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drawings/drawing5.xml" ContentType="application/vnd.openxmlformats-officedocument.drawing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drawings/drawing7.xml" ContentType="application/vnd.openxmlformats-officedocument.drawing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drawings/drawing9.xml" ContentType="application/vnd.openxmlformats-officedocument.drawing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0.xml" ContentType="application/vnd.openxmlformats-officedocument.drawing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drawings/drawing11.xml" ContentType="application/vnd.openxmlformats-officedocument.drawing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2.xml" ContentType="application/vnd.openxmlformats-officedocument.drawing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drawings/drawing13.xml" ContentType="application/vnd.openxmlformats-officedocument.drawing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4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drawings/drawing15.xml" ContentType="application/vnd.openxmlformats-officedocument.drawing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16.xml" ContentType="application/vnd.openxmlformats-officedocument.drawing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drawings/drawing17.xml" ContentType="application/vnd.openxmlformats-officedocument.drawing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18.xml" ContentType="application/vnd.openxmlformats-officedocument.drawing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drawings/drawing19.xml" ContentType="application/vnd.openxmlformats-officedocument.drawing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20.xml" ContentType="application/vnd.openxmlformats-officedocument.drawing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drawings/drawing21.xml" ContentType="application/vnd.openxmlformats-officedocument.drawing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2.xml" ContentType="application/vnd.openxmlformats-officedocument.drawing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drawings/drawing23.xml" ContentType="application/vnd.openxmlformats-officedocument.drawing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drawings/drawing24.xml" ContentType="application/vnd.openxmlformats-officedocument.drawing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drawings/drawing25.xml" ContentType="application/vnd.openxmlformats-officedocument.drawing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26.xml" ContentType="application/vnd.openxmlformats-officedocument.drawing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27.xml" ContentType="application/vnd.openxmlformats-officedocument.drawing+xml"/>
  <Override PartName="/xl/slicers/slicer1.xml" ContentType="application/vnd.ms-excel.slicer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27.xml" ContentType="application/vnd.openxmlformats-officedocument.spreadsheetml.pivotTable+xml"/>
  <Override PartName="/xl/drawings/drawing28.xml" ContentType="application/vnd.openxmlformats-officedocument.drawing+xml"/>
  <Override PartName="/xl/ctrlProps/ctrlProp2403.xml" ContentType="application/vnd.ms-excel.controlproperties+xml"/>
  <Override PartName="/xl/slicers/slicer2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ponant-my.sharepoint.com/personal/mmondejar_ponant_com/Documents/Bureau/PERSO/"/>
    </mc:Choice>
  </mc:AlternateContent>
  <xr:revisionPtr revIDLastSave="1253" documentId="8_{07776E1E-793B-49A3-97FA-273F01B54637}" xr6:coauthVersionLast="47" xr6:coauthVersionMax="47" xr10:uidLastSave="{C0F16631-DA3D-455E-8271-8A425035E345}"/>
  <bookViews>
    <workbookView xWindow="15" yWindow="0" windowWidth="28770" windowHeight="15600" activeTab="12" xr2:uid="{00000000-000D-0000-FFFF-FFFF00000000}"/>
  </bookViews>
  <sheets>
    <sheet name="SOMMAIRE" sheetId="7" r:id="rId1"/>
    <sheet name="SYNTHESE ANNUELLE" sheetId="6" r:id="rId2"/>
    <sheet name="JANVIER" sheetId="1" state="hidden" r:id="rId3"/>
    <sheet name="JANVIER - SUIVI ENVELOPPES" sheetId="2" state="hidden" r:id="rId4"/>
    <sheet name="FEVRIER" sheetId="8" state="hidden" r:id="rId5"/>
    <sheet name="FEVRIER - SUIVI ENVELOPPES" sheetId="9" state="hidden" r:id="rId6"/>
    <sheet name="MARS" sheetId="12" state="hidden" r:id="rId7"/>
    <sheet name="MARS - SUIVI ENVELOPPES" sheetId="13" state="hidden" r:id="rId8"/>
    <sheet name="AVRIL" sheetId="14" state="hidden" r:id="rId9"/>
    <sheet name="AVRIL - SUIVI ENVELOPPES" sheetId="15" state="hidden" r:id="rId10"/>
    <sheet name="MAI" sheetId="16" state="hidden" r:id="rId11"/>
    <sheet name="MAI - SUIVI ENVELOPPES" sheetId="17" state="hidden" r:id="rId12"/>
    <sheet name="JUIN" sheetId="18" r:id="rId13"/>
    <sheet name="JUIN - SUIVI ENVELOPPES" sheetId="19" r:id="rId14"/>
    <sheet name="JUILLET" sheetId="20" r:id="rId15"/>
    <sheet name="JUILLET - SUIVI ENVELOPPES" sheetId="21" r:id="rId16"/>
    <sheet name="AOUT" sheetId="22" r:id="rId17"/>
    <sheet name="AOUT - SUIVI ENVELOPPES" sheetId="23" r:id="rId18"/>
    <sheet name="SEPTEMBRE" sheetId="24" r:id="rId19"/>
    <sheet name="SEPTEMBRE - SUIVI ENVELOPPES" sheetId="25" r:id="rId20"/>
    <sheet name="OCTOBRE" sheetId="26" r:id="rId21"/>
    <sheet name="OCTOBRE - SUIVI ENVELOPPES" sheetId="27" r:id="rId22"/>
    <sheet name="NOVEMBRE" sheetId="28" r:id="rId23"/>
    <sheet name="NOVEMBRE - SUIVI ENVELOPPES" sheetId="29" r:id="rId24"/>
    <sheet name="DECEMBRE" sheetId="30" r:id="rId25"/>
    <sheet name="DECEMBRE - SUIVI ENVELOPPES" sheetId="31" r:id="rId26"/>
    <sheet name="ANALYSES DES DEPENSES" sheetId="11" r:id="rId27"/>
    <sheet name="SUIVI EPARGNE" sheetId="3" r:id="rId28"/>
    <sheet name="SUIVI DEPENSES MEDICALES" sheetId="5" r:id="rId29"/>
    <sheet name="SYNTHESE DEPENSES" sheetId="10" state="hidden" r:id="rId30"/>
  </sheets>
  <definedNames>
    <definedName name="_xlnm._FilterDatabase" localSheetId="13" hidden="1">'JUIN - SUIVI ENVELOPPES'!$B$4:$H$130</definedName>
    <definedName name="CATEGORIES_AOUT">AOUT!$P$11:$P$24</definedName>
    <definedName name="CATEGORIES_AVRIL">AVRIL!$P$11:$P$24</definedName>
    <definedName name="CATEGORIES_DECEMBRE">DECEMBRE!$P$11:$P$24</definedName>
    <definedName name="CATEGORIES_FEVRIER">FEVRIER!$P$11:$P$24</definedName>
    <definedName name="CATEGORIES_JANVIER">JANVIER!$P$11:$P$24</definedName>
    <definedName name="CATEGORIES_JUILLET">JUILLET!$P$11:$P$24</definedName>
    <definedName name="CATEGORIES_JUIN">JUIN!$P$11:$P$24</definedName>
    <definedName name="CATEGORIES_MAI">MAI!$P$11:$P$24</definedName>
    <definedName name="CATEGORIES_MARS">MARS!$P$11:$P$24</definedName>
    <definedName name="CATEGORIES_NOVEMBRE">NOVEMBRE!$P$11:$P$24</definedName>
    <definedName name="CATEGORIES_OCTOBRE">OCTOBRE!$P$11:$P$24</definedName>
    <definedName name="CATEGORIES_SEPTEMBRE">SEPTEMBRE!$P$11:$P$24</definedName>
    <definedName name="DATES" localSheetId="4">FEVRIER!#REF!</definedName>
    <definedName name="DATES" localSheetId="5">JANVIER!#REF!</definedName>
    <definedName name="Segment_Catégorie">#N/A</definedName>
    <definedName name="Segment_MOIS">#N/A</definedName>
    <definedName name="Segment_Mois1">#N/A</definedName>
    <definedName name="Segment_Nature">#N/A</definedName>
  </definedNames>
  <calcPr calcId="191029"/>
  <pivotCaches>
    <pivotCache cacheId="7105" r:id="rId31"/>
    <pivotCache cacheId="7110" r:id="rId32"/>
    <pivotCache cacheId="7115" r:id="rId33"/>
    <pivotCache cacheId="7120" r:id="rId34"/>
    <pivotCache cacheId="7125" r:id="rId35"/>
    <pivotCache cacheId="7130" r:id="rId36"/>
    <pivotCache cacheId="7135" r:id="rId37"/>
    <pivotCache cacheId="7140" r:id="rId38"/>
    <pivotCache cacheId="7145" r:id="rId39"/>
    <pivotCache cacheId="7150" r:id="rId40"/>
    <pivotCache cacheId="7155" r:id="rId41"/>
    <pivotCache cacheId="7160" r:id="rId42"/>
    <pivotCache cacheId="7165" r:id="rId43"/>
    <pivotCache cacheId="7170" r:id="rId44"/>
    <pivotCache cacheId="7175" r:id="rId45"/>
    <pivotCache cacheId="7180" r:id="rId46"/>
    <pivotCache cacheId="7185" r:id="rId47"/>
    <pivotCache cacheId="7190" r:id="rId48"/>
    <pivotCache cacheId="7195" r:id="rId49"/>
    <pivotCache cacheId="7200" r:id="rId50"/>
    <pivotCache cacheId="7205" r:id="rId51"/>
    <pivotCache cacheId="7210" r:id="rId52"/>
    <pivotCache cacheId="7215" r:id="rId53"/>
    <pivotCache cacheId="7220" r:id="rId54"/>
    <pivotCache cacheId="7225" r:id="rId55"/>
    <pivotCache cacheId="7230" r:id="rId56"/>
  </pivotCaches>
  <extLst>
    <ext xmlns:x14="http://schemas.microsoft.com/office/spreadsheetml/2009/9/main" uri="{BBE1A952-AA13-448e-AADC-164F8A28A991}">
      <x14:slicerCaches>
        <x14:slicerCache r:id="rId57"/>
        <x14:slicerCache r:id="rId58"/>
        <x14:slicerCache r:id="rId59"/>
        <x14:slicerCache r:id="rId60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19" l="1"/>
  <c r="G8" i="19" s="1"/>
  <c r="G9" i="19" s="1"/>
  <c r="G10" i="19" s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6" i="19"/>
  <c r="G22" i="19"/>
  <c r="G23" i="19"/>
  <c r="G24" i="19"/>
  <c r="G25" i="19"/>
  <c r="G26" i="19"/>
  <c r="G27" i="19"/>
  <c r="C8" i="16"/>
  <c r="G42" i="15"/>
  <c r="G43" i="15"/>
  <c r="G44" i="15"/>
  <c r="G45" i="15"/>
  <c r="G46" i="15"/>
  <c r="G47" i="15"/>
  <c r="G48" i="15"/>
  <c r="G49" i="15"/>
  <c r="G51" i="13"/>
  <c r="G52" i="13"/>
  <c r="G53" i="13"/>
  <c r="G54" i="13"/>
  <c r="G55" i="13"/>
  <c r="G56" i="13"/>
  <c r="G57" i="13"/>
  <c r="G58" i="13"/>
  <c r="F53" i="13"/>
  <c r="F52" i="13"/>
  <c r="F51" i="13"/>
  <c r="C7" i="12"/>
  <c r="G23" i="9"/>
  <c r="G24" i="9" s="1"/>
  <c r="G25" i="9"/>
  <c r="F23" i="9"/>
  <c r="G53" i="2"/>
  <c r="F53" i="2"/>
  <c r="G17" i="2"/>
  <c r="G14" i="27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H49" i="30"/>
  <c r="H48" i="30"/>
  <c r="H47" i="30"/>
  <c r="H46" i="30"/>
  <c r="H45" i="30"/>
  <c r="H44" i="30"/>
  <c r="C46" i="30"/>
  <c r="C45" i="30"/>
  <c r="C44" i="30"/>
  <c r="G49" i="30"/>
  <c r="G48" i="30"/>
  <c r="G47" i="30"/>
  <c r="G46" i="30"/>
  <c r="G45" i="30"/>
  <c r="G44" i="30"/>
  <c r="B46" i="30"/>
  <c r="B45" i="30"/>
  <c r="B44" i="30"/>
  <c r="H49" i="28"/>
  <c r="H48" i="28"/>
  <c r="H47" i="28"/>
  <c r="H46" i="28"/>
  <c r="H45" i="28"/>
  <c r="H44" i="28"/>
  <c r="C46" i="28"/>
  <c r="C45" i="28"/>
  <c r="C44" i="28"/>
  <c r="G49" i="28"/>
  <c r="G48" i="28"/>
  <c r="G47" i="28"/>
  <c r="G46" i="28"/>
  <c r="G45" i="28"/>
  <c r="G44" i="28"/>
  <c r="B46" i="28"/>
  <c r="B45" i="28"/>
  <c r="B44" i="28"/>
  <c r="H49" i="26"/>
  <c r="H48" i="26"/>
  <c r="H47" i="26"/>
  <c r="H46" i="26"/>
  <c r="H45" i="26"/>
  <c r="H44" i="26"/>
  <c r="C46" i="26"/>
  <c r="C45" i="26"/>
  <c r="C44" i="26"/>
  <c r="G49" i="26"/>
  <c r="G48" i="26"/>
  <c r="G47" i="26"/>
  <c r="G46" i="26"/>
  <c r="G45" i="26"/>
  <c r="G44" i="26"/>
  <c r="B46" i="26"/>
  <c r="B45" i="26"/>
  <c r="B44" i="26"/>
  <c r="H49" i="24"/>
  <c r="H48" i="24"/>
  <c r="H47" i="24"/>
  <c r="H46" i="24"/>
  <c r="H45" i="24"/>
  <c r="H44" i="24"/>
  <c r="C46" i="24"/>
  <c r="C45" i="24"/>
  <c r="C44" i="24"/>
  <c r="G49" i="24"/>
  <c r="G48" i="24"/>
  <c r="G47" i="24"/>
  <c r="G46" i="24"/>
  <c r="G45" i="24"/>
  <c r="G44" i="24"/>
  <c r="B46" i="24"/>
  <c r="B45" i="24"/>
  <c r="B44" i="24"/>
  <c r="H49" i="22"/>
  <c r="H48" i="22"/>
  <c r="H47" i="22"/>
  <c r="H46" i="22"/>
  <c r="H45" i="22"/>
  <c r="H44" i="22"/>
  <c r="C46" i="22"/>
  <c r="C45" i="22"/>
  <c r="C44" i="22"/>
  <c r="G49" i="22"/>
  <c r="G48" i="22"/>
  <c r="G47" i="22"/>
  <c r="G46" i="22"/>
  <c r="G45" i="22"/>
  <c r="G44" i="22"/>
  <c r="B46" i="22"/>
  <c r="B45" i="22"/>
  <c r="B44" i="22"/>
  <c r="H49" i="20"/>
  <c r="H48" i="20"/>
  <c r="H47" i="20"/>
  <c r="H46" i="20"/>
  <c r="H45" i="20"/>
  <c r="H44" i="20"/>
  <c r="C46" i="20"/>
  <c r="C45" i="20"/>
  <c r="C44" i="20"/>
  <c r="G49" i="20"/>
  <c r="G48" i="20"/>
  <c r="G47" i="20"/>
  <c r="G46" i="20"/>
  <c r="G45" i="20"/>
  <c r="G44" i="20"/>
  <c r="B46" i="20"/>
  <c r="B45" i="20"/>
  <c r="B44" i="20"/>
  <c r="G56" i="19"/>
  <c r="G57" i="19"/>
  <c r="G58" i="19"/>
  <c r="G59" i="19"/>
  <c r="G60" i="19"/>
  <c r="G61" i="19"/>
  <c r="G62" i="19"/>
  <c r="G63" i="19"/>
  <c r="G64" i="19"/>
  <c r="G65" i="19"/>
  <c r="G66" i="19" s="1"/>
  <c r="G67" i="19" s="1"/>
  <c r="G68" i="19" s="1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G102" i="19"/>
  <c r="G103" i="19"/>
  <c r="G104" i="19"/>
  <c r="G105" i="19"/>
  <c r="G106" i="19"/>
  <c r="G107" i="19"/>
  <c r="G108" i="19"/>
  <c r="G109" i="19"/>
  <c r="G110" i="19"/>
  <c r="G111" i="19"/>
  <c r="G112" i="19"/>
  <c r="G113" i="19"/>
  <c r="G114" i="19"/>
  <c r="G115" i="19"/>
  <c r="G116" i="19"/>
  <c r="G117" i="19"/>
  <c r="G118" i="19"/>
  <c r="G119" i="19"/>
  <c r="G120" i="19"/>
  <c r="G121" i="19"/>
  <c r="G122" i="19"/>
  <c r="G123" i="19"/>
  <c r="G124" i="19"/>
  <c r="G125" i="19"/>
  <c r="G126" i="19"/>
  <c r="G127" i="19"/>
  <c r="G128" i="19"/>
  <c r="G129" i="19"/>
  <c r="G130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52" i="19"/>
  <c r="F53" i="19"/>
  <c r="F54" i="19"/>
  <c r="F55" i="19"/>
  <c r="F56" i="19"/>
  <c r="F57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2" i="19"/>
  <c r="F73" i="19"/>
  <c r="F74" i="19"/>
  <c r="F75" i="19"/>
  <c r="F76" i="19"/>
  <c r="F77" i="19"/>
  <c r="F78" i="19"/>
  <c r="F79" i="19"/>
  <c r="F80" i="19"/>
  <c r="F81" i="19"/>
  <c r="F82" i="19"/>
  <c r="F83" i="19"/>
  <c r="F84" i="19"/>
  <c r="F85" i="19"/>
  <c r="F86" i="19"/>
  <c r="F87" i="19"/>
  <c r="F88" i="19"/>
  <c r="F89" i="19"/>
  <c r="F90" i="19"/>
  <c r="F91" i="19"/>
  <c r="F92" i="19"/>
  <c r="F93" i="19"/>
  <c r="F94" i="19"/>
  <c r="F95" i="19"/>
  <c r="F96" i="19"/>
  <c r="F97" i="19"/>
  <c r="F98" i="19"/>
  <c r="F99" i="19"/>
  <c r="F100" i="19"/>
  <c r="F101" i="19"/>
  <c r="F102" i="19"/>
  <c r="F103" i="19"/>
  <c r="F104" i="19"/>
  <c r="F105" i="19"/>
  <c r="F106" i="19"/>
  <c r="F107" i="19"/>
  <c r="F108" i="19"/>
  <c r="F109" i="19"/>
  <c r="F110" i="19"/>
  <c r="F111" i="19"/>
  <c r="F112" i="19"/>
  <c r="F113" i="19"/>
  <c r="F114" i="19"/>
  <c r="F115" i="19"/>
  <c r="F116" i="19"/>
  <c r="F117" i="19"/>
  <c r="F118" i="19"/>
  <c r="F119" i="19"/>
  <c r="F120" i="19"/>
  <c r="F121" i="19"/>
  <c r="F122" i="19"/>
  <c r="F123" i="19"/>
  <c r="F124" i="19"/>
  <c r="F125" i="19"/>
  <c r="F126" i="19"/>
  <c r="F127" i="19"/>
  <c r="F128" i="19"/>
  <c r="F129" i="19"/>
  <c r="F130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5" i="19"/>
  <c r="H49" i="18"/>
  <c r="H48" i="18"/>
  <c r="H47" i="18"/>
  <c r="H46" i="18"/>
  <c r="H45" i="18"/>
  <c r="H44" i="18"/>
  <c r="C46" i="18"/>
  <c r="C45" i="18"/>
  <c r="C44" i="18"/>
  <c r="G49" i="18"/>
  <c r="G48" i="18"/>
  <c r="G47" i="18"/>
  <c r="G46" i="18"/>
  <c r="G45" i="18"/>
  <c r="G44" i="18"/>
  <c r="B46" i="18"/>
  <c r="B45" i="18"/>
  <c r="B44" i="18"/>
  <c r="H49" i="16"/>
  <c r="H48" i="16"/>
  <c r="H47" i="16"/>
  <c r="H46" i="16"/>
  <c r="H45" i="16"/>
  <c r="H44" i="16"/>
  <c r="G49" i="16"/>
  <c r="G48" i="16"/>
  <c r="G47" i="16"/>
  <c r="G46" i="16"/>
  <c r="G45" i="16"/>
  <c r="G44" i="16"/>
  <c r="C46" i="16"/>
  <c r="C45" i="16"/>
  <c r="C44" i="16"/>
  <c r="B46" i="16"/>
  <c r="B45" i="16"/>
  <c r="B44" i="16"/>
  <c r="H49" i="14"/>
  <c r="H48" i="14"/>
  <c r="H47" i="14"/>
  <c r="H46" i="14"/>
  <c r="H45" i="14"/>
  <c r="H44" i="14"/>
  <c r="G49" i="14"/>
  <c r="G48" i="14"/>
  <c r="G47" i="14"/>
  <c r="G46" i="14"/>
  <c r="G45" i="14"/>
  <c r="G44" i="14"/>
  <c r="C46" i="14"/>
  <c r="C45" i="14"/>
  <c r="C44" i="14"/>
  <c r="B46" i="14"/>
  <c r="B45" i="14"/>
  <c r="B44" i="14"/>
  <c r="H49" i="8"/>
  <c r="H48" i="8"/>
  <c r="H47" i="8"/>
  <c r="H46" i="8"/>
  <c r="H45" i="8"/>
  <c r="H44" i="8"/>
  <c r="G49" i="8"/>
  <c r="G48" i="8"/>
  <c r="G47" i="8"/>
  <c r="G46" i="8"/>
  <c r="G45" i="8"/>
  <c r="G44" i="8"/>
  <c r="C46" i="8"/>
  <c r="C45" i="8"/>
  <c r="C44" i="8"/>
  <c r="B46" i="8"/>
  <c r="B45" i="8"/>
  <c r="B44" i="8"/>
  <c r="L14" i="1" l="1"/>
  <c r="M14" i="1" s="1"/>
  <c r="L15" i="1"/>
  <c r="M15" i="1" s="1"/>
  <c r="L16" i="1"/>
  <c r="M16" i="1" s="1"/>
  <c r="L17" i="1"/>
  <c r="M17" i="1" s="1"/>
  <c r="L18" i="1"/>
  <c r="M18" i="1" s="1"/>
  <c r="L19" i="1"/>
  <c r="M19" i="1" s="1"/>
  <c r="L20" i="1"/>
  <c r="M20" i="1" s="1"/>
  <c r="L21" i="1"/>
  <c r="M21" i="1" s="1"/>
  <c r="L22" i="1"/>
  <c r="M22" i="1" s="1"/>
  <c r="L23" i="1"/>
  <c r="M23" i="1" s="1"/>
  <c r="L24" i="1"/>
  <c r="M24" i="1" s="1"/>
  <c r="L25" i="1"/>
  <c r="M25" i="1" s="1"/>
  <c r="L26" i="1"/>
  <c r="M26" i="1" s="1"/>
  <c r="L27" i="1"/>
  <c r="M27" i="1" s="1"/>
  <c r="L28" i="1"/>
  <c r="M28" i="1" s="1"/>
  <c r="L29" i="1"/>
  <c r="M29" i="1" s="1"/>
  <c r="L30" i="1"/>
  <c r="M30" i="1" s="1"/>
  <c r="L31" i="1"/>
  <c r="M31" i="1" s="1"/>
  <c r="L32" i="1"/>
  <c r="M32" i="1" s="1"/>
  <c r="L33" i="1"/>
  <c r="M33" i="1" s="1"/>
  <c r="L34" i="1"/>
  <c r="M34" i="1" s="1"/>
  <c r="L35" i="1"/>
  <c r="M35" i="1" s="1"/>
  <c r="L36" i="1"/>
  <c r="M36" i="1" s="1"/>
  <c r="L37" i="1"/>
  <c r="M37" i="1" s="1"/>
  <c r="L38" i="1"/>
  <c r="M38" i="1" s="1"/>
  <c r="L39" i="1"/>
  <c r="M39" i="1" s="1"/>
  <c r="L40" i="1"/>
  <c r="M40" i="1" s="1"/>
  <c r="L41" i="1"/>
  <c r="M41" i="1" s="1"/>
  <c r="L42" i="1"/>
  <c r="M42" i="1" s="1"/>
  <c r="L13" i="1"/>
  <c r="M13" i="1" s="1"/>
  <c r="G45" i="12" l="1"/>
  <c r="H45" i="12"/>
  <c r="G46" i="12"/>
  <c r="H46" i="12"/>
  <c r="G47" i="12"/>
  <c r="H47" i="12"/>
  <c r="G48" i="12"/>
  <c r="H48" i="12"/>
  <c r="G49" i="12"/>
  <c r="H49" i="12"/>
  <c r="H44" i="12"/>
  <c r="G44" i="12"/>
  <c r="B45" i="12"/>
  <c r="C45" i="12"/>
  <c r="B46" i="12"/>
  <c r="C46" i="12"/>
  <c r="C44" i="12"/>
  <c r="B44" i="12"/>
  <c r="J65" i="5" l="1"/>
  <c r="C65" i="5"/>
  <c r="J64" i="5"/>
  <c r="C64" i="5"/>
  <c r="J63" i="5"/>
  <c r="C63" i="5"/>
  <c r="J62" i="5"/>
  <c r="C62" i="5"/>
  <c r="J61" i="5"/>
  <c r="C61" i="5"/>
  <c r="J60" i="5"/>
  <c r="C60" i="5"/>
  <c r="J59" i="5"/>
  <c r="C59" i="5"/>
  <c r="J58" i="5"/>
  <c r="C58" i="5"/>
  <c r="J57" i="5"/>
  <c r="C57" i="5"/>
  <c r="J56" i="5"/>
  <c r="C56" i="5"/>
  <c r="J55" i="5"/>
  <c r="C55" i="5"/>
  <c r="J54" i="5"/>
  <c r="C54" i="5"/>
  <c r="J53" i="5"/>
  <c r="C53" i="5"/>
  <c r="J52" i="5"/>
  <c r="C52" i="5"/>
  <c r="J51" i="5"/>
  <c r="C51" i="5"/>
  <c r="J50" i="5"/>
  <c r="C50" i="5"/>
  <c r="J49" i="5"/>
  <c r="C49" i="5"/>
  <c r="J48" i="5"/>
  <c r="C48" i="5"/>
  <c r="J47" i="5"/>
  <c r="C47" i="5"/>
  <c r="J46" i="5"/>
  <c r="C46" i="5"/>
  <c r="J45" i="5"/>
  <c r="C45" i="5"/>
  <c r="J44" i="5"/>
  <c r="C44" i="5"/>
  <c r="J43" i="5"/>
  <c r="C43" i="5"/>
  <c r="J42" i="5"/>
  <c r="C42" i="5"/>
  <c r="J41" i="5"/>
  <c r="C41" i="5"/>
  <c r="J40" i="5"/>
  <c r="C40" i="5"/>
  <c r="J39" i="5"/>
  <c r="C39" i="5"/>
  <c r="J38" i="5"/>
  <c r="C38" i="5"/>
  <c r="J37" i="5"/>
  <c r="C37" i="5"/>
  <c r="J36" i="5"/>
  <c r="C36" i="5"/>
  <c r="J35" i="5"/>
  <c r="C35" i="5"/>
  <c r="J34" i="5"/>
  <c r="C34" i="5"/>
  <c r="J33" i="5"/>
  <c r="C33" i="5"/>
  <c r="J32" i="5"/>
  <c r="C32" i="5"/>
  <c r="J31" i="5"/>
  <c r="C31" i="5"/>
  <c r="J30" i="5"/>
  <c r="C30" i="5"/>
  <c r="J29" i="5"/>
  <c r="C29" i="5"/>
  <c r="J28" i="5"/>
  <c r="C28" i="5"/>
  <c r="J27" i="5"/>
  <c r="C27" i="5"/>
  <c r="J26" i="5"/>
  <c r="C26" i="5"/>
  <c r="J25" i="5"/>
  <c r="C25" i="5"/>
  <c r="J24" i="5"/>
  <c r="C24" i="5"/>
  <c r="J23" i="5"/>
  <c r="C23" i="5"/>
  <c r="J22" i="5"/>
  <c r="C22" i="5"/>
  <c r="J21" i="5"/>
  <c r="C21" i="5"/>
  <c r="J20" i="5"/>
  <c r="C20" i="5"/>
  <c r="J19" i="5"/>
  <c r="C19" i="5"/>
  <c r="J18" i="5"/>
  <c r="C18" i="5"/>
  <c r="J17" i="5"/>
  <c r="C17" i="5"/>
  <c r="J16" i="5"/>
  <c r="C16" i="5"/>
  <c r="J15" i="5"/>
  <c r="C15" i="5"/>
  <c r="J14" i="5"/>
  <c r="C14" i="5"/>
  <c r="J13" i="5"/>
  <c r="C13" i="5"/>
  <c r="J12" i="5"/>
  <c r="C12" i="5"/>
  <c r="J11" i="5"/>
  <c r="C11" i="5"/>
  <c r="J10" i="5"/>
  <c r="C10" i="5"/>
  <c r="J9" i="5"/>
  <c r="C9" i="5"/>
  <c r="J8" i="5"/>
  <c r="C8" i="5"/>
  <c r="J7" i="5"/>
  <c r="C7" i="5"/>
  <c r="J6" i="5"/>
  <c r="C6" i="5"/>
  <c r="J5" i="5"/>
  <c r="C5" i="5"/>
  <c r="G8" i="31" l="1"/>
  <c r="G9" i="31"/>
  <c r="G10" i="31" s="1"/>
  <c r="G11" i="31"/>
  <c r="G12" i="31"/>
  <c r="G13" i="31"/>
  <c r="G14" i="31"/>
  <c r="G15" i="31"/>
  <c r="G16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G31" i="31"/>
  <c r="G32" i="31"/>
  <c r="G33" i="31"/>
  <c r="G34" i="31"/>
  <c r="G35" i="31"/>
  <c r="G36" i="31"/>
  <c r="G37" i="31"/>
  <c r="G38" i="31"/>
  <c r="G39" i="31"/>
  <c r="G40" i="31"/>
  <c r="G41" i="31"/>
  <c r="G42" i="31"/>
  <c r="G13" i="29"/>
  <c r="G14" i="29"/>
  <c r="G15" i="29"/>
  <c r="G16" i="29"/>
  <c r="G17" i="29" s="1"/>
  <c r="G18" i="29" s="1"/>
  <c r="G19" i="29" s="1"/>
  <c r="G20" i="29" s="1"/>
  <c r="G21" i="29" s="1"/>
  <c r="G22" i="29" s="1"/>
  <c r="G23" i="29" s="1"/>
  <c r="G24" i="29" s="1"/>
  <c r="G25" i="29" s="1"/>
  <c r="G26" i="29" s="1"/>
  <c r="G27" i="29" s="1"/>
  <c r="G28" i="29" s="1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96" i="29"/>
  <c r="G97" i="29"/>
  <c r="G98" i="29"/>
  <c r="G99" i="29"/>
  <c r="G100" i="29"/>
  <c r="G101" i="29"/>
  <c r="G102" i="29"/>
  <c r="G103" i="29"/>
  <c r="G104" i="29"/>
  <c r="G105" i="29"/>
  <c r="G106" i="29"/>
  <c r="G107" i="29"/>
  <c r="G108" i="29"/>
  <c r="G109" i="29"/>
  <c r="G110" i="29"/>
  <c r="G111" i="29"/>
  <c r="G112" i="29"/>
  <c r="G113" i="29"/>
  <c r="G114" i="29"/>
  <c r="G115" i="29"/>
  <c r="G116" i="29"/>
  <c r="G117" i="29"/>
  <c r="G118" i="29"/>
  <c r="G119" i="29"/>
  <c r="G120" i="29"/>
  <c r="G121" i="29"/>
  <c r="G122" i="29"/>
  <c r="G123" i="29"/>
  <c r="G124" i="29"/>
  <c r="G125" i="29"/>
  <c r="G126" i="29"/>
  <c r="G7" i="27"/>
  <c r="G8" i="27"/>
  <c r="G9" i="27"/>
  <c r="G10" i="27"/>
  <c r="G11" i="27"/>
  <c r="G12" i="27"/>
  <c r="G13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39" i="27"/>
  <c r="G40" i="27"/>
  <c r="G41" i="27"/>
  <c r="G42" i="27"/>
  <c r="G43" i="27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6" i="17"/>
  <c r="G7" i="17" s="1"/>
  <c r="G8" i="17" s="1"/>
  <c r="G9" i="17" s="1"/>
  <c r="G10" i="17" s="1"/>
  <c r="G11" i="17" s="1"/>
  <c r="G12" i="17" s="1"/>
  <c r="G13" i="17" s="1"/>
  <c r="G14" i="17" s="1"/>
  <c r="G15" i="17" s="1"/>
  <c r="G16" i="17" s="1"/>
  <c r="G17" i="17" s="1"/>
  <c r="G18" i="17" s="1"/>
  <c r="G19" i="17" s="1"/>
  <c r="G20" i="17" s="1"/>
  <c r="G21" i="17" s="1"/>
  <c r="G22" i="17" s="1"/>
  <c r="G23" i="17" s="1"/>
  <c r="G24" i="17" s="1"/>
  <c r="G25" i="17" s="1"/>
  <c r="G26" i="17" s="1"/>
  <c r="G27" i="17" s="1"/>
  <c r="G28" i="17" s="1"/>
  <c r="G29" i="17" s="1"/>
  <c r="G30" i="17" s="1"/>
  <c r="G31" i="17" s="1"/>
  <c r="G32" i="17" s="1"/>
  <c r="G33" i="17" s="1"/>
  <c r="G34" i="17" s="1"/>
  <c r="G35" i="17" s="1"/>
  <c r="G36" i="17" s="1"/>
  <c r="G37" i="17" s="1"/>
  <c r="G38" i="17" s="1"/>
  <c r="G39" i="17" s="1"/>
  <c r="G40" i="17" s="1"/>
  <c r="G41" i="17" s="1"/>
  <c r="G42" i="17" s="1"/>
  <c r="I2" i="10" l="1"/>
  <c r="G16" i="21"/>
  <c r="G17" i="21"/>
  <c r="G18" i="21"/>
  <c r="G19" i="21" s="1"/>
  <c r="G17" i="15" l="1"/>
  <c r="G18" i="15"/>
  <c r="G19" i="15"/>
  <c r="G20" i="15" s="1"/>
  <c r="G21" i="15" s="1"/>
  <c r="C128" i="10" l="1"/>
  <c r="C129" i="10"/>
  <c r="C130" i="10"/>
  <c r="G17" i="9"/>
  <c r="G18" i="9" s="1"/>
  <c r="G19" i="9" s="1"/>
  <c r="B1388" i="10" l="1"/>
  <c r="C1388" i="10"/>
  <c r="D1388" i="10"/>
  <c r="E1388" i="10"/>
  <c r="B1389" i="10"/>
  <c r="A1389" i="10" s="1"/>
  <c r="C1389" i="10"/>
  <c r="D1389" i="10"/>
  <c r="E1389" i="10"/>
  <c r="B1390" i="10"/>
  <c r="A1390" i="10" s="1"/>
  <c r="C1390" i="10"/>
  <c r="D1390" i="10"/>
  <c r="E1390" i="10"/>
  <c r="B1391" i="10"/>
  <c r="A1391" i="10" s="1"/>
  <c r="C1391" i="10"/>
  <c r="D1391" i="10"/>
  <c r="E1391" i="10"/>
  <c r="B1392" i="10"/>
  <c r="A1392" i="10" s="1"/>
  <c r="C1392" i="10"/>
  <c r="D1392" i="10"/>
  <c r="E1392" i="10"/>
  <c r="B1393" i="10"/>
  <c r="A1393" i="10" s="1"/>
  <c r="C1393" i="10"/>
  <c r="D1393" i="10"/>
  <c r="E1393" i="10"/>
  <c r="B1394" i="10"/>
  <c r="A1394" i="10" s="1"/>
  <c r="C1394" i="10"/>
  <c r="D1394" i="10"/>
  <c r="E1394" i="10"/>
  <c r="B1395" i="10"/>
  <c r="A1395" i="10" s="1"/>
  <c r="C1395" i="10"/>
  <c r="D1395" i="10"/>
  <c r="E1395" i="10"/>
  <c r="B1396" i="10"/>
  <c r="A1396" i="10" s="1"/>
  <c r="C1396" i="10"/>
  <c r="D1396" i="10"/>
  <c r="E1396" i="10"/>
  <c r="B1397" i="10"/>
  <c r="A1397" i="10" s="1"/>
  <c r="C1397" i="10"/>
  <c r="D1397" i="10"/>
  <c r="E1397" i="10"/>
  <c r="B1398" i="10"/>
  <c r="A1398" i="10" s="1"/>
  <c r="C1398" i="10"/>
  <c r="D1398" i="10"/>
  <c r="E1398" i="10"/>
  <c r="B1399" i="10"/>
  <c r="A1399" i="10" s="1"/>
  <c r="C1399" i="10"/>
  <c r="D1399" i="10"/>
  <c r="E1399" i="10"/>
  <c r="B1400" i="10"/>
  <c r="A1400" i="10" s="1"/>
  <c r="C1400" i="10"/>
  <c r="D1400" i="10"/>
  <c r="E1400" i="10"/>
  <c r="B1401" i="10"/>
  <c r="A1401" i="10" s="1"/>
  <c r="C1401" i="10"/>
  <c r="D1401" i="10"/>
  <c r="E1401" i="10"/>
  <c r="B1402" i="10"/>
  <c r="A1402" i="10" s="1"/>
  <c r="C1402" i="10"/>
  <c r="D1402" i="10"/>
  <c r="E1402" i="10"/>
  <c r="B1403" i="10"/>
  <c r="A1403" i="10" s="1"/>
  <c r="C1403" i="10"/>
  <c r="D1403" i="10"/>
  <c r="E1403" i="10"/>
  <c r="B1404" i="10"/>
  <c r="A1404" i="10" s="1"/>
  <c r="C1404" i="10"/>
  <c r="D1404" i="10"/>
  <c r="E1404" i="10"/>
  <c r="B1405" i="10"/>
  <c r="A1405" i="10" s="1"/>
  <c r="C1405" i="10"/>
  <c r="D1405" i="10"/>
  <c r="E1405" i="10"/>
  <c r="B1406" i="10"/>
  <c r="A1406" i="10" s="1"/>
  <c r="C1406" i="10"/>
  <c r="D1406" i="10"/>
  <c r="E1406" i="10"/>
  <c r="B1407" i="10"/>
  <c r="A1407" i="10" s="1"/>
  <c r="C1407" i="10"/>
  <c r="D1407" i="10"/>
  <c r="E1407" i="10"/>
  <c r="B1408" i="10"/>
  <c r="A1408" i="10" s="1"/>
  <c r="C1408" i="10"/>
  <c r="D1408" i="10"/>
  <c r="E1408" i="10"/>
  <c r="B1409" i="10"/>
  <c r="A1409" i="10" s="1"/>
  <c r="C1409" i="10"/>
  <c r="D1409" i="10"/>
  <c r="E1409" i="10"/>
  <c r="B1410" i="10"/>
  <c r="A1410" i="10" s="1"/>
  <c r="C1410" i="10"/>
  <c r="D1410" i="10"/>
  <c r="E1410" i="10"/>
  <c r="B1411" i="10"/>
  <c r="A1411" i="10" s="1"/>
  <c r="C1411" i="10"/>
  <c r="D1411" i="10"/>
  <c r="E1411" i="10"/>
  <c r="B1412" i="10"/>
  <c r="A1412" i="10" s="1"/>
  <c r="C1412" i="10"/>
  <c r="D1412" i="10"/>
  <c r="E1412" i="10"/>
  <c r="B1413" i="10"/>
  <c r="A1413" i="10" s="1"/>
  <c r="C1413" i="10"/>
  <c r="D1413" i="10"/>
  <c r="E1413" i="10"/>
  <c r="B1414" i="10"/>
  <c r="A1414" i="10" s="1"/>
  <c r="C1414" i="10"/>
  <c r="D1414" i="10"/>
  <c r="E1414" i="10"/>
  <c r="B1415" i="10"/>
  <c r="A1415" i="10" s="1"/>
  <c r="C1415" i="10"/>
  <c r="D1415" i="10"/>
  <c r="E1415" i="10"/>
  <c r="B1416" i="10"/>
  <c r="A1416" i="10" s="1"/>
  <c r="C1416" i="10"/>
  <c r="D1416" i="10"/>
  <c r="E1416" i="10"/>
  <c r="B1417" i="10"/>
  <c r="A1417" i="10" s="1"/>
  <c r="C1417" i="10"/>
  <c r="D1417" i="10"/>
  <c r="E1417" i="10"/>
  <c r="B1418" i="10"/>
  <c r="A1418" i="10" s="1"/>
  <c r="C1418" i="10"/>
  <c r="D1418" i="10"/>
  <c r="E1418" i="10"/>
  <c r="B1419" i="10"/>
  <c r="A1419" i="10" s="1"/>
  <c r="C1419" i="10"/>
  <c r="D1419" i="10"/>
  <c r="E1419" i="10"/>
  <c r="B1420" i="10"/>
  <c r="A1420" i="10" s="1"/>
  <c r="C1420" i="10"/>
  <c r="D1420" i="10"/>
  <c r="E1420" i="10"/>
  <c r="B1421" i="10"/>
  <c r="A1421" i="10" s="1"/>
  <c r="C1421" i="10"/>
  <c r="D1421" i="10"/>
  <c r="E1421" i="10"/>
  <c r="B1422" i="10"/>
  <c r="A1422" i="10" s="1"/>
  <c r="C1422" i="10"/>
  <c r="D1422" i="10"/>
  <c r="E1422" i="10"/>
  <c r="B1423" i="10"/>
  <c r="A1423" i="10" s="1"/>
  <c r="C1423" i="10"/>
  <c r="D1423" i="10"/>
  <c r="E1423" i="10"/>
  <c r="B1424" i="10"/>
  <c r="A1424" i="10" s="1"/>
  <c r="C1424" i="10"/>
  <c r="D1424" i="10"/>
  <c r="E1424" i="10"/>
  <c r="B1425" i="10"/>
  <c r="A1425" i="10" s="1"/>
  <c r="C1425" i="10"/>
  <c r="D1425" i="10"/>
  <c r="E1425" i="10"/>
  <c r="B1426" i="10"/>
  <c r="A1426" i="10" s="1"/>
  <c r="C1426" i="10"/>
  <c r="D1426" i="10"/>
  <c r="E1426" i="10"/>
  <c r="B1427" i="10"/>
  <c r="A1427" i="10" s="1"/>
  <c r="C1427" i="10"/>
  <c r="D1427" i="10"/>
  <c r="E1427" i="10"/>
  <c r="B1428" i="10"/>
  <c r="A1428" i="10" s="1"/>
  <c r="C1428" i="10"/>
  <c r="D1428" i="10"/>
  <c r="E1428" i="10"/>
  <c r="B1429" i="10"/>
  <c r="A1429" i="10" s="1"/>
  <c r="C1429" i="10"/>
  <c r="D1429" i="10"/>
  <c r="E1429" i="10"/>
  <c r="B1430" i="10"/>
  <c r="A1430" i="10" s="1"/>
  <c r="C1430" i="10"/>
  <c r="D1430" i="10"/>
  <c r="E1430" i="10"/>
  <c r="B1431" i="10"/>
  <c r="A1431" i="10" s="1"/>
  <c r="C1431" i="10"/>
  <c r="D1431" i="10"/>
  <c r="E1431" i="10"/>
  <c r="B1432" i="10"/>
  <c r="A1432" i="10" s="1"/>
  <c r="C1432" i="10"/>
  <c r="D1432" i="10"/>
  <c r="E1432" i="10"/>
  <c r="B1433" i="10"/>
  <c r="A1433" i="10" s="1"/>
  <c r="C1433" i="10"/>
  <c r="D1433" i="10"/>
  <c r="E1433" i="10"/>
  <c r="B1434" i="10"/>
  <c r="A1434" i="10" s="1"/>
  <c r="C1434" i="10"/>
  <c r="D1434" i="10"/>
  <c r="E1434" i="10"/>
  <c r="B1435" i="10"/>
  <c r="A1435" i="10" s="1"/>
  <c r="C1435" i="10"/>
  <c r="D1435" i="10"/>
  <c r="E1435" i="10"/>
  <c r="B1436" i="10"/>
  <c r="A1436" i="10" s="1"/>
  <c r="C1436" i="10"/>
  <c r="D1436" i="10"/>
  <c r="E1436" i="10"/>
  <c r="B1437" i="10"/>
  <c r="A1437" i="10" s="1"/>
  <c r="C1437" i="10"/>
  <c r="D1437" i="10"/>
  <c r="E1437" i="10"/>
  <c r="B1438" i="10"/>
  <c r="A1438" i="10" s="1"/>
  <c r="C1438" i="10"/>
  <c r="D1438" i="10"/>
  <c r="E1438" i="10"/>
  <c r="B1439" i="10"/>
  <c r="A1439" i="10" s="1"/>
  <c r="C1439" i="10"/>
  <c r="D1439" i="10"/>
  <c r="E1439" i="10"/>
  <c r="B1440" i="10"/>
  <c r="A1440" i="10" s="1"/>
  <c r="C1440" i="10"/>
  <c r="D1440" i="10"/>
  <c r="E1440" i="10"/>
  <c r="B1441" i="10"/>
  <c r="A1441" i="10" s="1"/>
  <c r="C1441" i="10"/>
  <c r="D1441" i="10"/>
  <c r="E1441" i="10"/>
  <c r="B1442" i="10"/>
  <c r="A1442" i="10" s="1"/>
  <c r="C1442" i="10"/>
  <c r="D1442" i="10"/>
  <c r="E1442" i="10"/>
  <c r="B1443" i="10"/>
  <c r="A1443" i="10" s="1"/>
  <c r="C1443" i="10"/>
  <c r="D1443" i="10"/>
  <c r="E1443" i="10"/>
  <c r="B1444" i="10"/>
  <c r="A1444" i="10" s="1"/>
  <c r="C1444" i="10"/>
  <c r="D1444" i="10"/>
  <c r="E1444" i="10"/>
  <c r="B1445" i="10"/>
  <c r="A1445" i="10" s="1"/>
  <c r="C1445" i="10"/>
  <c r="D1445" i="10"/>
  <c r="E1445" i="10"/>
  <c r="B1446" i="10"/>
  <c r="A1446" i="10" s="1"/>
  <c r="C1446" i="10"/>
  <c r="D1446" i="10"/>
  <c r="E1446" i="10"/>
  <c r="B1447" i="10"/>
  <c r="A1447" i="10" s="1"/>
  <c r="C1447" i="10"/>
  <c r="D1447" i="10"/>
  <c r="E1447" i="10"/>
  <c r="B1448" i="10"/>
  <c r="A1448" i="10" s="1"/>
  <c r="C1448" i="10"/>
  <c r="D1448" i="10"/>
  <c r="E1448" i="10"/>
  <c r="B1449" i="10"/>
  <c r="A1449" i="10" s="1"/>
  <c r="C1449" i="10"/>
  <c r="D1449" i="10"/>
  <c r="E1449" i="10"/>
  <c r="B1450" i="10"/>
  <c r="A1450" i="10" s="1"/>
  <c r="C1450" i="10"/>
  <c r="D1450" i="10"/>
  <c r="E1450" i="10"/>
  <c r="F1450" i="10"/>
  <c r="B1451" i="10"/>
  <c r="A1451" i="10" s="1"/>
  <c r="C1451" i="10"/>
  <c r="D1451" i="10"/>
  <c r="E1451" i="10"/>
  <c r="B1452" i="10"/>
  <c r="A1452" i="10" s="1"/>
  <c r="C1452" i="10"/>
  <c r="D1452" i="10"/>
  <c r="E1452" i="10"/>
  <c r="B1453" i="10"/>
  <c r="A1453" i="10" s="1"/>
  <c r="C1453" i="10"/>
  <c r="D1453" i="10"/>
  <c r="E1453" i="10"/>
  <c r="B1454" i="10"/>
  <c r="A1454" i="10" s="1"/>
  <c r="C1454" i="10"/>
  <c r="D1454" i="10"/>
  <c r="E1454" i="10"/>
  <c r="B1455" i="10"/>
  <c r="A1455" i="10" s="1"/>
  <c r="C1455" i="10"/>
  <c r="D1455" i="10"/>
  <c r="E1455" i="10"/>
  <c r="B1456" i="10"/>
  <c r="A1456" i="10" s="1"/>
  <c r="C1456" i="10"/>
  <c r="D1456" i="10"/>
  <c r="E1456" i="10"/>
  <c r="B1457" i="10"/>
  <c r="A1457" i="10" s="1"/>
  <c r="C1457" i="10"/>
  <c r="D1457" i="10"/>
  <c r="E1457" i="10"/>
  <c r="B1458" i="10"/>
  <c r="A1458" i="10" s="1"/>
  <c r="C1458" i="10"/>
  <c r="D1458" i="10"/>
  <c r="E1458" i="10"/>
  <c r="B1459" i="10"/>
  <c r="A1459" i="10" s="1"/>
  <c r="C1459" i="10"/>
  <c r="D1459" i="10"/>
  <c r="E1459" i="10"/>
  <c r="B1460" i="10"/>
  <c r="A1460" i="10" s="1"/>
  <c r="C1460" i="10"/>
  <c r="D1460" i="10"/>
  <c r="E1460" i="10"/>
  <c r="B1461" i="10"/>
  <c r="A1461" i="10" s="1"/>
  <c r="C1461" i="10"/>
  <c r="D1461" i="10"/>
  <c r="E1461" i="10"/>
  <c r="B1462" i="10"/>
  <c r="A1462" i="10" s="1"/>
  <c r="C1462" i="10"/>
  <c r="D1462" i="10"/>
  <c r="E1462" i="10"/>
  <c r="B1463" i="10"/>
  <c r="A1463" i="10" s="1"/>
  <c r="C1463" i="10"/>
  <c r="D1463" i="10"/>
  <c r="E1463" i="10"/>
  <c r="B1464" i="10"/>
  <c r="A1464" i="10" s="1"/>
  <c r="C1464" i="10"/>
  <c r="D1464" i="10"/>
  <c r="E1464" i="10"/>
  <c r="B1465" i="10"/>
  <c r="A1465" i="10" s="1"/>
  <c r="C1465" i="10"/>
  <c r="D1465" i="10"/>
  <c r="E1465" i="10"/>
  <c r="B1466" i="10"/>
  <c r="A1466" i="10" s="1"/>
  <c r="C1466" i="10"/>
  <c r="D1466" i="10"/>
  <c r="E1466" i="10"/>
  <c r="B1467" i="10"/>
  <c r="A1467" i="10" s="1"/>
  <c r="C1467" i="10"/>
  <c r="D1467" i="10"/>
  <c r="E1467" i="10"/>
  <c r="B1468" i="10"/>
  <c r="A1468" i="10" s="1"/>
  <c r="C1468" i="10"/>
  <c r="D1468" i="10"/>
  <c r="E1468" i="10"/>
  <c r="B1469" i="10"/>
  <c r="A1469" i="10" s="1"/>
  <c r="C1469" i="10"/>
  <c r="D1469" i="10"/>
  <c r="E1469" i="10"/>
  <c r="B1470" i="10"/>
  <c r="A1470" i="10" s="1"/>
  <c r="C1470" i="10"/>
  <c r="D1470" i="10"/>
  <c r="E1470" i="10"/>
  <c r="B1471" i="10"/>
  <c r="A1471" i="10" s="1"/>
  <c r="C1471" i="10"/>
  <c r="D1471" i="10"/>
  <c r="E1471" i="10"/>
  <c r="B1472" i="10"/>
  <c r="A1472" i="10" s="1"/>
  <c r="C1472" i="10"/>
  <c r="D1472" i="10"/>
  <c r="E1472" i="10"/>
  <c r="B1473" i="10"/>
  <c r="A1473" i="10" s="1"/>
  <c r="C1473" i="10"/>
  <c r="D1473" i="10"/>
  <c r="E1473" i="10"/>
  <c r="B1474" i="10"/>
  <c r="A1474" i="10" s="1"/>
  <c r="C1474" i="10"/>
  <c r="D1474" i="10"/>
  <c r="E1474" i="10"/>
  <c r="B1475" i="10"/>
  <c r="A1475" i="10" s="1"/>
  <c r="C1475" i="10"/>
  <c r="D1475" i="10"/>
  <c r="E1475" i="10"/>
  <c r="B1476" i="10"/>
  <c r="A1476" i="10" s="1"/>
  <c r="C1476" i="10"/>
  <c r="D1476" i="10"/>
  <c r="E1476" i="10"/>
  <c r="B1477" i="10"/>
  <c r="A1477" i="10" s="1"/>
  <c r="C1477" i="10"/>
  <c r="D1477" i="10"/>
  <c r="E1477" i="10"/>
  <c r="B1478" i="10"/>
  <c r="A1478" i="10" s="1"/>
  <c r="C1478" i="10"/>
  <c r="D1478" i="10"/>
  <c r="E1478" i="10"/>
  <c r="B1479" i="10"/>
  <c r="A1479" i="10" s="1"/>
  <c r="C1479" i="10"/>
  <c r="D1479" i="10"/>
  <c r="E1479" i="10"/>
  <c r="B1480" i="10"/>
  <c r="A1480" i="10" s="1"/>
  <c r="C1480" i="10"/>
  <c r="D1480" i="10"/>
  <c r="E1480" i="10"/>
  <c r="B1481" i="10"/>
  <c r="A1481" i="10" s="1"/>
  <c r="C1481" i="10"/>
  <c r="D1481" i="10"/>
  <c r="E1481" i="10"/>
  <c r="B1482" i="10"/>
  <c r="A1482" i="10" s="1"/>
  <c r="C1482" i="10"/>
  <c r="D1482" i="10"/>
  <c r="E1482" i="10"/>
  <c r="B1483" i="10"/>
  <c r="A1483" i="10" s="1"/>
  <c r="C1483" i="10"/>
  <c r="D1483" i="10"/>
  <c r="E1483" i="10"/>
  <c r="B1484" i="10"/>
  <c r="A1484" i="10" s="1"/>
  <c r="C1484" i="10"/>
  <c r="D1484" i="10"/>
  <c r="E1484" i="10"/>
  <c r="B1485" i="10"/>
  <c r="A1485" i="10" s="1"/>
  <c r="C1485" i="10"/>
  <c r="D1485" i="10"/>
  <c r="E1485" i="10"/>
  <c r="B1486" i="10"/>
  <c r="A1486" i="10" s="1"/>
  <c r="C1486" i="10"/>
  <c r="D1486" i="10"/>
  <c r="E1486" i="10"/>
  <c r="B1487" i="10"/>
  <c r="A1487" i="10" s="1"/>
  <c r="C1487" i="10"/>
  <c r="D1487" i="10"/>
  <c r="E1487" i="10"/>
  <c r="B1488" i="10"/>
  <c r="A1488" i="10" s="1"/>
  <c r="C1488" i="10"/>
  <c r="D1488" i="10"/>
  <c r="E1488" i="10"/>
  <c r="B1489" i="10"/>
  <c r="A1489" i="10" s="1"/>
  <c r="C1489" i="10"/>
  <c r="D1489" i="10"/>
  <c r="E1489" i="10"/>
  <c r="B1490" i="10"/>
  <c r="A1490" i="10" s="1"/>
  <c r="C1490" i="10"/>
  <c r="D1490" i="10"/>
  <c r="E1490" i="10"/>
  <c r="F1490" i="10"/>
  <c r="B1491" i="10"/>
  <c r="A1491" i="10" s="1"/>
  <c r="C1491" i="10"/>
  <c r="D1491" i="10"/>
  <c r="E1491" i="10"/>
  <c r="B1492" i="10"/>
  <c r="A1492" i="10" s="1"/>
  <c r="C1492" i="10"/>
  <c r="D1492" i="10"/>
  <c r="E1492" i="10"/>
  <c r="B1493" i="10"/>
  <c r="A1493" i="10" s="1"/>
  <c r="C1493" i="10"/>
  <c r="D1493" i="10"/>
  <c r="E1493" i="10"/>
  <c r="B1494" i="10"/>
  <c r="A1494" i="10" s="1"/>
  <c r="C1494" i="10"/>
  <c r="D1494" i="10"/>
  <c r="E1494" i="10"/>
  <c r="B1495" i="10"/>
  <c r="A1495" i="10" s="1"/>
  <c r="C1495" i="10"/>
  <c r="D1495" i="10"/>
  <c r="E1495" i="10"/>
  <c r="B1496" i="10"/>
  <c r="A1496" i="10" s="1"/>
  <c r="C1496" i="10"/>
  <c r="D1496" i="10"/>
  <c r="E1496" i="10"/>
  <c r="B1497" i="10"/>
  <c r="A1497" i="10" s="1"/>
  <c r="C1497" i="10"/>
  <c r="D1497" i="10"/>
  <c r="E1497" i="10"/>
  <c r="B1498" i="10"/>
  <c r="A1498" i="10" s="1"/>
  <c r="C1498" i="10"/>
  <c r="D1498" i="10"/>
  <c r="E1498" i="10"/>
  <c r="B1499" i="10"/>
  <c r="A1499" i="10" s="1"/>
  <c r="C1499" i="10"/>
  <c r="D1499" i="10"/>
  <c r="E1499" i="10"/>
  <c r="B1500" i="10"/>
  <c r="A1500" i="10" s="1"/>
  <c r="C1500" i="10"/>
  <c r="D1500" i="10"/>
  <c r="E1500" i="10"/>
  <c r="B1501" i="10"/>
  <c r="A1501" i="10" s="1"/>
  <c r="C1501" i="10"/>
  <c r="D1501" i="10"/>
  <c r="E1501" i="10"/>
  <c r="B1502" i="10"/>
  <c r="A1502" i="10" s="1"/>
  <c r="C1502" i="10"/>
  <c r="D1502" i="10"/>
  <c r="E1502" i="10"/>
  <c r="B1503" i="10"/>
  <c r="A1503" i="10" s="1"/>
  <c r="C1503" i="10"/>
  <c r="D1503" i="10"/>
  <c r="E1503" i="10"/>
  <c r="B1504" i="10"/>
  <c r="A1504" i="10" s="1"/>
  <c r="C1504" i="10"/>
  <c r="D1504" i="10"/>
  <c r="E1504" i="10"/>
  <c r="B1505" i="10"/>
  <c r="A1505" i="10" s="1"/>
  <c r="C1505" i="10"/>
  <c r="D1505" i="10"/>
  <c r="E1505" i="10"/>
  <c r="B1506" i="10"/>
  <c r="A1506" i="10" s="1"/>
  <c r="C1506" i="10"/>
  <c r="D1506" i="10"/>
  <c r="E1506" i="10"/>
  <c r="B1507" i="10"/>
  <c r="A1507" i="10" s="1"/>
  <c r="C1507" i="10"/>
  <c r="D1507" i="10"/>
  <c r="E1507" i="10"/>
  <c r="B1508" i="10"/>
  <c r="A1508" i="10" s="1"/>
  <c r="C1508" i="10"/>
  <c r="D1508" i="10"/>
  <c r="E1508" i="10"/>
  <c r="B1509" i="10"/>
  <c r="A1509" i="10" s="1"/>
  <c r="C1509" i="10"/>
  <c r="D1509" i="10"/>
  <c r="E1509" i="10"/>
  <c r="F1509" i="10"/>
  <c r="B1510" i="10"/>
  <c r="A1510" i="10" s="1"/>
  <c r="C1510" i="10"/>
  <c r="D1510" i="10"/>
  <c r="E1510" i="10"/>
  <c r="B1511" i="10"/>
  <c r="A1511" i="10" s="1"/>
  <c r="C1511" i="10"/>
  <c r="D1511" i="10"/>
  <c r="E1511" i="10"/>
  <c r="B1512" i="10"/>
  <c r="A1512" i="10" s="1"/>
  <c r="C1512" i="10"/>
  <c r="D1512" i="10"/>
  <c r="E1512" i="10"/>
  <c r="B1513" i="10"/>
  <c r="A1513" i="10" s="1"/>
  <c r="C1513" i="10"/>
  <c r="D1513" i="10"/>
  <c r="E1513" i="10"/>
  <c r="G130" i="31"/>
  <c r="F130" i="31"/>
  <c r="F1513" i="10" s="1"/>
  <c r="G129" i="31"/>
  <c r="F129" i="31"/>
  <c r="F1512" i="10" s="1"/>
  <c r="G128" i="31"/>
  <c r="F128" i="31"/>
  <c r="F1511" i="10" s="1"/>
  <c r="G127" i="31"/>
  <c r="F127" i="31"/>
  <c r="F1510" i="10" s="1"/>
  <c r="G126" i="31"/>
  <c r="F126" i="31"/>
  <c r="G125" i="31"/>
  <c r="F125" i="31"/>
  <c r="F1508" i="10" s="1"/>
  <c r="G124" i="31"/>
  <c r="F124" i="31"/>
  <c r="F1507" i="10" s="1"/>
  <c r="G123" i="31"/>
  <c r="F123" i="31"/>
  <c r="F1506" i="10" s="1"/>
  <c r="G122" i="31"/>
  <c r="F122" i="31"/>
  <c r="F1505" i="10" s="1"/>
  <c r="G121" i="31"/>
  <c r="F121" i="31"/>
  <c r="F1504" i="10" s="1"/>
  <c r="G120" i="31"/>
  <c r="F120" i="31"/>
  <c r="F1503" i="10" s="1"/>
  <c r="G119" i="31"/>
  <c r="F119" i="31"/>
  <c r="F1502" i="10" s="1"/>
  <c r="G118" i="31"/>
  <c r="F118" i="31"/>
  <c r="F1501" i="10" s="1"/>
  <c r="G117" i="31"/>
  <c r="F117" i="31"/>
  <c r="F1500" i="10" s="1"/>
  <c r="G116" i="31"/>
  <c r="F116" i="31"/>
  <c r="F1499" i="10" s="1"/>
  <c r="G115" i="31"/>
  <c r="F115" i="31"/>
  <c r="F1498" i="10" s="1"/>
  <c r="G114" i="31"/>
  <c r="F114" i="31"/>
  <c r="F1497" i="10" s="1"/>
  <c r="G113" i="31"/>
  <c r="F113" i="31"/>
  <c r="F1496" i="10" s="1"/>
  <c r="G112" i="31"/>
  <c r="F112" i="31"/>
  <c r="F1495" i="10" s="1"/>
  <c r="G111" i="31"/>
  <c r="F111" i="31"/>
  <c r="F1494" i="10" s="1"/>
  <c r="G110" i="31"/>
  <c r="F110" i="31"/>
  <c r="F1493" i="10" s="1"/>
  <c r="G109" i="31"/>
  <c r="F109" i="31"/>
  <c r="F1492" i="10" s="1"/>
  <c r="G108" i="31"/>
  <c r="F108" i="31"/>
  <c r="F1491" i="10" s="1"/>
  <c r="G107" i="31"/>
  <c r="F107" i="31"/>
  <c r="G106" i="31"/>
  <c r="F106" i="31"/>
  <c r="F1489" i="10" s="1"/>
  <c r="G105" i="31"/>
  <c r="F105" i="31"/>
  <c r="F1488" i="10" s="1"/>
  <c r="G104" i="31"/>
  <c r="F104" i="31"/>
  <c r="F1487" i="10" s="1"/>
  <c r="G103" i="31"/>
  <c r="F103" i="31"/>
  <c r="F1486" i="10" s="1"/>
  <c r="G102" i="31"/>
  <c r="F102" i="31"/>
  <c r="F1485" i="10" s="1"/>
  <c r="G101" i="31"/>
  <c r="F101" i="31"/>
  <c r="F1484" i="10" s="1"/>
  <c r="G100" i="31"/>
  <c r="F100" i="31"/>
  <c r="F1483" i="10" s="1"/>
  <c r="G99" i="31"/>
  <c r="F99" i="31"/>
  <c r="F1482" i="10" s="1"/>
  <c r="G98" i="31"/>
  <c r="F98" i="31"/>
  <c r="F1481" i="10" s="1"/>
  <c r="G97" i="31"/>
  <c r="F97" i="31"/>
  <c r="F1480" i="10" s="1"/>
  <c r="G96" i="31"/>
  <c r="F96" i="31"/>
  <c r="F1479" i="10" s="1"/>
  <c r="G95" i="31"/>
  <c r="F95" i="31"/>
  <c r="F1478" i="10" s="1"/>
  <c r="G94" i="31"/>
  <c r="F94" i="31"/>
  <c r="F1477" i="10" s="1"/>
  <c r="G93" i="31"/>
  <c r="F93" i="31"/>
  <c r="F1476" i="10" s="1"/>
  <c r="G92" i="31"/>
  <c r="F92" i="31"/>
  <c r="F1475" i="10" s="1"/>
  <c r="G91" i="31"/>
  <c r="F91" i="31"/>
  <c r="F1474" i="10" s="1"/>
  <c r="G90" i="31"/>
  <c r="F90" i="31"/>
  <c r="F1473" i="10" s="1"/>
  <c r="G89" i="31"/>
  <c r="F89" i="31"/>
  <c r="F1472" i="10" s="1"/>
  <c r="G88" i="31"/>
  <c r="F88" i="31"/>
  <c r="F1471" i="10" s="1"/>
  <c r="G87" i="31"/>
  <c r="F87" i="31"/>
  <c r="F1470" i="10" s="1"/>
  <c r="G86" i="31"/>
  <c r="F86" i="31"/>
  <c r="F1469" i="10" s="1"/>
  <c r="G85" i="31"/>
  <c r="F85" i="31"/>
  <c r="F1468" i="10" s="1"/>
  <c r="G84" i="31"/>
  <c r="F84" i="31"/>
  <c r="F1467" i="10" s="1"/>
  <c r="G83" i="31"/>
  <c r="F83" i="31"/>
  <c r="F1466" i="10" s="1"/>
  <c r="G82" i="31"/>
  <c r="F82" i="31"/>
  <c r="F1465" i="10" s="1"/>
  <c r="G81" i="31"/>
  <c r="F81" i="31"/>
  <c r="F1464" i="10" s="1"/>
  <c r="G80" i="31"/>
  <c r="F80" i="31"/>
  <c r="F1463" i="10" s="1"/>
  <c r="G79" i="31"/>
  <c r="F79" i="31"/>
  <c r="F1462" i="10" s="1"/>
  <c r="G78" i="31"/>
  <c r="F78" i="31"/>
  <c r="F1461" i="10" s="1"/>
  <c r="G77" i="31"/>
  <c r="F77" i="31"/>
  <c r="F1460" i="10" s="1"/>
  <c r="G76" i="31"/>
  <c r="F76" i="31"/>
  <c r="F1459" i="10" s="1"/>
  <c r="G75" i="31"/>
  <c r="F75" i="31"/>
  <c r="F1458" i="10" s="1"/>
  <c r="G74" i="31"/>
  <c r="F74" i="31"/>
  <c r="F1457" i="10" s="1"/>
  <c r="G73" i="31"/>
  <c r="F73" i="31"/>
  <c r="F1456" i="10" s="1"/>
  <c r="G72" i="31"/>
  <c r="F72" i="31"/>
  <c r="F1455" i="10" s="1"/>
  <c r="G71" i="31"/>
  <c r="F71" i="31"/>
  <c r="F1454" i="10" s="1"/>
  <c r="G70" i="31"/>
  <c r="F70" i="31"/>
  <c r="F1453" i="10" s="1"/>
  <c r="G69" i="31"/>
  <c r="F69" i="31"/>
  <c r="F1452" i="10" s="1"/>
  <c r="G68" i="31"/>
  <c r="F68" i="31"/>
  <c r="F1451" i="10" s="1"/>
  <c r="G67" i="31"/>
  <c r="F67" i="31"/>
  <c r="G66" i="31"/>
  <c r="F66" i="31"/>
  <c r="F1449" i="10" s="1"/>
  <c r="G65" i="31"/>
  <c r="F65" i="31"/>
  <c r="F1448" i="10" s="1"/>
  <c r="G64" i="31"/>
  <c r="F64" i="31"/>
  <c r="F1447" i="10" s="1"/>
  <c r="G63" i="31"/>
  <c r="F63" i="31"/>
  <c r="F1446" i="10" s="1"/>
  <c r="G62" i="31"/>
  <c r="F62" i="31"/>
  <c r="F1445" i="10" s="1"/>
  <c r="G61" i="31"/>
  <c r="F61" i="31"/>
  <c r="F1444" i="10" s="1"/>
  <c r="G60" i="31"/>
  <c r="F60" i="31"/>
  <c r="F1443" i="10" s="1"/>
  <c r="G59" i="31"/>
  <c r="F59" i="31"/>
  <c r="F1442" i="10" s="1"/>
  <c r="G58" i="31"/>
  <c r="F58" i="31"/>
  <c r="F1441" i="10" s="1"/>
  <c r="G57" i="31"/>
  <c r="F57" i="31"/>
  <c r="F1440" i="10" s="1"/>
  <c r="G56" i="31"/>
  <c r="F56" i="31"/>
  <c r="F1439" i="10" s="1"/>
  <c r="G55" i="31"/>
  <c r="F55" i="31"/>
  <c r="F1438" i="10" s="1"/>
  <c r="G54" i="31"/>
  <c r="F54" i="31"/>
  <c r="F1437" i="10" s="1"/>
  <c r="G53" i="31"/>
  <c r="F53" i="31"/>
  <c r="F1436" i="10" s="1"/>
  <c r="G52" i="31"/>
  <c r="F52" i="31"/>
  <c r="F1435" i="10" s="1"/>
  <c r="G51" i="31"/>
  <c r="F51" i="31"/>
  <c r="F1434" i="10" s="1"/>
  <c r="G50" i="31"/>
  <c r="F50" i="31"/>
  <c r="F1433" i="10" s="1"/>
  <c r="G49" i="31"/>
  <c r="F49" i="31"/>
  <c r="F1432" i="10" s="1"/>
  <c r="G48" i="31"/>
  <c r="F48" i="31"/>
  <c r="F1431" i="10" s="1"/>
  <c r="G47" i="31"/>
  <c r="F47" i="31"/>
  <c r="F1430" i="10" s="1"/>
  <c r="G46" i="31"/>
  <c r="F46" i="31"/>
  <c r="F1429" i="10" s="1"/>
  <c r="G45" i="31"/>
  <c r="F45" i="31"/>
  <c r="F1428" i="10" s="1"/>
  <c r="G44" i="31"/>
  <c r="F44" i="31"/>
  <c r="F1427" i="10" s="1"/>
  <c r="G43" i="31"/>
  <c r="F43" i="31"/>
  <c r="F1426" i="10" s="1"/>
  <c r="F42" i="31"/>
  <c r="F1425" i="10" s="1"/>
  <c r="F41" i="31"/>
  <c r="F1424" i="10" s="1"/>
  <c r="F40" i="31"/>
  <c r="F1423" i="10" s="1"/>
  <c r="F39" i="31"/>
  <c r="F1422" i="10" s="1"/>
  <c r="F38" i="31"/>
  <c r="F1421" i="10" s="1"/>
  <c r="F37" i="31"/>
  <c r="F1420" i="10" s="1"/>
  <c r="F36" i="31"/>
  <c r="F1419" i="10" s="1"/>
  <c r="F35" i="31"/>
  <c r="F1418" i="10" s="1"/>
  <c r="F34" i="31"/>
  <c r="F1417" i="10" s="1"/>
  <c r="F33" i="31"/>
  <c r="F1416" i="10" s="1"/>
  <c r="F32" i="31"/>
  <c r="F1415" i="10" s="1"/>
  <c r="F31" i="31"/>
  <c r="F1414" i="10" s="1"/>
  <c r="F30" i="31"/>
  <c r="F1413" i="10" s="1"/>
  <c r="F29" i="31"/>
  <c r="F1412" i="10" s="1"/>
  <c r="F28" i="31"/>
  <c r="F1411" i="10" s="1"/>
  <c r="F27" i="31"/>
  <c r="F1410" i="10" s="1"/>
  <c r="F26" i="31"/>
  <c r="F1409" i="10" s="1"/>
  <c r="T25" i="31"/>
  <c r="P45" i="30" s="1"/>
  <c r="O25" i="31"/>
  <c r="N25" i="31"/>
  <c r="F25" i="31"/>
  <c r="F1408" i="10" s="1"/>
  <c r="T24" i="31"/>
  <c r="U24" i="31" s="1"/>
  <c r="Q44" i="30" s="1"/>
  <c r="O24" i="31"/>
  <c r="N24" i="31"/>
  <c r="F24" i="31"/>
  <c r="F1407" i="10" s="1"/>
  <c r="T23" i="31"/>
  <c r="P43" i="30" s="1"/>
  <c r="O23" i="31"/>
  <c r="N23" i="31"/>
  <c r="F23" i="31"/>
  <c r="F1406" i="10" s="1"/>
  <c r="T22" i="31"/>
  <c r="U22" i="31" s="1"/>
  <c r="Q42" i="30" s="1"/>
  <c r="O22" i="31"/>
  <c r="N22" i="31"/>
  <c r="F22" i="31"/>
  <c r="F1405" i="10" s="1"/>
  <c r="T21" i="31"/>
  <c r="P41" i="30" s="1"/>
  <c r="O21" i="31"/>
  <c r="N21" i="31"/>
  <c r="F21" i="31"/>
  <c r="F1404" i="10" s="1"/>
  <c r="T20" i="31"/>
  <c r="O20" i="31"/>
  <c r="N20" i="31"/>
  <c r="F20" i="31"/>
  <c r="F1403" i="10" s="1"/>
  <c r="T19" i="31"/>
  <c r="P39" i="30" s="1"/>
  <c r="O19" i="31"/>
  <c r="N19" i="31"/>
  <c r="F19" i="31"/>
  <c r="F1402" i="10" s="1"/>
  <c r="T18" i="31"/>
  <c r="O18" i="31"/>
  <c r="N18" i="31"/>
  <c r="F18" i="31"/>
  <c r="F1401" i="10" s="1"/>
  <c r="T17" i="31"/>
  <c r="P37" i="30" s="1"/>
  <c r="O17" i="31"/>
  <c r="N17" i="31"/>
  <c r="F17" i="31"/>
  <c r="F1400" i="10" s="1"/>
  <c r="T16" i="31"/>
  <c r="P36" i="30" s="1"/>
  <c r="O16" i="31"/>
  <c r="N16" i="31"/>
  <c r="F16" i="31"/>
  <c r="F1399" i="10" s="1"/>
  <c r="T15" i="31"/>
  <c r="P35" i="30" s="1"/>
  <c r="O15" i="31"/>
  <c r="N15" i="31"/>
  <c r="F15" i="31"/>
  <c r="F1398" i="10" s="1"/>
  <c r="T14" i="31"/>
  <c r="O14" i="31"/>
  <c r="N14" i="31"/>
  <c r="F14" i="31"/>
  <c r="F1397" i="10" s="1"/>
  <c r="T13" i="31"/>
  <c r="P33" i="30" s="1"/>
  <c r="O13" i="31"/>
  <c r="N13" i="31"/>
  <c r="F13" i="31"/>
  <c r="F1396" i="10" s="1"/>
  <c r="T12" i="31"/>
  <c r="U12" i="31" s="1"/>
  <c r="Q32" i="30" s="1"/>
  <c r="O12" i="31"/>
  <c r="N12" i="31"/>
  <c r="F12" i="31"/>
  <c r="F1395" i="10" s="1"/>
  <c r="T11" i="31"/>
  <c r="P31" i="30" s="1"/>
  <c r="O11" i="31"/>
  <c r="N11" i="31"/>
  <c r="F11" i="31"/>
  <c r="F1394" i="10" s="1"/>
  <c r="F10" i="31"/>
  <c r="F1393" i="10" s="1"/>
  <c r="F9" i="31"/>
  <c r="F1392" i="10" s="1"/>
  <c r="F8" i="31"/>
  <c r="F1391" i="10" s="1"/>
  <c r="F7" i="31"/>
  <c r="F1390" i="10" s="1"/>
  <c r="F6" i="31"/>
  <c r="F1389" i="10" s="1"/>
  <c r="F5" i="31"/>
  <c r="J49" i="30"/>
  <c r="J48" i="30"/>
  <c r="J47" i="30"/>
  <c r="J46" i="30"/>
  <c r="E46" i="30"/>
  <c r="J45" i="30"/>
  <c r="E45" i="30"/>
  <c r="L42" i="30"/>
  <c r="M42" i="30" s="1"/>
  <c r="H42" i="30"/>
  <c r="AJ7" i="6" s="1"/>
  <c r="C42" i="30"/>
  <c r="AJ6" i="6" s="1"/>
  <c r="L41" i="30"/>
  <c r="M41" i="30" s="1"/>
  <c r="J41" i="30"/>
  <c r="E41" i="30"/>
  <c r="L40" i="30"/>
  <c r="M40" i="30" s="1"/>
  <c r="J40" i="30"/>
  <c r="E40" i="30"/>
  <c r="L39" i="30"/>
  <c r="M39" i="30" s="1"/>
  <c r="J39" i="30"/>
  <c r="E39" i="30"/>
  <c r="L38" i="30"/>
  <c r="M38" i="30" s="1"/>
  <c r="J38" i="30"/>
  <c r="E38" i="30"/>
  <c r="L37" i="30"/>
  <c r="M37" i="30" s="1"/>
  <c r="J37" i="30"/>
  <c r="E37" i="30"/>
  <c r="L36" i="30"/>
  <c r="M36" i="30" s="1"/>
  <c r="J36" i="30"/>
  <c r="E36" i="30"/>
  <c r="L35" i="30"/>
  <c r="M35" i="30" s="1"/>
  <c r="J35" i="30"/>
  <c r="E35" i="30"/>
  <c r="L34" i="30"/>
  <c r="M34" i="30" s="1"/>
  <c r="J34" i="30"/>
  <c r="E34" i="30"/>
  <c r="L33" i="30"/>
  <c r="M33" i="30" s="1"/>
  <c r="J33" i="30"/>
  <c r="E33" i="30"/>
  <c r="L32" i="30"/>
  <c r="M32" i="30" s="1"/>
  <c r="J32" i="30"/>
  <c r="E32" i="30"/>
  <c r="Q31" i="30"/>
  <c r="L31" i="30"/>
  <c r="M31" i="30" s="1"/>
  <c r="J31" i="30"/>
  <c r="E31" i="30"/>
  <c r="L30" i="30"/>
  <c r="M30" i="30" s="1"/>
  <c r="J30" i="30"/>
  <c r="E30" i="30"/>
  <c r="M29" i="30"/>
  <c r="L29" i="30"/>
  <c r="J29" i="30"/>
  <c r="E29" i="30"/>
  <c r="L28" i="30"/>
  <c r="M28" i="30" s="1"/>
  <c r="J28" i="30"/>
  <c r="E28" i="30"/>
  <c r="L27" i="30"/>
  <c r="M27" i="30" s="1"/>
  <c r="J27" i="30"/>
  <c r="E27" i="30"/>
  <c r="L26" i="30"/>
  <c r="M26" i="30" s="1"/>
  <c r="J26" i="30"/>
  <c r="E26" i="30"/>
  <c r="L25" i="30"/>
  <c r="M25" i="30" s="1"/>
  <c r="J25" i="30"/>
  <c r="E25" i="30"/>
  <c r="L24" i="30"/>
  <c r="M24" i="30" s="1"/>
  <c r="J24" i="30"/>
  <c r="E24" i="30"/>
  <c r="L23" i="30"/>
  <c r="M23" i="30" s="1"/>
  <c r="J23" i="30"/>
  <c r="E23" i="30"/>
  <c r="L22" i="30"/>
  <c r="M22" i="30" s="1"/>
  <c r="J22" i="30"/>
  <c r="E22" i="30"/>
  <c r="L21" i="30"/>
  <c r="M21" i="30" s="1"/>
  <c r="J21" i="30"/>
  <c r="E21" i="30"/>
  <c r="L20" i="30"/>
  <c r="M20" i="30" s="1"/>
  <c r="J20" i="30"/>
  <c r="E20" i="30"/>
  <c r="L19" i="30"/>
  <c r="M19" i="30" s="1"/>
  <c r="J19" i="30"/>
  <c r="E19" i="30"/>
  <c r="L18" i="30"/>
  <c r="M18" i="30" s="1"/>
  <c r="J18" i="30"/>
  <c r="E18" i="30"/>
  <c r="L17" i="30"/>
  <c r="M17" i="30" s="1"/>
  <c r="J17" i="30"/>
  <c r="E17" i="30"/>
  <c r="L16" i="30"/>
  <c r="M16" i="30" s="1"/>
  <c r="J16" i="30"/>
  <c r="E16" i="30"/>
  <c r="L15" i="30"/>
  <c r="M15" i="30" s="1"/>
  <c r="J15" i="30"/>
  <c r="E15" i="30"/>
  <c r="L14" i="30"/>
  <c r="M14" i="30" s="1"/>
  <c r="J14" i="30"/>
  <c r="E14" i="30"/>
  <c r="L13" i="30"/>
  <c r="M13" i="30" s="1"/>
  <c r="J13" i="30"/>
  <c r="E13" i="30"/>
  <c r="C9" i="30"/>
  <c r="H6" i="30" s="1"/>
  <c r="B1262" i="10"/>
  <c r="C1262" i="10"/>
  <c r="D1262" i="10"/>
  <c r="E1262" i="10"/>
  <c r="B1263" i="10"/>
  <c r="A1263" i="10" s="1"/>
  <c r="C1263" i="10"/>
  <c r="D1263" i="10"/>
  <c r="E1263" i="10"/>
  <c r="B1264" i="10"/>
  <c r="A1264" i="10" s="1"/>
  <c r="C1264" i="10"/>
  <c r="D1264" i="10"/>
  <c r="E1264" i="10"/>
  <c r="B1265" i="10"/>
  <c r="A1265" i="10" s="1"/>
  <c r="C1265" i="10"/>
  <c r="D1265" i="10"/>
  <c r="E1265" i="10"/>
  <c r="B1266" i="10"/>
  <c r="A1266" i="10" s="1"/>
  <c r="C1266" i="10"/>
  <c r="D1266" i="10"/>
  <c r="E1266" i="10"/>
  <c r="B1267" i="10"/>
  <c r="A1267" i="10" s="1"/>
  <c r="C1267" i="10"/>
  <c r="D1267" i="10"/>
  <c r="E1267" i="10"/>
  <c r="B1268" i="10"/>
  <c r="A1268" i="10" s="1"/>
  <c r="C1268" i="10"/>
  <c r="D1268" i="10"/>
  <c r="E1268" i="10"/>
  <c r="B1269" i="10"/>
  <c r="A1269" i="10" s="1"/>
  <c r="C1269" i="10"/>
  <c r="D1269" i="10"/>
  <c r="E1269" i="10"/>
  <c r="B1270" i="10"/>
  <c r="A1270" i="10" s="1"/>
  <c r="C1270" i="10"/>
  <c r="D1270" i="10"/>
  <c r="E1270" i="10"/>
  <c r="B1271" i="10"/>
  <c r="A1271" i="10" s="1"/>
  <c r="C1271" i="10"/>
  <c r="D1271" i="10"/>
  <c r="E1271" i="10"/>
  <c r="B1272" i="10"/>
  <c r="A1272" i="10" s="1"/>
  <c r="C1272" i="10"/>
  <c r="D1272" i="10"/>
  <c r="E1272" i="10"/>
  <c r="B1273" i="10"/>
  <c r="A1273" i="10" s="1"/>
  <c r="C1273" i="10"/>
  <c r="D1273" i="10"/>
  <c r="E1273" i="10"/>
  <c r="B1274" i="10"/>
  <c r="A1274" i="10" s="1"/>
  <c r="C1274" i="10"/>
  <c r="D1274" i="10"/>
  <c r="E1274" i="10"/>
  <c r="B1275" i="10"/>
  <c r="A1275" i="10" s="1"/>
  <c r="C1275" i="10"/>
  <c r="D1275" i="10"/>
  <c r="E1275" i="10"/>
  <c r="B1276" i="10"/>
  <c r="A1276" i="10" s="1"/>
  <c r="C1276" i="10"/>
  <c r="D1276" i="10"/>
  <c r="E1276" i="10"/>
  <c r="B1277" i="10"/>
  <c r="A1277" i="10" s="1"/>
  <c r="C1277" i="10"/>
  <c r="D1277" i="10"/>
  <c r="E1277" i="10"/>
  <c r="B1278" i="10"/>
  <c r="A1278" i="10" s="1"/>
  <c r="C1278" i="10"/>
  <c r="D1278" i="10"/>
  <c r="E1278" i="10"/>
  <c r="B1279" i="10"/>
  <c r="A1279" i="10" s="1"/>
  <c r="C1279" i="10"/>
  <c r="D1279" i="10"/>
  <c r="E1279" i="10"/>
  <c r="B1280" i="10"/>
  <c r="A1280" i="10" s="1"/>
  <c r="C1280" i="10"/>
  <c r="D1280" i="10"/>
  <c r="E1280" i="10"/>
  <c r="B1281" i="10"/>
  <c r="A1281" i="10" s="1"/>
  <c r="C1281" i="10"/>
  <c r="D1281" i="10"/>
  <c r="E1281" i="10"/>
  <c r="B1282" i="10"/>
  <c r="A1282" i="10" s="1"/>
  <c r="C1282" i="10"/>
  <c r="D1282" i="10"/>
  <c r="E1282" i="10"/>
  <c r="B1283" i="10"/>
  <c r="A1283" i="10" s="1"/>
  <c r="C1283" i="10"/>
  <c r="D1283" i="10"/>
  <c r="E1283" i="10"/>
  <c r="B1284" i="10"/>
  <c r="A1284" i="10" s="1"/>
  <c r="C1284" i="10"/>
  <c r="D1284" i="10"/>
  <c r="E1284" i="10"/>
  <c r="B1285" i="10"/>
  <c r="A1285" i="10" s="1"/>
  <c r="C1285" i="10"/>
  <c r="D1285" i="10"/>
  <c r="E1285" i="10"/>
  <c r="B1286" i="10"/>
  <c r="A1286" i="10" s="1"/>
  <c r="C1286" i="10"/>
  <c r="D1286" i="10"/>
  <c r="E1286" i="10"/>
  <c r="B1287" i="10"/>
  <c r="A1287" i="10" s="1"/>
  <c r="C1287" i="10"/>
  <c r="D1287" i="10"/>
  <c r="E1287" i="10"/>
  <c r="B1288" i="10"/>
  <c r="A1288" i="10" s="1"/>
  <c r="C1288" i="10"/>
  <c r="D1288" i="10"/>
  <c r="E1288" i="10"/>
  <c r="B1289" i="10"/>
  <c r="A1289" i="10" s="1"/>
  <c r="C1289" i="10"/>
  <c r="D1289" i="10"/>
  <c r="E1289" i="10"/>
  <c r="B1290" i="10"/>
  <c r="A1290" i="10" s="1"/>
  <c r="C1290" i="10"/>
  <c r="D1290" i="10"/>
  <c r="E1290" i="10"/>
  <c r="B1291" i="10"/>
  <c r="A1291" i="10" s="1"/>
  <c r="C1291" i="10"/>
  <c r="D1291" i="10"/>
  <c r="E1291" i="10"/>
  <c r="B1292" i="10"/>
  <c r="A1292" i="10" s="1"/>
  <c r="C1292" i="10"/>
  <c r="D1292" i="10"/>
  <c r="E1292" i="10"/>
  <c r="B1293" i="10"/>
  <c r="A1293" i="10" s="1"/>
  <c r="C1293" i="10"/>
  <c r="D1293" i="10"/>
  <c r="E1293" i="10"/>
  <c r="B1294" i="10"/>
  <c r="A1294" i="10" s="1"/>
  <c r="C1294" i="10"/>
  <c r="D1294" i="10"/>
  <c r="E1294" i="10"/>
  <c r="B1295" i="10"/>
  <c r="A1295" i="10" s="1"/>
  <c r="C1295" i="10"/>
  <c r="D1295" i="10"/>
  <c r="E1295" i="10"/>
  <c r="B1296" i="10"/>
  <c r="A1296" i="10" s="1"/>
  <c r="C1296" i="10"/>
  <c r="D1296" i="10"/>
  <c r="E1296" i="10"/>
  <c r="B1297" i="10"/>
  <c r="A1297" i="10" s="1"/>
  <c r="C1297" i="10"/>
  <c r="D1297" i="10"/>
  <c r="E1297" i="10"/>
  <c r="B1298" i="10"/>
  <c r="A1298" i="10" s="1"/>
  <c r="C1298" i="10"/>
  <c r="D1298" i="10"/>
  <c r="E1298" i="10"/>
  <c r="B1299" i="10"/>
  <c r="A1299" i="10" s="1"/>
  <c r="C1299" i="10"/>
  <c r="D1299" i="10"/>
  <c r="E1299" i="10"/>
  <c r="B1300" i="10"/>
  <c r="A1300" i="10" s="1"/>
  <c r="C1300" i="10"/>
  <c r="D1300" i="10"/>
  <c r="E1300" i="10"/>
  <c r="B1301" i="10"/>
  <c r="A1301" i="10" s="1"/>
  <c r="C1301" i="10"/>
  <c r="D1301" i="10"/>
  <c r="E1301" i="10"/>
  <c r="B1302" i="10"/>
  <c r="A1302" i="10" s="1"/>
  <c r="C1302" i="10"/>
  <c r="D1302" i="10"/>
  <c r="E1302" i="10"/>
  <c r="B1303" i="10"/>
  <c r="A1303" i="10" s="1"/>
  <c r="C1303" i="10"/>
  <c r="D1303" i="10"/>
  <c r="E1303" i="10"/>
  <c r="B1304" i="10"/>
  <c r="A1304" i="10" s="1"/>
  <c r="C1304" i="10"/>
  <c r="D1304" i="10"/>
  <c r="E1304" i="10"/>
  <c r="B1305" i="10"/>
  <c r="A1305" i="10" s="1"/>
  <c r="C1305" i="10"/>
  <c r="D1305" i="10"/>
  <c r="E1305" i="10"/>
  <c r="B1306" i="10"/>
  <c r="A1306" i="10" s="1"/>
  <c r="C1306" i="10"/>
  <c r="D1306" i="10"/>
  <c r="E1306" i="10"/>
  <c r="B1307" i="10"/>
  <c r="A1307" i="10" s="1"/>
  <c r="C1307" i="10"/>
  <c r="D1307" i="10"/>
  <c r="E1307" i="10"/>
  <c r="B1308" i="10"/>
  <c r="A1308" i="10" s="1"/>
  <c r="C1308" i="10"/>
  <c r="D1308" i="10"/>
  <c r="E1308" i="10"/>
  <c r="B1309" i="10"/>
  <c r="A1309" i="10" s="1"/>
  <c r="C1309" i="10"/>
  <c r="D1309" i="10"/>
  <c r="E1309" i="10"/>
  <c r="B1310" i="10"/>
  <c r="A1310" i="10" s="1"/>
  <c r="C1310" i="10"/>
  <c r="D1310" i="10"/>
  <c r="E1310" i="10"/>
  <c r="B1311" i="10"/>
  <c r="A1311" i="10" s="1"/>
  <c r="C1311" i="10"/>
  <c r="D1311" i="10"/>
  <c r="E1311" i="10"/>
  <c r="B1312" i="10"/>
  <c r="A1312" i="10" s="1"/>
  <c r="C1312" i="10"/>
  <c r="D1312" i="10"/>
  <c r="E1312" i="10"/>
  <c r="B1313" i="10"/>
  <c r="A1313" i="10" s="1"/>
  <c r="C1313" i="10"/>
  <c r="D1313" i="10"/>
  <c r="E1313" i="10"/>
  <c r="B1314" i="10"/>
  <c r="A1314" i="10" s="1"/>
  <c r="C1314" i="10"/>
  <c r="D1314" i="10"/>
  <c r="E1314" i="10"/>
  <c r="B1315" i="10"/>
  <c r="A1315" i="10" s="1"/>
  <c r="C1315" i="10"/>
  <c r="D1315" i="10"/>
  <c r="E1315" i="10"/>
  <c r="F1315" i="10"/>
  <c r="B1316" i="10"/>
  <c r="A1316" i="10" s="1"/>
  <c r="C1316" i="10"/>
  <c r="D1316" i="10"/>
  <c r="E1316" i="10"/>
  <c r="B1317" i="10"/>
  <c r="A1317" i="10" s="1"/>
  <c r="C1317" i="10"/>
  <c r="D1317" i="10"/>
  <c r="E1317" i="10"/>
  <c r="B1318" i="10"/>
  <c r="A1318" i="10" s="1"/>
  <c r="C1318" i="10"/>
  <c r="D1318" i="10"/>
  <c r="E1318" i="10"/>
  <c r="B1319" i="10"/>
  <c r="A1319" i="10" s="1"/>
  <c r="C1319" i="10"/>
  <c r="D1319" i="10"/>
  <c r="E1319" i="10"/>
  <c r="B1320" i="10"/>
  <c r="A1320" i="10" s="1"/>
  <c r="C1320" i="10"/>
  <c r="D1320" i="10"/>
  <c r="E1320" i="10"/>
  <c r="B1321" i="10"/>
  <c r="A1321" i="10" s="1"/>
  <c r="C1321" i="10"/>
  <c r="D1321" i="10"/>
  <c r="E1321" i="10"/>
  <c r="B1322" i="10"/>
  <c r="A1322" i="10" s="1"/>
  <c r="C1322" i="10"/>
  <c r="D1322" i="10"/>
  <c r="E1322" i="10"/>
  <c r="B1323" i="10"/>
  <c r="A1323" i="10" s="1"/>
  <c r="C1323" i="10"/>
  <c r="D1323" i="10"/>
  <c r="E1323" i="10"/>
  <c r="F1323" i="10"/>
  <c r="B1324" i="10"/>
  <c r="A1324" i="10" s="1"/>
  <c r="C1324" i="10"/>
  <c r="D1324" i="10"/>
  <c r="E1324" i="10"/>
  <c r="B1325" i="10"/>
  <c r="A1325" i="10" s="1"/>
  <c r="C1325" i="10"/>
  <c r="D1325" i="10"/>
  <c r="E1325" i="10"/>
  <c r="B1326" i="10"/>
  <c r="A1326" i="10" s="1"/>
  <c r="C1326" i="10"/>
  <c r="D1326" i="10"/>
  <c r="E1326" i="10"/>
  <c r="B1327" i="10"/>
  <c r="A1327" i="10" s="1"/>
  <c r="C1327" i="10"/>
  <c r="D1327" i="10"/>
  <c r="E1327" i="10"/>
  <c r="B1328" i="10"/>
  <c r="A1328" i="10" s="1"/>
  <c r="C1328" i="10"/>
  <c r="D1328" i="10"/>
  <c r="E1328" i="10"/>
  <c r="B1329" i="10"/>
  <c r="A1329" i="10" s="1"/>
  <c r="C1329" i="10"/>
  <c r="D1329" i="10"/>
  <c r="E1329" i="10"/>
  <c r="B1330" i="10"/>
  <c r="A1330" i="10" s="1"/>
  <c r="C1330" i="10"/>
  <c r="D1330" i="10"/>
  <c r="E1330" i="10"/>
  <c r="B1331" i="10"/>
  <c r="A1331" i="10" s="1"/>
  <c r="C1331" i="10"/>
  <c r="D1331" i="10"/>
  <c r="E1331" i="10"/>
  <c r="F1331" i="10"/>
  <c r="B1332" i="10"/>
  <c r="A1332" i="10" s="1"/>
  <c r="C1332" i="10"/>
  <c r="D1332" i="10"/>
  <c r="E1332" i="10"/>
  <c r="B1333" i="10"/>
  <c r="A1333" i="10" s="1"/>
  <c r="C1333" i="10"/>
  <c r="D1333" i="10"/>
  <c r="E1333" i="10"/>
  <c r="B1334" i="10"/>
  <c r="A1334" i="10" s="1"/>
  <c r="C1334" i="10"/>
  <c r="D1334" i="10"/>
  <c r="E1334" i="10"/>
  <c r="B1335" i="10"/>
  <c r="A1335" i="10" s="1"/>
  <c r="C1335" i="10"/>
  <c r="D1335" i="10"/>
  <c r="E1335" i="10"/>
  <c r="B1336" i="10"/>
  <c r="A1336" i="10" s="1"/>
  <c r="C1336" i="10"/>
  <c r="D1336" i="10"/>
  <c r="E1336" i="10"/>
  <c r="B1337" i="10"/>
  <c r="A1337" i="10" s="1"/>
  <c r="C1337" i="10"/>
  <c r="D1337" i="10"/>
  <c r="E1337" i="10"/>
  <c r="B1338" i="10"/>
  <c r="A1338" i="10" s="1"/>
  <c r="C1338" i="10"/>
  <c r="D1338" i="10"/>
  <c r="E1338" i="10"/>
  <c r="B1339" i="10"/>
  <c r="A1339" i="10" s="1"/>
  <c r="C1339" i="10"/>
  <c r="D1339" i="10"/>
  <c r="E1339" i="10"/>
  <c r="B1340" i="10"/>
  <c r="A1340" i="10" s="1"/>
  <c r="C1340" i="10"/>
  <c r="D1340" i="10"/>
  <c r="E1340" i="10"/>
  <c r="B1341" i="10"/>
  <c r="A1341" i="10" s="1"/>
  <c r="C1341" i="10"/>
  <c r="D1341" i="10"/>
  <c r="E1341" i="10"/>
  <c r="B1342" i="10"/>
  <c r="A1342" i="10" s="1"/>
  <c r="C1342" i="10"/>
  <c r="D1342" i="10"/>
  <c r="E1342" i="10"/>
  <c r="B1343" i="10"/>
  <c r="A1343" i="10" s="1"/>
  <c r="C1343" i="10"/>
  <c r="D1343" i="10"/>
  <c r="E1343" i="10"/>
  <c r="B1344" i="10"/>
  <c r="A1344" i="10" s="1"/>
  <c r="C1344" i="10"/>
  <c r="D1344" i="10"/>
  <c r="E1344" i="10"/>
  <c r="B1345" i="10"/>
  <c r="A1345" i="10" s="1"/>
  <c r="C1345" i="10"/>
  <c r="D1345" i="10"/>
  <c r="E1345" i="10"/>
  <c r="B1346" i="10"/>
  <c r="A1346" i="10" s="1"/>
  <c r="C1346" i="10"/>
  <c r="D1346" i="10"/>
  <c r="E1346" i="10"/>
  <c r="B1347" i="10"/>
  <c r="A1347" i="10" s="1"/>
  <c r="C1347" i="10"/>
  <c r="D1347" i="10"/>
  <c r="E1347" i="10"/>
  <c r="B1348" i="10"/>
  <c r="A1348" i="10" s="1"/>
  <c r="C1348" i="10"/>
  <c r="D1348" i="10"/>
  <c r="E1348" i="10"/>
  <c r="B1349" i="10"/>
  <c r="A1349" i="10" s="1"/>
  <c r="C1349" i="10"/>
  <c r="D1349" i="10"/>
  <c r="E1349" i="10"/>
  <c r="B1350" i="10"/>
  <c r="A1350" i="10" s="1"/>
  <c r="C1350" i="10"/>
  <c r="D1350" i="10"/>
  <c r="E1350" i="10"/>
  <c r="F1350" i="10"/>
  <c r="B1351" i="10"/>
  <c r="A1351" i="10" s="1"/>
  <c r="C1351" i="10"/>
  <c r="D1351" i="10"/>
  <c r="E1351" i="10"/>
  <c r="B1352" i="10"/>
  <c r="A1352" i="10" s="1"/>
  <c r="C1352" i="10"/>
  <c r="D1352" i="10"/>
  <c r="E1352" i="10"/>
  <c r="B1353" i="10"/>
  <c r="A1353" i="10" s="1"/>
  <c r="C1353" i="10"/>
  <c r="D1353" i="10"/>
  <c r="E1353" i="10"/>
  <c r="B1354" i="10"/>
  <c r="A1354" i="10" s="1"/>
  <c r="C1354" i="10"/>
  <c r="D1354" i="10"/>
  <c r="E1354" i="10"/>
  <c r="B1355" i="10"/>
  <c r="A1355" i="10" s="1"/>
  <c r="C1355" i="10"/>
  <c r="D1355" i="10"/>
  <c r="E1355" i="10"/>
  <c r="F1355" i="10"/>
  <c r="B1356" i="10"/>
  <c r="A1356" i="10" s="1"/>
  <c r="C1356" i="10"/>
  <c r="D1356" i="10"/>
  <c r="E1356" i="10"/>
  <c r="B1357" i="10"/>
  <c r="A1357" i="10" s="1"/>
  <c r="C1357" i="10"/>
  <c r="D1357" i="10"/>
  <c r="E1357" i="10"/>
  <c r="B1358" i="10"/>
  <c r="A1358" i="10" s="1"/>
  <c r="C1358" i="10"/>
  <c r="D1358" i="10"/>
  <c r="E1358" i="10"/>
  <c r="F1358" i="10"/>
  <c r="B1359" i="10"/>
  <c r="A1359" i="10" s="1"/>
  <c r="C1359" i="10"/>
  <c r="D1359" i="10"/>
  <c r="E1359" i="10"/>
  <c r="B1360" i="10"/>
  <c r="A1360" i="10" s="1"/>
  <c r="C1360" i="10"/>
  <c r="D1360" i="10"/>
  <c r="E1360" i="10"/>
  <c r="B1361" i="10"/>
  <c r="A1361" i="10" s="1"/>
  <c r="C1361" i="10"/>
  <c r="D1361" i="10"/>
  <c r="E1361" i="10"/>
  <c r="B1362" i="10"/>
  <c r="A1362" i="10" s="1"/>
  <c r="C1362" i="10"/>
  <c r="D1362" i="10"/>
  <c r="E1362" i="10"/>
  <c r="B1363" i="10"/>
  <c r="A1363" i="10" s="1"/>
  <c r="C1363" i="10"/>
  <c r="D1363" i="10"/>
  <c r="E1363" i="10"/>
  <c r="F1363" i="10"/>
  <c r="B1364" i="10"/>
  <c r="A1364" i="10" s="1"/>
  <c r="C1364" i="10"/>
  <c r="D1364" i="10"/>
  <c r="E1364" i="10"/>
  <c r="B1365" i="10"/>
  <c r="A1365" i="10" s="1"/>
  <c r="C1365" i="10"/>
  <c r="D1365" i="10"/>
  <c r="E1365" i="10"/>
  <c r="B1366" i="10"/>
  <c r="A1366" i="10" s="1"/>
  <c r="C1366" i="10"/>
  <c r="D1366" i="10"/>
  <c r="E1366" i="10"/>
  <c r="B1367" i="10"/>
  <c r="A1367" i="10" s="1"/>
  <c r="C1367" i="10"/>
  <c r="D1367" i="10"/>
  <c r="E1367" i="10"/>
  <c r="B1368" i="10"/>
  <c r="A1368" i="10" s="1"/>
  <c r="C1368" i="10"/>
  <c r="D1368" i="10"/>
  <c r="E1368" i="10"/>
  <c r="F1368" i="10"/>
  <c r="B1369" i="10"/>
  <c r="A1369" i="10" s="1"/>
  <c r="C1369" i="10"/>
  <c r="D1369" i="10"/>
  <c r="E1369" i="10"/>
  <c r="B1370" i="10"/>
  <c r="A1370" i="10" s="1"/>
  <c r="C1370" i="10"/>
  <c r="D1370" i="10"/>
  <c r="E1370" i="10"/>
  <c r="B1371" i="10"/>
  <c r="A1371" i="10" s="1"/>
  <c r="C1371" i="10"/>
  <c r="D1371" i="10"/>
  <c r="E1371" i="10"/>
  <c r="F1371" i="10"/>
  <c r="B1372" i="10"/>
  <c r="A1372" i="10" s="1"/>
  <c r="C1372" i="10"/>
  <c r="D1372" i="10"/>
  <c r="E1372" i="10"/>
  <c r="F1372" i="10"/>
  <c r="B1373" i="10"/>
  <c r="A1373" i="10" s="1"/>
  <c r="C1373" i="10"/>
  <c r="D1373" i="10"/>
  <c r="E1373" i="10"/>
  <c r="B1374" i="10"/>
  <c r="A1374" i="10" s="1"/>
  <c r="C1374" i="10"/>
  <c r="D1374" i="10"/>
  <c r="E1374" i="10"/>
  <c r="F1374" i="10"/>
  <c r="B1375" i="10"/>
  <c r="A1375" i="10" s="1"/>
  <c r="C1375" i="10"/>
  <c r="D1375" i="10"/>
  <c r="E1375" i="10"/>
  <c r="B1376" i="10"/>
  <c r="A1376" i="10" s="1"/>
  <c r="C1376" i="10"/>
  <c r="D1376" i="10"/>
  <c r="E1376" i="10"/>
  <c r="B1377" i="10"/>
  <c r="A1377" i="10" s="1"/>
  <c r="C1377" i="10"/>
  <c r="D1377" i="10"/>
  <c r="E1377" i="10"/>
  <c r="B1378" i="10"/>
  <c r="A1378" i="10" s="1"/>
  <c r="C1378" i="10"/>
  <c r="D1378" i="10"/>
  <c r="E1378" i="10"/>
  <c r="B1379" i="10"/>
  <c r="A1379" i="10" s="1"/>
  <c r="C1379" i="10"/>
  <c r="D1379" i="10"/>
  <c r="E1379" i="10"/>
  <c r="F1379" i="10"/>
  <c r="B1380" i="10"/>
  <c r="A1380" i="10" s="1"/>
  <c r="C1380" i="10"/>
  <c r="D1380" i="10"/>
  <c r="E1380" i="10"/>
  <c r="F1380" i="10"/>
  <c r="B1381" i="10"/>
  <c r="A1381" i="10" s="1"/>
  <c r="C1381" i="10"/>
  <c r="D1381" i="10"/>
  <c r="E1381" i="10"/>
  <c r="B1382" i="10"/>
  <c r="A1382" i="10" s="1"/>
  <c r="C1382" i="10"/>
  <c r="D1382" i="10"/>
  <c r="E1382" i="10"/>
  <c r="B1383" i="10"/>
  <c r="A1383" i="10" s="1"/>
  <c r="C1383" i="10"/>
  <c r="D1383" i="10"/>
  <c r="E1383" i="10"/>
  <c r="B1384" i="10"/>
  <c r="A1384" i="10" s="1"/>
  <c r="C1384" i="10"/>
  <c r="D1384" i="10"/>
  <c r="E1384" i="10"/>
  <c r="B1385" i="10"/>
  <c r="A1385" i="10" s="1"/>
  <c r="C1385" i="10"/>
  <c r="D1385" i="10"/>
  <c r="E1385" i="10"/>
  <c r="B1386" i="10"/>
  <c r="A1386" i="10" s="1"/>
  <c r="C1386" i="10"/>
  <c r="D1386" i="10"/>
  <c r="E1386" i="10"/>
  <c r="B1387" i="10"/>
  <c r="A1387" i="10" s="1"/>
  <c r="C1387" i="10"/>
  <c r="D1387" i="10"/>
  <c r="E1387" i="10"/>
  <c r="F1387" i="10"/>
  <c r="G130" i="29"/>
  <c r="F130" i="29"/>
  <c r="G129" i="29"/>
  <c r="F129" i="29"/>
  <c r="F1386" i="10" s="1"/>
  <c r="G128" i="29"/>
  <c r="F128" i="29"/>
  <c r="F1385" i="10" s="1"/>
  <c r="G127" i="29"/>
  <c r="F127" i="29"/>
  <c r="F1384" i="10" s="1"/>
  <c r="F126" i="29"/>
  <c r="F1383" i="10" s="1"/>
  <c r="F125" i="29"/>
  <c r="F1382" i="10" s="1"/>
  <c r="F124" i="29"/>
  <c r="F1381" i="10" s="1"/>
  <c r="F123" i="29"/>
  <c r="F122" i="29"/>
  <c r="F121" i="29"/>
  <c r="F1378" i="10" s="1"/>
  <c r="F120" i="29"/>
  <c r="F1377" i="10" s="1"/>
  <c r="F119" i="29"/>
  <c r="F1376" i="10" s="1"/>
  <c r="F118" i="29"/>
  <c r="F1375" i="10" s="1"/>
  <c r="F117" i="29"/>
  <c r="F116" i="29"/>
  <c r="F1373" i="10" s="1"/>
  <c r="F115" i="29"/>
  <c r="F114" i="29"/>
  <c r="F113" i="29"/>
  <c r="F1370" i="10" s="1"/>
  <c r="F112" i="29"/>
  <c r="F1369" i="10" s="1"/>
  <c r="F111" i="29"/>
  <c r="F110" i="29"/>
  <c r="F1367" i="10" s="1"/>
  <c r="F109" i="29"/>
  <c r="F1366" i="10" s="1"/>
  <c r="F108" i="29"/>
  <c r="F1365" i="10" s="1"/>
  <c r="F107" i="29"/>
  <c r="F1364" i="10" s="1"/>
  <c r="F106" i="29"/>
  <c r="F105" i="29"/>
  <c r="F1362" i="10" s="1"/>
  <c r="F104" i="29"/>
  <c r="F1361" i="10" s="1"/>
  <c r="F103" i="29"/>
  <c r="F1360" i="10" s="1"/>
  <c r="F102" i="29"/>
  <c r="F1359" i="10" s="1"/>
  <c r="F101" i="29"/>
  <c r="F100" i="29"/>
  <c r="F1357" i="10" s="1"/>
  <c r="F99" i="29"/>
  <c r="F1356" i="10" s="1"/>
  <c r="F98" i="29"/>
  <c r="F97" i="29"/>
  <c r="F1354" i="10" s="1"/>
  <c r="F96" i="29"/>
  <c r="F1353" i="10" s="1"/>
  <c r="G95" i="29"/>
  <c r="F95" i="29"/>
  <c r="F1352" i="10" s="1"/>
  <c r="G94" i="29"/>
  <c r="F94" i="29"/>
  <c r="F1351" i="10" s="1"/>
  <c r="G93" i="29"/>
  <c r="F93" i="29"/>
  <c r="G92" i="29"/>
  <c r="F92" i="29"/>
  <c r="F1349" i="10" s="1"/>
  <c r="G91" i="29"/>
  <c r="F91" i="29"/>
  <c r="F1348" i="10" s="1"/>
  <c r="G90" i="29"/>
  <c r="F90" i="29"/>
  <c r="F1347" i="10" s="1"/>
  <c r="G89" i="29"/>
  <c r="F89" i="29"/>
  <c r="F1346" i="10" s="1"/>
  <c r="G88" i="29"/>
  <c r="F88" i="29"/>
  <c r="F1345" i="10" s="1"/>
  <c r="G87" i="29"/>
  <c r="F87" i="29"/>
  <c r="F1344" i="10" s="1"/>
  <c r="G86" i="29"/>
  <c r="F86" i="29"/>
  <c r="F1343" i="10" s="1"/>
  <c r="G85" i="29"/>
  <c r="F85" i="29"/>
  <c r="F1342" i="10" s="1"/>
  <c r="G84" i="29"/>
  <c r="F84" i="29"/>
  <c r="F1341" i="10" s="1"/>
  <c r="G83" i="29"/>
  <c r="F83" i="29"/>
  <c r="F1340" i="10" s="1"/>
  <c r="G82" i="29"/>
  <c r="F82" i="29"/>
  <c r="F1339" i="10" s="1"/>
  <c r="G81" i="29"/>
  <c r="F81" i="29"/>
  <c r="F1338" i="10" s="1"/>
  <c r="G80" i="29"/>
  <c r="F80" i="29"/>
  <c r="F1337" i="10" s="1"/>
  <c r="G79" i="29"/>
  <c r="F79" i="29"/>
  <c r="F1336" i="10" s="1"/>
  <c r="G78" i="29"/>
  <c r="F78" i="29"/>
  <c r="F1335" i="10" s="1"/>
  <c r="G77" i="29"/>
  <c r="F77" i="29"/>
  <c r="F1334" i="10" s="1"/>
  <c r="G76" i="29"/>
  <c r="F76" i="29"/>
  <c r="F1333" i="10" s="1"/>
  <c r="G75" i="29"/>
  <c r="F75" i="29"/>
  <c r="F1332" i="10" s="1"/>
  <c r="G74" i="29"/>
  <c r="F74" i="29"/>
  <c r="G73" i="29"/>
  <c r="F73" i="29"/>
  <c r="F1330" i="10" s="1"/>
  <c r="G72" i="29"/>
  <c r="F72" i="29"/>
  <c r="F1329" i="10" s="1"/>
  <c r="G71" i="29"/>
  <c r="F71" i="29"/>
  <c r="F1328" i="10" s="1"/>
  <c r="G70" i="29"/>
  <c r="F70" i="29"/>
  <c r="F1327" i="10" s="1"/>
  <c r="G69" i="29"/>
  <c r="F69" i="29"/>
  <c r="F1326" i="10" s="1"/>
  <c r="G68" i="29"/>
  <c r="F68" i="29"/>
  <c r="F1325" i="10" s="1"/>
  <c r="G67" i="29"/>
  <c r="F67" i="29"/>
  <c r="F1324" i="10" s="1"/>
  <c r="G66" i="29"/>
  <c r="F66" i="29"/>
  <c r="G65" i="29"/>
  <c r="F65" i="29"/>
  <c r="F1322" i="10" s="1"/>
  <c r="G64" i="29"/>
  <c r="F64" i="29"/>
  <c r="F1321" i="10" s="1"/>
  <c r="G63" i="29"/>
  <c r="F63" i="29"/>
  <c r="F1320" i="10" s="1"/>
  <c r="G62" i="29"/>
  <c r="F62" i="29"/>
  <c r="F1319" i="10" s="1"/>
  <c r="G61" i="29"/>
  <c r="F61" i="29"/>
  <c r="F1318" i="10" s="1"/>
  <c r="G60" i="29"/>
  <c r="F60" i="29"/>
  <c r="F1317" i="10" s="1"/>
  <c r="G59" i="29"/>
  <c r="F59" i="29"/>
  <c r="F1316" i="10" s="1"/>
  <c r="G58" i="29"/>
  <c r="F58" i="29"/>
  <c r="G57" i="29"/>
  <c r="F57" i="29"/>
  <c r="F1314" i="10" s="1"/>
  <c r="G56" i="29"/>
  <c r="F56" i="29"/>
  <c r="F1313" i="10" s="1"/>
  <c r="G55" i="29"/>
  <c r="F55" i="29"/>
  <c r="F1312" i="10" s="1"/>
  <c r="G54" i="29"/>
  <c r="F54" i="29"/>
  <c r="F1311" i="10" s="1"/>
  <c r="G53" i="29"/>
  <c r="F53" i="29"/>
  <c r="F1310" i="10" s="1"/>
  <c r="G52" i="29"/>
  <c r="F52" i="29"/>
  <c r="F1309" i="10" s="1"/>
  <c r="G51" i="29"/>
  <c r="F51" i="29"/>
  <c r="F1308" i="10" s="1"/>
  <c r="G50" i="29"/>
  <c r="F50" i="29"/>
  <c r="F1307" i="10" s="1"/>
  <c r="G49" i="29"/>
  <c r="F49" i="29"/>
  <c r="F1306" i="10" s="1"/>
  <c r="G48" i="29"/>
  <c r="F48" i="29"/>
  <c r="F1305" i="10" s="1"/>
  <c r="G47" i="29"/>
  <c r="F47" i="29"/>
  <c r="F1304" i="10" s="1"/>
  <c r="G46" i="29"/>
  <c r="F46" i="29"/>
  <c r="F1303" i="10" s="1"/>
  <c r="G45" i="29"/>
  <c r="F45" i="29"/>
  <c r="F1302" i="10" s="1"/>
  <c r="G44" i="29"/>
  <c r="F44" i="29"/>
  <c r="F1301" i="10" s="1"/>
  <c r="F43" i="29"/>
  <c r="F1300" i="10" s="1"/>
  <c r="F42" i="29"/>
  <c r="F1299" i="10" s="1"/>
  <c r="F41" i="29"/>
  <c r="F1298" i="10" s="1"/>
  <c r="F40" i="29"/>
  <c r="F1297" i="10" s="1"/>
  <c r="F39" i="29"/>
  <c r="F1296" i="10" s="1"/>
  <c r="F38" i="29"/>
  <c r="F1295" i="10" s="1"/>
  <c r="F37" i="29"/>
  <c r="F1294" i="10" s="1"/>
  <c r="F36" i="29"/>
  <c r="F1293" i="10" s="1"/>
  <c r="F35" i="29"/>
  <c r="F1292" i="10" s="1"/>
  <c r="F34" i="29"/>
  <c r="F1291" i="10" s="1"/>
  <c r="F33" i="29"/>
  <c r="F1290" i="10" s="1"/>
  <c r="F32" i="29"/>
  <c r="F1289" i="10" s="1"/>
  <c r="F31" i="29"/>
  <c r="F1288" i="10" s="1"/>
  <c r="F30" i="29"/>
  <c r="F1287" i="10" s="1"/>
  <c r="F29" i="29"/>
  <c r="F1286" i="10" s="1"/>
  <c r="F28" i="29"/>
  <c r="F1285" i="10" s="1"/>
  <c r="F27" i="29"/>
  <c r="F1284" i="10" s="1"/>
  <c r="F26" i="29"/>
  <c r="F1283" i="10" s="1"/>
  <c r="T25" i="29"/>
  <c r="P45" i="28" s="1"/>
  <c r="O25" i="29"/>
  <c r="N25" i="29"/>
  <c r="F25" i="29"/>
  <c r="F1282" i="10" s="1"/>
  <c r="T24" i="29"/>
  <c r="P44" i="28" s="1"/>
  <c r="O24" i="29"/>
  <c r="N24" i="29"/>
  <c r="F24" i="29"/>
  <c r="F1281" i="10" s="1"/>
  <c r="T23" i="29"/>
  <c r="P43" i="28" s="1"/>
  <c r="O23" i="29"/>
  <c r="N23" i="29"/>
  <c r="F23" i="29"/>
  <c r="F1280" i="10" s="1"/>
  <c r="T22" i="29"/>
  <c r="P42" i="28" s="1"/>
  <c r="O22" i="29"/>
  <c r="N22" i="29"/>
  <c r="F22" i="29"/>
  <c r="F1279" i="10" s="1"/>
  <c r="T21" i="29"/>
  <c r="P41" i="28" s="1"/>
  <c r="O21" i="29"/>
  <c r="N21" i="29"/>
  <c r="F21" i="29"/>
  <c r="F1278" i="10" s="1"/>
  <c r="T20" i="29"/>
  <c r="P40" i="28" s="1"/>
  <c r="O20" i="29"/>
  <c r="N20" i="29"/>
  <c r="F20" i="29"/>
  <c r="F1277" i="10" s="1"/>
  <c r="T19" i="29"/>
  <c r="P39" i="28" s="1"/>
  <c r="O19" i="29"/>
  <c r="N19" i="29"/>
  <c r="F19" i="29"/>
  <c r="F1276" i="10" s="1"/>
  <c r="T18" i="29"/>
  <c r="O18" i="29"/>
  <c r="N18" i="29"/>
  <c r="F18" i="29"/>
  <c r="F1275" i="10" s="1"/>
  <c r="T17" i="29"/>
  <c r="P37" i="28" s="1"/>
  <c r="O17" i="29"/>
  <c r="N17" i="29"/>
  <c r="F17" i="29"/>
  <c r="F1274" i="10" s="1"/>
  <c r="T16" i="29"/>
  <c r="O16" i="29"/>
  <c r="N16" i="29"/>
  <c r="F16" i="29"/>
  <c r="F1273" i="10" s="1"/>
  <c r="T15" i="29"/>
  <c r="P35" i="28" s="1"/>
  <c r="O15" i="29"/>
  <c r="N15" i="29"/>
  <c r="F15" i="29"/>
  <c r="F1272" i="10" s="1"/>
  <c r="T14" i="29"/>
  <c r="P34" i="28" s="1"/>
  <c r="O14" i="29"/>
  <c r="N14" i="29"/>
  <c r="F14" i="29"/>
  <c r="F1271" i="10" s="1"/>
  <c r="T13" i="29"/>
  <c r="P33" i="28" s="1"/>
  <c r="O13" i="29"/>
  <c r="N13" i="29"/>
  <c r="F13" i="29"/>
  <c r="F1270" i="10" s="1"/>
  <c r="T12" i="29"/>
  <c r="O12" i="29"/>
  <c r="N12" i="29"/>
  <c r="G12" i="29"/>
  <c r="F12" i="29"/>
  <c r="F1269" i="10" s="1"/>
  <c r="T11" i="29"/>
  <c r="O11" i="29"/>
  <c r="N11" i="29"/>
  <c r="G11" i="29"/>
  <c r="F11" i="29"/>
  <c r="F1268" i="10" s="1"/>
  <c r="G10" i="29"/>
  <c r="F10" i="29"/>
  <c r="F1267" i="10" s="1"/>
  <c r="G9" i="29"/>
  <c r="F9" i="29"/>
  <c r="F1266" i="10" s="1"/>
  <c r="F8" i="29"/>
  <c r="F1265" i="10" s="1"/>
  <c r="F7" i="29"/>
  <c r="F1264" i="10" s="1"/>
  <c r="F6" i="29"/>
  <c r="F1263" i="10" s="1"/>
  <c r="F5" i="29"/>
  <c r="G5" i="29" s="1"/>
  <c r="G6" i="29" s="1"/>
  <c r="G7" i="29" s="1"/>
  <c r="G8" i="29" s="1"/>
  <c r="J49" i="28"/>
  <c r="J48" i="28"/>
  <c r="J47" i="28"/>
  <c r="J46" i="28"/>
  <c r="E46" i="28"/>
  <c r="J45" i="28"/>
  <c r="E45" i="28"/>
  <c r="L42" i="28"/>
  <c r="M42" i="28" s="1"/>
  <c r="H42" i="28"/>
  <c r="AG7" i="6" s="1"/>
  <c r="C42" i="28"/>
  <c r="AG6" i="6" s="1"/>
  <c r="L41" i="28"/>
  <c r="M41" i="28" s="1"/>
  <c r="J41" i="28"/>
  <c r="E41" i="28"/>
  <c r="L40" i="28"/>
  <c r="M40" i="28" s="1"/>
  <c r="J40" i="28"/>
  <c r="E40" i="28"/>
  <c r="L39" i="28"/>
  <c r="M39" i="28" s="1"/>
  <c r="J39" i="28"/>
  <c r="E39" i="28"/>
  <c r="L38" i="28"/>
  <c r="M38" i="28" s="1"/>
  <c r="J38" i="28"/>
  <c r="E38" i="28"/>
  <c r="L37" i="28"/>
  <c r="M37" i="28" s="1"/>
  <c r="J37" i="28"/>
  <c r="E37" i="28"/>
  <c r="M36" i="28"/>
  <c r="L36" i="28"/>
  <c r="J36" i="28"/>
  <c r="E36" i="28"/>
  <c r="L35" i="28"/>
  <c r="M35" i="28" s="1"/>
  <c r="J35" i="28"/>
  <c r="E35" i="28"/>
  <c r="M34" i="28"/>
  <c r="L34" i="28"/>
  <c r="J34" i="28"/>
  <c r="E34" i="28"/>
  <c r="L33" i="28"/>
  <c r="M33" i="28" s="1"/>
  <c r="J33" i="28"/>
  <c r="E33" i="28"/>
  <c r="L32" i="28"/>
  <c r="M32" i="28" s="1"/>
  <c r="J32" i="28"/>
  <c r="E32" i="28"/>
  <c r="Q31" i="28"/>
  <c r="P31" i="28"/>
  <c r="L31" i="28"/>
  <c r="M31" i="28" s="1"/>
  <c r="J31" i="28"/>
  <c r="E31" i="28"/>
  <c r="L30" i="28"/>
  <c r="M30" i="28" s="1"/>
  <c r="J30" i="28"/>
  <c r="E30" i="28"/>
  <c r="L29" i="28"/>
  <c r="M29" i="28" s="1"/>
  <c r="J29" i="28"/>
  <c r="E29" i="28"/>
  <c r="M28" i="28"/>
  <c r="L28" i="28"/>
  <c r="J28" i="28"/>
  <c r="E28" i="28"/>
  <c r="L27" i="28"/>
  <c r="M27" i="28" s="1"/>
  <c r="J27" i="28"/>
  <c r="E27" i="28"/>
  <c r="L26" i="28"/>
  <c r="M26" i="28" s="1"/>
  <c r="J26" i="28"/>
  <c r="E26" i="28"/>
  <c r="L25" i="28"/>
  <c r="M25" i="28" s="1"/>
  <c r="J25" i="28"/>
  <c r="E25" i="28"/>
  <c r="L24" i="28"/>
  <c r="M24" i="28" s="1"/>
  <c r="J24" i="28"/>
  <c r="E24" i="28"/>
  <c r="L23" i="28"/>
  <c r="M23" i="28" s="1"/>
  <c r="J23" i="28"/>
  <c r="E23" i="28"/>
  <c r="L22" i="28"/>
  <c r="M22" i="28" s="1"/>
  <c r="J22" i="28"/>
  <c r="E22" i="28"/>
  <c r="L21" i="28"/>
  <c r="M21" i="28" s="1"/>
  <c r="J21" i="28"/>
  <c r="E21" i="28"/>
  <c r="L20" i="28"/>
  <c r="M20" i="28" s="1"/>
  <c r="J20" i="28"/>
  <c r="E20" i="28"/>
  <c r="L19" i="28"/>
  <c r="M19" i="28" s="1"/>
  <c r="J19" i="28"/>
  <c r="E19" i="28"/>
  <c r="L18" i="28"/>
  <c r="M18" i="28" s="1"/>
  <c r="J18" i="28"/>
  <c r="E18" i="28"/>
  <c r="L17" i="28"/>
  <c r="M17" i="28" s="1"/>
  <c r="J17" i="28"/>
  <c r="E17" i="28"/>
  <c r="L16" i="28"/>
  <c r="M16" i="28" s="1"/>
  <c r="J16" i="28"/>
  <c r="E16" i="28"/>
  <c r="L15" i="28"/>
  <c r="M15" i="28" s="1"/>
  <c r="J15" i="28"/>
  <c r="E15" i="28"/>
  <c r="L14" i="28"/>
  <c r="M14" i="28" s="1"/>
  <c r="J14" i="28"/>
  <c r="E14" i="28"/>
  <c r="L13" i="28"/>
  <c r="M13" i="28" s="1"/>
  <c r="J13" i="28"/>
  <c r="E13" i="28"/>
  <c r="C9" i="28"/>
  <c r="H6" i="28" s="1"/>
  <c r="B1136" i="10"/>
  <c r="C1136" i="10"/>
  <c r="D1136" i="10"/>
  <c r="E1136" i="10"/>
  <c r="B1137" i="10"/>
  <c r="A1137" i="10" s="1"/>
  <c r="C1137" i="10"/>
  <c r="D1137" i="10"/>
  <c r="E1137" i="10"/>
  <c r="B1138" i="10"/>
  <c r="A1138" i="10" s="1"/>
  <c r="C1138" i="10"/>
  <c r="D1138" i="10"/>
  <c r="E1138" i="10"/>
  <c r="B1139" i="10"/>
  <c r="A1139" i="10" s="1"/>
  <c r="C1139" i="10"/>
  <c r="D1139" i="10"/>
  <c r="E1139" i="10"/>
  <c r="B1140" i="10"/>
  <c r="A1140" i="10" s="1"/>
  <c r="C1140" i="10"/>
  <c r="D1140" i="10"/>
  <c r="E1140" i="10"/>
  <c r="B1141" i="10"/>
  <c r="A1141" i="10" s="1"/>
  <c r="C1141" i="10"/>
  <c r="D1141" i="10"/>
  <c r="E1141" i="10"/>
  <c r="B1142" i="10"/>
  <c r="A1142" i="10" s="1"/>
  <c r="C1142" i="10"/>
  <c r="D1142" i="10"/>
  <c r="E1142" i="10"/>
  <c r="B1143" i="10"/>
  <c r="A1143" i="10" s="1"/>
  <c r="C1143" i="10"/>
  <c r="D1143" i="10"/>
  <c r="E1143" i="10"/>
  <c r="B1144" i="10"/>
  <c r="A1144" i="10" s="1"/>
  <c r="C1144" i="10"/>
  <c r="D1144" i="10"/>
  <c r="E1144" i="10"/>
  <c r="B1145" i="10"/>
  <c r="A1145" i="10" s="1"/>
  <c r="C1145" i="10"/>
  <c r="D1145" i="10"/>
  <c r="E1145" i="10"/>
  <c r="B1146" i="10"/>
  <c r="A1146" i="10" s="1"/>
  <c r="C1146" i="10"/>
  <c r="D1146" i="10"/>
  <c r="E1146" i="10"/>
  <c r="B1147" i="10"/>
  <c r="A1147" i="10" s="1"/>
  <c r="C1147" i="10"/>
  <c r="D1147" i="10"/>
  <c r="E1147" i="10"/>
  <c r="B1148" i="10"/>
  <c r="A1148" i="10" s="1"/>
  <c r="C1148" i="10"/>
  <c r="D1148" i="10"/>
  <c r="E1148" i="10"/>
  <c r="B1149" i="10"/>
  <c r="A1149" i="10" s="1"/>
  <c r="C1149" i="10"/>
  <c r="D1149" i="10"/>
  <c r="E1149" i="10"/>
  <c r="B1150" i="10"/>
  <c r="A1150" i="10" s="1"/>
  <c r="C1150" i="10"/>
  <c r="D1150" i="10"/>
  <c r="E1150" i="10"/>
  <c r="B1151" i="10"/>
  <c r="A1151" i="10" s="1"/>
  <c r="C1151" i="10"/>
  <c r="D1151" i="10"/>
  <c r="E1151" i="10"/>
  <c r="B1152" i="10"/>
  <c r="A1152" i="10" s="1"/>
  <c r="C1152" i="10"/>
  <c r="D1152" i="10"/>
  <c r="E1152" i="10"/>
  <c r="B1153" i="10"/>
  <c r="A1153" i="10" s="1"/>
  <c r="C1153" i="10"/>
  <c r="D1153" i="10"/>
  <c r="E1153" i="10"/>
  <c r="B1154" i="10"/>
  <c r="A1154" i="10" s="1"/>
  <c r="C1154" i="10"/>
  <c r="D1154" i="10"/>
  <c r="E1154" i="10"/>
  <c r="B1155" i="10"/>
  <c r="A1155" i="10" s="1"/>
  <c r="C1155" i="10"/>
  <c r="D1155" i="10"/>
  <c r="E1155" i="10"/>
  <c r="B1156" i="10"/>
  <c r="A1156" i="10" s="1"/>
  <c r="C1156" i="10"/>
  <c r="D1156" i="10"/>
  <c r="E1156" i="10"/>
  <c r="B1157" i="10"/>
  <c r="A1157" i="10" s="1"/>
  <c r="C1157" i="10"/>
  <c r="D1157" i="10"/>
  <c r="E1157" i="10"/>
  <c r="B1158" i="10"/>
  <c r="A1158" i="10" s="1"/>
  <c r="C1158" i="10"/>
  <c r="D1158" i="10"/>
  <c r="E1158" i="10"/>
  <c r="B1159" i="10"/>
  <c r="A1159" i="10" s="1"/>
  <c r="C1159" i="10"/>
  <c r="D1159" i="10"/>
  <c r="E1159" i="10"/>
  <c r="B1160" i="10"/>
  <c r="A1160" i="10" s="1"/>
  <c r="C1160" i="10"/>
  <c r="D1160" i="10"/>
  <c r="E1160" i="10"/>
  <c r="B1161" i="10"/>
  <c r="A1161" i="10" s="1"/>
  <c r="C1161" i="10"/>
  <c r="D1161" i="10"/>
  <c r="E1161" i="10"/>
  <c r="B1162" i="10"/>
  <c r="A1162" i="10" s="1"/>
  <c r="C1162" i="10"/>
  <c r="D1162" i="10"/>
  <c r="E1162" i="10"/>
  <c r="B1163" i="10"/>
  <c r="A1163" i="10" s="1"/>
  <c r="C1163" i="10"/>
  <c r="D1163" i="10"/>
  <c r="E1163" i="10"/>
  <c r="B1164" i="10"/>
  <c r="A1164" i="10" s="1"/>
  <c r="C1164" i="10"/>
  <c r="D1164" i="10"/>
  <c r="E1164" i="10"/>
  <c r="B1165" i="10"/>
  <c r="A1165" i="10" s="1"/>
  <c r="C1165" i="10"/>
  <c r="D1165" i="10"/>
  <c r="E1165" i="10"/>
  <c r="B1166" i="10"/>
  <c r="A1166" i="10" s="1"/>
  <c r="C1166" i="10"/>
  <c r="D1166" i="10"/>
  <c r="E1166" i="10"/>
  <c r="B1167" i="10"/>
  <c r="A1167" i="10" s="1"/>
  <c r="C1167" i="10"/>
  <c r="D1167" i="10"/>
  <c r="E1167" i="10"/>
  <c r="B1168" i="10"/>
  <c r="A1168" i="10" s="1"/>
  <c r="C1168" i="10"/>
  <c r="D1168" i="10"/>
  <c r="E1168" i="10"/>
  <c r="B1169" i="10"/>
  <c r="A1169" i="10" s="1"/>
  <c r="C1169" i="10"/>
  <c r="D1169" i="10"/>
  <c r="E1169" i="10"/>
  <c r="B1170" i="10"/>
  <c r="A1170" i="10" s="1"/>
  <c r="C1170" i="10"/>
  <c r="D1170" i="10"/>
  <c r="E1170" i="10"/>
  <c r="B1171" i="10"/>
  <c r="A1171" i="10" s="1"/>
  <c r="C1171" i="10"/>
  <c r="D1171" i="10"/>
  <c r="E1171" i="10"/>
  <c r="B1172" i="10"/>
  <c r="A1172" i="10" s="1"/>
  <c r="C1172" i="10"/>
  <c r="D1172" i="10"/>
  <c r="E1172" i="10"/>
  <c r="B1173" i="10"/>
  <c r="A1173" i="10" s="1"/>
  <c r="C1173" i="10"/>
  <c r="D1173" i="10"/>
  <c r="E1173" i="10"/>
  <c r="B1174" i="10"/>
  <c r="A1174" i="10" s="1"/>
  <c r="C1174" i="10"/>
  <c r="D1174" i="10"/>
  <c r="E1174" i="10"/>
  <c r="B1175" i="10"/>
  <c r="A1175" i="10" s="1"/>
  <c r="C1175" i="10"/>
  <c r="D1175" i="10"/>
  <c r="E1175" i="10"/>
  <c r="B1176" i="10"/>
  <c r="A1176" i="10" s="1"/>
  <c r="C1176" i="10"/>
  <c r="D1176" i="10"/>
  <c r="E1176" i="10"/>
  <c r="B1177" i="10"/>
  <c r="A1177" i="10" s="1"/>
  <c r="C1177" i="10"/>
  <c r="D1177" i="10"/>
  <c r="E1177" i="10"/>
  <c r="B1178" i="10"/>
  <c r="A1178" i="10" s="1"/>
  <c r="C1178" i="10"/>
  <c r="D1178" i="10"/>
  <c r="E1178" i="10"/>
  <c r="B1179" i="10"/>
  <c r="A1179" i="10" s="1"/>
  <c r="C1179" i="10"/>
  <c r="D1179" i="10"/>
  <c r="E1179" i="10"/>
  <c r="B1180" i="10"/>
  <c r="A1180" i="10" s="1"/>
  <c r="C1180" i="10"/>
  <c r="D1180" i="10"/>
  <c r="E1180" i="10"/>
  <c r="B1181" i="10"/>
  <c r="A1181" i="10" s="1"/>
  <c r="C1181" i="10"/>
  <c r="D1181" i="10"/>
  <c r="E1181" i="10"/>
  <c r="B1182" i="10"/>
  <c r="A1182" i="10" s="1"/>
  <c r="C1182" i="10"/>
  <c r="D1182" i="10"/>
  <c r="E1182" i="10"/>
  <c r="B1183" i="10"/>
  <c r="A1183" i="10" s="1"/>
  <c r="C1183" i="10"/>
  <c r="D1183" i="10"/>
  <c r="E1183" i="10"/>
  <c r="B1184" i="10"/>
  <c r="A1184" i="10" s="1"/>
  <c r="C1184" i="10"/>
  <c r="D1184" i="10"/>
  <c r="E1184" i="10"/>
  <c r="B1185" i="10"/>
  <c r="A1185" i="10" s="1"/>
  <c r="C1185" i="10"/>
  <c r="D1185" i="10"/>
  <c r="E1185" i="10"/>
  <c r="B1186" i="10"/>
  <c r="A1186" i="10" s="1"/>
  <c r="C1186" i="10"/>
  <c r="D1186" i="10"/>
  <c r="E1186" i="10"/>
  <c r="B1187" i="10"/>
  <c r="A1187" i="10" s="1"/>
  <c r="C1187" i="10"/>
  <c r="D1187" i="10"/>
  <c r="E1187" i="10"/>
  <c r="B1188" i="10"/>
  <c r="A1188" i="10" s="1"/>
  <c r="C1188" i="10"/>
  <c r="D1188" i="10"/>
  <c r="E1188" i="10"/>
  <c r="B1189" i="10"/>
  <c r="A1189" i="10" s="1"/>
  <c r="C1189" i="10"/>
  <c r="D1189" i="10"/>
  <c r="E1189" i="10"/>
  <c r="B1190" i="10"/>
  <c r="A1190" i="10" s="1"/>
  <c r="C1190" i="10"/>
  <c r="D1190" i="10"/>
  <c r="E1190" i="10"/>
  <c r="B1191" i="10"/>
  <c r="A1191" i="10" s="1"/>
  <c r="C1191" i="10"/>
  <c r="D1191" i="10"/>
  <c r="E1191" i="10"/>
  <c r="B1192" i="10"/>
  <c r="A1192" i="10" s="1"/>
  <c r="C1192" i="10"/>
  <c r="D1192" i="10"/>
  <c r="E1192" i="10"/>
  <c r="B1193" i="10"/>
  <c r="A1193" i="10" s="1"/>
  <c r="C1193" i="10"/>
  <c r="D1193" i="10"/>
  <c r="E1193" i="10"/>
  <c r="B1194" i="10"/>
  <c r="A1194" i="10" s="1"/>
  <c r="C1194" i="10"/>
  <c r="D1194" i="10"/>
  <c r="E1194" i="10"/>
  <c r="B1195" i="10"/>
  <c r="A1195" i="10" s="1"/>
  <c r="C1195" i="10"/>
  <c r="D1195" i="10"/>
  <c r="E1195" i="10"/>
  <c r="B1196" i="10"/>
  <c r="A1196" i="10" s="1"/>
  <c r="C1196" i="10"/>
  <c r="D1196" i="10"/>
  <c r="E1196" i="10"/>
  <c r="B1197" i="10"/>
  <c r="A1197" i="10" s="1"/>
  <c r="C1197" i="10"/>
  <c r="D1197" i="10"/>
  <c r="E1197" i="10"/>
  <c r="B1198" i="10"/>
  <c r="A1198" i="10" s="1"/>
  <c r="C1198" i="10"/>
  <c r="D1198" i="10"/>
  <c r="E1198" i="10"/>
  <c r="B1199" i="10"/>
  <c r="A1199" i="10" s="1"/>
  <c r="C1199" i="10"/>
  <c r="D1199" i="10"/>
  <c r="E1199" i="10"/>
  <c r="B1200" i="10"/>
  <c r="A1200" i="10" s="1"/>
  <c r="C1200" i="10"/>
  <c r="D1200" i="10"/>
  <c r="E1200" i="10"/>
  <c r="F1200" i="10"/>
  <c r="B1201" i="10"/>
  <c r="A1201" i="10" s="1"/>
  <c r="C1201" i="10"/>
  <c r="D1201" i="10"/>
  <c r="E1201" i="10"/>
  <c r="B1202" i="10"/>
  <c r="A1202" i="10" s="1"/>
  <c r="C1202" i="10"/>
  <c r="D1202" i="10"/>
  <c r="E1202" i="10"/>
  <c r="B1203" i="10"/>
  <c r="A1203" i="10" s="1"/>
  <c r="C1203" i="10"/>
  <c r="D1203" i="10"/>
  <c r="E1203" i="10"/>
  <c r="B1204" i="10"/>
  <c r="A1204" i="10" s="1"/>
  <c r="C1204" i="10"/>
  <c r="D1204" i="10"/>
  <c r="E1204" i="10"/>
  <c r="B1205" i="10"/>
  <c r="A1205" i="10" s="1"/>
  <c r="C1205" i="10"/>
  <c r="D1205" i="10"/>
  <c r="E1205" i="10"/>
  <c r="B1206" i="10"/>
  <c r="A1206" i="10" s="1"/>
  <c r="C1206" i="10"/>
  <c r="D1206" i="10"/>
  <c r="E1206" i="10"/>
  <c r="B1207" i="10"/>
  <c r="A1207" i="10" s="1"/>
  <c r="C1207" i="10"/>
  <c r="D1207" i="10"/>
  <c r="E1207" i="10"/>
  <c r="B1208" i="10"/>
  <c r="A1208" i="10" s="1"/>
  <c r="C1208" i="10"/>
  <c r="D1208" i="10"/>
  <c r="E1208" i="10"/>
  <c r="B1209" i="10"/>
  <c r="A1209" i="10" s="1"/>
  <c r="C1209" i="10"/>
  <c r="D1209" i="10"/>
  <c r="E1209" i="10"/>
  <c r="B1210" i="10"/>
  <c r="A1210" i="10" s="1"/>
  <c r="C1210" i="10"/>
  <c r="D1210" i="10"/>
  <c r="E1210" i="10"/>
  <c r="B1211" i="10"/>
  <c r="A1211" i="10" s="1"/>
  <c r="C1211" i="10"/>
  <c r="D1211" i="10"/>
  <c r="E1211" i="10"/>
  <c r="B1212" i="10"/>
  <c r="A1212" i="10" s="1"/>
  <c r="C1212" i="10"/>
  <c r="D1212" i="10"/>
  <c r="E1212" i="10"/>
  <c r="B1213" i="10"/>
  <c r="A1213" i="10" s="1"/>
  <c r="C1213" i="10"/>
  <c r="D1213" i="10"/>
  <c r="E1213" i="10"/>
  <c r="B1214" i="10"/>
  <c r="A1214" i="10" s="1"/>
  <c r="C1214" i="10"/>
  <c r="D1214" i="10"/>
  <c r="E1214" i="10"/>
  <c r="B1215" i="10"/>
  <c r="A1215" i="10" s="1"/>
  <c r="C1215" i="10"/>
  <c r="D1215" i="10"/>
  <c r="E1215" i="10"/>
  <c r="B1216" i="10"/>
  <c r="A1216" i="10" s="1"/>
  <c r="C1216" i="10"/>
  <c r="D1216" i="10"/>
  <c r="E1216" i="10"/>
  <c r="B1217" i="10"/>
  <c r="A1217" i="10" s="1"/>
  <c r="C1217" i="10"/>
  <c r="D1217" i="10"/>
  <c r="E1217" i="10"/>
  <c r="B1218" i="10"/>
  <c r="A1218" i="10" s="1"/>
  <c r="C1218" i="10"/>
  <c r="D1218" i="10"/>
  <c r="E1218" i="10"/>
  <c r="B1219" i="10"/>
  <c r="A1219" i="10" s="1"/>
  <c r="C1219" i="10"/>
  <c r="D1219" i="10"/>
  <c r="E1219" i="10"/>
  <c r="B1220" i="10"/>
  <c r="A1220" i="10" s="1"/>
  <c r="C1220" i="10"/>
  <c r="D1220" i="10"/>
  <c r="E1220" i="10"/>
  <c r="B1221" i="10"/>
  <c r="A1221" i="10" s="1"/>
  <c r="C1221" i="10"/>
  <c r="D1221" i="10"/>
  <c r="E1221" i="10"/>
  <c r="B1222" i="10"/>
  <c r="A1222" i="10" s="1"/>
  <c r="C1222" i="10"/>
  <c r="D1222" i="10"/>
  <c r="E1222" i="10"/>
  <c r="B1223" i="10"/>
  <c r="A1223" i="10" s="1"/>
  <c r="C1223" i="10"/>
  <c r="D1223" i="10"/>
  <c r="E1223" i="10"/>
  <c r="B1224" i="10"/>
  <c r="A1224" i="10" s="1"/>
  <c r="C1224" i="10"/>
  <c r="D1224" i="10"/>
  <c r="E1224" i="10"/>
  <c r="B1225" i="10"/>
  <c r="A1225" i="10" s="1"/>
  <c r="C1225" i="10"/>
  <c r="D1225" i="10"/>
  <c r="E1225" i="10"/>
  <c r="B1226" i="10"/>
  <c r="A1226" i="10" s="1"/>
  <c r="C1226" i="10"/>
  <c r="D1226" i="10"/>
  <c r="E1226" i="10"/>
  <c r="B1227" i="10"/>
  <c r="A1227" i="10" s="1"/>
  <c r="C1227" i="10"/>
  <c r="D1227" i="10"/>
  <c r="E1227" i="10"/>
  <c r="B1228" i="10"/>
  <c r="A1228" i="10" s="1"/>
  <c r="C1228" i="10"/>
  <c r="D1228" i="10"/>
  <c r="E1228" i="10"/>
  <c r="B1229" i="10"/>
  <c r="A1229" i="10" s="1"/>
  <c r="C1229" i="10"/>
  <c r="D1229" i="10"/>
  <c r="E1229" i="10"/>
  <c r="B1230" i="10"/>
  <c r="A1230" i="10" s="1"/>
  <c r="C1230" i="10"/>
  <c r="D1230" i="10"/>
  <c r="E1230" i="10"/>
  <c r="F1230" i="10"/>
  <c r="B1231" i="10"/>
  <c r="A1231" i="10" s="1"/>
  <c r="C1231" i="10"/>
  <c r="D1231" i="10"/>
  <c r="E1231" i="10"/>
  <c r="B1232" i="10"/>
  <c r="A1232" i="10" s="1"/>
  <c r="C1232" i="10"/>
  <c r="D1232" i="10"/>
  <c r="E1232" i="10"/>
  <c r="B1233" i="10"/>
  <c r="A1233" i="10" s="1"/>
  <c r="C1233" i="10"/>
  <c r="D1233" i="10"/>
  <c r="E1233" i="10"/>
  <c r="B1234" i="10"/>
  <c r="A1234" i="10" s="1"/>
  <c r="C1234" i="10"/>
  <c r="D1234" i="10"/>
  <c r="E1234" i="10"/>
  <c r="B1235" i="10"/>
  <c r="A1235" i="10" s="1"/>
  <c r="C1235" i="10"/>
  <c r="D1235" i="10"/>
  <c r="E1235" i="10"/>
  <c r="B1236" i="10"/>
  <c r="A1236" i="10" s="1"/>
  <c r="C1236" i="10"/>
  <c r="D1236" i="10"/>
  <c r="E1236" i="10"/>
  <c r="B1237" i="10"/>
  <c r="A1237" i="10" s="1"/>
  <c r="C1237" i="10"/>
  <c r="D1237" i="10"/>
  <c r="E1237" i="10"/>
  <c r="B1238" i="10"/>
  <c r="A1238" i="10" s="1"/>
  <c r="C1238" i="10"/>
  <c r="D1238" i="10"/>
  <c r="E1238" i="10"/>
  <c r="B1239" i="10"/>
  <c r="A1239" i="10" s="1"/>
  <c r="C1239" i="10"/>
  <c r="D1239" i="10"/>
  <c r="E1239" i="10"/>
  <c r="B1240" i="10"/>
  <c r="A1240" i="10" s="1"/>
  <c r="C1240" i="10"/>
  <c r="D1240" i="10"/>
  <c r="E1240" i="10"/>
  <c r="B1241" i="10"/>
  <c r="A1241" i="10" s="1"/>
  <c r="C1241" i="10"/>
  <c r="D1241" i="10"/>
  <c r="E1241" i="10"/>
  <c r="B1242" i="10"/>
  <c r="A1242" i="10" s="1"/>
  <c r="C1242" i="10"/>
  <c r="D1242" i="10"/>
  <c r="E1242" i="10"/>
  <c r="B1243" i="10"/>
  <c r="A1243" i="10" s="1"/>
  <c r="C1243" i="10"/>
  <c r="D1243" i="10"/>
  <c r="E1243" i="10"/>
  <c r="B1244" i="10"/>
  <c r="A1244" i="10" s="1"/>
  <c r="C1244" i="10"/>
  <c r="D1244" i="10"/>
  <c r="E1244" i="10"/>
  <c r="B1245" i="10"/>
  <c r="A1245" i="10" s="1"/>
  <c r="C1245" i="10"/>
  <c r="D1245" i="10"/>
  <c r="E1245" i="10"/>
  <c r="B1246" i="10"/>
  <c r="A1246" i="10" s="1"/>
  <c r="C1246" i="10"/>
  <c r="D1246" i="10"/>
  <c r="E1246" i="10"/>
  <c r="B1247" i="10"/>
  <c r="A1247" i="10" s="1"/>
  <c r="C1247" i="10"/>
  <c r="D1247" i="10"/>
  <c r="E1247" i="10"/>
  <c r="B1248" i="10"/>
  <c r="A1248" i="10" s="1"/>
  <c r="C1248" i="10"/>
  <c r="D1248" i="10"/>
  <c r="E1248" i="10"/>
  <c r="B1249" i="10"/>
  <c r="A1249" i="10" s="1"/>
  <c r="C1249" i="10"/>
  <c r="D1249" i="10"/>
  <c r="E1249" i="10"/>
  <c r="B1250" i="10"/>
  <c r="A1250" i="10" s="1"/>
  <c r="C1250" i="10"/>
  <c r="D1250" i="10"/>
  <c r="E1250" i="10"/>
  <c r="B1251" i="10"/>
  <c r="A1251" i="10" s="1"/>
  <c r="C1251" i="10"/>
  <c r="D1251" i="10"/>
  <c r="E1251" i="10"/>
  <c r="F1251" i="10"/>
  <c r="B1252" i="10"/>
  <c r="A1252" i="10" s="1"/>
  <c r="C1252" i="10"/>
  <c r="D1252" i="10"/>
  <c r="E1252" i="10"/>
  <c r="B1253" i="10"/>
  <c r="A1253" i="10" s="1"/>
  <c r="C1253" i="10"/>
  <c r="D1253" i="10"/>
  <c r="E1253" i="10"/>
  <c r="B1254" i="10"/>
  <c r="A1254" i="10" s="1"/>
  <c r="C1254" i="10"/>
  <c r="D1254" i="10"/>
  <c r="E1254" i="10"/>
  <c r="F1254" i="10"/>
  <c r="B1255" i="10"/>
  <c r="A1255" i="10" s="1"/>
  <c r="C1255" i="10"/>
  <c r="D1255" i="10"/>
  <c r="E1255" i="10"/>
  <c r="B1256" i="10"/>
  <c r="A1256" i="10" s="1"/>
  <c r="C1256" i="10"/>
  <c r="D1256" i="10"/>
  <c r="E1256" i="10"/>
  <c r="B1257" i="10"/>
  <c r="A1257" i="10" s="1"/>
  <c r="C1257" i="10"/>
  <c r="D1257" i="10"/>
  <c r="E1257" i="10"/>
  <c r="B1258" i="10"/>
  <c r="A1258" i="10" s="1"/>
  <c r="C1258" i="10"/>
  <c r="D1258" i="10"/>
  <c r="E1258" i="10"/>
  <c r="B1259" i="10"/>
  <c r="A1259" i="10" s="1"/>
  <c r="C1259" i="10"/>
  <c r="D1259" i="10"/>
  <c r="E1259" i="10"/>
  <c r="B1260" i="10"/>
  <c r="A1260" i="10" s="1"/>
  <c r="C1260" i="10"/>
  <c r="D1260" i="10"/>
  <c r="E1260" i="10"/>
  <c r="B1261" i="10"/>
  <c r="A1261" i="10" s="1"/>
  <c r="C1261" i="10"/>
  <c r="D1261" i="10"/>
  <c r="E1261" i="10"/>
  <c r="G130" i="27"/>
  <c r="F130" i="27"/>
  <c r="F1261" i="10" s="1"/>
  <c r="G129" i="27"/>
  <c r="F129" i="27"/>
  <c r="F1260" i="10" s="1"/>
  <c r="G128" i="27"/>
  <c r="F128" i="27"/>
  <c r="F1259" i="10" s="1"/>
  <c r="G127" i="27"/>
  <c r="F127" i="27"/>
  <c r="F1258" i="10" s="1"/>
  <c r="G126" i="27"/>
  <c r="F126" i="27"/>
  <c r="F1257" i="10" s="1"/>
  <c r="G125" i="27"/>
  <c r="F125" i="27"/>
  <c r="F1256" i="10" s="1"/>
  <c r="G124" i="27"/>
  <c r="F124" i="27"/>
  <c r="F1255" i="10" s="1"/>
  <c r="G123" i="27"/>
  <c r="F123" i="27"/>
  <c r="G122" i="27"/>
  <c r="F122" i="27"/>
  <c r="F1253" i="10" s="1"/>
  <c r="G121" i="27"/>
  <c r="F121" i="27"/>
  <c r="F1252" i="10" s="1"/>
  <c r="G120" i="27"/>
  <c r="F120" i="27"/>
  <c r="G119" i="27"/>
  <c r="F119" i="27"/>
  <c r="F1250" i="10" s="1"/>
  <c r="G118" i="27"/>
  <c r="F118" i="27"/>
  <c r="F1249" i="10" s="1"/>
  <c r="G117" i="27"/>
  <c r="F117" i="27"/>
  <c r="F1248" i="10" s="1"/>
  <c r="G116" i="27"/>
  <c r="F116" i="27"/>
  <c r="F1247" i="10" s="1"/>
  <c r="G115" i="27"/>
  <c r="F115" i="27"/>
  <c r="F1246" i="10" s="1"/>
  <c r="G114" i="27"/>
  <c r="F114" i="27"/>
  <c r="F1245" i="10" s="1"/>
  <c r="G113" i="27"/>
  <c r="F113" i="27"/>
  <c r="F1244" i="10" s="1"/>
  <c r="G112" i="27"/>
  <c r="F112" i="27"/>
  <c r="F1243" i="10" s="1"/>
  <c r="G111" i="27"/>
  <c r="F111" i="27"/>
  <c r="F1242" i="10" s="1"/>
  <c r="G110" i="27"/>
  <c r="F110" i="27"/>
  <c r="F1241" i="10" s="1"/>
  <c r="G109" i="27"/>
  <c r="F109" i="27"/>
  <c r="F1240" i="10" s="1"/>
  <c r="G108" i="27"/>
  <c r="F108" i="27"/>
  <c r="F1239" i="10" s="1"/>
  <c r="G107" i="27"/>
  <c r="F107" i="27"/>
  <c r="F1238" i="10" s="1"/>
  <c r="G106" i="27"/>
  <c r="F106" i="27"/>
  <c r="F1237" i="10" s="1"/>
  <c r="G105" i="27"/>
  <c r="F105" i="27"/>
  <c r="F1236" i="10" s="1"/>
  <c r="G104" i="27"/>
  <c r="F104" i="27"/>
  <c r="F1235" i="10" s="1"/>
  <c r="G103" i="27"/>
  <c r="F103" i="27"/>
  <c r="F1234" i="10" s="1"/>
  <c r="G102" i="27"/>
  <c r="F102" i="27"/>
  <c r="F1233" i="10" s="1"/>
  <c r="G101" i="27"/>
  <c r="F101" i="27"/>
  <c r="F1232" i="10" s="1"/>
  <c r="G100" i="27"/>
  <c r="F100" i="27"/>
  <c r="F1231" i="10" s="1"/>
  <c r="G99" i="27"/>
  <c r="F99" i="27"/>
  <c r="G98" i="27"/>
  <c r="F98" i="27"/>
  <c r="F1229" i="10" s="1"/>
  <c r="G97" i="27"/>
  <c r="F97" i="27"/>
  <c r="F1228" i="10" s="1"/>
  <c r="G96" i="27"/>
  <c r="F96" i="27"/>
  <c r="F1227" i="10" s="1"/>
  <c r="G95" i="27"/>
  <c r="F95" i="27"/>
  <c r="F1226" i="10" s="1"/>
  <c r="G94" i="27"/>
  <c r="F94" i="27"/>
  <c r="F1225" i="10" s="1"/>
  <c r="G93" i="27"/>
  <c r="F93" i="27"/>
  <c r="F1224" i="10" s="1"/>
  <c r="G92" i="27"/>
  <c r="F92" i="27"/>
  <c r="F1223" i="10" s="1"/>
  <c r="G91" i="27"/>
  <c r="F91" i="27"/>
  <c r="F1222" i="10" s="1"/>
  <c r="G90" i="27"/>
  <c r="F90" i="27"/>
  <c r="F1221" i="10" s="1"/>
  <c r="G89" i="27"/>
  <c r="F89" i="27"/>
  <c r="F1220" i="10" s="1"/>
  <c r="G88" i="27"/>
  <c r="F88" i="27"/>
  <c r="F1219" i="10" s="1"/>
  <c r="G87" i="27"/>
  <c r="F87" i="27"/>
  <c r="F1218" i="10" s="1"/>
  <c r="G86" i="27"/>
  <c r="F86" i="27"/>
  <c r="F1217" i="10" s="1"/>
  <c r="G85" i="27"/>
  <c r="F85" i="27"/>
  <c r="F1216" i="10" s="1"/>
  <c r="G84" i="27"/>
  <c r="F84" i="27"/>
  <c r="F1215" i="10" s="1"/>
  <c r="G83" i="27"/>
  <c r="F83" i="27"/>
  <c r="F1214" i="10" s="1"/>
  <c r="G82" i="27"/>
  <c r="F82" i="27"/>
  <c r="F1213" i="10" s="1"/>
  <c r="G81" i="27"/>
  <c r="F81" i="27"/>
  <c r="F1212" i="10" s="1"/>
  <c r="G80" i="27"/>
  <c r="F80" i="27"/>
  <c r="F1211" i="10" s="1"/>
  <c r="G79" i="27"/>
  <c r="F79" i="27"/>
  <c r="F1210" i="10" s="1"/>
  <c r="G78" i="27"/>
  <c r="F78" i="27"/>
  <c r="F1209" i="10" s="1"/>
  <c r="G77" i="27"/>
  <c r="F77" i="27"/>
  <c r="F1208" i="10" s="1"/>
  <c r="G76" i="27"/>
  <c r="F76" i="27"/>
  <c r="F1207" i="10" s="1"/>
  <c r="G75" i="27"/>
  <c r="F75" i="27"/>
  <c r="F1206" i="10" s="1"/>
  <c r="G74" i="27"/>
  <c r="F74" i="27"/>
  <c r="F1205" i="10" s="1"/>
  <c r="G73" i="27"/>
  <c r="F73" i="27"/>
  <c r="F1204" i="10" s="1"/>
  <c r="G72" i="27"/>
  <c r="F72" i="27"/>
  <c r="F1203" i="10" s="1"/>
  <c r="G71" i="27"/>
  <c r="F71" i="27"/>
  <c r="F1202" i="10" s="1"/>
  <c r="G70" i="27"/>
  <c r="F70" i="27"/>
  <c r="F1201" i="10" s="1"/>
  <c r="G69" i="27"/>
  <c r="F69" i="27"/>
  <c r="G68" i="27"/>
  <c r="F68" i="27"/>
  <c r="F1199" i="10" s="1"/>
  <c r="G67" i="27"/>
  <c r="F67" i="27"/>
  <c r="F1198" i="10" s="1"/>
  <c r="F66" i="27"/>
  <c r="F1197" i="10" s="1"/>
  <c r="F65" i="27"/>
  <c r="F1196" i="10" s="1"/>
  <c r="F64" i="27"/>
  <c r="F1195" i="10" s="1"/>
  <c r="F63" i="27"/>
  <c r="F1194" i="10" s="1"/>
  <c r="F62" i="27"/>
  <c r="F1193" i="10" s="1"/>
  <c r="F61" i="27"/>
  <c r="F1192" i="10" s="1"/>
  <c r="F60" i="27"/>
  <c r="F1191" i="10" s="1"/>
  <c r="F59" i="27"/>
  <c r="F1190" i="10" s="1"/>
  <c r="F58" i="27"/>
  <c r="F1189" i="10" s="1"/>
  <c r="F57" i="27"/>
  <c r="F1188" i="10" s="1"/>
  <c r="F56" i="27"/>
  <c r="F1187" i="10" s="1"/>
  <c r="F55" i="27"/>
  <c r="F1186" i="10" s="1"/>
  <c r="F54" i="27"/>
  <c r="F1185" i="10" s="1"/>
  <c r="F53" i="27"/>
  <c r="F1184" i="10" s="1"/>
  <c r="F52" i="27"/>
  <c r="F1183" i="10" s="1"/>
  <c r="F51" i="27"/>
  <c r="F1182" i="10" s="1"/>
  <c r="F50" i="27"/>
  <c r="F1181" i="10" s="1"/>
  <c r="F49" i="27"/>
  <c r="F1180" i="10" s="1"/>
  <c r="G48" i="27"/>
  <c r="G49" i="27" s="1"/>
  <c r="G50" i="27" s="1"/>
  <c r="G51" i="27" s="1"/>
  <c r="G52" i="27" s="1"/>
  <c r="G53" i="27" s="1"/>
  <c r="G54" i="27" s="1"/>
  <c r="G55" i="27" s="1"/>
  <c r="G56" i="27" s="1"/>
  <c r="G57" i="27" s="1"/>
  <c r="G58" i="27" s="1"/>
  <c r="G59" i="27" s="1"/>
  <c r="G60" i="27" s="1"/>
  <c r="G61" i="27" s="1"/>
  <c r="G62" i="27" s="1"/>
  <c r="G63" i="27" s="1"/>
  <c r="G64" i="27" s="1"/>
  <c r="G65" i="27" s="1"/>
  <c r="G66" i="27" s="1"/>
  <c r="F48" i="27"/>
  <c r="F1179" i="10" s="1"/>
  <c r="G47" i="27"/>
  <c r="F47" i="27"/>
  <c r="F1178" i="10" s="1"/>
  <c r="G46" i="27"/>
  <c r="F46" i="27"/>
  <c r="F1177" i="10" s="1"/>
  <c r="G45" i="27"/>
  <c r="F45" i="27"/>
  <c r="F1176" i="10" s="1"/>
  <c r="G44" i="27"/>
  <c r="F44" i="27"/>
  <c r="F1175" i="10" s="1"/>
  <c r="F43" i="27"/>
  <c r="F1174" i="10" s="1"/>
  <c r="F42" i="27"/>
  <c r="F1173" i="10" s="1"/>
  <c r="F41" i="27"/>
  <c r="F1172" i="10" s="1"/>
  <c r="F40" i="27"/>
  <c r="F1171" i="10" s="1"/>
  <c r="F39" i="27"/>
  <c r="F1170" i="10" s="1"/>
  <c r="F38" i="27"/>
  <c r="F1169" i="10" s="1"/>
  <c r="F37" i="27"/>
  <c r="F1168" i="10" s="1"/>
  <c r="F36" i="27"/>
  <c r="F1167" i="10" s="1"/>
  <c r="F35" i="27"/>
  <c r="F1166" i="10" s="1"/>
  <c r="F34" i="27"/>
  <c r="F1165" i="10" s="1"/>
  <c r="F33" i="27"/>
  <c r="F1164" i="10" s="1"/>
  <c r="F32" i="27"/>
  <c r="F1163" i="10" s="1"/>
  <c r="F31" i="27"/>
  <c r="F1162" i="10" s="1"/>
  <c r="F30" i="27"/>
  <c r="F1161" i="10" s="1"/>
  <c r="F29" i="27"/>
  <c r="F1160" i="10" s="1"/>
  <c r="F28" i="27"/>
  <c r="F1159" i="10" s="1"/>
  <c r="F27" i="27"/>
  <c r="F1158" i="10" s="1"/>
  <c r="F26" i="27"/>
  <c r="F1157" i="10" s="1"/>
  <c r="T25" i="27"/>
  <c r="P45" i="26" s="1"/>
  <c r="O25" i="27"/>
  <c r="N25" i="27"/>
  <c r="F25" i="27"/>
  <c r="F1156" i="10" s="1"/>
  <c r="T24" i="27"/>
  <c r="O24" i="27"/>
  <c r="N24" i="27"/>
  <c r="F24" i="27"/>
  <c r="F1155" i="10" s="1"/>
  <c r="T23" i="27"/>
  <c r="P43" i="26" s="1"/>
  <c r="O23" i="27"/>
  <c r="N23" i="27"/>
  <c r="F23" i="27"/>
  <c r="F1154" i="10" s="1"/>
  <c r="T22" i="27"/>
  <c r="P42" i="26" s="1"/>
  <c r="O22" i="27"/>
  <c r="N22" i="27"/>
  <c r="F22" i="27"/>
  <c r="F1153" i="10" s="1"/>
  <c r="T21" i="27"/>
  <c r="P41" i="26" s="1"/>
  <c r="O21" i="27"/>
  <c r="N21" i="27"/>
  <c r="F21" i="27"/>
  <c r="F1152" i="10" s="1"/>
  <c r="T20" i="27"/>
  <c r="O20" i="27"/>
  <c r="N20" i="27"/>
  <c r="F20" i="27"/>
  <c r="F1151" i="10" s="1"/>
  <c r="T19" i="27"/>
  <c r="P39" i="26" s="1"/>
  <c r="O19" i="27"/>
  <c r="N19" i="27"/>
  <c r="F19" i="27"/>
  <c r="F1150" i="10" s="1"/>
  <c r="T18" i="27"/>
  <c r="O18" i="27"/>
  <c r="N18" i="27"/>
  <c r="F18" i="27"/>
  <c r="F1149" i="10" s="1"/>
  <c r="T17" i="27"/>
  <c r="P37" i="26" s="1"/>
  <c r="O17" i="27"/>
  <c r="N17" i="27"/>
  <c r="F17" i="27"/>
  <c r="F1148" i="10" s="1"/>
  <c r="T16" i="27"/>
  <c r="O16" i="27"/>
  <c r="N16" i="27"/>
  <c r="F16" i="27"/>
  <c r="F1147" i="10" s="1"/>
  <c r="T15" i="27"/>
  <c r="P35" i="26" s="1"/>
  <c r="O15" i="27"/>
  <c r="N15" i="27"/>
  <c r="F15" i="27"/>
  <c r="F1146" i="10" s="1"/>
  <c r="T14" i="27"/>
  <c r="O14" i="27"/>
  <c r="N14" i="27"/>
  <c r="F1145" i="10"/>
  <c r="T13" i="27"/>
  <c r="P33" i="26" s="1"/>
  <c r="O13" i="27"/>
  <c r="N13" i="27"/>
  <c r="F13" i="27"/>
  <c r="F1144" i="10" s="1"/>
  <c r="T12" i="27"/>
  <c r="O12" i="27"/>
  <c r="N12" i="27"/>
  <c r="F12" i="27"/>
  <c r="F1143" i="10" s="1"/>
  <c r="T11" i="27"/>
  <c r="P31" i="26" s="1"/>
  <c r="O11" i="27"/>
  <c r="N11" i="27"/>
  <c r="F11" i="27"/>
  <c r="F1142" i="10" s="1"/>
  <c r="F10" i="27"/>
  <c r="F1141" i="10" s="1"/>
  <c r="F9" i="27"/>
  <c r="F1140" i="10" s="1"/>
  <c r="F8" i="27"/>
  <c r="F1139" i="10" s="1"/>
  <c r="F7" i="27"/>
  <c r="F1138" i="10" s="1"/>
  <c r="F6" i="27"/>
  <c r="F1137" i="10" s="1"/>
  <c r="F5" i="27"/>
  <c r="J49" i="26"/>
  <c r="J48" i="26"/>
  <c r="J47" i="26"/>
  <c r="J46" i="26"/>
  <c r="E46" i="26"/>
  <c r="J45" i="26"/>
  <c r="E45" i="26"/>
  <c r="M42" i="26"/>
  <c r="L42" i="26"/>
  <c r="H42" i="26"/>
  <c r="AD7" i="6" s="1"/>
  <c r="C42" i="26"/>
  <c r="AD6" i="6" s="1"/>
  <c r="L41" i="26"/>
  <c r="M41" i="26" s="1"/>
  <c r="J41" i="26"/>
  <c r="E41" i="26"/>
  <c r="L40" i="26"/>
  <c r="M40" i="26" s="1"/>
  <c r="J40" i="26"/>
  <c r="E40" i="26"/>
  <c r="L39" i="26"/>
  <c r="M39" i="26" s="1"/>
  <c r="J39" i="26"/>
  <c r="E39" i="26"/>
  <c r="L38" i="26"/>
  <c r="M38" i="26" s="1"/>
  <c r="J38" i="26"/>
  <c r="E38" i="26"/>
  <c r="L37" i="26"/>
  <c r="M37" i="26" s="1"/>
  <c r="J37" i="26"/>
  <c r="E37" i="26"/>
  <c r="M36" i="26"/>
  <c r="L36" i="26"/>
  <c r="J36" i="26"/>
  <c r="E36" i="26"/>
  <c r="L35" i="26"/>
  <c r="M35" i="26" s="1"/>
  <c r="J35" i="26"/>
  <c r="E35" i="26"/>
  <c r="L34" i="26"/>
  <c r="M34" i="26" s="1"/>
  <c r="J34" i="26"/>
  <c r="E34" i="26"/>
  <c r="L33" i="26"/>
  <c r="M33" i="26" s="1"/>
  <c r="J33" i="26"/>
  <c r="E33" i="26"/>
  <c r="M32" i="26"/>
  <c r="L32" i="26"/>
  <c r="J32" i="26"/>
  <c r="E32" i="26"/>
  <c r="Q31" i="26"/>
  <c r="L31" i="26"/>
  <c r="M31" i="26" s="1"/>
  <c r="J31" i="26"/>
  <c r="E31" i="26"/>
  <c r="L30" i="26"/>
  <c r="M30" i="26" s="1"/>
  <c r="J30" i="26"/>
  <c r="E30" i="26"/>
  <c r="L29" i="26"/>
  <c r="M29" i="26" s="1"/>
  <c r="J29" i="26"/>
  <c r="E29" i="26"/>
  <c r="L28" i="26"/>
  <c r="M28" i="26" s="1"/>
  <c r="J28" i="26"/>
  <c r="E28" i="26"/>
  <c r="L27" i="26"/>
  <c r="M27" i="26" s="1"/>
  <c r="J27" i="26"/>
  <c r="E27" i="26"/>
  <c r="L26" i="26"/>
  <c r="M26" i="26" s="1"/>
  <c r="J26" i="26"/>
  <c r="E26" i="26"/>
  <c r="L25" i="26"/>
  <c r="M25" i="26" s="1"/>
  <c r="J25" i="26"/>
  <c r="E25" i="26"/>
  <c r="L24" i="26"/>
  <c r="M24" i="26" s="1"/>
  <c r="J24" i="26"/>
  <c r="E24" i="26"/>
  <c r="L23" i="26"/>
  <c r="M23" i="26" s="1"/>
  <c r="J23" i="26"/>
  <c r="E23" i="26"/>
  <c r="L22" i="26"/>
  <c r="M22" i="26" s="1"/>
  <c r="J22" i="26"/>
  <c r="E22" i="26"/>
  <c r="L21" i="26"/>
  <c r="M21" i="26" s="1"/>
  <c r="J21" i="26"/>
  <c r="E21" i="26"/>
  <c r="L20" i="26"/>
  <c r="M20" i="26" s="1"/>
  <c r="J20" i="26"/>
  <c r="E20" i="26"/>
  <c r="L19" i="26"/>
  <c r="M19" i="26" s="1"/>
  <c r="J19" i="26"/>
  <c r="E19" i="26"/>
  <c r="L18" i="26"/>
  <c r="M18" i="26" s="1"/>
  <c r="J18" i="26"/>
  <c r="E18" i="26"/>
  <c r="L17" i="26"/>
  <c r="M17" i="26" s="1"/>
  <c r="J17" i="26"/>
  <c r="E17" i="26"/>
  <c r="L16" i="26"/>
  <c r="M16" i="26" s="1"/>
  <c r="J16" i="26"/>
  <c r="E16" i="26"/>
  <c r="L15" i="26"/>
  <c r="M15" i="26" s="1"/>
  <c r="J15" i="26"/>
  <c r="E15" i="26"/>
  <c r="L14" i="26"/>
  <c r="M14" i="26" s="1"/>
  <c r="J14" i="26"/>
  <c r="E14" i="26"/>
  <c r="L13" i="26"/>
  <c r="M13" i="26" s="1"/>
  <c r="J13" i="26"/>
  <c r="E13" i="26"/>
  <c r="C9" i="26"/>
  <c r="H6" i="26" s="1"/>
  <c r="B1010" i="10"/>
  <c r="C1010" i="10"/>
  <c r="D1010" i="10"/>
  <c r="E1010" i="10"/>
  <c r="B1011" i="10"/>
  <c r="A1011" i="10" s="1"/>
  <c r="C1011" i="10"/>
  <c r="D1011" i="10"/>
  <c r="E1011" i="10"/>
  <c r="B1012" i="10"/>
  <c r="A1012" i="10" s="1"/>
  <c r="C1012" i="10"/>
  <c r="D1012" i="10"/>
  <c r="E1012" i="10"/>
  <c r="B1013" i="10"/>
  <c r="A1013" i="10" s="1"/>
  <c r="C1013" i="10"/>
  <c r="D1013" i="10"/>
  <c r="E1013" i="10"/>
  <c r="B1014" i="10"/>
  <c r="A1014" i="10" s="1"/>
  <c r="C1014" i="10"/>
  <c r="D1014" i="10"/>
  <c r="E1014" i="10"/>
  <c r="B1015" i="10"/>
  <c r="A1015" i="10" s="1"/>
  <c r="C1015" i="10"/>
  <c r="D1015" i="10"/>
  <c r="E1015" i="10"/>
  <c r="B1016" i="10"/>
  <c r="A1016" i="10" s="1"/>
  <c r="C1016" i="10"/>
  <c r="D1016" i="10"/>
  <c r="E1016" i="10"/>
  <c r="B1017" i="10"/>
  <c r="A1017" i="10" s="1"/>
  <c r="C1017" i="10"/>
  <c r="D1017" i="10"/>
  <c r="E1017" i="10"/>
  <c r="B1018" i="10"/>
  <c r="A1018" i="10" s="1"/>
  <c r="C1018" i="10"/>
  <c r="D1018" i="10"/>
  <c r="E1018" i="10"/>
  <c r="B1019" i="10"/>
  <c r="A1019" i="10" s="1"/>
  <c r="C1019" i="10"/>
  <c r="D1019" i="10"/>
  <c r="E1019" i="10"/>
  <c r="B1020" i="10"/>
  <c r="A1020" i="10" s="1"/>
  <c r="C1020" i="10"/>
  <c r="D1020" i="10"/>
  <c r="E1020" i="10"/>
  <c r="B1021" i="10"/>
  <c r="A1021" i="10" s="1"/>
  <c r="C1021" i="10"/>
  <c r="D1021" i="10"/>
  <c r="E1021" i="10"/>
  <c r="B1022" i="10"/>
  <c r="A1022" i="10" s="1"/>
  <c r="C1022" i="10"/>
  <c r="D1022" i="10"/>
  <c r="E1022" i="10"/>
  <c r="B1023" i="10"/>
  <c r="A1023" i="10" s="1"/>
  <c r="C1023" i="10"/>
  <c r="D1023" i="10"/>
  <c r="E1023" i="10"/>
  <c r="B1024" i="10"/>
  <c r="A1024" i="10" s="1"/>
  <c r="C1024" i="10"/>
  <c r="D1024" i="10"/>
  <c r="E1024" i="10"/>
  <c r="B1025" i="10"/>
  <c r="A1025" i="10" s="1"/>
  <c r="C1025" i="10"/>
  <c r="D1025" i="10"/>
  <c r="E1025" i="10"/>
  <c r="B1026" i="10"/>
  <c r="A1026" i="10" s="1"/>
  <c r="C1026" i="10"/>
  <c r="D1026" i="10"/>
  <c r="E1026" i="10"/>
  <c r="B1027" i="10"/>
  <c r="A1027" i="10" s="1"/>
  <c r="C1027" i="10"/>
  <c r="D1027" i="10"/>
  <c r="E1027" i="10"/>
  <c r="B1028" i="10"/>
  <c r="A1028" i="10" s="1"/>
  <c r="C1028" i="10"/>
  <c r="D1028" i="10"/>
  <c r="E1028" i="10"/>
  <c r="B1029" i="10"/>
  <c r="A1029" i="10" s="1"/>
  <c r="C1029" i="10"/>
  <c r="D1029" i="10"/>
  <c r="E1029" i="10"/>
  <c r="B1030" i="10"/>
  <c r="A1030" i="10" s="1"/>
  <c r="C1030" i="10"/>
  <c r="D1030" i="10"/>
  <c r="E1030" i="10"/>
  <c r="B1031" i="10"/>
  <c r="A1031" i="10" s="1"/>
  <c r="C1031" i="10"/>
  <c r="D1031" i="10"/>
  <c r="E1031" i="10"/>
  <c r="B1032" i="10"/>
  <c r="A1032" i="10" s="1"/>
  <c r="C1032" i="10"/>
  <c r="D1032" i="10"/>
  <c r="E1032" i="10"/>
  <c r="B1033" i="10"/>
  <c r="A1033" i="10" s="1"/>
  <c r="C1033" i="10"/>
  <c r="D1033" i="10"/>
  <c r="E1033" i="10"/>
  <c r="B1034" i="10"/>
  <c r="A1034" i="10" s="1"/>
  <c r="C1034" i="10"/>
  <c r="D1034" i="10"/>
  <c r="E1034" i="10"/>
  <c r="B1035" i="10"/>
  <c r="A1035" i="10" s="1"/>
  <c r="C1035" i="10"/>
  <c r="D1035" i="10"/>
  <c r="E1035" i="10"/>
  <c r="B1036" i="10"/>
  <c r="A1036" i="10" s="1"/>
  <c r="C1036" i="10"/>
  <c r="D1036" i="10"/>
  <c r="E1036" i="10"/>
  <c r="B1037" i="10"/>
  <c r="A1037" i="10" s="1"/>
  <c r="C1037" i="10"/>
  <c r="D1037" i="10"/>
  <c r="E1037" i="10"/>
  <c r="B1038" i="10"/>
  <c r="A1038" i="10" s="1"/>
  <c r="C1038" i="10"/>
  <c r="D1038" i="10"/>
  <c r="E1038" i="10"/>
  <c r="B1039" i="10"/>
  <c r="A1039" i="10" s="1"/>
  <c r="C1039" i="10"/>
  <c r="D1039" i="10"/>
  <c r="E1039" i="10"/>
  <c r="B1040" i="10"/>
  <c r="A1040" i="10" s="1"/>
  <c r="C1040" i="10"/>
  <c r="D1040" i="10"/>
  <c r="E1040" i="10"/>
  <c r="B1041" i="10"/>
  <c r="A1041" i="10" s="1"/>
  <c r="C1041" i="10"/>
  <c r="D1041" i="10"/>
  <c r="E1041" i="10"/>
  <c r="B1042" i="10"/>
  <c r="A1042" i="10" s="1"/>
  <c r="C1042" i="10"/>
  <c r="D1042" i="10"/>
  <c r="E1042" i="10"/>
  <c r="B1043" i="10"/>
  <c r="A1043" i="10" s="1"/>
  <c r="C1043" i="10"/>
  <c r="D1043" i="10"/>
  <c r="E1043" i="10"/>
  <c r="B1044" i="10"/>
  <c r="A1044" i="10" s="1"/>
  <c r="C1044" i="10"/>
  <c r="D1044" i="10"/>
  <c r="E1044" i="10"/>
  <c r="B1045" i="10"/>
  <c r="A1045" i="10" s="1"/>
  <c r="C1045" i="10"/>
  <c r="D1045" i="10"/>
  <c r="E1045" i="10"/>
  <c r="B1046" i="10"/>
  <c r="A1046" i="10" s="1"/>
  <c r="C1046" i="10"/>
  <c r="D1046" i="10"/>
  <c r="E1046" i="10"/>
  <c r="B1047" i="10"/>
  <c r="A1047" i="10" s="1"/>
  <c r="C1047" i="10"/>
  <c r="D1047" i="10"/>
  <c r="E1047" i="10"/>
  <c r="B1048" i="10"/>
  <c r="A1048" i="10" s="1"/>
  <c r="C1048" i="10"/>
  <c r="D1048" i="10"/>
  <c r="E1048" i="10"/>
  <c r="B1049" i="10"/>
  <c r="A1049" i="10" s="1"/>
  <c r="C1049" i="10"/>
  <c r="D1049" i="10"/>
  <c r="E1049" i="10"/>
  <c r="B1050" i="10"/>
  <c r="A1050" i="10" s="1"/>
  <c r="C1050" i="10"/>
  <c r="D1050" i="10"/>
  <c r="E1050" i="10"/>
  <c r="B1051" i="10"/>
  <c r="A1051" i="10" s="1"/>
  <c r="C1051" i="10"/>
  <c r="D1051" i="10"/>
  <c r="E1051" i="10"/>
  <c r="B1052" i="10"/>
  <c r="A1052" i="10" s="1"/>
  <c r="C1052" i="10"/>
  <c r="D1052" i="10"/>
  <c r="E1052" i="10"/>
  <c r="B1053" i="10"/>
  <c r="A1053" i="10" s="1"/>
  <c r="C1053" i="10"/>
  <c r="D1053" i="10"/>
  <c r="E1053" i="10"/>
  <c r="B1054" i="10"/>
  <c r="A1054" i="10" s="1"/>
  <c r="C1054" i="10"/>
  <c r="D1054" i="10"/>
  <c r="E1054" i="10"/>
  <c r="B1055" i="10"/>
  <c r="A1055" i="10" s="1"/>
  <c r="C1055" i="10"/>
  <c r="D1055" i="10"/>
  <c r="E1055" i="10"/>
  <c r="B1056" i="10"/>
  <c r="A1056" i="10" s="1"/>
  <c r="C1056" i="10"/>
  <c r="D1056" i="10"/>
  <c r="E1056" i="10"/>
  <c r="B1057" i="10"/>
  <c r="A1057" i="10" s="1"/>
  <c r="C1057" i="10"/>
  <c r="D1057" i="10"/>
  <c r="E1057" i="10"/>
  <c r="B1058" i="10"/>
  <c r="A1058" i="10" s="1"/>
  <c r="C1058" i="10"/>
  <c r="D1058" i="10"/>
  <c r="E1058" i="10"/>
  <c r="B1059" i="10"/>
  <c r="A1059" i="10" s="1"/>
  <c r="C1059" i="10"/>
  <c r="D1059" i="10"/>
  <c r="E1059" i="10"/>
  <c r="B1060" i="10"/>
  <c r="A1060" i="10" s="1"/>
  <c r="C1060" i="10"/>
  <c r="D1060" i="10"/>
  <c r="E1060" i="10"/>
  <c r="B1061" i="10"/>
  <c r="A1061" i="10" s="1"/>
  <c r="C1061" i="10"/>
  <c r="D1061" i="10"/>
  <c r="E1061" i="10"/>
  <c r="B1062" i="10"/>
  <c r="A1062" i="10" s="1"/>
  <c r="C1062" i="10"/>
  <c r="D1062" i="10"/>
  <c r="E1062" i="10"/>
  <c r="B1063" i="10"/>
  <c r="A1063" i="10" s="1"/>
  <c r="C1063" i="10"/>
  <c r="D1063" i="10"/>
  <c r="E1063" i="10"/>
  <c r="B1064" i="10"/>
  <c r="A1064" i="10" s="1"/>
  <c r="C1064" i="10"/>
  <c r="D1064" i="10"/>
  <c r="E1064" i="10"/>
  <c r="B1065" i="10"/>
  <c r="A1065" i="10" s="1"/>
  <c r="C1065" i="10"/>
  <c r="D1065" i="10"/>
  <c r="E1065" i="10"/>
  <c r="B1066" i="10"/>
  <c r="A1066" i="10" s="1"/>
  <c r="C1066" i="10"/>
  <c r="D1066" i="10"/>
  <c r="E1066" i="10"/>
  <c r="B1067" i="10"/>
  <c r="A1067" i="10" s="1"/>
  <c r="C1067" i="10"/>
  <c r="D1067" i="10"/>
  <c r="E1067" i="10"/>
  <c r="B1068" i="10"/>
  <c r="A1068" i="10" s="1"/>
  <c r="C1068" i="10"/>
  <c r="D1068" i="10"/>
  <c r="E1068" i="10"/>
  <c r="B1069" i="10"/>
  <c r="A1069" i="10" s="1"/>
  <c r="C1069" i="10"/>
  <c r="D1069" i="10"/>
  <c r="E1069" i="10"/>
  <c r="B1070" i="10"/>
  <c r="A1070" i="10" s="1"/>
  <c r="C1070" i="10"/>
  <c r="D1070" i="10"/>
  <c r="E1070" i="10"/>
  <c r="B1071" i="10"/>
  <c r="A1071" i="10" s="1"/>
  <c r="C1071" i="10"/>
  <c r="D1071" i="10"/>
  <c r="E1071" i="10"/>
  <c r="B1072" i="10"/>
  <c r="A1072" i="10" s="1"/>
  <c r="C1072" i="10"/>
  <c r="D1072" i="10"/>
  <c r="E1072" i="10"/>
  <c r="B1073" i="10"/>
  <c r="A1073" i="10" s="1"/>
  <c r="C1073" i="10"/>
  <c r="D1073" i="10"/>
  <c r="E1073" i="10"/>
  <c r="B1074" i="10"/>
  <c r="A1074" i="10" s="1"/>
  <c r="C1074" i="10"/>
  <c r="D1074" i="10"/>
  <c r="E1074" i="10"/>
  <c r="B1075" i="10"/>
  <c r="A1075" i="10" s="1"/>
  <c r="C1075" i="10"/>
  <c r="D1075" i="10"/>
  <c r="E1075" i="10"/>
  <c r="B1076" i="10"/>
  <c r="A1076" i="10" s="1"/>
  <c r="C1076" i="10"/>
  <c r="D1076" i="10"/>
  <c r="E1076" i="10"/>
  <c r="B1077" i="10"/>
  <c r="A1077" i="10" s="1"/>
  <c r="C1077" i="10"/>
  <c r="D1077" i="10"/>
  <c r="E1077" i="10"/>
  <c r="B1078" i="10"/>
  <c r="A1078" i="10" s="1"/>
  <c r="C1078" i="10"/>
  <c r="D1078" i="10"/>
  <c r="E1078" i="10"/>
  <c r="B1079" i="10"/>
  <c r="A1079" i="10" s="1"/>
  <c r="C1079" i="10"/>
  <c r="D1079" i="10"/>
  <c r="E1079" i="10"/>
  <c r="B1080" i="10"/>
  <c r="A1080" i="10" s="1"/>
  <c r="C1080" i="10"/>
  <c r="D1080" i="10"/>
  <c r="E1080" i="10"/>
  <c r="B1081" i="10"/>
  <c r="A1081" i="10" s="1"/>
  <c r="C1081" i="10"/>
  <c r="D1081" i="10"/>
  <c r="E1081" i="10"/>
  <c r="B1082" i="10"/>
  <c r="A1082" i="10" s="1"/>
  <c r="C1082" i="10"/>
  <c r="D1082" i="10"/>
  <c r="E1082" i="10"/>
  <c r="B1083" i="10"/>
  <c r="A1083" i="10" s="1"/>
  <c r="C1083" i="10"/>
  <c r="D1083" i="10"/>
  <c r="E1083" i="10"/>
  <c r="F1083" i="10"/>
  <c r="B1084" i="10"/>
  <c r="A1084" i="10" s="1"/>
  <c r="C1084" i="10"/>
  <c r="D1084" i="10"/>
  <c r="E1084" i="10"/>
  <c r="B1085" i="10"/>
  <c r="A1085" i="10" s="1"/>
  <c r="C1085" i="10"/>
  <c r="D1085" i="10"/>
  <c r="E1085" i="10"/>
  <c r="B1086" i="10"/>
  <c r="A1086" i="10" s="1"/>
  <c r="C1086" i="10"/>
  <c r="D1086" i="10"/>
  <c r="E1086" i="10"/>
  <c r="B1087" i="10"/>
  <c r="A1087" i="10" s="1"/>
  <c r="C1087" i="10"/>
  <c r="D1087" i="10"/>
  <c r="E1087" i="10"/>
  <c r="B1088" i="10"/>
  <c r="A1088" i="10" s="1"/>
  <c r="C1088" i="10"/>
  <c r="D1088" i="10"/>
  <c r="E1088" i="10"/>
  <c r="F1088" i="10"/>
  <c r="B1089" i="10"/>
  <c r="A1089" i="10" s="1"/>
  <c r="C1089" i="10"/>
  <c r="D1089" i="10"/>
  <c r="E1089" i="10"/>
  <c r="B1090" i="10"/>
  <c r="A1090" i="10" s="1"/>
  <c r="C1090" i="10"/>
  <c r="D1090" i="10"/>
  <c r="E1090" i="10"/>
  <c r="B1091" i="10"/>
  <c r="A1091" i="10" s="1"/>
  <c r="C1091" i="10"/>
  <c r="D1091" i="10"/>
  <c r="E1091" i="10"/>
  <c r="F1091" i="10"/>
  <c r="B1092" i="10"/>
  <c r="A1092" i="10" s="1"/>
  <c r="C1092" i="10"/>
  <c r="D1092" i="10"/>
  <c r="E1092" i="10"/>
  <c r="F1092" i="10"/>
  <c r="B1093" i="10"/>
  <c r="A1093" i="10" s="1"/>
  <c r="C1093" i="10"/>
  <c r="D1093" i="10"/>
  <c r="E1093" i="10"/>
  <c r="B1094" i="10"/>
  <c r="A1094" i="10" s="1"/>
  <c r="C1094" i="10"/>
  <c r="D1094" i="10"/>
  <c r="E1094" i="10"/>
  <c r="B1095" i="10"/>
  <c r="A1095" i="10" s="1"/>
  <c r="C1095" i="10"/>
  <c r="D1095" i="10"/>
  <c r="E1095" i="10"/>
  <c r="B1096" i="10"/>
  <c r="A1096" i="10" s="1"/>
  <c r="C1096" i="10"/>
  <c r="D1096" i="10"/>
  <c r="E1096" i="10"/>
  <c r="F1096" i="10"/>
  <c r="B1097" i="10"/>
  <c r="A1097" i="10" s="1"/>
  <c r="C1097" i="10"/>
  <c r="D1097" i="10"/>
  <c r="E1097" i="10"/>
  <c r="B1098" i="10"/>
  <c r="A1098" i="10" s="1"/>
  <c r="C1098" i="10"/>
  <c r="D1098" i="10"/>
  <c r="E1098" i="10"/>
  <c r="B1099" i="10"/>
  <c r="A1099" i="10" s="1"/>
  <c r="C1099" i="10"/>
  <c r="D1099" i="10"/>
  <c r="E1099" i="10"/>
  <c r="B1100" i="10"/>
  <c r="A1100" i="10" s="1"/>
  <c r="C1100" i="10"/>
  <c r="D1100" i="10"/>
  <c r="E1100" i="10"/>
  <c r="F1100" i="10"/>
  <c r="B1101" i="10"/>
  <c r="A1101" i="10" s="1"/>
  <c r="C1101" i="10"/>
  <c r="D1101" i="10"/>
  <c r="E1101" i="10"/>
  <c r="B1102" i="10"/>
  <c r="A1102" i="10" s="1"/>
  <c r="C1102" i="10"/>
  <c r="D1102" i="10"/>
  <c r="E1102" i="10"/>
  <c r="B1103" i="10"/>
  <c r="A1103" i="10" s="1"/>
  <c r="C1103" i="10"/>
  <c r="D1103" i="10"/>
  <c r="E1103" i="10"/>
  <c r="B1104" i="10"/>
  <c r="A1104" i="10" s="1"/>
  <c r="C1104" i="10"/>
  <c r="D1104" i="10"/>
  <c r="E1104" i="10"/>
  <c r="B1105" i="10"/>
  <c r="A1105" i="10" s="1"/>
  <c r="C1105" i="10"/>
  <c r="D1105" i="10"/>
  <c r="E1105" i="10"/>
  <c r="B1106" i="10"/>
  <c r="A1106" i="10" s="1"/>
  <c r="C1106" i="10"/>
  <c r="D1106" i="10"/>
  <c r="E1106" i="10"/>
  <c r="B1107" i="10"/>
  <c r="A1107" i="10" s="1"/>
  <c r="C1107" i="10"/>
  <c r="D1107" i="10"/>
  <c r="E1107" i="10"/>
  <c r="F1107" i="10"/>
  <c r="B1108" i="10"/>
  <c r="A1108" i="10" s="1"/>
  <c r="C1108" i="10"/>
  <c r="D1108" i="10"/>
  <c r="E1108" i="10"/>
  <c r="F1108" i="10"/>
  <c r="B1109" i="10"/>
  <c r="A1109" i="10" s="1"/>
  <c r="C1109" i="10"/>
  <c r="D1109" i="10"/>
  <c r="E1109" i="10"/>
  <c r="B1110" i="10"/>
  <c r="A1110" i="10" s="1"/>
  <c r="C1110" i="10"/>
  <c r="D1110" i="10"/>
  <c r="E1110" i="10"/>
  <c r="B1111" i="10"/>
  <c r="A1111" i="10" s="1"/>
  <c r="C1111" i="10"/>
  <c r="D1111" i="10"/>
  <c r="E1111" i="10"/>
  <c r="B1112" i="10"/>
  <c r="A1112" i="10" s="1"/>
  <c r="C1112" i="10"/>
  <c r="D1112" i="10"/>
  <c r="E1112" i="10"/>
  <c r="F1112" i="10"/>
  <c r="B1113" i="10"/>
  <c r="A1113" i="10" s="1"/>
  <c r="C1113" i="10"/>
  <c r="D1113" i="10"/>
  <c r="E1113" i="10"/>
  <c r="B1114" i="10"/>
  <c r="A1114" i="10" s="1"/>
  <c r="C1114" i="10"/>
  <c r="D1114" i="10"/>
  <c r="E1114" i="10"/>
  <c r="B1115" i="10"/>
  <c r="A1115" i="10" s="1"/>
  <c r="C1115" i="10"/>
  <c r="D1115" i="10"/>
  <c r="E1115" i="10"/>
  <c r="B1116" i="10"/>
  <c r="A1116" i="10" s="1"/>
  <c r="C1116" i="10"/>
  <c r="D1116" i="10"/>
  <c r="E1116" i="10"/>
  <c r="F1116" i="10"/>
  <c r="B1117" i="10"/>
  <c r="A1117" i="10" s="1"/>
  <c r="C1117" i="10"/>
  <c r="D1117" i="10"/>
  <c r="E1117" i="10"/>
  <c r="B1118" i="10"/>
  <c r="A1118" i="10" s="1"/>
  <c r="C1118" i="10"/>
  <c r="D1118" i="10"/>
  <c r="E1118" i="10"/>
  <c r="B1119" i="10"/>
  <c r="A1119" i="10" s="1"/>
  <c r="C1119" i="10"/>
  <c r="D1119" i="10"/>
  <c r="E1119" i="10"/>
  <c r="B1120" i="10"/>
  <c r="A1120" i="10" s="1"/>
  <c r="C1120" i="10"/>
  <c r="D1120" i="10"/>
  <c r="E1120" i="10"/>
  <c r="B1121" i="10"/>
  <c r="A1121" i="10" s="1"/>
  <c r="C1121" i="10"/>
  <c r="D1121" i="10"/>
  <c r="E1121" i="10"/>
  <c r="B1122" i="10"/>
  <c r="A1122" i="10" s="1"/>
  <c r="C1122" i="10"/>
  <c r="D1122" i="10"/>
  <c r="E1122" i="10"/>
  <c r="B1123" i="10"/>
  <c r="A1123" i="10" s="1"/>
  <c r="C1123" i="10"/>
  <c r="D1123" i="10"/>
  <c r="E1123" i="10"/>
  <c r="B1124" i="10"/>
  <c r="A1124" i="10" s="1"/>
  <c r="C1124" i="10"/>
  <c r="D1124" i="10"/>
  <c r="E1124" i="10"/>
  <c r="B1125" i="10"/>
  <c r="A1125" i="10" s="1"/>
  <c r="C1125" i="10"/>
  <c r="D1125" i="10"/>
  <c r="E1125" i="10"/>
  <c r="B1126" i="10"/>
  <c r="A1126" i="10" s="1"/>
  <c r="C1126" i="10"/>
  <c r="D1126" i="10"/>
  <c r="E1126" i="10"/>
  <c r="B1127" i="10"/>
  <c r="A1127" i="10" s="1"/>
  <c r="C1127" i="10"/>
  <c r="D1127" i="10"/>
  <c r="E1127" i="10"/>
  <c r="B1128" i="10"/>
  <c r="A1128" i="10" s="1"/>
  <c r="C1128" i="10"/>
  <c r="D1128" i="10"/>
  <c r="E1128" i="10"/>
  <c r="F1128" i="10"/>
  <c r="B1129" i="10"/>
  <c r="A1129" i="10" s="1"/>
  <c r="C1129" i="10"/>
  <c r="D1129" i="10"/>
  <c r="E1129" i="10"/>
  <c r="B1130" i="10"/>
  <c r="A1130" i="10" s="1"/>
  <c r="C1130" i="10"/>
  <c r="D1130" i="10"/>
  <c r="E1130" i="10"/>
  <c r="B1131" i="10"/>
  <c r="A1131" i="10" s="1"/>
  <c r="C1131" i="10"/>
  <c r="D1131" i="10"/>
  <c r="E1131" i="10"/>
  <c r="F1131" i="10"/>
  <c r="B1132" i="10"/>
  <c r="A1132" i="10" s="1"/>
  <c r="C1132" i="10"/>
  <c r="D1132" i="10"/>
  <c r="E1132" i="10"/>
  <c r="F1132" i="10"/>
  <c r="B1133" i="10"/>
  <c r="A1133" i="10" s="1"/>
  <c r="C1133" i="10"/>
  <c r="D1133" i="10"/>
  <c r="E1133" i="10"/>
  <c r="B1134" i="10"/>
  <c r="A1134" i="10" s="1"/>
  <c r="C1134" i="10"/>
  <c r="D1134" i="10"/>
  <c r="E1134" i="10"/>
  <c r="B1135" i="10"/>
  <c r="A1135" i="10" s="1"/>
  <c r="C1135" i="10"/>
  <c r="D1135" i="10"/>
  <c r="E1135" i="10"/>
  <c r="G130" i="25"/>
  <c r="F130" i="25"/>
  <c r="F1135" i="10" s="1"/>
  <c r="G129" i="25"/>
  <c r="F129" i="25"/>
  <c r="F1134" i="10" s="1"/>
  <c r="G128" i="25"/>
  <c r="F128" i="25"/>
  <c r="F1133" i="10" s="1"/>
  <c r="G127" i="25"/>
  <c r="F127" i="25"/>
  <c r="G126" i="25"/>
  <c r="F126" i="25"/>
  <c r="G125" i="25"/>
  <c r="F125" i="25"/>
  <c r="F1130" i="10" s="1"/>
  <c r="G124" i="25"/>
  <c r="F124" i="25"/>
  <c r="F1129" i="10" s="1"/>
  <c r="G123" i="25"/>
  <c r="F123" i="25"/>
  <c r="G122" i="25"/>
  <c r="F122" i="25"/>
  <c r="F1127" i="10" s="1"/>
  <c r="G121" i="25"/>
  <c r="F121" i="25"/>
  <c r="F1126" i="10" s="1"/>
  <c r="G120" i="25"/>
  <c r="F120" i="25"/>
  <c r="F1125" i="10" s="1"/>
  <c r="G119" i="25"/>
  <c r="F119" i="25"/>
  <c r="F1124" i="10" s="1"/>
  <c r="G118" i="25"/>
  <c r="F118" i="25"/>
  <c r="F1123" i="10" s="1"/>
  <c r="G117" i="25"/>
  <c r="F117" i="25"/>
  <c r="F1122" i="10" s="1"/>
  <c r="G116" i="25"/>
  <c r="F116" i="25"/>
  <c r="F1121" i="10" s="1"/>
  <c r="G115" i="25"/>
  <c r="F115" i="25"/>
  <c r="F1120" i="10" s="1"/>
  <c r="G114" i="25"/>
  <c r="F114" i="25"/>
  <c r="F1119" i="10" s="1"/>
  <c r="G113" i="25"/>
  <c r="F113" i="25"/>
  <c r="F1118" i="10" s="1"/>
  <c r="G112" i="25"/>
  <c r="F112" i="25"/>
  <c r="F1117" i="10" s="1"/>
  <c r="G111" i="25"/>
  <c r="F111" i="25"/>
  <c r="G110" i="25"/>
  <c r="F110" i="25"/>
  <c r="F1115" i="10" s="1"/>
  <c r="G109" i="25"/>
  <c r="F109" i="25"/>
  <c r="F1114" i="10" s="1"/>
  <c r="G108" i="25"/>
  <c r="F108" i="25"/>
  <c r="F1113" i="10" s="1"/>
  <c r="G107" i="25"/>
  <c r="F107" i="25"/>
  <c r="G106" i="25"/>
  <c r="F106" i="25"/>
  <c r="F1111" i="10" s="1"/>
  <c r="G105" i="25"/>
  <c r="F105" i="25"/>
  <c r="F1110" i="10" s="1"/>
  <c r="G104" i="25"/>
  <c r="F104" i="25"/>
  <c r="F1109" i="10" s="1"/>
  <c r="G103" i="25"/>
  <c r="F103" i="25"/>
  <c r="G102" i="25"/>
  <c r="F102" i="25"/>
  <c r="G101" i="25"/>
  <c r="F101" i="25"/>
  <c r="F1106" i="10" s="1"/>
  <c r="G100" i="25"/>
  <c r="F100" i="25"/>
  <c r="F1105" i="10" s="1"/>
  <c r="G99" i="25"/>
  <c r="F99" i="25"/>
  <c r="F1104" i="10" s="1"/>
  <c r="G98" i="25"/>
  <c r="F98" i="25"/>
  <c r="F1103" i="10" s="1"/>
  <c r="G97" i="25"/>
  <c r="F97" i="25"/>
  <c r="F1102" i="10" s="1"/>
  <c r="G96" i="25"/>
  <c r="F96" i="25"/>
  <c r="F1101" i="10" s="1"/>
  <c r="G95" i="25"/>
  <c r="F95" i="25"/>
  <c r="G94" i="25"/>
  <c r="F94" i="25"/>
  <c r="F1099" i="10" s="1"/>
  <c r="G93" i="25"/>
  <c r="F93" i="25"/>
  <c r="F1098" i="10" s="1"/>
  <c r="G92" i="25"/>
  <c r="F92" i="25"/>
  <c r="F1097" i="10" s="1"/>
  <c r="G91" i="25"/>
  <c r="F91" i="25"/>
  <c r="G90" i="25"/>
  <c r="F90" i="25"/>
  <c r="F1095" i="10" s="1"/>
  <c r="G89" i="25"/>
  <c r="F89" i="25"/>
  <c r="F1094" i="10" s="1"/>
  <c r="G88" i="25"/>
  <c r="F88" i="25"/>
  <c r="F1093" i="10" s="1"/>
  <c r="G87" i="25"/>
  <c r="F87" i="25"/>
  <c r="G86" i="25"/>
  <c r="F86" i="25"/>
  <c r="G85" i="25"/>
  <c r="F85" i="25"/>
  <c r="F1090" i="10" s="1"/>
  <c r="G84" i="25"/>
  <c r="F84" i="25"/>
  <c r="F1089" i="10" s="1"/>
  <c r="G83" i="25"/>
  <c r="F83" i="25"/>
  <c r="G82" i="25"/>
  <c r="F82" i="25"/>
  <c r="F1087" i="10" s="1"/>
  <c r="G81" i="25"/>
  <c r="F81" i="25"/>
  <c r="F1086" i="10" s="1"/>
  <c r="G80" i="25"/>
  <c r="F80" i="25"/>
  <c r="F1085" i="10" s="1"/>
  <c r="G79" i="25"/>
  <c r="F79" i="25"/>
  <c r="F1084" i="10" s="1"/>
  <c r="G78" i="25"/>
  <c r="F78" i="25"/>
  <c r="G77" i="25"/>
  <c r="F77" i="25"/>
  <c r="F1082" i="10" s="1"/>
  <c r="G76" i="25"/>
  <c r="F76" i="25"/>
  <c r="F1081" i="10" s="1"/>
  <c r="G75" i="25"/>
  <c r="F75" i="25"/>
  <c r="F1080" i="10" s="1"/>
  <c r="G74" i="25"/>
  <c r="F74" i="25"/>
  <c r="F1079" i="10" s="1"/>
  <c r="G73" i="25"/>
  <c r="F73" i="25"/>
  <c r="F1078" i="10" s="1"/>
  <c r="G72" i="25"/>
  <c r="F72" i="25"/>
  <c r="F1077" i="10" s="1"/>
  <c r="G71" i="25"/>
  <c r="F71" i="25"/>
  <c r="F1076" i="10" s="1"/>
  <c r="G70" i="25"/>
  <c r="F70" i="25"/>
  <c r="F1075" i="10" s="1"/>
  <c r="G69" i="25"/>
  <c r="F69" i="25"/>
  <c r="F1074" i="10" s="1"/>
  <c r="G68" i="25"/>
  <c r="F68" i="25"/>
  <c r="F1073" i="10" s="1"/>
  <c r="G67" i="25"/>
  <c r="F67" i="25"/>
  <c r="F1072" i="10" s="1"/>
  <c r="G66" i="25"/>
  <c r="F66" i="25"/>
  <c r="F1071" i="10" s="1"/>
  <c r="G65" i="25"/>
  <c r="F65" i="25"/>
  <c r="F1070" i="10" s="1"/>
  <c r="G64" i="25"/>
  <c r="F64" i="25"/>
  <c r="F1069" i="10" s="1"/>
  <c r="G63" i="25"/>
  <c r="F63" i="25"/>
  <c r="F1068" i="10" s="1"/>
  <c r="G62" i="25"/>
  <c r="F62" i="25"/>
  <c r="F1067" i="10" s="1"/>
  <c r="G61" i="25"/>
  <c r="F61" i="25"/>
  <c r="F1066" i="10" s="1"/>
  <c r="G60" i="25"/>
  <c r="F60" i="25"/>
  <c r="F1065" i="10" s="1"/>
  <c r="G59" i="25"/>
  <c r="F59" i="25"/>
  <c r="F1064" i="10" s="1"/>
  <c r="G58" i="25"/>
  <c r="F58" i="25"/>
  <c r="F1063" i="10" s="1"/>
  <c r="G57" i="25"/>
  <c r="F57" i="25"/>
  <c r="F1062" i="10" s="1"/>
  <c r="G56" i="25"/>
  <c r="F56" i="25"/>
  <c r="F1061" i="10" s="1"/>
  <c r="G55" i="25"/>
  <c r="F55" i="25"/>
  <c r="F1060" i="10" s="1"/>
  <c r="G54" i="25"/>
  <c r="F54" i="25"/>
  <c r="F1059" i="10" s="1"/>
  <c r="F53" i="25"/>
  <c r="F1058" i="10" s="1"/>
  <c r="F52" i="25"/>
  <c r="F1057" i="10" s="1"/>
  <c r="F51" i="25"/>
  <c r="F1056" i="10" s="1"/>
  <c r="F50" i="25"/>
  <c r="F1055" i="10" s="1"/>
  <c r="F49" i="25"/>
  <c r="F1054" i="10" s="1"/>
  <c r="F48" i="25"/>
  <c r="F1053" i="10" s="1"/>
  <c r="G47" i="25"/>
  <c r="G48" i="25" s="1"/>
  <c r="G49" i="25" s="1"/>
  <c r="G50" i="25" s="1"/>
  <c r="G51" i="25" s="1"/>
  <c r="G52" i="25" s="1"/>
  <c r="G53" i="25" s="1"/>
  <c r="F47" i="25"/>
  <c r="F1052" i="10" s="1"/>
  <c r="G46" i="25"/>
  <c r="F46" i="25"/>
  <c r="F1051" i="10" s="1"/>
  <c r="G45" i="25"/>
  <c r="F45" i="25"/>
  <c r="F1050" i="10" s="1"/>
  <c r="G44" i="25"/>
  <c r="F44" i="25"/>
  <c r="F1049" i="10" s="1"/>
  <c r="F43" i="25"/>
  <c r="F1048" i="10" s="1"/>
  <c r="F42" i="25"/>
  <c r="F1047" i="10" s="1"/>
  <c r="F41" i="25"/>
  <c r="F1046" i="10" s="1"/>
  <c r="F40" i="25"/>
  <c r="F1045" i="10" s="1"/>
  <c r="F39" i="25"/>
  <c r="F1044" i="10" s="1"/>
  <c r="F38" i="25"/>
  <c r="F1043" i="10" s="1"/>
  <c r="F37" i="25"/>
  <c r="F1042" i="10" s="1"/>
  <c r="F36" i="25"/>
  <c r="F1041" i="10" s="1"/>
  <c r="F35" i="25"/>
  <c r="F1040" i="10" s="1"/>
  <c r="F34" i="25"/>
  <c r="F1039" i="10" s="1"/>
  <c r="F33" i="25"/>
  <c r="F1038" i="10" s="1"/>
  <c r="F32" i="25"/>
  <c r="F1037" i="10" s="1"/>
  <c r="F31" i="25"/>
  <c r="F1036" i="10" s="1"/>
  <c r="F30" i="25"/>
  <c r="F1035" i="10" s="1"/>
  <c r="F29" i="25"/>
  <c r="F1034" i="10" s="1"/>
  <c r="F28" i="25"/>
  <c r="F1033" i="10" s="1"/>
  <c r="F27" i="25"/>
  <c r="F1032" i="10" s="1"/>
  <c r="F26" i="25"/>
  <c r="F1031" i="10" s="1"/>
  <c r="T25" i="25"/>
  <c r="P45" i="24" s="1"/>
  <c r="O25" i="25"/>
  <c r="N25" i="25"/>
  <c r="F25" i="25"/>
  <c r="F1030" i="10" s="1"/>
  <c r="T24" i="25"/>
  <c r="O24" i="25"/>
  <c r="N24" i="25"/>
  <c r="F24" i="25"/>
  <c r="F1029" i="10" s="1"/>
  <c r="T23" i="25"/>
  <c r="P43" i="24" s="1"/>
  <c r="O23" i="25"/>
  <c r="N23" i="25"/>
  <c r="F23" i="25"/>
  <c r="F1028" i="10" s="1"/>
  <c r="T22" i="25"/>
  <c r="O22" i="25"/>
  <c r="N22" i="25"/>
  <c r="F22" i="25"/>
  <c r="F1027" i="10" s="1"/>
  <c r="T21" i="25"/>
  <c r="P41" i="24" s="1"/>
  <c r="O21" i="25"/>
  <c r="N21" i="25"/>
  <c r="F21" i="25"/>
  <c r="F1026" i="10" s="1"/>
  <c r="T20" i="25"/>
  <c r="O20" i="25"/>
  <c r="N20" i="25"/>
  <c r="F20" i="25"/>
  <c r="F1025" i="10" s="1"/>
  <c r="T19" i="25"/>
  <c r="P39" i="24" s="1"/>
  <c r="O19" i="25"/>
  <c r="N19" i="25"/>
  <c r="F19" i="25"/>
  <c r="F1024" i="10" s="1"/>
  <c r="T18" i="25"/>
  <c r="O18" i="25"/>
  <c r="N18" i="25"/>
  <c r="F18" i="25"/>
  <c r="F1023" i="10" s="1"/>
  <c r="T17" i="25"/>
  <c r="P37" i="24" s="1"/>
  <c r="O17" i="25"/>
  <c r="N17" i="25"/>
  <c r="F17" i="25"/>
  <c r="F1022" i="10" s="1"/>
  <c r="T16" i="25"/>
  <c r="P36" i="24" s="1"/>
  <c r="O16" i="25"/>
  <c r="N16" i="25"/>
  <c r="F16" i="25"/>
  <c r="F1021" i="10" s="1"/>
  <c r="T15" i="25"/>
  <c r="P35" i="24" s="1"/>
  <c r="O15" i="25"/>
  <c r="N15" i="25"/>
  <c r="F15" i="25"/>
  <c r="F1020" i="10" s="1"/>
  <c r="T14" i="25"/>
  <c r="O14" i="25"/>
  <c r="N14" i="25"/>
  <c r="F14" i="25"/>
  <c r="F1019" i="10" s="1"/>
  <c r="T13" i="25"/>
  <c r="P33" i="24" s="1"/>
  <c r="O13" i="25"/>
  <c r="N13" i="25"/>
  <c r="F13" i="25"/>
  <c r="F1018" i="10" s="1"/>
  <c r="T12" i="25"/>
  <c r="O12" i="25"/>
  <c r="N12" i="25"/>
  <c r="F12" i="25"/>
  <c r="F1017" i="10" s="1"/>
  <c r="T11" i="25"/>
  <c r="P31" i="24" s="1"/>
  <c r="O11" i="25"/>
  <c r="N11" i="25"/>
  <c r="F11" i="25"/>
  <c r="F1016" i="10" s="1"/>
  <c r="F10" i="25"/>
  <c r="F1015" i="10" s="1"/>
  <c r="G9" i="25"/>
  <c r="F9" i="25"/>
  <c r="F1014" i="10" s="1"/>
  <c r="F8" i="25"/>
  <c r="F1013" i="10" s="1"/>
  <c r="F7" i="25"/>
  <c r="F1012" i="10" s="1"/>
  <c r="F6" i="25"/>
  <c r="F1011" i="10" s="1"/>
  <c r="F5" i="25"/>
  <c r="J49" i="24"/>
  <c r="J48" i="24"/>
  <c r="J47" i="24"/>
  <c r="J46" i="24"/>
  <c r="E46" i="24"/>
  <c r="J45" i="24"/>
  <c r="E45" i="24"/>
  <c r="L42" i="24"/>
  <c r="M42" i="24" s="1"/>
  <c r="H42" i="24"/>
  <c r="AA7" i="6" s="1"/>
  <c r="C42" i="24"/>
  <c r="AA6" i="6" s="1"/>
  <c r="L41" i="24"/>
  <c r="M41" i="24" s="1"/>
  <c r="J41" i="24"/>
  <c r="E41" i="24"/>
  <c r="L40" i="24"/>
  <c r="M40" i="24" s="1"/>
  <c r="J40" i="24"/>
  <c r="E40" i="24"/>
  <c r="L39" i="24"/>
  <c r="M39" i="24" s="1"/>
  <c r="J39" i="24"/>
  <c r="E39" i="24"/>
  <c r="L38" i="24"/>
  <c r="M38" i="24" s="1"/>
  <c r="J38" i="24"/>
  <c r="E38" i="24"/>
  <c r="L37" i="24"/>
  <c r="M37" i="24" s="1"/>
  <c r="J37" i="24"/>
  <c r="E37" i="24"/>
  <c r="L36" i="24"/>
  <c r="M36" i="24" s="1"/>
  <c r="J36" i="24"/>
  <c r="E36" i="24"/>
  <c r="L35" i="24"/>
  <c r="M35" i="24" s="1"/>
  <c r="J35" i="24"/>
  <c r="E35" i="24"/>
  <c r="L34" i="24"/>
  <c r="M34" i="24" s="1"/>
  <c r="J34" i="24"/>
  <c r="E34" i="24"/>
  <c r="L33" i="24"/>
  <c r="M33" i="24" s="1"/>
  <c r="J33" i="24"/>
  <c r="E33" i="24"/>
  <c r="L32" i="24"/>
  <c r="M32" i="24" s="1"/>
  <c r="J32" i="24"/>
  <c r="E32" i="24"/>
  <c r="Q31" i="24"/>
  <c r="L31" i="24"/>
  <c r="M31" i="24" s="1"/>
  <c r="J31" i="24"/>
  <c r="E31" i="24"/>
  <c r="L30" i="24"/>
  <c r="M30" i="24" s="1"/>
  <c r="J30" i="24"/>
  <c r="E30" i="24"/>
  <c r="L29" i="24"/>
  <c r="M29" i="24" s="1"/>
  <c r="J29" i="24"/>
  <c r="E29" i="24"/>
  <c r="L28" i="24"/>
  <c r="M28" i="24" s="1"/>
  <c r="J28" i="24"/>
  <c r="E28" i="24"/>
  <c r="L27" i="24"/>
  <c r="M27" i="24" s="1"/>
  <c r="J27" i="24"/>
  <c r="E27" i="24"/>
  <c r="L26" i="24"/>
  <c r="M26" i="24" s="1"/>
  <c r="J26" i="24"/>
  <c r="E26" i="24"/>
  <c r="L25" i="24"/>
  <c r="M25" i="24" s="1"/>
  <c r="J25" i="24"/>
  <c r="E25" i="24"/>
  <c r="L24" i="24"/>
  <c r="M24" i="24" s="1"/>
  <c r="J24" i="24"/>
  <c r="E24" i="24"/>
  <c r="L23" i="24"/>
  <c r="M23" i="24" s="1"/>
  <c r="J23" i="24"/>
  <c r="E23" i="24"/>
  <c r="L22" i="24"/>
  <c r="M22" i="24" s="1"/>
  <c r="J22" i="24"/>
  <c r="E22" i="24"/>
  <c r="L21" i="24"/>
  <c r="M21" i="24" s="1"/>
  <c r="J21" i="24"/>
  <c r="E21" i="24"/>
  <c r="L20" i="24"/>
  <c r="M20" i="24" s="1"/>
  <c r="J20" i="24"/>
  <c r="E20" i="24"/>
  <c r="L19" i="24"/>
  <c r="M19" i="24" s="1"/>
  <c r="J19" i="24"/>
  <c r="E19" i="24"/>
  <c r="L18" i="24"/>
  <c r="M18" i="24" s="1"/>
  <c r="J18" i="24"/>
  <c r="E18" i="24"/>
  <c r="L17" i="24"/>
  <c r="M17" i="24" s="1"/>
  <c r="J17" i="24"/>
  <c r="E17" i="24"/>
  <c r="L16" i="24"/>
  <c r="M16" i="24" s="1"/>
  <c r="J16" i="24"/>
  <c r="E16" i="24"/>
  <c r="L15" i="24"/>
  <c r="M15" i="24" s="1"/>
  <c r="J15" i="24"/>
  <c r="E15" i="24"/>
  <c r="L14" i="24"/>
  <c r="M14" i="24" s="1"/>
  <c r="J14" i="24"/>
  <c r="E14" i="24"/>
  <c r="L13" i="24"/>
  <c r="M13" i="24" s="1"/>
  <c r="J13" i="24"/>
  <c r="E13" i="24"/>
  <c r="C9" i="24"/>
  <c r="H6" i="24" s="1"/>
  <c r="B884" i="10"/>
  <c r="C884" i="10"/>
  <c r="D884" i="10"/>
  <c r="E884" i="10"/>
  <c r="B885" i="10"/>
  <c r="A885" i="10" s="1"/>
  <c r="C885" i="10"/>
  <c r="D885" i="10"/>
  <c r="E885" i="10"/>
  <c r="B886" i="10"/>
  <c r="A886" i="10" s="1"/>
  <c r="C886" i="10"/>
  <c r="D886" i="10"/>
  <c r="E886" i="10"/>
  <c r="B887" i="10"/>
  <c r="A887" i="10" s="1"/>
  <c r="C887" i="10"/>
  <c r="D887" i="10"/>
  <c r="E887" i="10"/>
  <c r="B888" i="10"/>
  <c r="A888" i="10" s="1"/>
  <c r="C888" i="10"/>
  <c r="D888" i="10"/>
  <c r="E888" i="10"/>
  <c r="B889" i="10"/>
  <c r="A889" i="10" s="1"/>
  <c r="C889" i="10"/>
  <c r="D889" i="10"/>
  <c r="E889" i="10"/>
  <c r="B890" i="10"/>
  <c r="A890" i="10" s="1"/>
  <c r="C890" i="10"/>
  <c r="D890" i="10"/>
  <c r="E890" i="10"/>
  <c r="B891" i="10"/>
  <c r="A891" i="10" s="1"/>
  <c r="C891" i="10"/>
  <c r="D891" i="10"/>
  <c r="E891" i="10"/>
  <c r="B892" i="10"/>
  <c r="A892" i="10" s="1"/>
  <c r="C892" i="10"/>
  <c r="D892" i="10"/>
  <c r="E892" i="10"/>
  <c r="B893" i="10"/>
  <c r="A893" i="10" s="1"/>
  <c r="C893" i="10"/>
  <c r="D893" i="10"/>
  <c r="E893" i="10"/>
  <c r="B894" i="10"/>
  <c r="A894" i="10" s="1"/>
  <c r="C894" i="10"/>
  <c r="D894" i="10"/>
  <c r="E894" i="10"/>
  <c r="B895" i="10"/>
  <c r="A895" i="10" s="1"/>
  <c r="C895" i="10"/>
  <c r="D895" i="10"/>
  <c r="E895" i="10"/>
  <c r="B896" i="10"/>
  <c r="A896" i="10" s="1"/>
  <c r="C896" i="10"/>
  <c r="D896" i="10"/>
  <c r="E896" i="10"/>
  <c r="F896" i="10"/>
  <c r="B897" i="10"/>
  <c r="A897" i="10" s="1"/>
  <c r="C897" i="10"/>
  <c r="D897" i="10"/>
  <c r="E897" i="10"/>
  <c r="B898" i="10"/>
  <c r="A898" i="10" s="1"/>
  <c r="C898" i="10"/>
  <c r="D898" i="10"/>
  <c r="E898" i="10"/>
  <c r="B899" i="10"/>
  <c r="A899" i="10" s="1"/>
  <c r="C899" i="10"/>
  <c r="D899" i="10"/>
  <c r="E899" i="10"/>
  <c r="B900" i="10"/>
  <c r="A900" i="10" s="1"/>
  <c r="C900" i="10"/>
  <c r="D900" i="10"/>
  <c r="E900" i="10"/>
  <c r="B901" i="10"/>
  <c r="A901" i="10" s="1"/>
  <c r="C901" i="10"/>
  <c r="D901" i="10"/>
  <c r="E901" i="10"/>
  <c r="B902" i="10"/>
  <c r="A902" i="10" s="1"/>
  <c r="C902" i="10"/>
  <c r="D902" i="10"/>
  <c r="E902" i="10"/>
  <c r="B903" i="10"/>
  <c r="A903" i="10" s="1"/>
  <c r="C903" i="10"/>
  <c r="D903" i="10"/>
  <c r="E903" i="10"/>
  <c r="B904" i="10"/>
  <c r="A904" i="10" s="1"/>
  <c r="C904" i="10"/>
  <c r="D904" i="10"/>
  <c r="E904" i="10"/>
  <c r="B905" i="10"/>
  <c r="A905" i="10" s="1"/>
  <c r="C905" i="10"/>
  <c r="D905" i="10"/>
  <c r="E905" i="10"/>
  <c r="B906" i="10"/>
  <c r="A906" i="10" s="1"/>
  <c r="C906" i="10"/>
  <c r="D906" i="10"/>
  <c r="E906" i="10"/>
  <c r="B907" i="10"/>
  <c r="A907" i="10" s="1"/>
  <c r="C907" i="10"/>
  <c r="D907" i="10"/>
  <c r="E907" i="10"/>
  <c r="B908" i="10"/>
  <c r="A908" i="10" s="1"/>
  <c r="C908" i="10"/>
  <c r="D908" i="10"/>
  <c r="E908" i="10"/>
  <c r="B909" i="10"/>
  <c r="A909" i="10" s="1"/>
  <c r="C909" i="10"/>
  <c r="D909" i="10"/>
  <c r="E909" i="10"/>
  <c r="B910" i="10"/>
  <c r="A910" i="10" s="1"/>
  <c r="C910" i="10"/>
  <c r="D910" i="10"/>
  <c r="E910" i="10"/>
  <c r="B911" i="10"/>
  <c r="A911" i="10" s="1"/>
  <c r="C911" i="10"/>
  <c r="D911" i="10"/>
  <c r="E911" i="10"/>
  <c r="B912" i="10"/>
  <c r="A912" i="10" s="1"/>
  <c r="C912" i="10"/>
  <c r="D912" i="10"/>
  <c r="E912" i="10"/>
  <c r="B913" i="10"/>
  <c r="A913" i="10" s="1"/>
  <c r="C913" i="10"/>
  <c r="D913" i="10"/>
  <c r="E913" i="10"/>
  <c r="B914" i="10"/>
  <c r="A914" i="10" s="1"/>
  <c r="C914" i="10"/>
  <c r="D914" i="10"/>
  <c r="E914" i="10"/>
  <c r="F914" i="10"/>
  <c r="B915" i="10"/>
  <c r="A915" i="10" s="1"/>
  <c r="C915" i="10"/>
  <c r="D915" i="10"/>
  <c r="E915" i="10"/>
  <c r="B916" i="10"/>
  <c r="A916" i="10" s="1"/>
  <c r="C916" i="10"/>
  <c r="D916" i="10"/>
  <c r="E916" i="10"/>
  <c r="B917" i="10"/>
  <c r="A917" i="10" s="1"/>
  <c r="C917" i="10"/>
  <c r="D917" i="10"/>
  <c r="E917" i="10"/>
  <c r="F917" i="10"/>
  <c r="B918" i="10"/>
  <c r="A918" i="10" s="1"/>
  <c r="C918" i="10"/>
  <c r="D918" i="10"/>
  <c r="E918" i="10"/>
  <c r="B919" i="10"/>
  <c r="A919" i="10" s="1"/>
  <c r="C919" i="10"/>
  <c r="D919" i="10"/>
  <c r="E919" i="10"/>
  <c r="B920" i="10"/>
  <c r="A920" i="10" s="1"/>
  <c r="C920" i="10"/>
  <c r="D920" i="10"/>
  <c r="E920" i="10"/>
  <c r="B921" i="10"/>
  <c r="A921" i="10" s="1"/>
  <c r="C921" i="10"/>
  <c r="D921" i="10"/>
  <c r="E921" i="10"/>
  <c r="B922" i="10"/>
  <c r="A922" i="10" s="1"/>
  <c r="C922" i="10"/>
  <c r="D922" i="10"/>
  <c r="E922" i="10"/>
  <c r="B923" i="10"/>
  <c r="A923" i="10" s="1"/>
  <c r="C923" i="10"/>
  <c r="D923" i="10"/>
  <c r="E923" i="10"/>
  <c r="B924" i="10"/>
  <c r="A924" i="10" s="1"/>
  <c r="C924" i="10"/>
  <c r="D924" i="10"/>
  <c r="E924" i="10"/>
  <c r="B925" i="10"/>
  <c r="A925" i="10" s="1"/>
  <c r="C925" i="10"/>
  <c r="D925" i="10"/>
  <c r="E925" i="10"/>
  <c r="B926" i="10"/>
  <c r="A926" i="10" s="1"/>
  <c r="C926" i="10"/>
  <c r="D926" i="10"/>
  <c r="E926" i="10"/>
  <c r="B927" i="10"/>
  <c r="A927" i="10" s="1"/>
  <c r="C927" i="10"/>
  <c r="D927" i="10"/>
  <c r="E927" i="10"/>
  <c r="B928" i="10"/>
  <c r="A928" i="10" s="1"/>
  <c r="C928" i="10"/>
  <c r="D928" i="10"/>
  <c r="E928" i="10"/>
  <c r="B929" i="10"/>
  <c r="A929" i="10" s="1"/>
  <c r="C929" i="10"/>
  <c r="D929" i="10"/>
  <c r="E929" i="10"/>
  <c r="B930" i="10"/>
  <c r="A930" i="10" s="1"/>
  <c r="C930" i="10"/>
  <c r="D930" i="10"/>
  <c r="E930" i="10"/>
  <c r="B931" i="10"/>
  <c r="A931" i="10" s="1"/>
  <c r="C931" i="10"/>
  <c r="D931" i="10"/>
  <c r="E931" i="10"/>
  <c r="B932" i="10"/>
  <c r="A932" i="10" s="1"/>
  <c r="C932" i="10"/>
  <c r="D932" i="10"/>
  <c r="E932" i="10"/>
  <c r="B933" i="10"/>
  <c r="A933" i="10" s="1"/>
  <c r="C933" i="10"/>
  <c r="D933" i="10"/>
  <c r="E933" i="10"/>
  <c r="B934" i="10"/>
  <c r="A934" i="10" s="1"/>
  <c r="C934" i="10"/>
  <c r="D934" i="10"/>
  <c r="E934" i="10"/>
  <c r="B935" i="10"/>
  <c r="A935" i="10" s="1"/>
  <c r="C935" i="10"/>
  <c r="D935" i="10"/>
  <c r="E935" i="10"/>
  <c r="B936" i="10"/>
  <c r="A936" i="10" s="1"/>
  <c r="C936" i="10"/>
  <c r="D936" i="10"/>
  <c r="E936" i="10"/>
  <c r="B937" i="10"/>
  <c r="A937" i="10" s="1"/>
  <c r="C937" i="10"/>
  <c r="D937" i="10"/>
  <c r="E937" i="10"/>
  <c r="B938" i="10"/>
  <c r="A938" i="10" s="1"/>
  <c r="C938" i="10"/>
  <c r="D938" i="10"/>
  <c r="E938" i="10"/>
  <c r="F938" i="10"/>
  <c r="B939" i="10"/>
  <c r="A939" i="10" s="1"/>
  <c r="C939" i="10"/>
  <c r="D939" i="10"/>
  <c r="E939" i="10"/>
  <c r="B940" i="10"/>
  <c r="A940" i="10" s="1"/>
  <c r="C940" i="10"/>
  <c r="D940" i="10"/>
  <c r="E940" i="10"/>
  <c r="B941" i="10"/>
  <c r="A941" i="10" s="1"/>
  <c r="C941" i="10"/>
  <c r="D941" i="10"/>
  <c r="E941" i="10"/>
  <c r="F941" i="10"/>
  <c r="B942" i="10"/>
  <c r="A942" i="10" s="1"/>
  <c r="C942" i="10"/>
  <c r="D942" i="10"/>
  <c r="E942" i="10"/>
  <c r="B943" i="10"/>
  <c r="A943" i="10" s="1"/>
  <c r="C943" i="10"/>
  <c r="D943" i="10"/>
  <c r="E943" i="10"/>
  <c r="B944" i="10"/>
  <c r="A944" i="10" s="1"/>
  <c r="C944" i="10"/>
  <c r="D944" i="10"/>
  <c r="E944" i="10"/>
  <c r="B945" i="10"/>
  <c r="A945" i="10" s="1"/>
  <c r="C945" i="10"/>
  <c r="D945" i="10"/>
  <c r="E945" i="10"/>
  <c r="B946" i="10"/>
  <c r="A946" i="10" s="1"/>
  <c r="C946" i="10"/>
  <c r="D946" i="10"/>
  <c r="E946" i="10"/>
  <c r="F946" i="10"/>
  <c r="B947" i="10"/>
  <c r="A947" i="10" s="1"/>
  <c r="C947" i="10"/>
  <c r="D947" i="10"/>
  <c r="E947" i="10"/>
  <c r="B948" i="10"/>
  <c r="A948" i="10" s="1"/>
  <c r="C948" i="10"/>
  <c r="D948" i="10"/>
  <c r="E948" i="10"/>
  <c r="B949" i="10"/>
  <c r="A949" i="10" s="1"/>
  <c r="C949" i="10"/>
  <c r="D949" i="10"/>
  <c r="E949" i="10"/>
  <c r="F949" i="10"/>
  <c r="B950" i="10"/>
  <c r="A950" i="10" s="1"/>
  <c r="C950" i="10"/>
  <c r="D950" i="10"/>
  <c r="E950" i="10"/>
  <c r="B951" i="10"/>
  <c r="A951" i="10" s="1"/>
  <c r="C951" i="10"/>
  <c r="D951" i="10"/>
  <c r="E951" i="10"/>
  <c r="B952" i="10"/>
  <c r="A952" i="10" s="1"/>
  <c r="C952" i="10"/>
  <c r="D952" i="10"/>
  <c r="E952" i="10"/>
  <c r="B953" i="10"/>
  <c r="A953" i="10" s="1"/>
  <c r="C953" i="10"/>
  <c r="D953" i="10"/>
  <c r="E953" i="10"/>
  <c r="B954" i="10"/>
  <c r="A954" i="10" s="1"/>
  <c r="C954" i="10"/>
  <c r="D954" i="10"/>
  <c r="E954" i="10"/>
  <c r="F954" i="10"/>
  <c r="B955" i="10"/>
  <c r="A955" i="10" s="1"/>
  <c r="C955" i="10"/>
  <c r="D955" i="10"/>
  <c r="E955" i="10"/>
  <c r="B956" i="10"/>
  <c r="A956" i="10" s="1"/>
  <c r="C956" i="10"/>
  <c r="D956" i="10"/>
  <c r="E956" i="10"/>
  <c r="B957" i="10"/>
  <c r="A957" i="10" s="1"/>
  <c r="C957" i="10"/>
  <c r="D957" i="10"/>
  <c r="E957" i="10"/>
  <c r="F957" i="10"/>
  <c r="B958" i="10"/>
  <c r="A958" i="10" s="1"/>
  <c r="C958" i="10"/>
  <c r="D958" i="10"/>
  <c r="E958" i="10"/>
  <c r="B959" i="10"/>
  <c r="A959" i="10" s="1"/>
  <c r="C959" i="10"/>
  <c r="D959" i="10"/>
  <c r="E959" i="10"/>
  <c r="B960" i="10"/>
  <c r="A960" i="10" s="1"/>
  <c r="C960" i="10"/>
  <c r="D960" i="10"/>
  <c r="E960" i="10"/>
  <c r="B961" i="10"/>
  <c r="A961" i="10" s="1"/>
  <c r="C961" i="10"/>
  <c r="D961" i="10"/>
  <c r="E961" i="10"/>
  <c r="B962" i="10"/>
  <c r="A962" i="10" s="1"/>
  <c r="C962" i="10"/>
  <c r="D962" i="10"/>
  <c r="E962" i="10"/>
  <c r="F962" i="10"/>
  <c r="B963" i="10"/>
  <c r="A963" i="10" s="1"/>
  <c r="C963" i="10"/>
  <c r="D963" i="10"/>
  <c r="E963" i="10"/>
  <c r="B964" i="10"/>
  <c r="A964" i="10" s="1"/>
  <c r="C964" i="10"/>
  <c r="D964" i="10"/>
  <c r="E964" i="10"/>
  <c r="B965" i="10"/>
  <c r="A965" i="10" s="1"/>
  <c r="C965" i="10"/>
  <c r="D965" i="10"/>
  <c r="E965" i="10"/>
  <c r="B966" i="10"/>
  <c r="A966" i="10" s="1"/>
  <c r="C966" i="10"/>
  <c r="D966" i="10"/>
  <c r="E966" i="10"/>
  <c r="B967" i="10"/>
  <c r="A967" i="10" s="1"/>
  <c r="C967" i="10"/>
  <c r="D967" i="10"/>
  <c r="E967" i="10"/>
  <c r="B968" i="10"/>
  <c r="A968" i="10" s="1"/>
  <c r="C968" i="10"/>
  <c r="D968" i="10"/>
  <c r="E968" i="10"/>
  <c r="B969" i="10"/>
  <c r="A969" i="10" s="1"/>
  <c r="C969" i="10"/>
  <c r="D969" i="10"/>
  <c r="E969" i="10"/>
  <c r="B970" i="10"/>
  <c r="A970" i="10" s="1"/>
  <c r="C970" i="10"/>
  <c r="D970" i="10"/>
  <c r="E970" i="10"/>
  <c r="F970" i="10"/>
  <c r="B971" i="10"/>
  <c r="A971" i="10" s="1"/>
  <c r="C971" i="10"/>
  <c r="D971" i="10"/>
  <c r="E971" i="10"/>
  <c r="B972" i="10"/>
  <c r="A972" i="10" s="1"/>
  <c r="C972" i="10"/>
  <c r="D972" i="10"/>
  <c r="E972" i="10"/>
  <c r="B973" i="10"/>
  <c r="A973" i="10" s="1"/>
  <c r="C973" i="10"/>
  <c r="D973" i="10"/>
  <c r="E973" i="10"/>
  <c r="F973" i="10"/>
  <c r="B974" i="10"/>
  <c r="A974" i="10" s="1"/>
  <c r="C974" i="10"/>
  <c r="D974" i="10"/>
  <c r="E974" i="10"/>
  <c r="B975" i="10"/>
  <c r="A975" i="10" s="1"/>
  <c r="C975" i="10"/>
  <c r="D975" i="10"/>
  <c r="E975" i="10"/>
  <c r="B976" i="10"/>
  <c r="A976" i="10" s="1"/>
  <c r="C976" i="10"/>
  <c r="D976" i="10"/>
  <c r="E976" i="10"/>
  <c r="B977" i="10"/>
  <c r="A977" i="10" s="1"/>
  <c r="C977" i="10"/>
  <c r="D977" i="10"/>
  <c r="E977" i="10"/>
  <c r="B978" i="10"/>
  <c r="A978" i="10" s="1"/>
  <c r="C978" i="10"/>
  <c r="D978" i="10"/>
  <c r="E978" i="10"/>
  <c r="F978" i="10"/>
  <c r="B979" i="10"/>
  <c r="A979" i="10" s="1"/>
  <c r="C979" i="10"/>
  <c r="D979" i="10"/>
  <c r="E979" i="10"/>
  <c r="B980" i="10"/>
  <c r="A980" i="10" s="1"/>
  <c r="C980" i="10"/>
  <c r="D980" i="10"/>
  <c r="E980" i="10"/>
  <c r="B981" i="10"/>
  <c r="A981" i="10" s="1"/>
  <c r="C981" i="10"/>
  <c r="D981" i="10"/>
  <c r="E981" i="10"/>
  <c r="F981" i="10"/>
  <c r="B982" i="10"/>
  <c r="A982" i="10" s="1"/>
  <c r="C982" i="10"/>
  <c r="D982" i="10"/>
  <c r="E982" i="10"/>
  <c r="F982" i="10"/>
  <c r="B983" i="10"/>
  <c r="A983" i="10" s="1"/>
  <c r="C983" i="10"/>
  <c r="D983" i="10"/>
  <c r="E983" i="10"/>
  <c r="B984" i="10"/>
  <c r="A984" i="10" s="1"/>
  <c r="C984" i="10"/>
  <c r="D984" i="10"/>
  <c r="E984" i="10"/>
  <c r="B985" i="10"/>
  <c r="A985" i="10" s="1"/>
  <c r="C985" i="10"/>
  <c r="D985" i="10"/>
  <c r="E985" i="10"/>
  <c r="B986" i="10"/>
  <c r="A986" i="10" s="1"/>
  <c r="C986" i="10"/>
  <c r="D986" i="10"/>
  <c r="E986" i="10"/>
  <c r="F986" i="10"/>
  <c r="B987" i="10"/>
  <c r="A987" i="10" s="1"/>
  <c r="C987" i="10"/>
  <c r="D987" i="10"/>
  <c r="E987" i="10"/>
  <c r="B988" i="10"/>
  <c r="A988" i="10" s="1"/>
  <c r="C988" i="10"/>
  <c r="D988" i="10"/>
  <c r="E988" i="10"/>
  <c r="B989" i="10"/>
  <c r="A989" i="10" s="1"/>
  <c r="C989" i="10"/>
  <c r="D989" i="10"/>
  <c r="E989" i="10"/>
  <c r="F989" i="10"/>
  <c r="B990" i="10"/>
  <c r="A990" i="10" s="1"/>
  <c r="C990" i="10"/>
  <c r="D990" i="10"/>
  <c r="E990" i="10"/>
  <c r="F990" i="10"/>
  <c r="B991" i="10"/>
  <c r="A991" i="10" s="1"/>
  <c r="C991" i="10"/>
  <c r="D991" i="10"/>
  <c r="E991" i="10"/>
  <c r="B992" i="10"/>
  <c r="A992" i="10" s="1"/>
  <c r="C992" i="10"/>
  <c r="D992" i="10"/>
  <c r="E992" i="10"/>
  <c r="B993" i="10"/>
  <c r="A993" i="10" s="1"/>
  <c r="C993" i="10"/>
  <c r="D993" i="10"/>
  <c r="E993" i="10"/>
  <c r="B994" i="10"/>
  <c r="A994" i="10" s="1"/>
  <c r="C994" i="10"/>
  <c r="D994" i="10"/>
  <c r="E994" i="10"/>
  <c r="B995" i="10"/>
  <c r="A995" i="10" s="1"/>
  <c r="C995" i="10"/>
  <c r="D995" i="10"/>
  <c r="E995" i="10"/>
  <c r="B996" i="10"/>
  <c r="A996" i="10" s="1"/>
  <c r="C996" i="10"/>
  <c r="D996" i="10"/>
  <c r="E996" i="10"/>
  <c r="B997" i="10"/>
  <c r="A997" i="10" s="1"/>
  <c r="C997" i="10"/>
  <c r="D997" i="10"/>
  <c r="E997" i="10"/>
  <c r="F997" i="10"/>
  <c r="B998" i="10"/>
  <c r="A998" i="10" s="1"/>
  <c r="C998" i="10"/>
  <c r="D998" i="10"/>
  <c r="E998" i="10"/>
  <c r="F998" i="10"/>
  <c r="B999" i="10"/>
  <c r="A999" i="10" s="1"/>
  <c r="C999" i="10"/>
  <c r="D999" i="10"/>
  <c r="E999" i="10"/>
  <c r="B1000" i="10"/>
  <c r="A1000" i="10" s="1"/>
  <c r="C1000" i="10"/>
  <c r="D1000" i="10"/>
  <c r="E1000" i="10"/>
  <c r="B1001" i="10"/>
  <c r="A1001" i="10" s="1"/>
  <c r="C1001" i="10"/>
  <c r="D1001" i="10"/>
  <c r="E1001" i="10"/>
  <c r="B1002" i="10"/>
  <c r="A1002" i="10" s="1"/>
  <c r="C1002" i="10"/>
  <c r="D1002" i="10"/>
  <c r="E1002" i="10"/>
  <c r="B1003" i="10"/>
  <c r="A1003" i="10" s="1"/>
  <c r="C1003" i="10"/>
  <c r="D1003" i="10"/>
  <c r="E1003" i="10"/>
  <c r="B1004" i="10"/>
  <c r="A1004" i="10" s="1"/>
  <c r="C1004" i="10"/>
  <c r="D1004" i="10"/>
  <c r="E1004" i="10"/>
  <c r="B1005" i="10"/>
  <c r="A1005" i="10" s="1"/>
  <c r="C1005" i="10"/>
  <c r="D1005" i="10"/>
  <c r="E1005" i="10"/>
  <c r="B1006" i="10"/>
  <c r="A1006" i="10" s="1"/>
  <c r="C1006" i="10"/>
  <c r="D1006" i="10"/>
  <c r="E1006" i="10"/>
  <c r="F1006" i="10"/>
  <c r="B1007" i="10"/>
  <c r="A1007" i="10" s="1"/>
  <c r="C1007" i="10"/>
  <c r="D1007" i="10"/>
  <c r="E1007" i="10"/>
  <c r="B1008" i="10"/>
  <c r="A1008" i="10" s="1"/>
  <c r="C1008" i="10"/>
  <c r="D1008" i="10"/>
  <c r="E1008" i="10"/>
  <c r="B1009" i="10"/>
  <c r="A1009" i="10" s="1"/>
  <c r="C1009" i="10"/>
  <c r="D1009" i="10"/>
  <c r="E1009" i="10"/>
  <c r="G130" i="23"/>
  <c r="F130" i="23"/>
  <c r="F1009" i="10" s="1"/>
  <c r="G129" i="23"/>
  <c r="F129" i="23"/>
  <c r="F1008" i="10" s="1"/>
  <c r="G128" i="23"/>
  <c r="F128" i="23"/>
  <c r="F1007" i="10" s="1"/>
  <c r="G127" i="23"/>
  <c r="F127" i="23"/>
  <c r="G126" i="23"/>
  <c r="F126" i="23"/>
  <c r="F1005" i="10" s="1"/>
  <c r="G125" i="23"/>
  <c r="F125" i="23"/>
  <c r="F1004" i="10" s="1"/>
  <c r="G124" i="23"/>
  <c r="F124" i="23"/>
  <c r="F1003" i="10" s="1"/>
  <c r="G123" i="23"/>
  <c r="F123" i="23"/>
  <c r="F1002" i="10" s="1"/>
  <c r="G122" i="23"/>
  <c r="F122" i="23"/>
  <c r="F1001" i="10" s="1"/>
  <c r="G121" i="23"/>
  <c r="F121" i="23"/>
  <c r="F1000" i="10" s="1"/>
  <c r="G120" i="23"/>
  <c r="F120" i="23"/>
  <c r="F999" i="10" s="1"/>
  <c r="G119" i="23"/>
  <c r="F119" i="23"/>
  <c r="G118" i="23"/>
  <c r="F118" i="23"/>
  <c r="G117" i="23"/>
  <c r="F117" i="23"/>
  <c r="F996" i="10" s="1"/>
  <c r="G116" i="23"/>
  <c r="F116" i="23"/>
  <c r="F995" i="10" s="1"/>
  <c r="G115" i="23"/>
  <c r="F115" i="23"/>
  <c r="F994" i="10" s="1"/>
  <c r="G114" i="23"/>
  <c r="F114" i="23"/>
  <c r="F993" i="10" s="1"/>
  <c r="G113" i="23"/>
  <c r="F113" i="23"/>
  <c r="F992" i="10" s="1"/>
  <c r="G112" i="23"/>
  <c r="F112" i="23"/>
  <c r="F991" i="10" s="1"/>
  <c r="G111" i="23"/>
  <c r="F111" i="23"/>
  <c r="G110" i="23"/>
  <c r="F110" i="23"/>
  <c r="G109" i="23"/>
  <c r="F109" i="23"/>
  <c r="F988" i="10" s="1"/>
  <c r="G108" i="23"/>
  <c r="F108" i="23"/>
  <c r="F987" i="10" s="1"/>
  <c r="G107" i="23"/>
  <c r="F107" i="23"/>
  <c r="G106" i="23"/>
  <c r="F106" i="23"/>
  <c r="F985" i="10" s="1"/>
  <c r="G105" i="23"/>
  <c r="F105" i="23"/>
  <c r="F984" i="10" s="1"/>
  <c r="G104" i="23"/>
  <c r="F104" i="23"/>
  <c r="F983" i="10" s="1"/>
  <c r="G103" i="23"/>
  <c r="F103" i="23"/>
  <c r="G102" i="23"/>
  <c r="F102" i="23"/>
  <c r="G101" i="23"/>
  <c r="F101" i="23"/>
  <c r="F980" i="10" s="1"/>
  <c r="G100" i="23"/>
  <c r="F100" i="23"/>
  <c r="F979" i="10" s="1"/>
  <c r="G99" i="23"/>
  <c r="F99" i="23"/>
  <c r="G98" i="23"/>
  <c r="F98" i="23"/>
  <c r="F977" i="10" s="1"/>
  <c r="G97" i="23"/>
  <c r="F97" i="23"/>
  <c r="F976" i="10" s="1"/>
  <c r="G96" i="23"/>
  <c r="F96" i="23"/>
  <c r="F975" i="10" s="1"/>
  <c r="G95" i="23"/>
  <c r="F95" i="23"/>
  <c r="F974" i="10" s="1"/>
  <c r="G94" i="23"/>
  <c r="F94" i="23"/>
  <c r="G93" i="23"/>
  <c r="F93" i="23"/>
  <c r="F972" i="10" s="1"/>
  <c r="G92" i="23"/>
  <c r="F92" i="23"/>
  <c r="F971" i="10" s="1"/>
  <c r="G91" i="23"/>
  <c r="F91" i="23"/>
  <c r="G90" i="23"/>
  <c r="F90" i="23"/>
  <c r="F969" i="10" s="1"/>
  <c r="G89" i="23"/>
  <c r="F89" i="23"/>
  <c r="F968" i="10" s="1"/>
  <c r="G88" i="23"/>
  <c r="F88" i="23"/>
  <c r="F967" i="10" s="1"/>
  <c r="G87" i="23"/>
  <c r="F87" i="23"/>
  <c r="F966" i="10" s="1"/>
  <c r="G86" i="23"/>
  <c r="F86" i="23"/>
  <c r="F965" i="10" s="1"/>
  <c r="G85" i="23"/>
  <c r="F85" i="23"/>
  <c r="F964" i="10" s="1"/>
  <c r="G84" i="23"/>
  <c r="F84" i="23"/>
  <c r="F963" i="10" s="1"/>
  <c r="G83" i="23"/>
  <c r="F83" i="23"/>
  <c r="G82" i="23"/>
  <c r="F82" i="23"/>
  <c r="F961" i="10" s="1"/>
  <c r="G81" i="23"/>
  <c r="F81" i="23"/>
  <c r="F960" i="10" s="1"/>
  <c r="G80" i="23"/>
  <c r="F80" i="23"/>
  <c r="F959" i="10" s="1"/>
  <c r="G79" i="23"/>
  <c r="F79" i="23"/>
  <c r="F958" i="10" s="1"/>
  <c r="G78" i="23"/>
  <c r="F78" i="23"/>
  <c r="G77" i="23"/>
  <c r="F77" i="23"/>
  <c r="F956" i="10" s="1"/>
  <c r="G76" i="23"/>
  <c r="F76" i="23"/>
  <c r="F955" i="10" s="1"/>
  <c r="G75" i="23"/>
  <c r="F75" i="23"/>
  <c r="G74" i="23"/>
  <c r="F74" i="23"/>
  <c r="F953" i="10" s="1"/>
  <c r="G73" i="23"/>
  <c r="F73" i="23"/>
  <c r="F952" i="10" s="1"/>
  <c r="G72" i="23"/>
  <c r="F72" i="23"/>
  <c r="F951" i="10" s="1"/>
  <c r="G71" i="23"/>
  <c r="F71" i="23"/>
  <c r="F950" i="10" s="1"/>
  <c r="G70" i="23"/>
  <c r="F70" i="23"/>
  <c r="G69" i="23"/>
  <c r="F69" i="23"/>
  <c r="F948" i="10" s="1"/>
  <c r="G68" i="23"/>
  <c r="F68" i="23"/>
  <c r="F947" i="10" s="1"/>
  <c r="G67" i="23"/>
  <c r="F67" i="23"/>
  <c r="G66" i="23"/>
  <c r="F66" i="23"/>
  <c r="F945" i="10" s="1"/>
  <c r="G65" i="23"/>
  <c r="F65" i="23"/>
  <c r="F944" i="10" s="1"/>
  <c r="G64" i="23"/>
  <c r="F64" i="23"/>
  <c r="F943" i="10" s="1"/>
  <c r="G63" i="23"/>
  <c r="F63" i="23"/>
  <c r="F942" i="10" s="1"/>
  <c r="G62" i="23"/>
  <c r="F62" i="23"/>
  <c r="G61" i="23"/>
  <c r="F61" i="23"/>
  <c r="F940" i="10" s="1"/>
  <c r="G60" i="23"/>
  <c r="F60" i="23"/>
  <c r="F939" i="10" s="1"/>
  <c r="G59" i="23"/>
  <c r="F59" i="23"/>
  <c r="G58" i="23"/>
  <c r="F58" i="23"/>
  <c r="F937" i="10" s="1"/>
  <c r="G57" i="23"/>
  <c r="F57" i="23"/>
  <c r="F936" i="10" s="1"/>
  <c r="G56" i="23"/>
  <c r="F56" i="23"/>
  <c r="F935" i="10" s="1"/>
  <c r="G55" i="23"/>
  <c r="F55" i="23"/>
  <c r="F934" i="10" s="1"/>
  <c r="G54" i="23"/>
  <c r="F54" i="23"/>
  <c r="F933" i="10" s="1"/>
  <c r="G53" i="23"/>
  <c r="F53" i="23"/>
  <c r="F932" i="10" s="1"/>
  <c r="G52" i="23"/>
  <c r="F52" i="23"/>
  <c r="F931" i="10" s="1"/>
  <c r="G51" i="23"/>
  <c r="F51" i="23"/>
  <c r="F930" i="10" s="1"/>
  <c r="G50" i="23"/>
  <c r="F50" i="23"/>
  <c r="F929" i="10" s="1"/>
  <c r="G49" i="23"/>
  <c r="F49" i="23"/>
  <c r="F928" i="10" s="1"/>
  <c r="G48" i="23"/>
  <c r="F48" i="23"/>
  <c r="F927" i="10" s="1"/>
  <c r="G47" i="23"/>
  <c r="F47" i="23"/>
  <c r="F926" i="10" s="1"/>
  <c r="G46" i="23"/>
  <c r="F46" i="23"/>
  <c r="F925" i="10" s="1"/>
  <c r="G45" i="23"/>
  <c r="F45" i="23"/>
  <c r="F924" i="10" s="1"/>
  <c r="G44" i="23"/>
  <c r="F44" i="23"/>
  <c r="F923" i="10" s="1"/>
  <c r="G43" i="23"/>
  <c r="F43" i="23"/>
  <c r="F922" i="10" s="1"/>
  <c r="G42" i="23"/>
  <c r="F42" i="23"/>
  <c r="F921" i="10" s="1"/>
  <c r="G41" i="23"/>
  <c r="F41" i="23"/>
  <c r="F920" i="10" s="1"/>
  <c r="G40" i="23"/>
  <c r="F40" i="23"/>
  <c r="F919" i="10" s="1"/>
  <c r="G39" i="23"/>
  <c r="F39" i="23"/>
  <c r="F918" i="10" s="1"/>
  <c r="G38" i="23"/>
  <c r="F38" i="23"/>
  <c r="G37" i="23"/>
  <c r="F37" i="23"/>
  <c r="F916" i="10" s="1"/>
  <c r="G36" i="23"/>
  <c r="F36" i="23"/>
  <c r="F915" i="10" s="1"/>
  <c r="F35" i="23"/>
  <c r="F34" i="23"/>
  <c r="F913" i="10" s="1"/>
  <c r="F33" i="23"/>
  <c r="F912" i="10" s="1"/>
  <c r="F32" i="23"/>
  <c r="F911" i="10" s="1"/>
  <c r="F31" i="23"/>
  <c r="F910" i="10" s="1"/>
  <c r="F30" i="23"/>
  <c r="F909" i="10" s="1"/>
  <c r="F29" i="23"/>
  <c r="F908" i="10" s="1"/>
  <c r="F28" i="23"/>
  <c r="F907" i="10" s="1"/>
  <c r="F27" i="23"/>
  <c r="F906" i="10" s="1"/>
  <c r="F26" i="23"/>
  <c r="F905" i="10" s="1"/>
  <c r="T25" i="23"/>
  <c r="P45" i="22" s="1"/>
  <c r="O25" i="23"/>
  <c r="N25" i="23"/>
  <c r="F25" i="23"/>
  <c r="F904" i="10" s="1"/>
  <c r="T24" i="23"/>
  <c r="O24" i="23"/>
  <c r="N24" i="23"/>
  <c r="F24" i="23"/>
  <c r="F903" i="10" s="1"/>
  <c r="T23" i="23"/>
  <c r="P43" i="22" s="1"/>
  <c r="O23" i="23"/>
  <c r="N23" i="23"/>
  <c r="F23" i="23"/>
  <c r="F902" i="10" s="1"/>
  <c r="T22" i="23"/>
  <c r="P42" i="22" s="1"/>
  <c r="O22" i="23"/>
  <c r="N22" i="23"/>
  <c r="F22" i="23"/>
  <c r="F901" i="10" s="1"/>
  <c r="T21" i="23"/>
  <c r="P41" i="22" s="1"/>
  <c r="O21" i="23"/>
  <c r="N21" i="23"/>
  <c r="F21" i="23"/>
  <c r="F900" i="10" s="1"/>
  <c r="T20" i="23"/>
  <c r="O20" i="23"/>
  <c r="N20" i="23"/>
  <c r="F20" i="23"/>
  <c r="F899" i="10" s="1"/>
  <c r="T19" i="23"/>
  <c r="P39" i="22" s="1"/>
  <c r="O19" i="23"/>
  <c r="N19" i="23"/>
  <c r="F19" i="23"/>
  <c r="F898" i="10" s="1"/>
  <c r="T18" i="23"/>
  <c r="P38" i="22" s="1"/>
  <c r="O18" i="23"/>
  <c r="N18" i="23"/>
  <c r="F18" i="23"/>
  <c r="F897" i="10" s="1"/>
  <c r="T17" i="23"/>
  <c r="P37" i="22" s="1"/>
  <c r="O17" i="23"/>
  <c r="N17" i="23"/>
  <c r="F17" i="23"/>
  <c r="T16" i="23"/>
  <c r="P36" i="22" s="1"/>
  <c r="O16" i="23"/>
  <c r="N16" i="23"/>
  <c r="F16" i="23"/>
  <c r="F895" i="10" s="1"/>
  <c r="T15" i="23"/>
  <c r="P35" i="22" s="1"/>
  <c r="O15" i="23"/>
  <c r="N15" i="23"/>
  <c r="F15" i="23"/>
  <c r="F894" i="10" s="1"/>
  <c r="T14" i="23"/>
  <c r="P34" i="22" s="1"/>
  <c r="O14" i="23"/>
  <c r="N14" i="23"/>
  <c r="F14" i="23"/>
  <c r="F893" i="10" s="1"/>
  <c r="T13" i="23"/>
  <c r="P33" i="22" s="1"/>
  <c r="O13" i="23"/>
  <c r="N13" i="23"/>
  <c r="F13" i="23"/>
  <c r="F892" i="10" s="1"/>
  <c r="T12" i="23"/>
  <c r="P32" i="22" s="1"/>
  <c r="O12" i="23"/>
  <c r="N12" i="23"/>
  <c r="F12" i="23"/>
  <c r="F891" i="10" s="1"/>
  <c r="T11" i="23"/>
  <c r="O11" i="23"/>
  <c r="N11" i="23"/>
  <c r="F11" i="23"/>
  <c r="F890" i="10" s="1"/>
  <c r="F10" i="23"/>
  <c r="F889" i="10" s="1"/>
  <c r="F9" i="23"/>
  <c r="F888" i="10" s="1"/>
  <c r="F8" i="23"/>
  <c r="F887" i="10" s="1"/>
  <c r="F7" i="23"/>
  <c r="F886" i="10" s="1"/>
  <c r="F6" i="23"/>
  <c r="F885" i="10" s="1"/>
  <c r="F5" i="23"/>
  <c r="J49" i="22"/>
  <c r="J48" i="22"/>
  <c r="J47" i="22"/>
  <c r="J46" i="22"/>
  <c r="E46" i="22"/>
  <c r="J45" i="22"/>
  <c r="E45" i="22"/>
  <c r="E44" i="22"/>
  <c r="L42" i="22"/>
  <c r="M42" i="22" s="1"/>
  <c r="H42" i="22"/>
  <c r="X7" i="6" s="1"/>
  <c r="C42" i="22"/>
  <c r="X6" i="6" s="1"/>
  <c r="L41" i="22"/>
  <c r="M41" i="22" s="1"/>
  <c r="J41" i="22"/>
  <c r="E41" i="22"/>
  <c r="L40" i="22"/>
  <c r="M40" i="22" s="1"/>
  <c r="J40" i="22"/>
  <c r="E40" i="22"/>
  <c r="L39" i="22"/>
  <c r="M39" i="22" s="1"/>
  <c r="J39" i="22"/>
  <c r="E39" i="22"/>
  <c r="M38" i="22"/>
  <c r="L38" i="22"/>
  <c r="J38" i="22"/>
  <c r="E38" i="22"/>
  <c r="L37" i="22"/>
  <c r="M37" i="22" s="1"/>
  <c r="J37" i="22"/>
  <c r="E37" i="22"/>
  <c r="L36" i="22"/>
  <c r="M36" i="22" s="1"/>
  <c r="J36" i="22"/>
  <c r="E36" i="22"/>
  <c r="L35" i="22"/>
  <c r="M35" i="22" s="1"/>
  <c r="J35" i="22"/>
  <c r="E35" i="22"/>
  <c r="L34" i="22"/>
  <c r="M34" i="22" s="1"/>
  <c r="J34" i="22"/>
  <c r="E34" i="22"/>
  <c r="L33" i="22"/>
  <c r="M33" i="22" s="1"/>
  <c r="J33" i="22"/>
  <c r="E33" i="22"/>
  <c r="L32" i="22"/>
  <c r="M32" i="22" s="1"/>
  <c r="J32" i="22"/>
  <c r="E32" i="22"/>
  <c r="Q31" i="22"/>
  <c r="P31" i="22"/>
  <c r="L31" i="22"/>
  <c r="M31" i="22" s="1"/>
  <c r="J31" i="22"/>
  <c r="E31" i="22"/>
  <c r="L30" i="22"/>
  <c r="M30" i="22" s="1"/>
  <c r="J30" i="22"/>
  <c r="E30" i="22"/>
  <c r="L29" i="22"/>
  <c r="M29" i="22" s="1"/>
  <c r="J29" i="22"/>
  <c r="E29" i="22"/>
  <c r="L28" i="22"/>
  <c r="M28" i="22" s="1"/>
  <c r="J28" i="22"/>
  <c r="E28" i="22"/>
  <c r="L27" i="22"/>
  <c r="M27" i="22" s="1"/>
  <c r="J27" i="22"/>
  <c r="E27" i="22"/>
  <c r="L26" i="22"/>
  <c r="M26" i="22" s="1"/>
  <c r="J26" i="22"/>
  <c r="E26" i="22"/>
  <c r="L25" i="22"/>
  <c r="M25" i="22" s="1"/>
  <c r="J25" i="22"/>
  <c r="E25" i="22"/>
  <c r="M24" i="22"/>
  <c r="L24" i="22"/>
  <c r="J24" i="22"/>
  <c r="E24" i="22"/>
  <c r="L23" i="22"/>
  <c r="M23" i="22" s="1"/>
  <c r="J23" i="22"/>
  <c r="E23" i="22"/>
  <c r="L22" i="22"/>
  <c r="M22" i="22" s="1"/>
  <c r="J22" i="22"/>
  <c r="E22" i="22"/>
  <c r="L21" i="22"/>
  <c r="M21" i="22" s="1"/>
  <c r="J21" i="22"/>
  <c r="E21" i="22"/>
  <c r="L20" i="22"/>
  <c r="M20" i="22" s="1"/>
  <c r="J20" i="22"/>
  <c r="E20" i="22"/>
  <c r="L19" i="22"/>
  <c r="M19" i="22" s="1"/>
  <c r="J19" i="22"/>
  <c r="E19" i="22"/>
  <c r="M18" i="22"/>
  <c r="L18" i="22"/>
  <c r="J18" i="22"/>
  <c r="E18" i="22"/>
  <c r="L17" i="22"/>
  <c r="M17" i="22" s="1"/>
  <c r="J17" i="22"/>
  <c r="E17" i="22"/>
  <c r="L16" i="22"/>
  <c r="M16" i="22" s="1"/>
  <c r="J16" i="22"/>
  <c r="E16" i="22"/>
  <c r="L15" i="22"/>
  <c r="M15" i="22" s="1"/>
  <c r="J15" i="22"/>
  <c r="E15" i="22"/>
  <c r="L14" i="22"/>
  <c r="M14" i="22" s="1"/>
  <c r="J14" i="22"/>
  <c r="E14" i="22"/>
  <c r="L13" i="22"/>
  <c r="M13" i="22" s="1"/>
  <c r="J13" i="22"/>
  <c r="E13" i="22"/>
  <c r="C9" i="22"/>
  <c r="H6" i="22" s="1"/>
  <c r="B758" i="10"/>
  <c r="C758" i="10"/>
  <c r="D758" i="10"/>
  <c r="E758" i="10"/>
  <c r="B759" i="10"/>
  <c r="A759" i="10" s="1"/>
  <c r="C759" i="10"/>
  <c r="D759" i="10"/>
  <c r="E759" i="10"/>
  <c r="B760" i="10"/>
  <c r="A760" i="10" s="1"/>
  <c r="C760" i="10"/>
  <c r="D760" i="10"/>
  <c r="E760" i="10"/>
  <c r="B761" i="10"/>
  <c r="A761" i="10" s="1"/>
  <c r="C761" i="10"/>
  <c r="D761" i="10"/>
  <c r="E761" i="10"/>
  <c r="B762" i="10"/>
  <c r="A762" i="10" s="1"/>
  <c r="C762" i="10"/>
  <c r="D762" i="10"/>
  <c r="E762" i="10"/>
  <c r="B763" i="10"/>
  <c r="A763" i="10" s="1"/>
  <c r="C763" i="10"/>
  <c r="D763" i="10"/>
  <c r="E763" i="10"/>
  <c r="B764" i="10"/>
  <c r="A764" i="10" s="1"/>
  <c r="C764" i="10"/>
  <c r="D764" i="10"/>
  <c r="E764" i="10"/>
  <c r="B765" i="10"/>
  <c r="A765" i="10" s="1"/>
  <c r="C765" i="10"/>
  <c r="D765" i="10"/>
  <c r="E765" i="10"/>
  <c r="B766" i="10"/>
  <c r="A766" i="10" s="1"/>
  <c r="C766" i="10"/>
  <c r="D766" i="10"/>
  <c r="E766" i="10"/>
  <c r="B767" i="10"/>
  <c r="A767" i="10" s="1"/>
  <c r="C767" i="10"/>
  <c r="D767" i="10"/>
  <c r="E767" i="10"/>
  <c r="B768" i="10"/>
  <c r="A768" i="10" s="1"/>
  <c r="C768" i="10"/>
  <c r="D768" i="10"/>
  <c r="E768" i="10"/>
  <c r="B769" i="10"/>
  <c r="A769" i="10" s="1"/>
  <c r="C769" i="10"/>
  <c r="D769" i="10"/>
  <c r="E769" i="10"/>
  <c r="B770" i="10"/>
  <c r="A770" i="10" s="1"/>
  <c r="C770" i="10"/>
  <c r="D770" i="10"/>
  <c r="E770" i="10"/>
  <c r="B771" i="10"/>
  <c r="A771" i="10" s="1"/>
  <c r="C771" i="10"/>
  <c r="D771" i="10"/>
  <c r="E771" i="10"/>
  <c r="B772" i="10"/>
  <c r="A772" i="10" s="1"/>
  <c r="C772" i="10"/>
  <c r="D772" i="10"/>
  <c r="E772" i="10"/>
  <c r="B773" i="10"/>
  <c r="A773" i="10" s="1"/>
  <c r="C773" i="10"/>
  <c r="D773" i="10"/>
  <c r="E773" i="10"/>
  <c r="B774" i="10"/>
  <c r="A774" i="10" s="1"/>
  <c r="C774" i="10"/>
  <c r="D774" i="10"/>
  <c r="E774" i="10"/>
  <c r="B775" i="10"/>
  <c r="A775" i="10" s="1"/>
  <c r="C775" i="10"/>
  <c r="D775" i="10"/>
  <c r="E775" i="10"/>
  <c r="B776" i="10"/>
  <c r="A776" i="10" s="1"/>
  <c r="C776" i="10"/>
  <c r="D776" i="10"/>
  <c r="E776" i="10"/>
  <c r="B777" i="10"/>
  <c r="A777" i="10" s="1"/>
  <c r="C777" i="10"/>
  <c r="D777" i="10"/>
  <c r="E777" i="10"/>
  <c r="B778" i="10"/>
  <c r="A778" i="10" s="1"/>
  <c r="C778" i="10"/>
  <c r="D778" i="10"/>
  <c r="E778" i="10"/>
  <c r="B779" i="10"/>
  <c r="A779" i="10" s="1"/>
  <c r="C779" i="10"/>
  <c r="D779" i="10"/>
  <c r="E779" i="10"/>
  <c r="B780" i="10"/>
  <c r="A780" i="10" s="1"/>
  <c r="C780" i="10"/>
  <c r="D780" i="10"/>
  <c r="E780" i="10"/>
  <c r="B781" i="10"/>
  <c r="A781" i="10" s="1"/>
  <c r="C781" i="10"/>
  <c r="D781" i="10"/>
  <c r="E781" i="10"/>
  <c r="B782" i="10"/>
  <c r="A782" i="10" s="1"/>
  <c r="C782" i="10"/>
  <c r="D782" i="10"/>
  <c r="E782" i="10"/>
  <c r="B783" i="10"/>
  <c r="A783" i="10" s="1"/>
  <c r="C783" i="10"/>
  <c r="D783" i="10"/>
  <c r="E783" i="10"/>
  <c r="B784" i="10"/>
  <c r="A784" i="10" s="1"/>
  <c r="C784" i="10"/>
  <c r="D784" i="10"/>
  <c r="E784" i="10"/>
  <c r="B785" i="10"/>
  <c r="A785" i="10" s="1"/>
  <c r="C785" i="10"/>
  <c r="D785" i="10"/>
  <c r="E785" i="10"/>
  <c r="B786" i="10"/>
  <c r="A786" i="10" s="1"/>
  <c r="C786" i="10"/>
  <c r="D786" i="10"/>
  <c r="E786" i="10"/>
  <c r="B787" i="10"/>
  <c r="A787" i="10" s="1"/>
  <c r="C787" i="10"/>
  <c r="D787" i="10"/>
  <c r="E787" i="10"/>
  <c r="B788" i="10"/>
  <c r="A788" i="10" s="1"/>
  <c r="C788" i="10"/>
  <c r="D788" i="10"/>
  <c r="E788" i="10"/>
  <c r="B789" i="10"/>
  <c r="A789" i="10" s="1"/>
  <c r="C789" i="10"/>
  <c r="D789" i="10"/>
  <c r="E789" i="10"/>
  <c r="B790" i="10"/>
  <c r="A790" i="10" s="1"/>
  <c r="C790" i="10"/>
  <c r="D790" i="10"/>
  <c r="E790" i="10"/>
  <c r="B791" i="10"/>
  <c r="A791" i="10" s="1"/>
  <c r="C791" i="10"/>
  <c r="D791" i="10"/>
  <c r="E791" i="10"/>
  <c r="B792" i="10"/>
  <c r="A792" i="10" s="1"/>
  <c r="C792" i="10"/>
  <c r="D792" i="10"/>
  <c r="E792" i="10"/>
  <c r="B793" i="10"/>
  <c r="A793" i="10" s="1"/>
  <c r="C793" i="10"/>
  <c r="D793" i="10"/>
  <c r="E793" i="10"/>
  <c r="B794" i="10"/>
  <c r="A794" i="10" s="1"/>
  <c r="C794" i="10"/>
  <c r="D794" i="10"/>
  <c r="E794" i="10"/>
  <c r="B795" i="10"/>
  <c r="A795" i="10" s="1"/>
  <c r="C795" i="10"/>
  <c r="D795" i="10"/>
  <c r="E795" i="10"/>
  <c r="B796" i="10"/>
  <c r="A796" i="10" s="1"/>
  <c r="C796" i="10"/>
  <c r="D796" i="10"/>
  <c r="E796" i="10"/>
  <c r="B797" i="10"/>
  <c r="A797" i="10" s="1"/>
  <c r="C797" i="10"/>
  <c r="D797" i="10"/>
  <c r="E797" i="10"/>
  <c r="B798" i="10"/>
  <c r="A798" i="10" s="1"/>
  <c r="C798" i="10"/>
  <c r="D798" i="10"/>
  <c r="E798" i="10"/>
  <c r="B799" i="10"/>
  <c r="A799" i="10" s="1"/>
  <c r="C799" i="10"/>
  <c r="D799" i="10"/>
  <c r="E799" i="10"/>
  <c r="B800" i="10"/>
  <c r="A800" i="10" s="1"/>
  <c r="C800" i="10"/>
  <c r="D800" i="10"/>
  <c r="E800" i="10"/>
  <c r="B801" i="10"/>
  <c r="A801" i="10" s="1"/>
  <c r="C801" i="10"/>
  <c r="D801" i="10"/>
  <c r="E801" i="10"/>
  <c r="B802" i="10"/>
  <c r="A802" i="10" s="1"/>
  <c r="C802" i="10"/>
  <c r="D802" i="10"/>
  <c r="E802" i="10"/>
  <c r="B803" i="10"/>
  <c r="A803" i="10" s="1"/>
  <c r="C803" i="10"/>
  <c r="D803" i="10"/>
  <c r="E803" i="10"/>
  <c r="B804" i="10"/>
  <c r="A804" i="10" s="1"/>
  <c r="C804" i="10"/>
  <c r="D804" i="10"/>
  <c r="E804" i="10"/>
  <c r="B805" i="10"/>
  <c r="A805" i="10" s="1"/>
  <c r="C805" i="10"/>
  <c r="D805" i="10"/>
  <c r="E805" i="10"/>
  <c r="B806" i="10"/>
  <c r="A806" i="10" s="1"/>
  <c r="C806" i="10"/>
  <c r="D806" i="10"/>
  <c r="E806" i="10"/>
  <c r="B807" i="10"/>
  <c r="A807" i="10" s="1"/>
  <c r="C807" i="10"/>
  <c r="D807" i="10"/>
  <c r="E807" i="10"/>
  <c r="B808" i="10"/>
  <c r="A808" i="10" s="1"/>
  <c r="C808" i="10"/>
  <c r="D808" i="10"/>
  <c r="E808" i="10"/>
  <c r="B809" i="10"/>
  <c r="A809" i="10" s="1"/>
  <c r="C809" i="10"/>
  <c r="D809" i="10"/>
  <c r="E809" i="10"/>
  <c r="B810" i="10"/>
  <c r="A810" i="10" s="1"/>
  <c r="C810" i="10"/>
  <c r="D810" i="10"/>
  <c r="E810" i="10"/>
  <c r="B811" i="10"/>
  <c r="A811" i="10" s="1"/>
  <c r="C811" i="10"/>
  <c r="D811" i="10"/>
  <c r="E811" i="10"/>
  <c r="B812" i="10"/>
  <c r="A812" i="10" s="1"/>
  <c r="C812" i="10"/>
  <c r="D812" i="10"/>
  <c r="E812" i="10"/>
  <c r="B813" i="10"/>
  <c r="A813" i="10" s="1"/>
  <c r="C813" i="10"/>
  <c r="D813" i="10"/>
  <c r="E813" i="10"/>
  <c r="B814" i="10"/>
  <c r="A814" i="10" s="1"/>
  <c r="C814" i="10"/>
  <c r="D814" i="10"/>
  <c r="E814" i="10"/>
  <c r="B815" i="10"/>
  <c r="A815" i="10" s="1"/>
  <c r="C815" i="10"/>
  <c r="D815" i="10"/>
  <c r="E815" i="10"/>
  <c r="B816" i="10"/>
  <c r="A816" i="10" s="1"/>
  <c r="C816" i="10"/>
  <c r="D816" i="10"/>
  <c r="E816" i="10"/>
  <c r="B817" i="10"/>
  <c r="A817" i="10" s="1"/>
  <c r="C817" i="10"/>
  <c r="D817" i="10"/>
  <c r="E817" i="10"/>
  <c r="B818" i="10"/>
  <c r="A818" i="10" s="1"/>
  <c r="C818" i="10"/>
  <c r="D818" i="10"/>
  <c r="E818" i="10"/>
  <c r="B819" i="10"/>
  <c r="A819" i="10" s="1"/>
  <c r="C819" i="10"/>
  <c r="D819" i="10"/>
  <c r="E819" i="10"/>
  <c r="B820" i="10"/>
  <c r="A820" i="10" s="1"/>
  <c r="C820" i="10"/>
  <c r="D820" i="10"/>
  <c r="E820" i="10"/>
  <c r="B821" i="10"/>
  <c r="A821" i="10" s="1"/>
  <c r="C821" i="10"/>
  <c r="D821" i="10"/>
  <c r="E821" i="10"/>
  <c r="B822" i="10"/>
  <c r="A822" i="10" s="1"/>
  <c r="C822" i="10"/>
  <c r="D822" i="10"/>
  <c r="E822" i="10"/>
  <c r="B823" i="10"/>
  <c r="A823" i="10" s="1"/>
  <c r="C823" i="10"/>
  <c r="D823" i="10"/>
  <c r="E823" i="10"/>
  <c r="B824" i="10"/>
  <c r="A824" i="10" s="1"/>
  <c r="C824" i="10"/>
  <c r="D824" i="10"/>
  <c r="E824" i="10"/>
  <c r="B825" i="10"/>
  <c r="A825" i="10" s="1"/>
  <c r="C825" i="10"/>
  <c r="D825" i="10"/>
  <c r="E825" i="10"/>
  <c r="B826" i="10"/>
  <c r="A826" i="10" s="1"/>
  <c r="C826" i="10"/>
  <c r="D826" i="10"/>
  <c r="E826" i="10"/>
  <c r="B827" i="10"/>
  <c r="A827" i="10" s="1"/>
  <c r="C827" i="10"/>
  <c r="D827" i="10"/>
  <c r="E827" i="10"/>
  <c r="B828" i="10"/>
  <c r="A828" i="10" s="1"/>
  <c r="C828" i="10"/>
  <c r="D828" i="10"/>
  <c r="E828" i="10"/>
  <c r="B829" i="10"/>
  <c r="A829" i="10" s="1"/>
  <c r="C829" i="10"/>
  <c r="D829" i="10"/>
  <c r="E829" i="10"/>
  <c r="F829" i="10"/>
  <c r="B830" i="10"/>
  <c r="A830" i="10" s="1"/>
  <c r="C830" i="10"/>
  <c r="D830" i="10"/>
  <c r="E830" i="10"/>
  <c r="B831" i="10"/>
  <c r="A831" i="10" s="1"/>
  <c r="C831" i="10"/>
  <c r="D831" i="10"/>
  <c r="E831" i="10"/>
  <c r="B832" i="10"/>
  <c r="A832" i="10" s="1"/>
  <c r="C832" i="10"/>
  <c r="D832" i="10"/>
  <c r="E832" i="10"/>
  <c r="B833" i="10"/>
  <c r="A833" i="10" s="1"/>
  <c r="C833" i="10"/>
  <c r="D833" i="10"/>
  <c r="E833" i="10"/>
  <c r="B834" i="10"/>
  <c r="A834" i="10" s="1"/>
  <c r="C834" i="10"/>
  <c r="D834" i="10"/>
  <c r="E834" i="10"/>
  <c r="F834" i="10"/>
  <c r="B835" i="10"/>
  <c r="A835" i="10" s="1"/>
  <c r="C835" i="10"/>
  <c r="D835" i="10"/>
  <c r="E835" i="10"/>
  <c r="B836" i="10"/>
  <c r="A836" i="10" s="1"/>
  <c r="C836" i="10"/>
  <c r="D836" i="10"/>
  <c r="E836" i="10"/>
  <c r="B837" i="10"/>
  <c r="A837" i="10" s="1"/>
  <c r="C837" i="10"/>
  <c r="D837" i="10"/>
  <c r="E837" i="10"/>
  <c r="F837" i="10"/>
  <c r="B838" i="10"/>
  <c r="A838" i="10" s="1"/>
  <c r="C838" i="10"/>
  <c r="D838" i="10"/>
  <c r="E838" i="10"/>
  <c r="B839" i="10"/>
  <c r="A839" i="10" s="1"/>
  <c r="C839" i="10"/>
  <c r="D839" i="10"/>
  <c r="E839" i="10"/>
  <c r="B840" i="10"/>
  <c r="A840" i="10" s="1"/>
  <c r="C840" i="10"/>
  <c r="D840" i="10"/>
  <c r="E840" i="10"/>
  <c r="B841" i="10"/>
  <c r="A841" i="10" s="1"/>
  <c r="C841" i="10"/>
  <c r="D841" i="10"/>
  <c r="E841" i="10"/>
  <c r="B842" i="10"/>
  <c r="A842" i="10" s="1"/>
  <c r="C842" i="10"/>
  <c r="D842" i="10"/>
  <c r="E842" i="10"/>
  <c r="F842" i="10"/>
  <c r="B843" i="10"/>
  <c r="A843" i="10" s="1"/>
  <c r="C843" i="10"/>
  <c r="D843" i="10"/>
  <c r="E843" i="10"/>
  <c r="B844" i="10"/>
  <c r="A844" i="10" s="1"/>
  <c r="C844" i="10"/>
  <c r="D844" i="10"/>
  <c r="E844" i="10"/>
  <c r="B845" i="10"/>
  <c r="A845" i="10" s="1"/>
  <c r="C845" i="10"/>
  <c r="D845" i="10"/>
  <c r="E845" i="10"/>
  <c r="B846" i="10"/>
  <c r="A846" i="10" s="1"/>
  <c r="C846" i="10"/>
  <c r="D846" i="10"/>
  <c r="E846" i="10"/>
  <c r="B847" i="10"/>
  <c r="A847" i="10" s="1"/>
  <c r="C847" i="10"/>
  <c r="D847" i="10"/>
  <c r="E847" i="10"/>
  <c r="B848" i="10"/>
  <c r="A848" i="10" s="1"/>
  <c r="C848" i="10"/>
  <c r="D848" i="10"/>
  <c r="E848" i="10"/>
  <c r="B849" i="10"/>
  <c r="A849" i="10" s="1"/>
  <c r="C849" i="10"/>
  <c r="D849" i="10"/>
  <c r="E849" i="10"/>
  <c r="B850" i="10"/>
  <c r="A850" i="10" s="1"/>
  <c r="C850" i="10"/>
  <c r="D850" i="10"/>
  <c r="E850" i="10"/>
  <c r="B851" i="10"/>
  <c r="A851" i="10" s="1"/>
  <c r="C851" i="10"/>
  <c r="D851" i="10"/>
  <c r="E851" i="10"/>
  <c r="B852" i="10"/>
  <c r="A852" i="10" s="1"/>
  <c r="C852" i="10"/>
  <c r="D852" i="10"/>
  <c r="E852" i="10"/>
  <c r="B853" i="10"/>
  <c r="A853" i="10" s="1"/>
  <c r="C853" i="10"/>
  <c r="D853" i="10"/>
  <c r="E853" i="10"/>
  <c r="B854" i="10"/>
  <c r="A854" i="10" s="1"/>
  <c r="C854" i="10"/>
  <c r="D854" i="10"/>
  <c r="E854" i="10"/>
  <c r="F854" i="10"/>
  <c r="B855" i="10"/>
  <c r="A855" i="10" s="1"/>
  <c r="C855" i="10"/>
  <c r="D855" i="10"/>
  <c r="E855" i="10"/>
  <c r="B856" i="10"/>
  <c r="A856" i="10" s="1"/>
  <c r="C856" i="10"/>
  <c r="D856" i="10"/>
  <c r="E856" i="10"/>
  <c r="B857" i="10"/>
  <c r="A857" i="10" s="1"/>
  <c r="C857" i="10"/>
  <c r="D857" i="10"/>
  <c r="E857" i="10"/>
  <c r="B858" i="10"/>
  <c r="A858" i="10" s="1"/>
  <c r="C858" i="10"/>
  <c r="D858" i="10"/>
  <c r="E858" i="10"/>
  <c r="B859" i="10"/>
  <c r="A859" i="10" s="1"/>
  <c r="C859" i="10"/>
  <c r="D859" i="10"/>
  <c r="E859" i="10"/>
  <c r="B860" i="10"/>
  <c r="A860" i="10" s="1"/>
  <c r="C860" i="10"/>
  <c r="D860" i="10"/>
  <c r="E860" i="10"/>
  <c r="B861" i="10"/>
  <c r="A861" i="10" s="1"/>
  <c r="C861" i="10"/>
  <c r="D861" i="10"/>
  <c r="E861" i="10"/>
  <c r="F861" i="10"/>
  <c r="B862" i="10"/>
  <c r="A862" i="10" s="1"/>
  <c r="C862" i="10"/>
  <c r="D862" i="10"/>
  <c r="E862" i="10"/>
  <c r="F862" i="10"/>
  <c r="B863" i="10"/>
  <c r="A863" i="10" s="1"/>
  <c r="C863" i="10"/>
  <c r="D863" i="10"/>
  <c r="E863" i="10"/>
  <c r="B864" i="10"/>
  <c r="A864" i="10" s="1"/>
  <c r="C864" i="10"/>
  <c r="D864" i="10"/>
  <c r="E864" i="10"/>
  <c r="B865" i="10"/>
  <c r="A865" i="10" s="1"/>
  <c r="C865" i="10"/>
  <c r="D865" i="10"/>
  <c r="E865" i="10"/>
  <c r="B866" i="10"/>
  <c r="A866" i="10" s="1"/>
  <c r="C866" i="10"/>
  <c r="D866" i="10"/>
  <c r="E866" i="10"/>
  <c r="B867" i="10"/>
  <c r="A867" i="10" s="1"/>
  <c r="C867" i="10"/>
  <c r="D867" i="10"/>
  <c r="E867" i="10"/>
  <c r="B868" i="10"/>
  <c r="A868" i="10" s="1"/>
  <c r="C868" i="10"/>
  <c r="D868" i="10"/>
  <c r="E868" i="10"/>
  <c r="F868" i="10"/>
  <c r="B869" i="10"/>
  <c r="A869" i="10" s="1"/>
  <c r="C869" i="10"/>
  <c r="D869" i="10"/>
  <c r="E869" i="10"/>
  <c r="F869" i="10"/>
  <c r="B870" i="10"/>
  <c r="A870" i="10" s="1"/>
  <c r="C870" i="10"/>
  <c r="D870" i="10"/>
  <c r="E870" i="10"/>
  <c r="F870" i="10"/>
  <c r="B871" i="10"/>
  <c r="A871" i="10" s="1"/>
  <c r="C871" i="10"/>
  <c r="D871" i="10"/>
  <c r="E871" i="10"/>
  <c r="B872" i="10"/>
  <c r="A872" i="10" s="1"/>
  <c r="C872" i="10"/>
  <c r="D872" i="10"/>
  <c r="E872" i="10"/>
  <c r="B873" i="10"/>
  <c r="A873" i="10" s="1"/>
  <c r="C873" i="10"/>
  <c r="D873" i="10"/>
  <c r="E873" i="10"/>
  <c r="B874" i="10"/>
  <c r="A874" i="10" s="1"/>
  <c r="C874" i="10"/>
  <c r="D874" i="10"/>
  <c r="E874" i="10"/>
  <c r="B875" i="10"/>
  <c r="A875" i="10" s="1"/>
  <c r="C875" i="10"/>
  <c r="D875" i="10"/>
  <c r="E875" i="10"/>
  <c r="F875" i="10"/>
  <c r="B876" i="10"/>
  <c r="A876" i="10" s="1"/>
  <c r="C876" i="10"/>
  <c r="D876" i="10"/>
  <c r="E876" i="10"/>
  <c r="B877" i="10"/>
  <c r="A877" i="10" s="1"/>
  <c r="C877" i="10"/>
  <c r="D877" i="10"/>
  <c r="E877" i="10"/>
  <c r="F877" i="10"/>
  <c r="B878" i="10"/>
  <c r="A878" i="10" s="1"/>
  <c r="C878" i="10"/>
  <c r="D878" i="10"/>
  <c r="E878" i="10"/>
  <c r="F878" i="10"/>
  <c r="B879" i="10"/>
  <c r="A879" i="10" s="1"/>
  <c r="C879" i="10"/>
  <c r="D879" i="10"/>
  <c r="E879" i="10"/>
  <c r="B880" i="10"/>
  <c r="A880" i="10" s="1"/>
  <c r="C880" i="10"/>
  <c r="D880" i="10"/>
  <c r="E880" i="10"/>
  <c r="B881" i="10"/>
  <c r="A881" i="10" s="1"/>
  <c r="C881" i="10"/>
  <c r="D881" i="10"/>
  <c r="E881" i="10"/>
  <c r="B882" i="10"/>
  <c r="A882" i="10" s="1"/>
  <c r="C882" i="10"/>
  <c r="D882" i="10"/>
  <c r="E882" i="10"/>
  <c r="F882" i="10"/>
  <c r="B883" i="10"/>
  <c r="A883" i="10" s="1"/>
  <c r="C883" i="10"/>
  <c r="D883" i="10"/>
  <c r="E883" i="10"/>
  <c r="G130" i="21"/>
  <c r="F130" i="21"/>
  <c r="F883" i="10" s="1"/>
  <c r="G129" i="21"/>
  <c r="F129" i="21"/>
  <c r="G128" i="21"/>
  <c r="F128" i="21"/>
  <c r="F881" i="10" s="1"/>
  <c r="G127" i="21"/>
  <c r="F127" i="21"/>
  <c r="F880" i="10" s="1"/>
  <c r="G126" i="21"/>
  <c r="F126" i="21"/>
  <c r="F879" i="10" s="1"/>
  <c r="G125" i="21"/>
  <c r="F125" i="21"/>
  <c r="G124" i="21"/>
  <c r="F124" i="21"/>
  <c r="G123" i="21"/>
  <c r="F123" i="21"/>
  <c r="F876" i="10" s="1"/>
  <c r="G122" i="21"/>
  <c r="F122" i="21"/>
  <c r="G121" i="21"/>
  <c r="F121" i="21"/>
  <c r="F874" i="10" s="1"/>
  <c r="G120" i="21"/>
  <c r="F120" i="21"/>
  <c r="F873" i="10" s="1"/>
  <c r="G119" i="21"/>
  <c r="F119" i="21"/>
  <c r="F872" i="10" s="1"/>
  <c r="G118" i="21"/>
  <c r="F118" i="21"/>
  <c r="F871" i="10" s="1"/>
  <c r="G117" i="21"/>
  <c r="F117" i="21"/>
  <c r="G116" i="21"/>
  <c r="F116" i="21"/>
  <c r="G115" i="21"/>
  <c r="F115" i="21"/>
  <c r="G114" i="21"/>
  <c r="F114" i="21"/>
  <c r="F867" i="10" s="1"/>
  <c r="G113" i="21"/>
  <c r="F113" i="21"/>
  <c r="F866" i="10" s="1"/>
  <c r="G112" i="21"/>
  <c r="F112" i="21"/>
  <c r="F865" i="10" s="1"/>
  <c r="G111" i="21"/>
  <c r="F111" i="21"/>
  <c r="F864" i="10" s="1"/>
  <c r="G110" i="21"/>
  <c r="F110" i="21"/>
  <c r="F863" i="10" s="1"/>
  <c r="G109" i="21"/>
  <c r="F109" i="21"/>
  <c r="G108" i="21"/>
  <c r="F108" i="21"/>
  <c r="G107" i="21"/>
  <c r="F107" i="21"/>
  <c r="F860" i="10" s="1"/>
  <c r="G106" i="21"/>
  <c r="F106" i="21"/>
  <c r="F859" i="10" s="1"/>
  <c r="G105" i="21"/>
  <c r="F105" i="21"/>
  <c r="F858" i="10" s="1"/>
  <c r="G104" i="21"/>
  <c r="F104" i="21"/>
  <c r="F857" i="10" s="1"/>
  <c r="G103" i="21"/>
  <c r="F103" i="21"/>
  <c r="F856" i="10" s="1"/>
  <c r="G102" i="21"/>
  <c r="F102" i="21"/>
  <c r="F855" i="10" s="1"/>
  <c r="G101" i="21"/>
  <c r="F101" i="21"/>
  <c r="G100" i="21"/>
  <c r="F100" i="21"/>
  <c r="F853" i="10" s="1"/>
  <c r="G99" i="21"/>
  <c r="F99" i="21"/>
  <c r="F852" i="10" s="1"/>
  <c r="G98" i="21"/>
  <c r="F98" i="21"/>
  <c r="F851" i="10" s="1"/>
  <c r="G97" i="21"/>
  <c r="F97" i="21"/>
  <c r="F850" i="10" s="1"/>
  <c r="G96" i="21"/>
  <c r="F96" i="21"/>
  <c r="F849" i="10" s="1"/>
  <c r="G95" i="21"/>
  <c r="F95" i="21"/>
  <c r="F848" i="10" s="1"/>
  <c r="G94" i="21"/>
  <c r="F94" i="21"/>
  <c r="F847" i="10" s="1"/>
  <c r="G93" i="21"/>
  <c r="F93" i="21"/>
  <c r="F846" i="10" s="1"/>
  <c r="G92" i="21"/>
  <c r="F92" i="21"/>
  <c r="F845" i="10" s="1"/>
  <c r="G91" i="21"/>
  <c r="F91" i="21"/>
  <c r="F844" i="10" s="1"/>
  <c r="G90" i="21"/>
  <c r="F90" i="21"/>
  <c r="F843" i="10" s="1"/>
  <c r="G89" i="21"/>
  <c r="F89" i="21"/>
  <c r="G88" i="21"/>
  <c r="F88" i="21"/>
  <c r="F841" i="10" s="1"/>
  <c r="G87" i="21"/>
  <c r="F87" i="21"/>
  <c r="F840" i="10" s="1"/>
  <c r="G86" i="21"/>
  <c r="F86" i="21"/>
  <c r="F839" i="10" s="1"/>
  <c r="G85" i="21"/>
  <c r="F85" i="21"/>
  <c r="F838" i="10" s="1"/>
  <c r="G84" i="21"/>
  <c r="F84" i="21"/>
  <c r="G83" i="21"/>
  <c r="F83" i="21"/>
  <c r="F836" i="10" s="1"/>
  <c r="G82" i="21"/>
  <c r="F82" i="21"/>
  <c r="F835" i="10" s="1"/>
  <c r="G81" i="21"/>
  <c r="F81" i="21"/>
  <c r="G80" i="21"/>
  <c r="F80" i="21"/>
  <c r="F833" i="10" s="1"/>
  <c r="G79" i="21"/>
  <c r="F79" i="21"/>
  <c r="F832" i="10" s="1"/>
  <c r="G78" i="21"/>
  <c r="F78" i="21"/>
  <c r="F831" i="10" s="1"/>
  <c r="G77" i="21"/>
  <c r="F77" i="21"/>
  <c r="F830" i="10" s="1"/>
  <c r="G76" i="21"/>
  <c r="F76" i="21"/>
  <c r="G75" i="21"/>
  <c r="F75" i="21"/>
  <c r="F828" i="10" s="1"/>
  <c r="G74" i="21"/>
  <c r="F74" i="21"/>
  <c r="F827" i="10" s="1"/>
  <c r="G73" i="21"/>
  <c r="F73" i="21"/>
  <c r="F826" i="10" s="1"/>
  <c r="F72" i="21"/>
  <c r="F825" i="10" s="1"/>
  <c r="F71" i="21"/>
  <c r="F824" i="10" s="1"/>
  <c r="F70" i="21"/>
  <c r="F823" i="10" s="1"/>
  <c r="F69" i="21"/>
  <c r="F822" i="10" s="1"/>
  <c r="F68" i="21"/>
  <c r="F821" i="10" s="1"/>
  <c r="F67" i="21"/>
  <c r="F820" i="10" s="1"/>
  <c r="F66" i="21"/>
  <c r="F819" i="10" s="1"/>
  <c r="F65" i="21"/>
  <c r="F818" i="10" s="1"/>
  <c r="F64" i="21"/>
  <c r="F817" i="10" s="1"/>
  <c r="F63" i="21"/>
  <c r="F816" i="10" s="1"/>
  <c r="F62" i="21"/>
  <c r="F815" i="10" s="1"/>
  <c r="F61" i="21"/>
  <c r="F814" i="10" s="1"/>
  <c r="F60" i="21"/>
  <c r="F813" i="10" s="1"/>
  <c r="F59" i="21"/>
  <c r="F812" i="10" s="1"/>
  <c r="F58" i="21"/>
  <c r="F811" i="10" s="1"/>
  <c r="F57" i="21"/>
  <c r="F810" i="10" s="1"/>
  <c r="F56" i="21"/>
  <c r="F809" i="10" s="1"/>
  <c r="F55" i="21"/>
  <c r="F808" i="10" s="1"/>
  <c r="F54" i="21"/>
  <c r="F807" i="10" s="1"/>
  <c r="F53" i="21"/>
  <c r="F806" i="10" s="1"/>
  <c r="F52" i="21"/>
  <c r="F805" i="10" s="1"/>
  <c r="F51" i="21"/>
  <c r="F804" i="10" s="1"/>
  <c r="F50" i="21"/>
  <c r="F803" i="10" s="1"/>
  <c r="F49" i="21"/>
  <c r="F802" i="10" s="1"/>
  <c r="F48" i="21"/>
  <c r="F801" i="10" s="1"/>
  <c r="F47" i="21"/>
  <c r="F800" i="10" s="1"/>
  <c r="F46" i="21"/>
  <c r="F799" i="10" s="1"/>
  <c r="F45" i="21"/>
  <c r="F798" i="10" s="1"/>
  <c r="F44" i="21"/>
  <c r="F797" i="10" s="1"/>
  <c r="F43" i="21"/>
  <c r="F796" i="10" s="1"/>
  <c r="F42" i="21"/>
  <c r="F795" i="10" s="1"/>
  <c r="F41" i="21"/>
  <c r="F794" i="10" s="1"/>
  <c r="F40" i="21"/>
  <c r="F793" i="10" s="1"/>
  <c r="F39" i="21"/>
  <c r="F792" i="10" s="1"/>
  <c r="F38" i="21"/>
  <c r="F791" i="10" s="1"/>
  <c r="F37" i="21"/>
  <c r="F790" i="10" s="1"/>
  <c r="F36" i="21"/>
  <c r="F789" i="10" s="1"/>
  <c r="F35" i="21"/>
  <c r="F788" i="10" s="1"/>
  <c r="F34" i="21"/>
  <c r="F787" i="10" s="1"/>
  <c r="F33" i="21"/>
  <c r="F786" i="10" s="1"/>
  <c r="F32" i="21"/>
  <c r="F785" i="10" s="1"/>
  <c r="F31" i="21"/>
  <c r="F784" i="10" s="1"/>
  <c r="F783" i="10"/>
  <c r="F29" i="21"/>
  <c r="F782" i="10" s="1"/>
  <c r="F28" i="21"/>
  <c r="F781" i="10" s="1"/>
  <c r="F27" i="21"/>
  <c r="F780" i="10" s="1"/>
  <c r="F26" i="21"/>
  <c r="F779" i="10" s="1"/>
  <c r="T25" i="21"/>
  <c r="P45" i="20" s="1"/>
  <c r="O25" i="21"/>
  <c r="N25" i="21"/>
  <c r="F25" i="21"/>
  <c r="F778" i="10" s="1"/>
  <c r="T24" i="21"/>
  <c r="P44" i="20" s="1"/>
  <c r="O24" i="21"/>
  <c r="N24" i="21"/>
  <c r="F24" i="21"/>
  <c r="F777" i="10" s="1"/>
  <c r="T23" i="21"/>
  <c r="P43" i="20" s="1"/>
  <c r="O23" i="21"/>
  <c r="N23" i="21"/>
  <c r="F23" i="21"/>
  <c r="F776" i="10" s="1"/>
  <c r="T22" i="21"/>
  <c r="P42" i="20" s="1"/>
  <c r="O22" i="21"/>
  <c r="N22" i="21"/>
  <c r="F22" i="21"/>
  <c r="F775" i="10" s="1"/>
  <c r="T21" i="21"/>
  <c r="P41" i="20" s="1"/>
  <c r="O21" i="21"/>
  <c r="N21" i="21"/>
  <c r="F21" i="21"/>
  <c r="F774" i="10" s="1"/>
  <c r="T20" i="21"/>
  <c r="O20" i="21"/>
  <c r="N20" i="21"/>
  <c r="F20" i="21"/>
  <c r="F773" i="10" s="1"/>
  <c r="T19" i="21"/>
  <c r="P39" i="20" s="1"/>
  <c r="O19" i="21"/>
  <c r="N19" i="21"/>
  <c r="F19" i="21"/>
  <c r="F772" i="10" s="1"/>
  <c r="T18" i="21"/>
  <c r="P38" i="20" s="1"/>
  <c r="O18" i="21"/>
  <c r="N18" i="21"/>
  <c r="G20" i="21"/>
  <c r="G21" i="21" s="1"/>
  <c r="G22" i="21" s="1"/>
  <c r="G23" i="21" s="1"/>
  <c r="G24" i="21" s="1"/>
  <c r="G25" i="21" s="1"/>
  <c r="G26" i="21" s="1"/>
  <c r="G27" i="21" s="1"/>
  <c r="G28" i="21" s="1"/>
  <c r="G29" i="21" s="1"/>
  <c r="G31" i="21" s="1"/>
  <c r="G32" i="21" s="1"/>
  <c r="G33" i="21" s="1"/>
  <c r="G34" i="21" s="1"/>
  <c r="G35" i="21" s="1"/>
  <c r="G36" i="21" s="1"/>
  <c r="G37" i="21" s="1"/>
  <c r="G38" i="21" s="1"/>
  <c r="G39" i="21" s="1"/>
  <c r="G40" i="21" s="1"/>
  <c r="G41" i="21" s="1"/>
  <c r="G42" i="21" s="1"/>
  <c r="G43" i="21" s="1"/>
  <c r="G44" i="21" s="1"/>
  <c r="G45" i="21" s="1"/>
  <c r="G46" i="21" s="1"/>
  <c r="G47" i="21" s="1"/>
  <c r="G48" i="21" s="1"/>
  <c r="G49" i="21" s="1"/>
  <c r="G50" i="21" s="1"/>
  <c r="G51" i="21" s="1"/>
  <c r="G52" i="21" s="1"/>
  <c r="G53" i="21" s="1"/>
  <c r="G54" i="21" s="1"/>
  <c r="G55" i="21" s="1"/>
  <c r="G56" i="21" s="1"/>
  <c r="G57" i="21" s="1"/>
  <c r="G58" i="21" s="1"/>
  <c r="G59" i="21" s="1"/>
  <c r="G60" i="21" s="1"/>
  <c r="G61" i="21" s="1"/>
  <c r="G62" i="21" s="1"/>
  <c r="G63" i="21" s="1"/>
  <c r="G64" i="21" s="1"/>
  <c r="G65" i="21" s="1"/>
  <c r="G66" i="21" s="1"/>
  <c r="G67" i="21" s="1"/>
  <c r="G68" i="21" s="1"/>
  <c r="G69" i="21" s="1"/>
  <c r="G70" i="21" s="1"/>
  <c r="G71" i="21" s="1"/>
  <c r="G72" i="21" s="1"/>
  <c r="F18" i="21"/>
  <c r="F771" i="10" s="1"/>
  <c r="T17" i="21"/>
  <c r="P37" i="20" s="1"/>
  <c r="O17" i="21"/>
  <c r="N17" i="21"/>
  <c r="F17" i="21"/>
  <c r="F770" i="10" s="1"/>
  <c r="T16" i="21"/>
  <c r="O16" i="21"/>
  <c r="N16" i="21"/>
  <c r="F16" i="21"/>
  <c r="F769" i="10" s="1"/>
  <c r="T15" i="21"/>
  <c r="O15" i="21"/>
  <c r="N15" i="21"/>
  <c r="F15" i="21"/>
  <c r="F768" i="10" s="1"/>
  <c r="T14" i="21"/>
  <c r="O14" i="21"/>
  <c r="U14" i="21" s="1"/>
  <c r="Q34" i="20" s="1"/>
  <c r="N14" i="21"/>
  <c r="F14" i="21"/>
  <c r="F767" i="10" s="1"/>
  <c r="T13" i="21"/>
  <c r="O13" i="21"/>
  <c r="N13" i="21"/>
  <c r="F13" i="21"/>
  <c r="F766" i="10" s="1"/>
  <c r="T12" i="21"/>
  <c r="P32" i="20" s="1"/>
  <c r="O12" i="21"/>
  <c r="N12" i="21"/>
  <c r="F12" i="21"/>
  <c r="F765" i="10" s="1"/>
  <c r="T11" i="21"/>
  <c r="O11" i="21"/>
  <c r="N11" i="21"/>
  <c r="F11" i="21"/>
  <c r="F764" i="10" s="1"/>
  <c r="F10" i="21"/>
  <c r="F763" i="10" s="1"/>
  <c r="F9" i="21"/>
  <c r="F762" i="10" s="1"/>
  <c r="F8" i="21"/>
  <c r="F761" i="10" s="1"/>
  <c r="F7" i="21"/>
  <c r="F760" i="10" s="1"/>
  <c r="F6" i="21"/>
  <c r="F759" i="10" s="1"/>
  <c r="F5" i="21"/>
  <c r="G5" i="21" s="1"/>
  <c r="G6" i="21" s="1"/>
  <c r="G7" i="21" s="1"/>
  <c r="G8" i="21" s="1"/>
  <c r="G9" i="21" s="1"/>
  <c r="G10" i="21" s="1"/>
  <c r="G11" i="21" s="1"/>
  <c r="G12" i="21" s="1"/>
  <c r="G13" i="21" s="1"/>
  <c r="G14" i="21" s="1"/>
  <c r="G15" i="21" s="1"/>
  <c r="J49" i="20"/>
  <c r="J48" i="20"/>
  <c r="J47" i="20"/>
  <c r="J46" i="20"/>
  <c r="E46" i="20"/>
  <c r="J45" i="20"/>
  <c r="E45" i="20"/>
  <c r="L42" i="20"/>
  <c r="M42" i="20" s="1"/>
  <c r="H42" i="20"/>
  <c r="U7" i="6" s="1"/>
  <c r="C42" i="20"/>
  <c r="U6" i="6" s="1"/>
  <c r="L41" i="20"/>
  <c r="M41" i="20" s="1"/>
  <c r="J41" i="20"/>
  <c r="E41" i="20"/>
  <c r="P40" i="20"/>
  <c r="L40" i="20"/>
  <c r="M40" i="20" s="1"/>
  <c r="J40" i="20"/>
  <c r="E40" i="20"/>
  <c r="L39" i="20"/>
  <c r="M39" i="20" s="1"/>
  <c r="J39" i="20"/>
  <c r="E39" i="20"/>
  <c r="L38" i="20"/>
  <c r="M38" i="20" s="1"/>
  <c r="J38" i="20"/>
  <c r="E38" i="20"/>
  <c r="L37" i="20"/>
  <c r="M37" i="20" s="1"/>
  <c r="J37" i="20"/>
  <c r="E37" i="20"/>
  <c r="L36" i="20"/>
  <c r="M36" i="20" s="1"/>
  <c r="J36" i="20"/>
  <c r="E36" i="20"/>
  <c r="L35" i="20"/>
  <c r="M35" i="20" s="1"/>
  <c r="J35" i="20"/>
  <c r="E35" i="20"/>
  <c r="P34" i="20"/>
  <c r="L34" i="20"/>
  <c r="M34" i="20" s="1"/>
  <c r="J34" i="20"/>
  <c r="E34" i="20"/>
  <c r="L33" i="20"/>
  <c r="M33" i="20" s="1"/>
  <c r="J33" i="20"/>
  <c r="E33" i="20"/>
  <c r="L32" i="20"/>
  <c r="M32" i="20" s="1"/>
  <c r="J32" i="20"/>
  <c r="E32" i="20"/>
  <c r="Q31" i="20"/>
  <c r="P31" i="20"/>
  <c r="L31" i="20"/>
  <c r="M31" i="20" s="1"/>
  <c r="J31" i="20"/>
  <c r="E31" i="20"/>
  <c r="L30" i="20"/>
  <c r="M30" i="20" s="1"/>
  <c r="J30" i="20"/>
  <c r="E30" i="20"/>
  <c r="L29" i="20"/>
  <c r="M29" i="20" s="1"/>
  <c r="J29" i="20"/>
  <c r="E29" i="20"/>
  <c r="L28" i="20"/>
  <c r="M28" i="20" s="1"/>
  <c r="J28" i="20"/>
  <c r="E28" i="20"/>
  <c r="L27" i="20"/>
  <c r="M27" i="20" s="1"/>
  <c r="J27" i="20"/>
  <c r="E27" i="20"/>
  <c r="L26" i="20"/>
  <c r="M26" i="20" s="1"/>
  <c r="J26" i="20"/>
  <c r="E26" i="20"/>
  <c r="L25" i="20"/>
  <c r="M25" i="20" s="1"/>
  <c r="J25" i="20"/>
  <c r="E25" i="20"/>
  <c r="L24" i="20"/>
  <c r="M24" i="20" s="1"/>
  <c r="J24" i="20"/>
  <c r="E24" i="20"/>
  <c r="L23" i="20"/>
  <c r="M23" i="20" s="1"/>
  <c r="J23" i="20"/>
  <c r="E23" i="20"/>
  <c r="L22" i="20"/>
  <c r="M22" i="20" s="1"/>
  <c r="J22" i="20"/>
  <c r="E22" i="20"/>
  <c r="L21" i="20"/>
  <c r="M21" i="20" s="1"/>
  <c r="J21" i="20"/>
  <c r="E21" i="20"/>
  <c r="L20" i="20"/>
  <c r="M20" i="20" s="1"/>
  <c r="J20" i="20"/>
  <c r="E20" i="20"/>
  <c r="L19" i="20"/>
  <c r="M19" i="20" s="1"/>
  <c r="J19" i="20"/>
  <c r="E19" i="20"/>
  <c r="L18" i="20"/>
  <c r="M18" i="20" s="1"/>
  <c r="J18" i="20"/>
  <c r="E18" i="20"/>
  <c r="L17" i="20"/>
  <c r="M17" i="20" s="1"/>
  <c r="J17" i="20"/>
  <c r="E17" i="20"/>
  <c r="L16" i="20"/>
  <c r="M16" i="20" s="1"/>
  <c r="J16" i="20"/>
  <c r="E16" i="20"/>
  <c r="L15" i="20"/>
  <c r="M15" i="20" s="1"/>
  <c r="J15" i="20"/>
  <c r="E15" i="20"/>
  <c r="L14" i="20"/>
  <c r="M14" i="20" s="1"/>
  <c r="J14" i="20"/>
  <c r="E14" i="20"/>
  <c r="L13" i="20"/>
  <c r="M13" i="20" s="1"/>
  <c r="J13" i="20"/>
  <c r="E13" i="20"/>
  <c r="C9" i="20"/>
  <c r="H6" i="20" s="1"/>
  <c r="B632" i="10"/>
  <c r="C632" i="10"/>
  <c r="D632" i="10"/>
  <c r="E632" i="10"/>
  <c r="F632" i="10"/>
  <c r="B633" i="10"/>
  <c r="A633" i="10" s="1"/>
  <c r="C633" i="10"/>
  <c r="D633" i="10"/>
  <c r="E633" i="10"/>
  <c r="B634" i="10"/>
  <c r="A634" i="10" s="1"/>
  <c r="C634" i="10"/>
  <c r="D634" i="10"/>
  <c r="E634" i="10"/>
  <c r="B635" i="10"/>
  <c r="A635" i="10" s="1"/>
  <c r="C635" i="10"/>
  <c r="D635" i="10"/>
  <c r="E635" i="10"/>
  <c r="F635" i="10"/>
  <c r="B636" i="10"/>
  <c r="A636" i="10" s="1"/>
  <c r="C636" i="10"/>
  <c r="D636" i="10"/>
  <c r="E636" i="10"/>
  <c r="F636" i="10"/>
  <c r="B637" i="10"/>
  <c r="A637" i="10" s="1"/>
  <c r="C637" i="10"/>
  <c r="D637" i="10"/>
  <c r="E637" i="10"/>
  <c r="F637" i="10"/>
  <c r="B638" i="10"/>
  <c r="A638" i="10" s="1"/>
  <c r="C638" i="10"/>
  <c r="D638" i="10"/>
  <c r="E638" i="10"/>
  <c r="F638" i="10"/>
  <c r="B639" i="10"/>
  <c r="A639" i="10" s="1"/>
  <c r="C639" i="10"/>
  <c r="D639" i="10"/>
  <c r="E639" i="10"/>
  <c r="F639" i="10"/>
  <c r="B640" i="10"/>
  <c r="A640" i="10" s="1"/>
  <c r="C640" i="10"/>
  <c r="D640" i="10"/>
  <c r="E640" i="10"/>
  <c r="F640" i="10"/>
  <c r="B641" i="10"/>
  <c r="A641" i="10" s="1"/>
  <c r="C641" i="10"/>
  <c r="D641" i="10"/>
  <c r="E641" i="10"/>
  <c r="F641" i="10"/>
  <c r="B642" i="10"/>
  <c r="A642" i="10" s="1"/>
  <c r="C642" i="10"/>
  <c r="D642" i="10"/>
  <c r="E642" i="10"/>
  <c r="F642" i="10"/>
  <c r="B643" i="10"/>
  <c r="A643" i="10" s="1"/>
  <c r="C643" i="10"/>
  <c r="D643" i="10"/>
  <c r="E643" i="10"/>
  <c r="F643" i="10"/>
  <c r="B644" i="10"/>
  <c r="A644" i="10" s="1"/>
  <c r="C644" i="10"/>
  <c r="D644" i="10"/>
  <c r="E644" i="10"/>
  <c r="F644" i="10"/>
  <c r="B645" i="10"/>
  <c r="A645" i="10" s="1"/>
  <c r="C645" i="10"/>
  <c r="D645" i="10"/>
  <c r="E645" i="10"/>
  <c r="F645" i="10"/>
  <c r="B646" i="10"/>
  <c r="A646" i="10" s="1"/>
  <c r="C646" i="10"/>
  <c r="D646" i="10"/>
  <c r="E646" i="10"/>
  <c r="F646" i="10"/>
  <c r="B647" i="10"/>
  <c r="A647" i="10" s="1"/>
  <c r="C647" i="10"/>
  <c r="D647" i="10"/>
  <c r="E647" i="10"/>
  <c r="F647" i="10"/>
  <c r="B648" i="10"/>
  <c r="A648" i="10" s="1"/>
  <c r="C648" i="10"/>
  <c r="D648" i="10"/>
  <c r="E648" i="10"/>
  <c r="F648" i="10"/>
  <c r="B649" i="10"/>
  <c r="A649" i="10" s="1"/>
  <c r="C649" i="10"/>
  <c r="D649" i="10"/>
  <c r="E649" i="10"/>
  <c r="F649" i="10"/>
  <c r="B650" i="10"/>
  <c r="A650" i="10" s="1"/>
  <c r="C650" i="10"/>
  <c r="D650" i="10"/>
  <c r="E650" i="10"/>
  <c r="F650" i="10"/>
  <c r="B651" i="10"/>
  <c r="A651" i="10" s="1"/>
  <c r="C651" i="10"/>
  <c r="D651" i="10"/>
  <c r="E651" i="10"/>
  <c r="F651" i="10"/>
  <c r="B652" i="10"/>
  <c r="A652" i="10" s="1"/>
  <c r="C652" i="10"/>
  <c r="D652" i="10"/>
  <c r="E652" i="10"/>
  <c r="F652" i="10"/>
  <c r="B653" i="10"/>
  <c r="A653" i="10" s="1"/>
  <c r="C653" i="10"/>
  <c r="D653" i="10"/>
  <c r="E653" i="10"/>
  <c r="F653" i="10"/>
  <c r="B654" i="10"/>
  <c r="A654" i="10" s="1"/>
  <c r="C654" i="10"/>
  <c r="D654" i="10"/>
  <c r="E654" i="10"/>
  <c r="F654" i="10"/>
  <c r="B655" i="10"/>
  <c r="A655" i="10" s="1"/>
  <c r="C655" i="10"/>
  <c r="D655" i="10"/>
  <c r="E655" i="10"/>
  <c r="F655" i="10"/>
  <c r="B656" i="10"/>
  <c r="A656" i="10" s="1"/>
  <c r="C656" i="10"/>
  <c r="D656" i="10"/>
  <c r="E656" i="10"/>
  <c r="F656" i="10"/>
  <c r="B657" i="10"/>
  <c r="A657" i="10" s="1"/>
  <c r="C657" i="10"/>
  <c r="D657" i="10"/>
  <c r="E657" i="10"/>
  <c r="F657" i="10"/>
  <c r="B658" i="10"/>
  <c r="A658" i="10" s="1"/>
  <c r="C658" i="10"/>
  <c r="D658" i="10"/>
  <c r="E658" i="10"/>
  <c r="F658" i="10"/>
  <c r="B659" i="10"/>
  <c r="A659" i="10" s="1"/>
  <c r="C659" i="10"/>
  <c r="D659" i="10"/>
  <c r="E659" i="10"/>
  <c r="F659" i="10"/>
  <c r="B660" i="10"/>
  <c r="A660" i="10" s="1"/>
  <c r="C660" i="10"/>
  <c r="D660" i="10"/>
  <c r="E660" i="10"/>
  <c r="F660" i="10"/>
  <c r="B661" i="10"/>
  <c r="A661" i="10" s="1"/>
  <c r="C661" i="10"/>
  <c r="D661" i="10"/>
  <c r="E661" i="10"/>
  <c r="F661" i="10"/>
  <c r="B662" i="10"/>
  <c r="A662" i="10" s="1"/>
  <c r="C662" i="10"/>
  <c r="D662" i="10"/>
  <c r="E662" i="10"/>
  <c r="F662" i="10"/>
  <c r="B663" i="10"/>
  <c r="A663" i="10" s="1"/>
  <c r="C663" i="10"/>
  <c r="D663" i="10"/>
  <c r="E663" i="10"/>
  <c r="F663" i="10"/>
  <c r="B664" i="10"/>
  <c r="A664" i="10" s="1"/>
  <c r="C664" i="10"/>
  <c r="D664" i="10"/>
  <c r="E664" i="10"/>
  <c r="F664" i="10"/>
  <c r="B665" i="10"/>
  <c r="A665" i="10" s="1"/>
  <c r="C665" i="10"/>
  <c r="D665" i="10"/>
  <c r="E665" i="10"/>
  <c r="F665" i="10"/>
  <c r="B666" i="10"/>
  <c r="A666" i="10" s="1"/>
  <c r="C666" i="10"/>
  <c r="D666" i="10"/>
  <c r="E666" i="10"/>
  <c r="F666" i="10"/>
  <c r="B667" i="10"/>
  <c r="A667" i="10" s="1"/>
  <c r="C667" i="10"/>
  <c r="D667" i="10"/>
  <c r="E667" i="10"/>
  <c r="F667" i="10"/>
  <c r="B668" i="10"/>
  <c r="A668" i="10" s="1"/>
  <c r="C668" i="10"/>
  <c r="D668" i="10"/>
  <c r="E668" i="10"/>
  <c r="F668" i="10"/>
  <c r="B669" i="10"/>
  <c r="A669" i="10" s="1"/>
  <c r="C669" i="10"/>
  <c r="D669" i="10"/>
  <c r="E669" i="10"/>
  <c r="F669" i="10"/>
  <c r="B670" i="10"/>
  <c r="A670" i="10" s="1"/>
  <c r="C670" i="10"/>
  <c r="D670" i="10"/>
  <c r="E670" i="10"/>
  <c r="F670" i="10"/>
  <c r="B671" i="10"/>
  <c r="A671" i="10" s="1"/>
  <c r="C671" i="10"/>
  <c r="D671" i="10"/>
  <c r="E671" i="10"/>
  <c r="F671" i="10"/>
  <c r="B672" i="10"/>
  <c r="A672" i="10" s="1"/>
  <c r="C672" i="10"/>
  <c r="D672" i="10"/>
  <c r="E672" i="10"/>
  <c r="F672" i="10"/>
  <c r="B673" i="10"/>
  <c r="A673" i="10" s="1"/>
  <c r="C673" i="10"/>
  <c r="D673" i="10"/>
  <c r="E673" i="10"/>
  <c r="F673" i="10"/>
  <c r="B674" i="10"/>
  <c r="A674" i="10" s="1"/>
  <c r="C674" i="10"/>
  <c r="D674" i="10"/>
  <c r="E674" i="10"/>
  <c r="F674" i="10"/>
  <c r="B675" i="10"/>
  <c r="A675" i="10" s="1"/>
  <c r="C675" i="10"/>
  <c r="D675" i="10"/>
  <c r="E675" i="10"/>
  <c r="F675" i="10"/>
  <c r="B676" i="10"/>
  <c r="A676" i="10" s="1"/>
  <c r="C676" i="10"/>
  <c r="D676" i="10"/>
  <c r="E676" i="10"/>
  <c r="F676" i="10"/>
  <c r="B677" i="10"/>
  <c r="A677" i="10" s="1"/>
  <c r="C677" i="10"/>
  <c r="D677" i="10"/>
  <c r="E677" i="10"/>
  <c r="F677" i="10"/>
  <c r="B678" i="10"/>
  <c r="A678" i="10" s="1"/>
  <c r="C678" i="10"/>
  <c r="D678" i="10"/>
  <c r="E678" i="10"/>
  <c r="F678" i="10"/>
  <c r="B679" i="10"/>
  <c r="A679" i="10" s="1"/>
  <c r="C679" i="10"/>
  <c r="D679" i="10"/>
  <c r="E679" i="10"/>
  <c r="F679" i="10"/>
  <c r="B680" i="10"/>
  <c r="A680" i="10" s="1"/>
  <c r="C680" i="10"/>
  <c r="D680" i="10"/>
  <c r="E680" i="10"/>
  <c r="F680" i="10"/>
  <c r="B681" i="10"/>
  <c r="A681" i="10" s="1"/>
  <c r="C681" i="10"/>
  <c r="D681" i="10"/>
  <c r="E681" i="10"/>
  <c r="F681" i="10"/>
  <c r="B682" i="10"/>
  <c r="A682" i="10" s="1"/>
  <c r="C682" i="10"/>
  <c r="D682" i="10"/>
  <c r="E682" i="10"/>
  <c r="F682" i="10"/>
  <c r="B683" i="10"/>
  <c r="A683" i="10" s="1"/>
  <c r="C683" i="10"/>
  <c r="D683" i="10"/>
  <c r="E683" i="10"/>
  <c r="F683" i="10"/>
  <c r="B684" i="10"/>
  <c r="A684" i="10" s="1"/>
  <c r="C684" i="10"/>
  <c r="D684" i="10"/>
  <c r="E684" i="10"/>
  <c r="F684" i="10"/>
  <c r="B685" i="10"/>
  <c r="A685" i="10" s="1"/>
  <c r="C685" i="10"/>
  <c r="D685" i="10"/>
  <c r="E685" i="10"/>
  <c r="F685" i="10"/>
  <c r="B686" i="10"/>
  <c r="A686" i="10" s="1"/>
  <c r="C686" i="10"/>
  <c r="D686" i="10"/>
  <c r="E686" i="10"/>
  <c r="F686" i="10"/>
  <c r="B687" i="10"/>
  <c r="A687" i="10" s="1"/>
  <c r="C687" i="10"/>
  <c r="D687" i="10"/>
  <c r="E687" i="10"/>
  <c r="F687" i="10"/>
  <c r="B688" i="10"/>
  <c r="A688" i="10" s="1"/>
  <c r="C688" i="10"/>
  <c r="D688" i="10"/>
  <c r="E688" i="10"/>
  <c r="F688" i="10"/>
  <c r="B689" i="10"/>
  <c r="A689" i="10" s="1"/>
  <c r="C689" i="10"/>
  <c r="D689" i="10"/>
  <c r="E689" i="10"/>
  <c r="F689" i="10"/>
  <c r="B690" i="10"/>
  <c r="A690" i="10" s="1"/>
  <c r="C690" i="10"/>
  <c r="D690" i="10"/>
  <c r="E690" i="10"/>
  <c r="F690" i="10"/>
  <c r="B691" i="10"/>
  <c r="A691" i="10" s="1"/>
  <c r="C691" i="10"/>
  <c r="D691" i="10"/>
  <c r="E691" i="10"/>
  <c r="F691" i="10"/>
  <c r="B692" i="10"/>
  <c r="A692" i="10" s="1"/>
  <c r="C692" i="10"/>
  <c r="D692" i="10"/>
  <c r="E692" i="10"/>
  <c r="F692" i="10"/>
  <c r="B693" i="10"/>
  <c r="A693" i="10" s="1"/>
  <c r="C693" i="10"/>
  <c r="D693" i="10"/>
  <c r="E693" i="10"/>
  <c r="F693" i="10"/>
  <c r="B694" i="10"/>
  <c r="A694" i="10" s="1"/>
  <c r="C694" i="10"/>
  <c r="D694" i="10"/>
  <c r="E694" i="10"/>
  <c r="F694" i="10"/>
  <c r="B695" i="10"/>
  <c r="A695" i="10" s="1"/>
  <c r="C695" i="10"/>
  <c r="D695" i="10"/>
  <c r="E695" i="10"/>
  <c r="F695" i="10"/>
  <c r="B696" i="10"/>
  <c r="A696" i="10" s="1"/>
  <c r="C696" i="10"/>
  <c r="D696" i="10"/>
  <c r="E696" i="10"/>
  <c r="F696" i="10"/>
  <c r="B697" i="10"/>
  <c r="A697" i="10" s="1"/>
  <c r="C697" i="10"/>
  <c r="D697" i="10"/>
  <c r="E697" i="10"/>
  <c r="F697" i="10"/>
  <c r="B698" i="10"/>
  <c r="A698" i="10" s="1"/>
  <c r="C698" i="10"/>
  <c r="D698" i="10"/>
  <c r="E698" i="10"/>
  <c r="F698" i="10"/>
  <c r="B699" i="10"/>
  <c r="A699" i="10" s="1"/>
  <c r="C699" i="10"/>
  <c r="D699" i="10"/>
  <c r="E699" i="10"/>
  <c r="F699" i="10"/>
  <c r="B700" i="10"/>
  <c r="A700" i="10" s="1"/>
  <c r="C700" i="10"/>
  <c r="D700" i="10"/>
  <c r="E700" i="10"/>
  <c r="F700" i="10"/>
  <c r="B701" i="10"/>
  <c r="A701" i="10" s="1"/>
  <c r="C701" i="10"/>
  <c r="D701" i="10"/>
  <c r="E701" i="10"/>
  <c r="F701" i="10"/>
  <c r="B702" i="10"/>
  <c r="A702" i="10" s="1"/>
  <c r="C702" i="10"/>
  <c r="D702" i="10"/>
  <c r="E702" i="10"/>
  <c r="F702" i="10"/>
  <c r="B703" i="10"/>
  <c r="A703" i="10" s="1"/>
  <c r="C703" i="10"/>
  <c r="D703" i="10"/>
  <c r="E703" i="10"/>
  <c r="F703" i="10"/>
  <c r="B704" i="10"/>
  <c r="A704" i="10" s="1"/>
  <c r="C704" i="10"/>
  <c r="D704" i="10"/>
  <c r="E704" i="10"/>
  <c r="F704" i="10"/>
  <c r="B705" i="10"/>
  <c r="A705" i="10" s="1"/>
  <c r="C705" i="10"/>
  <c r="D705" i="10"/>
  <c r="E705" i="10"/>
  <c r="F705" i="10"/>
  <c r="B706" i="10"/>
  <c r="A706" i="10" s="1"/>
  <c r="C706" i="10"/>
  <c r="D706" i="10"/>
  <c r="E706" i="10"/>
  <c r="F706" i="10"/>
  <c r="B707" i="10"/>
  <c r="A707" i="10" s="1"/>
  <c r="C707" i="10"/>
  <c r="D707" i="10"/>
  <c r="E707" i="10"/>
  <c r="F707" i="10"/>
  <c r="B708" i="10"/>
  <c r="A708" i="10" s="1"/>
  <c r="C708" i="10"/>
  <c r="D708" i="10"/>
  <c r="E708" i="10"/>
  <c r="F708" i="10"/>
  <c r="B709" i="10"/>
  <c r="A709" i="10" s="1"/>
  <c r="C709" i="10"/>
  <c r="D709" i="10"/>
  <c r="E709" i="10"/>
  <c r="F709" i="10"/>
  <c r="B710" i="10"/>
  <c r="A710" i="10" s="1"/>
  <c r="C710" i="10"/>
  <c r="D710" i="10"/>
  <c r="E710" i="10"/>
  <c r="F710" i="10"/>
  <c r="B711" i="10"/>
  <c r="A711" i="10" s="1"/>
  <c r="C711" i="10"/>
  <c r="D711" i="10"/>
  <c r="E711" i="10"/>
  <c r="F711" i="10"/>
  <c r="B712" i="10"/>
  <c r="A712" i="10" s="1"/>
  <c r="C712" i="10"/>
  <c r="D712" i="10"/>
  <c r="E712" i="10"/>
  <c r="F712" i="10"/>
  <c r="B713" i="10"/>
  <c r="A713" i="10" s="1"/>
  <c r="C713" i="10"/>
  <c r="D713" i="10"/>
  <c r="E713" i="10"/>
  <c r="F713" i="10"/>
  <c r="B714" i="10"/>
  <c r="A714" i="10" s="1"/>
  <c r="C714" i="10"/>
  <c r="D714" i="10"/>
  <c r="E714" i="10"/>
  <c r="F714" i="10"/>
  <c r="B715" i="10"/>
  <c r="A715" i="10" s="1"/>
  <c r="C715" i="10"/>
  <c r="D715" i="10"/>
  <c r="E715" i="10"/>
  <c r="F715" i="10"/>
  <c r="B716" i="10"/>
  <c r="A716" i="10" s="1"/>
  <c r="C716" i="10"/>
  <c r="D716" i="10"/>
  <c r="E716" i="10"/>
  <c r="F716" i="10"/>
  <c r="B717" i="10"/>
  <c r="A717" i="10" s="1"/>
  <c r="C717" i="10"/>
  <c r="D717" i="10"/>
  <c r="E717" i="10"/>
  <c r="F717" i="10"/>
  <c r="B718" i="10"/>
  <c r="A718" i="10" s="1"/>
  <c r="C718" i="10"/>
  <c r="D718" i="10"/>
  <c r="E718" i="10"/>
  <c r="F718" i="10"/>
  <c r="B719" i="10"/>
  <c r="A719" i="10" s="1"/>
  <c r="C719" i="10"/>
  <c r="D719" i="10"/>
  <c r="E719" i="10"/>
  <c r="F719" i="10"/>
  <c r="B720" i="10"/>
  <c r="A720" i="10" s="1"/>
  <c r="C720" i="10"/>
  <c r="D720" i="10"/>
  <c r="E720" i="10"/>
  <c r="F720" i="10"/>
  <c r="B721" i="10"/>
  <c r="A721" i="10" s="1"/>
  <c r="C721" i="10"/>
  <c r="D721" i="10"/>
  <c r="E721" i="10"/>
  <c r="F721" i="10"/>
  <c r="B722" i="10"/>
  <c r="A722" i="10" s="1"/>
  <c r="C722" i="10"/>
  <c r="D722" i="10"/>
  <c r="E722" i="10"/>
  <c r="F722" i="10"/>
  <c r="B723" i="10"/>
  <c r="A723" i="10" s="1"/>
  <c r="C723" i="10"/>
  <c r="D723" i="10"/>
  <c r="E723" i="10"/>
  <c r="F723" i="10"/>
  <c r="B724" i="10"/>
  <c r="A724" i="10" s="1"/>
  <c r="C724" i="10"/>
  <c r="D724" i="10"/>
  <c r="E724" i="10"/>
  <c r="F724" i="10"/>
  <c r="B725" i="10"/>
  <c r="A725" i="10" s="1"/>
  <c r="C725" i="10"/>
  <c r="D725" i="10"/>
  <c r="E725" i="10"/>
  <c r="F725" i="10"/>
  <c r="B726" i="10"/>
  <c r="A726" i="10" s="1"/>
  <c r="C726" i="10"/>
  <c r="D726" i="10"/>
  <c r="E726" i="10"/>
  <c r="F726" i="10"/>
  <c r="B727" i="10"/>
  <c r="A727" i="10" s="1"/>
  <c r="C727" i="10"/>
  <c r="D727" i="10"/>
  <c r="E727" i="10"/>
  <c r="F727" i="10"/>
  <c r="B728" i="10"/>
  <c r="A728" i="10" s="1"/>
  <c r="C728" i="10"/>
  <c r="D728" i="10"/>
  <c r="E728" i="10"/>
  <c r="F728" i="10"/>
  <c r="B729" i="10"/>
  <c r="A729" i="10" s="1"/>
  <c r="C729" i="10"/>
  <c r="D729" i="10"/>
  <c r="E729" i="10"/>
  <c r="F729" i="10"/>
  <c r="B730" i="10"/>
  <c r="A730" i="10" s="1"/>
  <c r="C730" i="10"/>
  <c r="D730" i="10"/>
  <c r="E730" i="10"/>
  <c r="F730" i="10"/>
  <c r="B731" i="10"/>
  <c r="A731" i="10" s="1"/>
  <c r="C731" i="10"/>
  <c r="D731" i="10"/>
  <c r="E731" i="10"/>
  <c r="F731" i="10"/>
  <c r="B732" i="10"/>
  <c r="A732" i="10" s="1"/>
  <c r="C732" i="10"/>
  <c r="D732" i="10"/>
  <c r="E732" i="10"/>
  <c r="F732" i="10"/>
  <c r="B733" i="10"/>
  <c r="A733" i="10" s="1"/>
  <c r="C733" i="10"/>
  <c r="D733" i="10"/>
  <c r="E733" i="10"/>
  <c r="F733" i="10"/>
  <c r="B734" i="10"/>
  <c r="A734" i="10" s="1"/>
  <c r="C734" i="10"/>
  <c r="D734" i="10"/>
  <c r="E734" i="10"/>
  <c r="F734" i="10"/>
  <c r="B735" i="10"/>
  <c r="A735" i="10" s="1"/>
  <c r="C735" i="10"/>
  <c r="D735" i="10"/>
  <c r="E735" i="10"/>
  <c r="F735" i="10"/>
  <c r="B736" i="10"/>
  <c r="A736" i="10" s="1"/>
  <c r="C736" i="10"/>
  <c r="D736" i="10"/>
  <c r="E736" i="10"/>
  <c r="F736" i="10"/>
  <c r="B737" i="10"/>
  <c r="A737" i="10" s="1"/>
  <c r="C737" i="10"/>
  <c r="D737" i="10"/>
  <c r="E737" i="10"/>
  <c r="F737" i="10"/>
  <c r="B738" i="10"/>
  <c r="A738" i="10" s="1"/>
  <c r="C738" i="10"/>
  <c r="D738" i="10"/>
  <c r="E738" i="10"/>
  <c r="F738" i="10"/>
  <c r="B739" i="10"/>
  <c r="A739" i="10" s="1"/>
  <c r="C739" i="10"/>
  <c r="D739" i="10"/>
  <c r="E739" i="10"/>
  <c r="F739" i="10"/>
  <c r="B740" i="10"/>
  <c r="A740" i="10" s="1"/>
  <c r="C740" i="10"/>
  <c r="D740" i="10"/>
  <c r="E740" i="10"/>
  <c r="F740" i="10"/>
  <c r="B741" i="10"/>
  <c r="A741" i="10" s="1"/>
  <c r="C741" i="10"/>
  <c r="D741" i="10"/>
  <c r="E741" i="10"/>
  <c r="F741" i="10"/>
  <c r="B742" i="10"/>
  <c r="A742" i="10" s="1"/>
  <c r="C742" i="10"/>
  <c r="D742" i="10"/>
  <c r="E742" i="10"/>
  <c r="F742" i="10"/>
  <c r="B743" i="10"/>
  <c r="A743" i="10" s="1"/>
  <c r="C743" i="10"/>
  <c r="D743" i="10"/>
  <c r="E743" i="10"/>
  <c r="F743" i="10"/>
  <c r="B744" i="10"/>
  <c r="A744" i="10" s="1"/>
  <c r="C744" i="10"/>
  <c r="D744" i="10"/>
  <c r="E744" i="10"/>
  <c r="F744" i="10"/>
  <c r="B745" i="10"/>
  <c r="A745" i="10" s="1"/>
  <c r="C745" i="10"/>
  <c r="D745" i="10"/>
  <c r="E745" i="10"/>
  <c r="F745" i="10"/>
  <c r="B746" i="10"/>
  <c r="A746" i="10" s="1"/>
  <c r="C746" i="10"/>
  <c r="D746" i="10"/>
  <c r="E746" i="10"/>
  <c r="F746" i="10"/>
  <c r="B747" i="10"/>
  <c r="A747" i="10" s="1"/>
  <c r="C747" i="10"/>
  <c r="D747" i="10"/>
  <c r="E747" i="10"/>
  <c r="F747" i="10"/>
  <c r="B748" i="10"/>
  <c r="A748" i="10" s="1"/>
  <c r="C748" i="10"/>
  <c r="D748" i="10"/>
  <c r="E748" i="10"/>
  <c r="F748" i="10"/>
  <c r="B749" i="10"/>
  <c r="A749" i="10" s="1"/>
  <c r="C749" i="10"/>
  <c r="D749" i="10"/>
  <c r="E749" i="10"/>
  <c r="F749" i="10"/>
  <c r="B750" i="10"/>
  <c r="A750" i="10" s="1"/>
  <c r="C750" i="10"/>
  <c r="D750" i="10"/>
  <c r="E750" i="10"/>
  <c r="F750" i="10"/>
  <c r="B751" i="10"/>
  <c r="A751" i="10" s="1"/>
  <c r="C751" i="10"/>
  <c r="D751" i="10"/>
  <c r="E751" i="10"/>
  <c r="F751" i="10"/>
  <c r="B752" i="10"/>
  <c r="A752" i="10" s="1"/>
  <c r="C752" i="10"/>
  <c r="D752" i="10"/>
  <c r="E752" i="10"/>
  <c r="F752" i="10"/>
  <c r="B753" i="10"/>
  <c r="A753" i="10" s="1"/>
  <c r="C753" i="10"/>
  <c r="D753" i="10"/>
  <c r="E753" i="10"/>
  <c r="F753" i="10"/>
  <c r="B754" i="10"/>
  <c r="A754" i="10" s="1"/>
  <c r="C754" i="10"/>
  <c r="D754" i="10"/>
  <c r="E754" i="10"/>
  <c r="F754" i="10"/>
  <c r="B755" i="10"/>
  <c r="A755" i="10" s="1"/>
  <c r="C755" i="10"/>
  <c r="D755" i="10"/>
  <c r="E755" i="10"/>
  <c r="F755" i="10"/>
  <c r="B756" i="10"/>
  <c r="A756" i="10" s="1"/>
  <c r="C756" i="10"/>
  <c r="D756" i="10"/>
  <c r="E756" i="10"/>
  <c r="F756" i="10"/>
  <c r="B757" i="10"/>
  <c r="A757" i="10" s="1"/>
  <c r="C757" i="10"/>
  <c r="D757" i="10"/>
  <c r="E757" i="10"/>
  <c r="F757" i="10"/>
  <c r="T25" i="19"/>
  <c r="P45" i="18" s="1"/>
  <c r="O25" i="19"/>
  <c r="N25" i="19"/>
  <c r="T24" i="19"/>
  <c r="O24" i="19"/>
  <c r="N24" i="19"/>
  <c r="T23" i="19"/>
  <c r="P43" i="18" s="1"/>
  <c r="O23" i="19"/>
  <c r="N23" i="19"/>
  <c r="T22" i="19"/>
  <c r="O22" i="19"/>
  <c r="N22" i="19"/>
  <c r="T21" i="19"/>
  <c r="P41" i="18" s="1"/>
  <c r="O21" i="19"/>
  <c r="N21" i="19"/>
  <c r="T20" i="19"/>
  <c r="O20" i="19"/>
  <c r="N20" i="19"/>
  <c r="T19" i="19"/>
  <c r="P39" i="18" s="1"/>
  <c r="O19" i="19"/>
  <c r="N19" i="19"/>
  <c r="T18" i="19"/>
  <c r="O18" i="19"/>
  <c r="N18" i="19"/>
  <c r="T17" i="19"/>
  <c r="P37" i="18" s="1"/>
  <c r="O17" i="19"/>
  <c r="N17" i="19"/>
  <c r="T16" i="19"/>
  <c r="O16" i="19"/>
  <c r="N16" i="19"/>
  <c r="T15" i="19"/>
  <c r="P35" i="18" s="1"/>
  <c r="O15" i="19"/>
  <c r="N15" i="19"/>
  <c r="T14" i="19"/>
  <c r="O14" i="19"/>
  <c r="N14" i="19"/>
  <c r="T13" i="19"/>
  <c r="P33" i="18" s="1"/>
  <c r="O13" i="19"/>
  <c r="N13" i="19"/>
  <c r="T12" i="19"/>
  <c r="P32" i="18" s="1"/>
  <c r="O12" i="19"/>
  <c r="N12" i="19"/>
  <c r="T11" i="19"/>
  <c r="P31" i="18" s="1"/>
  <c r="O11" i="19"/>
  <c r="N11" i="19"/>
  <c r="F634" i="10"/>
  <c r="G5" i="19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J49" i="18"/>
  <c r="J48" i="18"/>
  <c r="J47" i="18"/>
  <c r="J46" i="18"/>
  <c r="E46" i="18"/>
  <c r="J45" i="18"/>
  <c r="E45" i="18"/>
  <c r="L42" i="18"/>
  <c r="M42" i="18" s="1"/>
  <c r="H42" i="18"/>
  <c r="R7" i="6" s="1"/>
  <c r="C42" i="18"/>
  <c r="R6" i="6" s="1"/>
  <c r="L41" i="18"/>
  <c r="M41" i="18" s="1"/>
  <c r="J41" i="18"/>
  <c r="E41" i="18"/>
  <c r="L40" i="18"/>
  <c r="M40" i="18" s="1"/>
  <c r="J40" i="18"/>
  <c r="E40" i="18"/>
  <c r="L39" i="18"/>
  <c r="M39" i="18" s="1"/>
  <c r="J39" i="18"/>
  <c r="E39" i="18"/>
  <c r="L38" i="18"/>
  <c r="M38" i="18" s="1"/>
  <c r="J38" i="18"/>
  <c r="E38" i="18"/>
  <c r="L37" i="18"/>
  <c r="M37" i="18" s="1"/>
  <c r="J37" i="18"/>
  <c r="E37" i="18"/>
  <c r="L36" i="18"/>
  <c r="M36" i="18" s="1"/>
  <c r="J36" i="18"/>
  <c r="E36" i="18"/>
  <c r="L35" i="18"/>
  <c r="M35" i="18" s="1"/>
  <c r="J35" i="18"/>
  <c r="E35" i="18"/>
  <c r="L34" i="18"/>
  <c r="M34" i="18" s="1"/>
  <c r="J34" i="18"/>
  <c r="E34" i="18"/>
  <c r="L33" i="18"/>
  <c r="M33" i="18" s="1"/>
  <c r="J33" i="18"/>
  <c r="E33" i="18"/>
  <c r="L32" i="18"/>
  <c r="M32" i="18" s="1"/>
  <c r="J32" i="18"/>
  <c r="E32" i="18"/>
  <c r="Q31" i="18"/>
  <c r="L31" i="18"/>
  <c r="M31" i="18" s="1"/>
  <c r="J31" i="18"/>
  <c r="E31" i="18"/>
  <c r="L30" i="18"/>
  <c r="M30" i="18" s="1"/>
  <c r="J30" i="18"/>
  <c r="E30" i="18"/>
  <c r="L29" i="18"/>
  <c r="M29" i="18" s="1"/>
  <c r="J29" i="18"/>
  <c r="E29" i="18"/>
  <c r="L28" i="18"/>
  <c r="M28" i="18" s="1"/>
  <c r="J28" i="18"/>
  <c r="E28" i="18"/>
  <c r="L27" i="18"/>
  <c r="M27" i="18" s="1"/>
  <c r="J27" i="18"/>
  <c r="E27" i="18"/>
  <c r="L26" i="18"/>
  <c r="M26" i="18" s="1"/>
  <c r="J26" i="18"/>
  <c r="E26" i="18"/>
  <c r="L25" i="18"/>
  <c r="M25" i="18" s="1"/>
  <c r="J25" i="18"/>
  <c r="E25" i="18"/>
  <c r="L24" i="18"/>
  <c r="M24" i="18" s="1"/>
  <c r="J24" i="18"/>
  <c r="E24" i="18"/>
  <c r="L23" i="18"/>
  <c r="M23" i="18" s="1"/>
  <c r="J23" i="18"/>
  <c r="E23" i="18"/>
  <c r="L22" i="18"/>
  <c r="M22" i="18" s="1"/>
  <c r="J22" i="18"/>
  <c r="E22" i="18"/>
  <c r="L21" i="18"/>
  <c r="M21" i="18" s="1"/>
  <c r="J21" i="18"/>
  <c r="E21" i="18"/>
  <c r="L20" i="18"/>
  <c r="M20" i="18" s="1"/>
  <c r="J20" i="18"/>
  <c r="E20" i="18"/>
  <c r="L19" i="18"/>
  <c r="M19" i="18" s="1"/>
  <c r="J19" i="18"/>
  <c r="E19" i="18"/>
  <c r="L18" i="18"/>
  <c r="M18" i="18" s="1"/>
  <c r="J18" i="18"/>
  <c r="E18" i="18"/>
  <c r="L17" i="18"/>
  <c r="M17" i="18" s="1"/>
  <c r="J17" i="18"/>
  <c r="E17" i="18"/>
  <c r="L16" i="18"/>
  <c r="M16" i="18" s="1"/>
  <c r="J16" i="18"/>
  <c r="E16" i="18"/>
  <c r="L15" i="18"/>
  <c r="M15" i="18" s="1"/>
  <c r="J15" i="18"/>
  <c r="E15" i="18"/>
  <c r="L14" i="18"/>
  <c r="M14" i="18" s="1"/>
  <c r="J14" i="18"/>
  <c r="E14" i="18"/>
  <c r="L13" i="18"/>
  <c r="M13" i="18" s="1"/>
  <c r="J13" i="18"/>
  <c r="E13" i="18"/>
  <c r="C9" i="18"/>
  <c r="H6" i="18" s="1"/>
  <c r="B506" i="10"/>
  <c r="C506" i="10"/>
  <c r="D506" i="10"/>
  <c r="E506" i="10"/>
  <c r="B507" i="10"/>
  <c r="A507" i="10" s="1"/>
  <c r="C507" i="10"/>
  <c r="D507" i="10"/>
  <c r="E507" i="10"/>
  <c r="B508" i="10"/>
  <c r="A508" i="10" s="1"/>
  <c r="C508" i="10"/>
  <c r="D508" i="10"/>
  <c r="E508" i="10"/>
  <c r="B509" i="10"/>
  <c r="A509" i="10" s="1"/>
  <c r="C509" i="10"/>
  <c r="D509" i="10"/>
  <c r="E509" i="10"/>
  <c r="B510" i="10"/>
  <c r="A510" i="10" s="1"/>
  <c r="C510" i="10"/>
  <c r="D510" i="10"/>
  <c r="E510" i="10"/>
  <c r="B511" i="10"/>
  <c r="A511" i="10" s="1"/>
  <c r="C511" i="10"/>
  <c r="D511" i="10"/>
  <c r="E511" i="10"/>
  <c r="B512" i="10"/>
  <c r="A512" i="10" s="1"/>
  <c r="C512" i="10"/>
  <c r="D512" i="10"/>
  <c r="E512" i="10"/>
  <c r="B513" i="10"/>
  <c r="A513" i="10" s="1"/>
  <c r="C513" i="10"/>
  <c r="D513" i="10"/>
  <c r="E513" i="10"/>
  <c r="B514" i="10"/>
  <c r="A514" i="10" s="1"/>
  <c r="C514" i="10"/>
  <c r="D514" i="10"/>
  <c r="E514" i="10"/>
  <c r="B515" i="10"/>
  <c r="A515" i="10" s="1"/>
  <c r="C515" i="10"/>
  <c r="D515" i="10"/>
  <c r="E515" i="10"/>
  <c r="B516" i="10"/>
  <c r="A516" i="10" s="1"/>
  <c r="C516" i="10"/>
  <c r="D516" i="10"/>
  <c r="E516" i="10"/>
  <c r="B517" i="10"/>
  <c r="A517" i="10" s="1"/>
  <c r="C517" i="10"/>
  <c r="D517" i="10"/>
  <c r="E517" i="10"/>
  <c r="B518" i="10"/>
  <c r="A518" i="10" s="1"/>
  <c r="C518" i="10"/>
  <c r="D518" i="10"/>
  <c r="E518" i="10"/>
  <c r="B519" i="10"/>
  <c r="A519" i="10" s="1"/>
  <c r="C519" i="10"/>
  <c r="D519" i="10"/>
  <c r="E519" i="10"/>
  <c r="B520" i="10"/>
  <c r="A520" i="10" s="1"/>
  <c r="C520" i="10"/>
  <c r="D520" i="10"/>
  <c r="E520" i="10"/>
  <c r="B521" i="10"/>
  <c r="A521" i="10" s="1"/>
  <c r="C521" i="10"/>
  <c r="D521" i="10"/>
  <c r="E521" i="10"/>
  <c r="B522" i="10"/>
  <c r="A522" i="10" s="1"/>
  <c r="C522" i="10"/>
  <c r="D522" i="10"/>
  <c r="E522" i="10"/>
  <c r="B523" i="10"/>
  <c r="A523" i="10" s="1"/>
  <c r="C523" i="10"/>
  <c r="D523" i="10"/>
  <c r="E523" i="10"/>
  <c r="B524" i="10"/>
  <c r="A524" i="10" s="1"/>
  <c r="C524" i="10"/>
  <c r="D524" i="10"/>
  <c r="E524" i="10"/>
  <c r="B525" i="10"/>
  <c r="A525" i="10" s="1"/>
  <c r="C525" i="10"/>
  <c r="D525" i="10"/>
  <c r="E525" i="10"/>
  <c r="B526" i="10"/>
  <c r="A526" i="10" s="1"/>
  <c r="C526" i="10"/>
  <c r="D526" i="10"/>
  <c r="E526" i="10"/>
  <c r="B527" i="10"/>
  <c r="A527" i="10" s="1"/>
  <c r="C527" i="10"/>
  <c r="D527" i="10"/>
  <c r="E527" i="10"/>
  <c r="B528" i="10"/>
  <c r="A528" i="10" s="1"/>
  <c r="C528" i="10"/>
  <c r="D528" i="10"/>
  <c r="E528" i="10"/>
  <c r="B529" i="10"/>
  <c r="A529" i="10" s="1"/>
  <c r="C529" i="10"/>
  <c r="D529" i="10"/>
  <c r="E529" i="10"/>
  <c r="B530" i="10"/>
  <c r="A530" i="10" s="1"/>
  <c r="C530" i="10"/>
  <c r="D530" i="10"/>
  <c r="E530" i="10"/>
  <c r="B531" i="10"/>
  <c r="A531" i="10" s="1"/>
  <c r="C531" i="10"/>
  <c r="D531" i="10"/>
  <c r="E531" i="10"/>
  <c r="B532" i="10"/>
  <c r="A532" i="10" s="1"/>
  <c r="C532" i="10"/>
  <c r="D532" i="10"/>
  <c r="E532" i="10"/>
  <c r="B533" i="10"/>
  <c r="A533" i="10" s="1"/>
  <c r="C533" i="10"/>
  <c r="D533" i="10"/>
  <c r="E533" i="10"/>
  <c r="B534" i="10"/>
  <c r="A534" i="10" s="1"/>
  <c r="C534" i="10"/>
  <c r="D534" i="10"/>
  <c r="E534" i="10"/>
  <c r="B535" i="10"/>
  <c r="A535" i="10" s="1"/>
  <c r="C535" i="10"/>
  <c r="D535" i="10"/>
  <c r="E535" i="10"/>
  <c r="B536" i="10"/>
  <c r="A536" i="10" s="1"/>
  <c r="C536" i="10"/>
  <c r="D536" i="10"/>
  <c r="E536" i="10"/>
  <c r="B537" i="10"/>
  <c r="A537" i="10" s="1"/>
  <c r="C537" i="10"/>
  <c r="D537" i="10"/>
  <c r="E537" i="10"/>
  <c r="B538" i="10"/>
  <c r="A538" i="10" s="1"/>
  <c r="C538" i="10"/>
  <c r="D538" i="10"/>
  <c r="E538" i="10"/>
  <c r="B539" i="10"/>
  <c r="A539" i="10" s="1"/>
  <c r="C539" i="10"/>
  <c r="D539" i="10"/>
  <c r="E539" i="10"/>
  <c r="B540" i="10"/>
  <c r="A540" i="10" s="1"/>
  <c r="C540" i="10"/>
  <c r="D540" i="10"/>
  <c r="E540" i="10"/>
  <c r="B541" i="10"/>
  <c r="A541" i="10" s="1"/>
  <c r="C541" i="10"/>
  <c r="D541" i="10"/>
  <c r="E541" i="10"/>
  <c r="B542" i="10"/>
  <c r="A542" i="10" s="1"/>
  <c r="C542" i="10"/>
  <c r="D542" i="10"/>
  <c r="E542" i="10"/>
  <c r="B543" i="10"/>
  <c r="A543" i="10" s="1"/>
  <c r="C543" i="10"/>
  <c r="D543" i="10"/>
  <c r="E543" i="10"/>
  <c r="B544" i="10"/>
  <c r="A544" i="10" s="1"/>
  <c r="C544" i="10"/>
  <c r="D544" i="10"/>
  <c r="E544" i="10"/>
  <c r="B545" i="10"/>
  <c r="A545" i="10" s="1"/>
  <c r="C545" i="10"/>
  <c r="D545" i="10"/>
  <c r="E545" i="10"/>
  <c r="B546" i="10"/>
  <c r="A546" i="10" s="1"/>
  <c r="C546" i="10"/>
  <c r="D546" i="10"/>
  <c r="E546" i="10"/>
  <c r="B547" i="10"/>
  <c r="A547" i="10" s="1"/>
  <c r="C547" i="10"/>
  <c r="D547" i="10"/>
  <c r="E547" i="10"/>
  <c r="B548" i="10"/>
  <c r="A548" i="10" s="1"/>
  <c r="C548" i="10"/>
  <c r="D548" i="10"/>
  <c r="E548" i="10"/>
  <c r="B549" i="10"/>
  <c r="A549" i="10" s="1"/>
  <c r="C549" i="10"/>
  <c r="D549" i="10"/>
  <c r="E549" i="10"/>
  <c r="B550" i="10"/>
  <c r="A550" i="10" s="1"/>
  <c r="C550" i="10"/>
  <c r="D550" i="10"/>
  <c r="E550" i="10"/>
  <c r="B551" i="10"/>
  <c r="A551" i="10" s="1"/>
  <c r="C551" i="10"/>
  <c r="D551" i="10"/>
  <c r="E551" i="10"/>
  <c r="B552" i="10"/>
  <c r="A552" i="10" s="1"/>
  <c r="C552" i="10"/>
  <c r="D552" i="10"/>
  <c r="E552" i="10"/>
  <c r="B553" i="10"/>
  <c r="A553" i="10" s="1"/>
  <c r="C553" i="10"/>
  <c r="D553" i="10"/>
  <c r="E553" i="10"/>
  <c r="B554" i="10"/>
  <c r="A554" i="10" s="1"/>
  <c r="C554" i="10"/>
  <c r="D554" i="10"/>
  <c r="E554" i="10"/>
  <c r="B555" i="10"/>
  <c r="A555" i="10" s="1"/>
  <c r="C555" i="10"/>
  <c r="D555" i="10"/>
  <c r="E555" i="10"/>
  <c r="B556" i="10"/>
  <c r="A556" i="10" s="1"/>
  <c r="C556" i="10"/>
  <c r="D556" i="10"/>
  <c r="E556" i="10"/>
  <c r="B557" i="10"/>
  <c r="A557" i="10" s="1"/>
  <c r="C557" i="10"/>
  <c r="D557" i="10"/>
  <c r="E557" i="10"/>
  <c r="B558" i="10"/>
  <c r="A558" i="10" s="1"/>
  <c r="C558" i="10"/>
  <c r="D558" i="10"/>
  <c r="E558" i="10"/>
  <c r="B559" i="10"/>
  <c r="A559" i="10" s="1"/>
  <c r="C559" i="10"/>
  <c r="D559" i="10"/>
  <c r="E559" i="10"/>
  <c r="B560" i="10"/>
  <c r="A560" i="10" s="1"/>
  <c r="C560" i="10"/>
  <c r="D560" i="10"/>
  <c r="E560" i="10"/>
  <c r="B561" i="10"/>
  <c r="A561" i="10" s="1"/>
  <c r="C561" i="10"/>
  <c r="D561" i="10"/>
  <c r="E561" i="10"/>
  <c r="B562" i="10"/>
  <c r="A562" i="10" s="1"/>
  <c r="C562" i="10"/>
  <c r="D562" i="10"/>
  <c r="E562" i="10"/>
  <c r="B563" i="10"/>
  <c r="A563" i="10" s="1"/>
  <c r="C563" i="10"/>
  <c r="D563" i="10"/>
  <c r="E563" i="10"/>
  <c r="B564" i="10"/>
  <c r="A564" i="10" s="1"/>
  <c r="C564" i="10"/>
  <c r="D564" i="10"/>
  <c r="E564" i="10"/>
  <c r="B565" i="10"/>
  <c r="A565" i="10" s="1"/>
  <c r="C565" i="10"/>
  <c r="D565" i="10"/>
  <c r="E565" i="10"/>
  <c r="B566" i="10"/>
  <c r="A566" i="10" s="1"/>
  <c r="C566" i="10"/>
  <c r="D566" i="10"/>
  <c r="E566" i="10"/>
  <c r="B567" i="10"/>
  <c r="A567" i="10" s="1"/>
  <c r="C567" i="10"/>
  <c r="D567" i="10"/>
  <c r="E567" i="10"/>
  <c r="B568" i="10"/>
  <c r="A568" i="10" s="1"/>
  <c r="C568" i="10"/>
  <c r="D568" i="10"/>
  <c r="E568" i="10"/>
  <c r="B569" i="10"/>
  <c r="A569" i="10" s="1"/>
  <c r="C569" i="10"/>
  <c r="D569" i="10"/>
  <c r="E569" i="10"/>
  <c r="B570" i="10"/>
  <c r="A570" i="10" s="1"/>
  <c r="C570" i="10"/>
  <c r="D570" i="10"/>
  <c r="E570" i="10"/>
  <c r="B571" i="10"/>
  <c r="A571" i="10" s="1"/>
  <c r="C571" i="10"/>
  <c r="D571" i="10"/>
  <c r="E571" i="10"/>
  <c r="B572" i="10"/>
  <c r="A572" i="10" s="1"/>
  <c r="C572" i="10"/>
  <c r="D572" i="10"/>
  <c r="E572" i="10"/>
  <c r="B573" i="10"/>
  <c r="A573" i="10" s="1"/>
  <c r="C573" i="10"/>
  <c r="D573" i="10"/>
  <c r="E573" i="10"/>
  <c r="B574" i="10"/>
  <c r="A574" i="10" s="1"/>
  <c r="C574" i="10"/>
  <c r="D574" i="10"/>
  <c r="E574" i="10"/>
  <c r="B575" i="10"/>
  <c r="A575" i="10" s="1"/>
  <c r="C575" i="10"/>
  <c r="D575" i="10"/>
  <c r="E575" i="10"/>
  <c r="B576" i="10"/>
  <c r="A576" i="10" s="1"/>
  <c r="C576" i="10"/>
  <c r="D576" i="10"/>
  <c r="E576" i="10"/>
  <c r="B577" i="10"/>
  <c r="A577" i="10" s="1"/>
  <c r="C577" i="10"/>
  <c r="D577" i="10"/>
  <c r="E577" i="10"/>
  <c r="B578" i="10"/>
  <c r="A578" i="10" s="1"/>
  <c r="C578" i="10"/>
  <c r="D578" i="10"/>
  <c r="E578" i="10"/>
  <c r="B579" i="10"/>
  <c r="A579" i="10" s="1"/>
  <c r="C579" i="10"/>
  <c r="D579" i="10"/>
  <c r="E579" i="10"/>
  <c r="F579" i="10"/>
  <c r="B580" i="10"/>
  <c r="A580" i="10" s="1"/>
  <c r="C580" i="10"/>
  <c r="D580" i="10"/>
  <c r="E580" i="10"/>
  <c r="B581" i="10"/>
  <c r="A581" i="10" s="1"/>
  <c r="C581" i="10"/>
  <c r="D581" i="10"/>
  <c r="E581" i="10"/>
  <c r="B582" i="10"/>
  <c r="A582" i="10" s="1"/>
  <c r="C582" i="10"/>
  <c r="D582" i="10"/>
  <c r="E582" i="10"/>
  <c r="B583" i="10"/>
  <c r="A583" i="10" s="1"/>
  <c r="C583" i="10"/>
  <c r="D583" i="10"/>
  <c r="E583" i="10"/>
  <c r="F583" i="10"/>
  <c r="B584" i="10"/>
  <c r="A584" i="10" s="1"/>
  <c r="C584" i="10"/>
  <c r="D584" i="10"/>
  <c r="E584" i="10"/>
  <c r="B585" i="10"/>
  <c r="A585" i="10" s="1"/>
  <c r="C585" i="10"/>
  <c r="D585" i="10"/>
  <c r="E585" i="10"/>
  <c r="B586" i="10"/>
  <c r="A586" i="10" s="1"/>
  <c r="C586" i="10"/>
  <c r="D586" i="10"/>
  <c r="E586" i="10"/>
  <c r="B587" i="10"/>
  <c r="A587" i="10" s="1"/>
  <c r="C587" i="10"/>
  <c r="D587" i="10"/>
  <c r="E587" i="10"/>
  <c r="F587" i="10"/>
  <c r="B588" i="10"/>
  <c r="A588" i="10" s="1"/>
  <c r="C588" i="10"/>
  <c r="D588" i="10"/>
  <c r="E588" i="10"/>
  <c r="B589" i="10"/>
  <c r="A589" i="10" s="1"/>
  <c r="C589" i="10"/>
  <c r="D589" i="10"/>
  <c r="E589" i="10"/>
  <c r="B590" i="10"/>
  <c r="A590" i="10" s="1"/>
  <c r="C590" i="10"/>
  <c r="D590" i="10"/>
  <c r="E590" i="10"/>
  <c r="F590" i="10"/>
  <c r="B591" i="10"/>
  <c r="A591" i="10" s="1"/>
  <c r="C591" i="10"/>
  <c r="D591" i="10"/>
  <c r="E591" i="10"/>
  <c r="B592" i="10"/>
  <c r="A592" i="10" s="1"/>
  <c r="C592" i="10"/>
  <c r="D592" i="10"/>
  <c r="E592" i="10"/>
  <c r="B593" i="10"/>
  <c r="A593" i="10" s="1"/>
  <c r="C593" i="10"/>
  <c r="D593" i="10"/>
  <c r="E593" i="10"/>
  <c r="B594" i="10"/>
  <c r="A594" i="10" s="1"/>
  <c r="C594" i="10"/>
  <c r="D594" i="10"/>
  <c r="E594" i="10"/>
  <c r="F594" i="10"/>
  <c r="B595" i="10"/>
  <c r="A595" i="10" s="1"/>
  <c r="C595" i="10"/>
  <c r="D595" i="10"/>
  <c r="E595" i="10"/>
  <c r="F595" i="10"/>
  <c r="B596" i="10"/>
  <c r="A596" i="10" s="1"/>
  <c r="C596" i="10"/>
  <c r="D596" i="10"/>
  <c r="E596" i="10"/>
  <c r="B597" i="10"/>
  <c r="A597" i="10" s="1"/>
  <c r="C597" i="10"/>
  <c r="D597" i="10"/>
  <c r="E597" i="10"/>
  <c r="B598" i="10"/>
  <c r="A598" i="10" s="1"/>
  <c r="C598" i="10"/>
  <c r="D598" i="10"/>
  <c r="E598" i="10"/>
  <c r="F598" i="10"/>
  <c r="B599" i="10"/>
  <c r="A599" i="10" s="1"/>
  <c r="C599" i="10"/>
  <c r="D599" i="10"/>
  <c r="E599" i="10"/>
  <c r="F599" i="10"/>
  <c r="B600" i="10"/>
  <c r="A600" i="10" s="1"/>
  <c r="C600" i="10"/>
  <c r="D600" i="10"/>
  <c r="E600" i="10"/>
  <c r="B601" i="10"/>
  <c r="A601" i="10" s="1"/>
  <c r="C601" i="10"/>
  <c r="D601" i="10"/>
  <c r="E601" i="10"/>
  <c r="B602" i="10"/>
  <c r="A602" i="10" s="1"/>
  <c r="C602" i="10"/>
  <c r="D602" i="10"/>
  <c r="E602" i="10"/>
  <c r="F602" i="10"/>
  <c r="B603" i="10"/>
  <c r="A603" i="10" s="1"/>
  <c r="C603" i="10"/>
  <c r="D603" i="10"/>
  <c r="E603" i="10"/>
  <c r="F603" i="10"/>
  <c r="B604" i="10"/>
  <c r="A604" i="10" s="1"/>
  <c r="C604" i="10"/>
  <c r="D604" i="10"/>
  <c r="E604" i="10"/>
  <c r="B605" i="10"/>
  <c r="A605" i="10" s="1"/>
  <c r="C605" i="10"/>
  <c r="D605" i="10"/>
  <c r="E605" i="10"/>
  <c r="B606" i="10"/>
  <c r="A606" i="10" s="1"/>
  <c r="C606" i="10"/>
  <c r="D606" i="10"/>
  <c r="E606" i="10"/>
  <c r="B607" i="10"/>
  <c r="A607" i="10" s="1"/>
  <c r="C607" i="10"/>
  <c r="D607" i="10"/>
  <c r="E607" i="10"/>
  <c r="F607" i="10"/>
  <c r="B608" i="10"/>
  <c r="A608" i="10" s="1"/>
  <c r="C608" i="10"/>
  <c r="D608" i="10"/>
  <c r="E608" i="10"/>
  <c r="B609" i="10"/>
  <c r="A609" i="10" s="1"/>
  <c r="C609" i="10"/>
  <c r="D609" i="10"/>
  <c r="E609" i="10"/>
  <c r="B610" i="10"/>
  <c r="A610" i="10" s="1"/>
  <c r="C610" i="10"/>
  <c r="D610" i="10"/>
  <c r="E610" i="10"/>
  <c r="B611" i="10"/>
  <c r="A611" i="10" s="1"/>
  <c r="C611" i="10"/>
  <c r="D611" i="10"/>
  <c r="E611" i="10"/>
  <c r="B612" i="10"/>
  <c r="A612" i="10" s="1"/>
  <c r="C612" i="10"/>
  <c r="D612" i="10"/>
  <c r="E612" i="10"/>
  <c r="F612" i="10"/>
  <c r="B613" i="10"/>
  <c r="A613" i="10" s="1"/>
  <c r="C613" i="10"/>
  <c r="D613" i="10"/>
  <c r="E613" i="10"/>
  <c r="B614" i="10"/>
  <c r="A614" i="10" s="1"/>
  <c r="C614" i="10"/>
  <c r="D614" i="10"/>
  <c r="E614" i="10"/>
  <c r="F614" i="10"/>
  <c r="B615" i="10"/>
  <c r="A615" i="10" s="1"/>
  <c r="C615" i="10"/>
  <c r="D615" i="10"/>
  <c r="E615" i="10"/>
  <c r="B616" i="10"/>
  <c r="A616" i="10" s="1"/>
  <c r="C616" i="10"/>
  <c r="D616" i="10"/>
  <c r="E616" i="10"/>
  <c r="B617" i="10"/>
  <c r="A617" i="10" s="1"/>
  <c r="C617" i="10"/>
  <c r="D617" i="10"/>
  <c r="E617" i="10"/>
  <c r="B618" i="10"/>
  <c r="A618" i="10" s="1"/>
  <c r="C618" i="10"/>
  <c r="D618" i="10"/>
  <c r="E618" i="10"/>
  <c r="F618" i="10"/>
  <c r="B619" i="10"/>
  <c r="A619" i="10" s="1"/>
  <c r="C619" i="10"/>
  <c r="D619" i="10"/>
  <c r="E619" i="10"/>
  <c r="F619" i="10"/>
  <c r="B620" i="10"/>
  <c r="A620" i="10" s="1"/>
  <c r="C620" i="10"/>
  <c r="D620" i="10"/>
  <c r="E620" i="10"/>
  <c r="B621" i="10"/>
  <c r="A621" i="10" s="1"/>
  <c r="C621" i="10"/>
  <c r="D621" i="10"/>
  <c r="E621" i="10"/>
  <c r="B622" i="10"/>
  <c r="A622" i="10" s="1"/>
  <c r="C622" i="10"/>
  <c r="D622" i="10"/>
  <c r="E622" i="10"/>
  <c r="F622" i="10"/>
  <c r="B623" i="10"/>
  <c r="A623" i="10" s="1"/>
  <c r="C623" i="10"/>
  <c r="D623" i="10"/>
  <c r="E623" i="10"/>
  <c r="B624" i="10"/>
  <c r="A624" i="10" s="1"/>
  <c r="C624" i="10"/>
  <c r="D624" i="10"/>
  <c r="E624" i="10"/>
  <c r="B625" i="10"/>
  <c r="A625" i="10" s="1"/>
  <c r="C625" i="10"/>
  <c r="D625" i="10"/>
  <c r="E625" i="10"/>
  <c r="B626" i="10"/>
  <c r="A626" i="10" s="1"/>
  <c r="C626" i="10"/>
  <c r="D626" i="10"/>
  <c r="E626" i="10"/>
  <c r="F626" i="10"/>
  <c r="B627" i="10"/>
  <c r="A627" i="10" s="1"/>
  <c r="C627" i="10"/>
  <c r="D627" i="10"/>
  <c r="E627" i="10"/>
  <c r="F627" i="10"/>
  <c r="B628" i="10"/>
  <c r="A628" i="10" s="1"/>
  <c r="C628" i="10"/>
  <c r="D628" i="10"/>
  <c r="E628" i="10"/>
  <c r="B629" i="10"/>
  <c r="A629" i="10" s="1"/>
  <c r="C629" i="10"/>
  <c r="D629" i="10"/>
  <c r="E629" i="10"/>
  <c r="B630" i="10"/>
  <c r="A630" i="10" s="1"/>
  <c r="C630" i="10"/>
  <c r="D630" i="10"/>
  <c r="E630" i="10"/>
  <c r="F630" i="10"/>
  <c r="B631" i="10"/>
  <c r="A631" i="10" s="1"/>
  <c r="C631" i="10"/>
  <c r="D631" i="10"/>
  <c r="E631" i="10"/>
  <c r="F631" i="10"/>
  <c r="G130" i="17"/>
  <c r="F130" i="17"/>
  <c r="G129" i="17"/>
  <c r="F129" i="17"/>
  <c r="G128" i="17"/>
  <c r="F128" i="17"/>
  <c r="F629" i="10" s="1"/>
  <c r="G127" i="17"/>
  <c r="F127" i="17"/>
  <c r="F628" i="10" s="1"/>
  <c r="G126" i="17"/>
  <c r="F126" i="17"/>
  <c r="G125" i="17"/>
  <c r="F125" i="17"/>
  <c r="G124" i="17"/>
  <c r="F124" i="17"/>
  <c r="F625" i="10" s="1"/>
  <c r="G123" i="17"/>
  <c r="F123" i="17"/>
  <c r="F624" i="10" s="1"/>
  <c r="G122" i="17"/>
  <c r="F122" i="17"/>
  <c r="F623" i="10" s="1"/>
  <c r="G121" i="17"/>
  <c r="F121" i="17"/>
  <c r="G120" i="17"/>
  <c r="F120" i="17"/>
  <c r="F621" i="10" s="1"/>
  <c r="G119" i="17"/>
  <c r="F119" i="17"/>
  <c r="F620" i="10" s="1"/>
  <c r="G118" i="17"/>
  <c r="F118" i="17"/>
  <c r="G117" i="17"/>
  <c r="F117" i="17"/>
  <c r="G116" i="17"/>
  <c r="F116" i="17"/>
  <c r="F617" i="10" s="1"/>
  <c r="G115" i="17"/>
  <c r="F115" i="17"/>
  <c r="F616" i="10" s="1"/>
  <c r="G114" i="17"/>
  <c r="F114" i="17"/>
  <c r="F615" i="10" s="1"/>
  <c r="G113" i="17"/>
  <c r="F113" i="17"/>
  <c r="G112" i="17"/>
  <c r="F112" i="17"/>
  <c r="F613" i="10" s="1"/>
  <c r="G111" i="17"/>
  <c r="F111" i="17"/>
  <c r="G110" i="17"/>
  <c r="F110" i="17"/>
  <c r="F611" i="10" s="1"/>
  <c r="G109" i="17"/>
  <c r="F109" i="17"/>
  <c r="F610" i="10" s="1"/>
  <c r="G108" i="17"/>
  <c r="F108" i="17"/>
  <c r="F609" i="10" s="1"/>
  <c r="G107" i="17"/>
  <c r="F107" i="17"/>
  <c r="F608" i="10" s="1"/>
  <c r="G106" i="17"/>
  <c r="F106" i="17"/>
  <c r="G105" i="17"/>
  <c r="F105" i="17"/>
  <c r="F606" i="10" s="1"/>
  <c r="G104" i="17"/>
  <c r="F104" i="17"/>
  <c r="F605" i="10" s="1"/>
  <c r="G103" i="17"/>
  <c r="F103" i="17"/>
  <c r="F604" i="10" s="1"/>
  <c r="G102" i="17"/>
  <c r="F102" i="17"/>
  <c r="G101" i="17"/>
  <c r="F101" i="17"/>
  <c r="G100" i="17"/>
  <c r="F100" i="17"/>
  <c r="F601" i="10" s="1"/>
  <c r="G99" i="17"/>
  <c r="F99" i="17"/>
  <c r="F600" i="10" s="1"/>
  <c r="G98" i="17"/>
  <c r="F98" i="17"/>
  <c r="G97" i="17"/>
  <c r="F97" i="17"/>
  <c r="G96" i="17"/>
  <c r="F96" i="17"/>
  <c r="F597" i="10" s="1"/>
  <c r="G95" i="17"/>
  <c r="F95" i="17"/>
  <c r="F596" i="10" s="1"/>
  <c r="G94" i="17"/>
  <c r="F94" i="17"/>
  <c r="G93" i="17"/>
  <c r="F93" i="17"/>
  <c r="G92" i="17"/>
  <c r="F92" i="17"/>
  <c r="F593" i="10" s="1"/>
  <c r="G91" i="17"/>
  <c r="F91" i="17"/>
  <c r="F592" i="10" s="1"/>
  <c r="G90" i="17"/>
  <c r="F90" i="17"/>
  <c r="F591" i="10" s="1"/>
  <c r="G89" i="17"/>
  <c r="F89" i="17"/>
  <c r="G88" i="17"/>
  <c r="F88" i="17"/>
  <c r="F589" i="10" s="1"/>
  <c r="G87" i="17"/>
  <c r="F87" i="17"/>
  <c r="F588" i="10" s="1"/>
  <c r="G86" i="17"/>
  <c r="F86" i="17"/>
  <c r="G85" i="17"/>
  <c r="F85" i="17"/>
  <c r="F586" i="10" s="1"/>
  <c r="G84" i="17"/>
  <c r="F84" i="17"/>
  <c r="F585" i="10" s="1"/>
  <c r="G83" i="17"/>
  <c r="F83" i="17"/>
  <c r="F584" i="10" s="1"/>
  <c r="G82" i="17"/>
  <c r="F82" i="17"/>
  <c r="G81" i="17"/>
  <c r="F81" i="17"/>
  <c r="F582" i="10" s="1"/>
  <c r="G80" i="17"/>
  <c r="F80" i="17"/>
  <c r="F581" i="10" s="1"/>
  <c r="G79" i="17"/>
  <c r="F79" i="17"/>
  <c r="F580" i="10" s="1"/>
  <c r="G78" i="17"/>
  <c r="F78" i="17"/>
  <c r="G77" i="17"/>
  <c r="F77" i="17"/>
  <c r="F578" i="10" s="1"/>
  <c r="G76" i="17"/>
  <c r="F76" i="17"/>
  <c r="F577" i="10" s="1"/>
  <c r="G75" i="17"/>
  <c r="F75" i="17"/>
  <c r="F576" i="10" s="1"/>
  <c r="F74" i="17"/>
  <c r="F575" i="10" s="1"/>
  <c r="F73" i="17"/>
  <c r="F574" i="10" s="1"/>
  <c r="F72" i="17"/>
  <c r="F573" i="10" s="1"/>
  <c r="F71" i="17"/>
  <c r="F572" i="10" s="1"/>
  <c r="F70" i="17"/>
  <c r="F571" i="10" s="1"/>
  <c r="G69" i="17"/>
  <c r="G70" i="17" s="1"/>
  <c r="G71" i="17" s="1"/>
  <c r="G72" i="17" s="1"/>
  <c r="G73" i="17" s="1"/>
  <c r="G74" i="17" s="1"/>
  <c r="F69" i="17"/>
  <c r="F570" i="10" s="1"/>
  <c r="G68" i="17"/>
  <c r="F68" i="17"/>
  <c r="F569" i="10" s="1"/>
  <c r="G67" i="17"/>
  <c r="F67" i="17"/>
  <c r="F568" i="10" s="1"/>
  <c r="G66" i="17"/>
  <c r="F66" i="17"/>
  <c r="F567" i="10" s="1"/>
  <c r="G65" i="17"/>
  <c r="F65" i="17"/>
  <c r="F566" i="10" s="1"/>
  <c r="G64" i="17"/>
  <c r="F64" i="17"/>
  <c r="F565" i="10" s="1"/>
  <c r="G63" i="17"/>
  <c r="F63" i="17"/>
  <c r="F564" i="10" s="1"/>
  <c r="G62" i="17"/>
  <c r="F62" i="17"/>
  <c r="F563" i="10" s="1"/>
  <c r="G61" i="17"/>
  <c r="F61" i="17"/>
  <c r="F562" i="10" s="1"/>
  <c r="G60" i="17"/>
  <c r="F60" i="17"/>
  <c r="F561" i="10" s="1"/>
  <c r="G59" i="17"/>
  <c r="F59" i="17"/>
  <c r="F560" i="10" s="1"/>
  <c r="G58" i="17"/>
  <c r="F58" i="17"/>
  <c r="F559" i="10" s="1"/>
  <c r="G57" i="17"/>
  <c r="F57" i="17"/>
  <c r="F558" i="10" s="1"/>
  <c r="G56" i="17"/>
  <c r="F56" i="17"/>
  <c r="F557" i="10" s="1"/>
  <c r="G55" i="17"/>
  <c r="F55" i="17"/>
  <c r="F556" i="10" s="1"/>
  <c r="G54" i="17"/>
  <c r="F54" i="17"/>
  <c r="F555" i="10" s="1"/>
  <c r="F53" i="17"/>
  <c r="F554" i="10" s="1"/>
  <c r="F52" i="17"/>
  <c r="F553" i="10" s="1"/>
  <c r="F51" i="17"/>
  <c r="F552" i="10" s="1"/>
  <c r="F50" i="17"/>
  <c r="F551" i="10" s="1"/>
  <c r="G49" i="17"/>
  <c r="G50" i="17" s="1"/>
  <c r="G51" i="17" s="1"/>
  <c r="G52" i="17" s="1"/>
  <c r="G53" i="17" s="1"/>
  <c r="F49" i="17"/>
  <c r="F550" i="10" s="1"/>
  <c r="F48" i="17"/>
  <c r="F549" i="10" s="1"/>
  <c r="F47" i="17"/>
  <c r="F548" i="10" s="1"/>
  <c r="F46" i="17"/>
  <c r="F547" i="10" s="1"/>
  <c r="F45" i="17"/>
  <c r="F546" i="10" s="1"/>
  <c r="F44" i="17"/>
  <c r="F545" i="10" s="1"/>
  <c r="G43" i="17"/>
  <c r="G44" i="17" s="1"/>
  <c r="G45" i="17" s="1"/>
  <c r="G46" i="17" s="1"/>
  <c r="G47" i="17" s="1"/>
  <c r="G48" i="17" s="1"/>
  <c r="F43" i="17"/>
  <c r="F544" i="10" s="1"/>
  <c r="F42" i="17"/>
  <c r="F543" i="10" s="1"/>
  <c r="F41" i="17"/>
  <c r="F542" i="10" s="1"/>
  <c r="F40" i="17"/>
  <c r="F541" i="10" s="1"/>
  <c r="F39" i="17"/>
  <c r="F540" i="10" s="1"/>
  <c r="F38" i="17"/>
  <c r="F539" i="10" s="1"/>
  <c r="F37" i="17"/>
  <c r="F538" i="10" s="1"/>
  <c r="F36" i="17"/>
  <c r="F537" i="10" s="1"/>
  <c r="F35" i="17"/>
  <c r="F536" i="10" s="1"/>
  <c r="F34" i="17"/>
  <c r="F535" i="10" s="1"/>
  <c r="F33" i="17"/>
  <c r="F534" i="10" s="1"/>
  <c r="F32" i="17"/>
  <c r="F533" i="10" s="1"/>
  <c r="F31" i="17"/>
  <c r="F532" i="10" s="1"/>
  <c r="F30" i="17"/>
  <c r="F531" i="10" s="1"/>
  <c r="F29" i="17"/>
  <c r="F530" i="10" s="1"/>
  <c r="F28" i="17"/>
  <c r="F529" i="10" s="1"/>
  <c r="F27" i="17"/>
  <c r="F528" i="10" s="1"/>
  <c r="F26" i="17"/>
  <c r="F527" i="10" s="1"/>
  <c r="T25" i="17"/>
  <c r="P45" i="16" s="1"/>
  <c r="O25" i="17"/>
  <c r="N25" i="17"/>
  <c r="F25" i="17"/>
  <c r="F526" i="10" s="1"/>
  <c r="T24" i="17"/>
  <c r="O24" i="17"/>
  <c r="N24" i="17"/>
  <c r="F24" i="17"/>
  <c r="F525" i="10" s="1"/>
  <c r="T23" i="17"/>
  <c r="P43" i="16" s="1"/>
  <c r="O23" i="17"/>
  <c r="N23" i="17"/>
  <c r="F23" i="17"/>
  <c r="F524" i="10" s="1"/>
  <c r="T22" i="17"/>
  <c r="O22" i="17"/>
  <c r="N22" i="17"/>
  <c r="F22" i="17"/>
  <c r="F523" i="10" s="1"/>
  <c r="T21" i="17"/>
  <c r="P41" i="16" s="1"/>
  <c r="O21" i="17"/>
  <c r="N21" i="17"/>
  <c r="F21" i="17"/>
  <c r="F522" i="10" s="1"/>
  <c r="T20" i="17"/>
  <c r="O20" i="17"/>
  <c r="N20" i="17"/>
  <c r="F20" i="17"/>
  <c r="F521" i="10" s="1"/>
  <c r="T19" i="17"/>
  <c r="P39" i="16" s="1"/>
  <c r="O19" i="17"/>
  <c r="N19" i="17"/>
  <c r="F19" i="17"/>
  <c r="F520" i="10" s="1"/>
  <c r="T18" i="17"/>
  <c r="O18" i="17"/>
  <c r="N18" i="17"/>
  <c r="F18" i="17"/>
  <c r="F519" i="10" s="1"/>
  <c r="T17" i="17"/>
  <c r="P37" i="16" s="1"/>
  <c r="O17" i="17"/>
  <c r="N17" i="17"/>
  <c r="F17" i="17"/>
  <c r="F518" i="10" s="1"/>
  <c r="T16" i="17"/>
  <c r="O16" i="17"/>
  <c r="N16" i="17"/>
  <c r="F16" i="17"/>
  <c r="F517" i="10" s="1"/>
  <c r="T15" i="17"/>
  <c r="P35" i="16" s="1"/>
  <c r="O15" i="17"/>
  <c r="N15" i="17"/>
  <c r="F15" i="17"/>
  <c r="F516" i="10" s="1"/>
  <c r="T14" i="17"/>
  <c r="P34" i="16" s="1"/>
  <c r="O14" i="17"/>
  <c r="N14" i="17"/>
  <c r="F14" i="17"/>
  <c r="F515" i="10" s="1"/>
  <c r="T13" i="17"/>
  <c r="P33" i="16" s="1"/>
  <c r="O13" i="17"/>
  <c r="N13" i="17"/>
  <c r="F13" i="17"/>
  <c r="F514" i="10" s="1"/>
  <c r="T12" i="17"/>
  <c r="O12" i="17"/>
  <c r="N12" i="17"/>
  <c r="F12" i="17"/>
  <c r="F513" i="10" s="1"/>
  <c r="T11" i="17"/>
  <c r="O11" i="17"/>
  <c r="N11" i="17"/>
  <c r="F11" i="17"/>
  <c r="F512" i="10" s="1"/>
  <c r="F10" i="17"/>
  <c r="F511" i="10" s="1"/>
  <c r="F9" i="17"/>
  <c r="F510" i="10" s="1"/>
  <c r="F8" i="17"/>
  <c r="F509" i="10" s="1"/>
  <c r="F7" i="17"/>
  <c r="F508" i="10" s="1"/>
  <c r="F6" i="17"/>
  <c r="F507" i="10" s="1"/>
  <c r="F5" i="17"/>
  <c r="J49" i="16"/>
  <c r="J48" i="16"/>
  <c r="J47" i="16"/>
  <c r="J46" i="16"/>
  <c r="E46" i="16"/>
  <c r="J45" i="16"/>
  <c r="E45" i="16"/>
  <c r="L42" i="16"/>
  <c r="M42" i="16" s="1"/>
  <c r="H42" i="16"/>
  <c r="O7" i="6" s="1"/>
  <c r="C42" i="16"/>
  <c r="O6" i="6" s="1"/>
  <c r="L41" i="16"/>
  <c r="M41" i="16" s="1"/>
  <c r="J41" i="16"/>
  <c r="E41" i="16"/>
  <c r="L40" i="16"/>
  <c r="M40" i="16" s="1"/>
  <c r="J40" i="16"/>
  <c r="E40" i="16"/>
  <c r="L39" i="16"/>
  <c r="M39" i="16" s="1"/>
  <c r="J39" i="16"/>
  <c r="E39" i="16"/>
  <c r="L38" i="16"/>
  <c r="M38" i="16" s="1"/>
  <c r="J38" i="16"/>
  <c r="E38" i="16"/>
  <c r="L37" i="16"/>
  <c r="M37" i="16" s="1"/>
  <c r="J37" i="16"/>
  <c r="E37" i="16"/>
  <c r="L36" i="16"/>
  <c r="M36" i="16" s="1"/>
  <c r="J36" i="16"/>
  <c r="E36" i="16"/>
  <c r="L35" i="16"/>
  <c r="M35" i="16" s="1"/>
  <c r="J35" i="16"/>
  <c r="E35" i="16"/>
  <c r="L34" i="16"/>
  <c r="M34" i="16" s="1"/>
  <c r="J34" i="16"/>
  <c r="E34" i="16"/>
  <c r="L33" i="16"/>
  <c r="M33" i="16" s="1"/>
  <c r="J33" i="16"/>
  <c r="E33" i="16"/>
  <c r="L32" i="16"/>
  <c r="M32" i="16" s="1"/>
  <c r="J32" i="16"/>
  <c r="E32" i="16"/>
  <c r="Q31" i="16"/>
  <c r="P31" i="16"/>
  <c r="L31" i="16"/>
  <c r="M31" i="16" s="1"/>
  <c r="J31" i="16"/>
  <c r="E31" i="16"/>
  <c r="L30" i="16"/>
  <c r="M30" i="16" s="1"/>
  <c r="J30" i="16"/>
  <c r="E30" i="16"/>
  <c r="L29" i="16"/>
  <c r="M29" i="16" s="1"/>
  <c r="J29" i="16"/>
  <c r="E29" i="16"/>
  <c r="L28" i="16"/>
  <c r="M28" i="16" s="1"/>
  <c r="J28" i="16"/>
  <c r="E28" i="16"/>
  <c r="L27" i="16"/>
  <c r="M27" i="16" s="1"/>
  <c r="J27" i="16"/>
  <c r="E27" i="16"/>
  <c r="L26" i="16"/>
  <c r="M26" i="16" s="1"/>
  <c r="J26" i="16"/>
  <c r="E26" i="16"/>
  <c r="L25" i="16"/>
  <c r="M25" i="16" s="1"/>
  <c r="J25" i="16"/>
  <c r="E25" i="16"/>
  <c r="L24" i="16"/>
  <c r="M24" i="16" s="1"/>
  <c r="J24" i="16"/>
  <c r="E24" i="16"/>
  <c r="L23" i="16"/>
  <c r="M23" i="16" s="1"/>
  <c r="J23" i="16"/>
  <c r="E23" i="16"/>
  <c r="L22" i="16"/>
  <c r="M22" i="16" s="1"/>
  <c r="J22" i="16"/>
  <c r="E22" i="16"/>
  <c r="L21" i="16"/>
  <c r="M21" i="16" s="1"/>
  <c r="J21" i="16"/>
  <c r="E21" i="16"/>
  <c r="L20" i="16"/>
  <c r="M20" i="16" s="1"/>
  <c r="J20" i="16"/>
  <c r="E20" i="16"/>
  <c r="L19" i="16"/>
  <c r="M19" i="16" s="1"/>
  <c r="J19" i="16"/>
  <c r="E19" i="16"/>
  <c r="L18" i="16"/>
  <c r="M18" i="16" s="1"/>
  <c r="J18" i="16"/>
  <c r="E18" i="16"/>
  <c r="L17" i="16"/>
  <c r="M17" i="16" s="1"/>
  <c r="J17" i="16"/>
  <c r="E17" i="16"/>
  <c r="L16" i="16"/>
  <c r="M16" i="16" s="1"/>
  <c r="J16" i="16"/>
  <c r="E16" i="16"/>
  <c r="L15" i="16"/>
  <c r="M15" i="16" s="1"/>
  <c r="J15" i="16"/>
  <c r="E15" i="16"/>
  <c r="L14" i="16"/>
  <c r="M14" i="16" s="1"/>
  <c r="J14" i="16"/>
  <c r="E14" i="16"/>
  <c r="L13" i="16"/>
  <c r="M13" i="16" s="1"/>
  <c r="J13" i="16"/>
  <c r="E13" i="16"/>
  <c r="C9" i="16"/>
  <c r="H6" i="16" s="1"/>
  <c r="B380" i="10"/>
  <c r="C380" i="10"/>
  <c r="D380" i="10"/>
  <c r="E380" i="10"/>
  <c r="B381" i="10"/>
  <c r="A381" i="10" s="1"/>
  <c r="C381" i="10"/>
  <c r="D381" i="10"/>
  <c r="E381" i="10"/>
  <c r="B382" i="10"/>
  <c r="A382" i="10" s="1"/>
  <c r="C382" i="10"/>
  <c r="D382" i="10"/>
  <c r="E382" i="10"/>
  <c r="B383" i="10"/>
  <c r="A383" i="10" s="1"/>
  <c r="C383" i="10"/>
  <c r="D383" i="10"/>
  <c r="E383" i="10"/>
  <c r="B384" i="10"/>
  <c r="A384" i="10" s="1"/>
  <c r="C384" i="10"/>
  <c r="D384" i="10"/>
  <c r="E384" i="10"/>
  <c r="F384" i="10"/>
  <c r="B385" i="10"/>
  <c r="A385" i="10" s="1"/>
  <c r="C385" i="10"/>
  <c r="D385" i="10"/>
  <c r="E385" i="10"/>
  <c r="B386" i="10"/>
  <c r="A386" i="10" s="1"/>
  <c r="C386" i="10"/>
  <c r="D386" i="10"/>
  <c r="E386" i="10"/>
  <c r="B387" i="10"/>
  <c r="A387" i="10" s="1"/>
  <c r="C387" i="10"/>
  <c r="D387" i="10"/>
  <c r="E387" i="10"/>
  <c r="B388" i="10"/>
  <c r="A388" i="10" s="1"/>
  <c r="C388" i="10"/>
  <c r="D388" i="10"/>
  <c r="E388" i="10"/>
  <c r="B389" i="10"/>
  <c r="A389" i="10" s="1"/>
  <c r="C389" i="10"/>
  <c r="D389" i="10"/>
  <c r="E389" i="10"/>
  <c r="B390" i="10"/>
  <c r="A390" i="10" s="1"/>
  <c r="C390" i="10"/>
  <c r="D390" i="10"/>
  <c r="E390" i="10"/>
  <c r="B391" i="10"/>
  <c r="A391" i="10" s="1"/>
  <c r="C391" i="10"/>
  <c r="D391" i="10"/>
  <c r="E391" i="10"/>
  <c r="B392" i="10"/>
  <c r="A392" i="10" s="1"/>
  <c r="C392" i="10"/>
  <c r="D392" i="10"/>
  <c r="E392" i="10"/>
  <c r="B393" i="10"/>
  <c r="A393" i="10" s="1"/>
  <c r="C393" i="10"/>
  <c r="D393" i="10"/>
  <c r="E393" i="10"/>
  <c r="B394" i="10"/>
  <c r="A394" i="10" s="1"/>
  <c r="C394" i="10"/>
  <c r="D394" i="10"/>
  <c r="E394" i="10"/>
  <c r="B395" i="10"/>
  <c r="A395" i="10" s="1"/>
  <c r="C395" i="10"/>
  <c r="D395" i="10"/>
  <c r="E395" i="10"/>
  <c r="B396" i="10"/>
  <c r="A396" i="10" s="1"/>
  <c r="C396" i="10"/>
  <c r="D396" i="10"/>
  <c r="E396" i="10"/>
  <c r="B397" i="10"/>
  <c r="A397" i="10" s="1"/>
  <c r="C397" i="10"/>
  <c r="D397" i="10"/>
  <c r="E397" i="10"/>
  <c r="B398" i="10"/>
  <c r="A398" i="10" s="1"/>
  <c r="C398" i="10"/>
  <c r="D398" i="10"/>
  <c r="E398" i="10"/>
  <c r="B399" i="10"/>
  <c r="A399" i="10" s="1"/>
  <c r="C399" i="10"/>
  <c r="D399" i="10"/>
  <c r="E399" i="10"/>
  <c r="B400" i="10"/>
  <c r="A400" i="10" s="1"/>
  <c r="C400" i="10"/>
  <c r="D400" i="10"/>
  <c r="E400" i="10"/>
  <c r="B401" i="10"/>
  <c r="A401" i="10" s="1"/>
  <c r="C401" i="10"/>
  <c r="D401" i="10"/>
  <c r="E401" i="10"/>
  <c r="B402" i="10"/>
  <c r="A402" i="10" s="1"/>
  <c r="C402" i="10"/>
  <c r="D402" i="10"/>
  <c r="E402" i="10"/>
  <c r="B403" i="10"/>
  <c r="A403" i="10" s="1"/>
  <c r="C403" i="10"/>
  <c r="D403" i="10"/>
  <c r="E403" i="10"/>
  <c r="B404" i="10"/>
  <c r="A404" i="10" s="1"/>
  <c r="C404" i="10"/>
  <c r="D404" i="10"/>
  <c r="E404" i="10"/>
  <c r="B405" i="10"/>
  <c r="A405" i="10" s="1"/>
  <c r="C405" i="10"/>
  <c r="D405" i="10"/>
  <c r="E405" i="10"/>
  <c r="B406" i="10"/>
  <c r="A406" i="10" s="1"/>
  <c r="C406" i="10"/>
  <c r="D406" i="10"/>
  <c r="E406" i="10"/>
  <c r="B407" i="10"/>
  <c r="A407" i="10" s="1"/>
  <c r="C407" i="10"/>
  <c r="D407" i="10"/>
  <c r="E407" i="10"/>
  <c r="B408" i="10"/>
  <c r="A408" i="10" s="1"/>
  <c r="C408" i="10"/>
  <c r="D408" i="10"/>
  <c r="E408" i="10"/>
  <c r="B409" i="10"/>
  <c r="A409" i="10" s="1"/>
  <c r="C409" i="10"/>
  <c r="D409" i="10"/>
  <c r="E409" i="10"/>
  <c r="B410" i="10"/>
  <c r="A410" i="10" s="1"/>
  <c r="C410" i="10"/>
  <c r="D410" i="10"/>
  <c r="E410" i="10"/>
  <c r="B411" i="10"/>
  <c r="A411" i="10" s="1"/>
  <c r="C411" i="10"/>
  <c r="D411" i="10"/>
  <c r="E411" i="10"/>
  <c r="B412" i="10"/>
  <c r="A412" i="10" s="1"/>
  <c r="C412" i="10"/>
  <c r="D412" i="10"/>
  <c r="E412" i="10"/>
  <c r="B413" i="10"/>
  <c r="A413" i="10" s="1"/>
  <c r="C413" i="10"/>
  <c r="D413" i="10"/>
  <c r="E413" i="10"/>
  <c r="B414" i="10"/>
  <c r="A414" i="10" s="1"/>
  <c r="C414" i="10"/>
  <c r="D414" i="10"/>
  <c r="E414" i="10"/>
  <c r="B415" i="10"/>
  <c r="A415" i="10" s="1"/>
  <c r="C415" i="10"/>
  <c r="D415" i="10"/>
  <c r="E415" i="10"/>
  <c r="B416" i="10"/>
  <c r="A416" i="10" s="1"/>
  <c r="C416" i="10"/>
  <c r="D416" i="10"/>
  <c r="E416" i="10"/>
  <c r="B417" i="10"/>
  <c r="A417" i="10" s="1"/>
  <c r="C417" i="10"/>
  <c r="D417" i="10"/>
  <c r="E417" i="10"/>
  <c r="B418" i="10"/>
  <c r="A418" i="10" s="1"/>
  <c r="C418" i="10"/>
  <c r="D418" i="10"/>
  <c r="E418" i="10"/>
  <c r="B419" i="10"/>
  <c r="A419" i="10" s="1"/>
  <c r="C419" i="10"/>
  <c r="D419" i="10"/>
  <c r="E419" i="10"/>
  <c r="B420" i="10"/>
  <c r="A420" i="10" s="1"/>
  <c r="C420" i="10"/>
  <c r="D420" i="10"/>
  <c r="E420" i="10"/>
  <c r="B421" i="10"/>
  <c r="A421" i="10" s="1"/>
  <c r="C421" i="10"/>
  <c r="D421" i="10"/>
  <c r="E421" i="10"/>
  <c r="B422" i="10"/>
  <c r="A422" i="10" s="1"/>
  <c r="C422" i="10"/>
  <c r="D422" i="10"/>
  <c r="E422" i="10"/>
  <c r="B423" i="10"/>
  <c r="A423" i="10" s="1"/>
  <c r="C423" i="10"/>
  <c r="D423" i="10"/>
  <c r="E423" i="10"/>
  <c r="B424" i="10"/>
  <c r="A424" i="10" s="1"/>
  <c r="C424" i="10"/>
  <c r="D424" i="10"/>
  <c r="E424" i="10"/>
  <c r="B425" i="10"/>
  <c r="A425" i="10" s="1"/>
  <c r="C425" i="10"/>
  <c r="D425" i="10"/>
  <c r="E425" i="10"/>
  <c r="B426" i="10"/>
  <c r="A426" i="10" s="1"/>
  <c r="C426" i="10"/>
  <c r="D426" i="10"/>
  <c r="E426" i="10"/>
  <c r="B427" i="10"/>
  <c r="A427" i="10" s="1"/>
  <c r="C427" i="10"/>
  <c r="D427" i="10"/>
  <c r="E427" i="10"/>
  <c r="B428" i="10"/>
  <c r="A428" i="10" s="1"/>
  <c r="C428" i="10"/>
  <c r="D428" i="10"/>
  <c r="E428" i="10"/>
  <c r="B429" i="10"/>
  <c r="A429" i="10" s="1"/>
  <c r="C429" i="10"/>
  <c r="D429" i="10"/>
  <c r="E429" i="10"/>
  <c r="B430" i="10"/>
  <c r="A430" i="10" s="1"/>
  <c r="C430" i="10"/>
  <c r="D430" i="10"/>
  <c r="E430" i="10"/>
  <c r="B431" i="10"/>
  <c r="A431" i="10" s="1"/>
  <c r="C431" i="10"/>
  <c r="D431" i="10"/>
  <c r="E431" i="10"/>
  <c r="B432" i="10"/>
  <c r="A432" i="10" s="1"/>
  <c r="C432" i="10"/>
  <c r="D432" i="10"/>
  <c r="E432" i="10"/>
  <c r="B433" i="10"/>
  <c r="A433" i="10" s="1"/>
  <c r="C433" i="10"/>
  <c r="D433" i="10"/>
  <c r="E433" i="10"/>
  <c r="B434" i="10"/>
  <c r="A434" i="10" s="1"/>
  <c r="C434" i="10"/>
  <c r="D434" i="10"/>
  <c r="E434" i="10"/>
  <c r="B435" i="10"/>
  <c r="A435" i="10" s="1"/>
  <c r="C435" i="10"/>
  <c r="D435" i="10"/>
  <c r="E435" i="10"/>
  <c r="B436" i="10"/>
  <c r="A436" i="10" s="1"/>
  <c r="C436" i="10"/>
  <c r="D436" i="10"/>
  <c r="E436" i="10"/>
  <c r="B437" i="10"/>
  <c r="A437" i="10" s="1"/>
  <c r="C437" i="10"/>
  <c r="D437" i="10"/>
  <c r="E437" i="10"/>
  <c r="B438" i="10"/>
  <c r="A438" i="10" s="1"/>
  <c r="C438" i="10"/>
  <c r="D438" i="10"/>
  <c r="E438" i="10"/>
  <c r="B439" i="10"/>
  <c r="A439" i="10" s="1"/>
  <c r="C439" i="10"/>
  <c r="D439" i="10"/>
  <c r="E439" i="10"/>
  <c r="B440" i="10"/>
  <c r="A440" i="10" s="1"/>
  <c r="C440" i="10"/>
  <c r="D440" i="10"/>
  <c r="E440" i="10"/>
  <c r="B441" i="10"/>
  <c r="A441" i="10" s="1"/>
  <c r="C441" i="10"/>
  <c r="D441" i="10"/>
  <c r="E441" i="10"/>
  <c r="B442" i="10"/>
  <c r="A442" i="10" s="1"/>
  <c r="C442" i="10"/>
  <c r="D442" i="10"/>
  <c r="E442" i="10"/>
  <c r="B443" i="10"/>
  <c r="A443" i="10" s="1"/>
  <c r="C443" i="10"/>
  <c r="D443" i="10"/>
  <c r="E443" i="10"/>
  <c r="B444" i="10"/>
  <c r="A444" i="10" s="1"/>
  <c r="C444" i="10"/>
  <c r="D444" i="10"/>
  <c r="E444" i="10"/>
  <c r="B445" i="10"/>
  <c r="A445" i="10" s="1"/>
  <c r="C445" i="10"/>
  <c r="D445" i="10"/>
  <c r="E445" i="10"/>
  <c r="B446" i="10"/>
  <c r="A446" i="10" s="1"/>
  <c r="C446" i="10"/>
  <c r="D446" i="10"/>
  <c r="E446" i="10"/>
  <c r="B447" i="10"/>
  <c r="A447" i="10" s="1"/>
  <c r="C447" i="10"/>
  <c r="D447" i="10"/>
  <c r="E447" i="10"/>
  <c r="B448" i="10"/>
  <c r="A448" i="10" s="1"/>
  <c r="C448" i="10"/>
  <c r="D448" i="10"/>
  <c r="E448" i="10"/>
  <c r="B449" i="10"/>
  <c r="A449" i="10" s="1"/>
  <c r="C449" i="10"/>
  <c r="D449" i="10"/>
  <c r="E449" i="10"/>
  <c r="B450" i="10"/>
  <c r="A450" i="10" s="1"/>
  <c r="C450" i="10"/>
  <c r="D450" i="10"/>
  <c r="E450" i="10"/>
  <c r="B451" i="10"/>
  <c r="A451" i="10" s="1"/>
  <c r="C451" i="10"/>
  <c r="D451" i="10"/>
  <c r="E451" i="10"/>
  <c r="B452" i="10"/>
  <c r="A452" i="10" s="1"/>
  <c r="C452" i="10"/>
  <c r="D452" i="10"/>
  <c r="E452" i="10"/>
  <c r="B453" i="10"/>
  <c r="A453" i="10" s="1"/>
  <c r="C453" i="10"/>
  <c r="D453" i="10"/>
  <c r="E453" i="10"/>
  <c r="F453" i="10"/>
  <c r="B454" i="10"/>
  <c r="A454" i="10" s="1"/>
  <c r="C454" i="10"/>
  <c r="D454" i="10"/>
  <c r="E454" i="10"/>
  <c r="B455" i="10"/>
  <c r="A455" i="10" s="1"/>
  <c r="C455" i="10"/>
  <c r="D455" i="10"/>
  <c r="E455" i="10"/>
  <c r="B456" i="10"/>
  <c r="A456" i="10" s="1"/>
  <c r="C456" i="10"/>
  <c r="D456" i="10"/>
  <c r="E456" i="10"/>
  <c r="B457" i="10"/>
  <c r="A457" i="10" s="1"/>
  <c r="C457" i="10"/>
  <c r="D457" i="10"/>
  <c r="E457" i="10"/>
  <c r="B458" i="10"/>
  <c r="A458" i="10" s="1"/>
  <c r="C458" i="10"/>
  <c r="D458" i="10"/>
  <c r="E458" i="10"/>
  <c r="B459" i="10"/>
  <c r="A459" i="10" s="1"/>
  <c r="C459" i="10"/>
  <c r="D459" i="10"/>
  <c r="E459" i="10"/>
  <c r="B460" i="10"/>
  <c r="A460" i="10" s="1"/>
  <c r="C460" i="10"/>
  <c r="D460" i="10"/>
  <c r="E460" i="10"/>
  <c r="B461" i="10"/>
  <c r="A461" i="10" s="1"/>
  <c r="C461" i="10"/>
  <c r="D461" i="10"/>
  <c r="E461" i="10"/>
  <c r="F461" i="10"/>
  <c r="B462" i="10"/>
  <c r="A462" i="10" s="1"/>
  <c r="C462" i="10"/>
  <c r="D462" i="10"/>
  <c r="E462" i="10"/>
  <c r="B463" i="10"/>
  <c r="A463" i="10" s="1"/>
  <c r="C463" i="10"/>
  <c r="D463" i="10"/>
  <c r="E463" i="10"/>
  <c r="B464" i="10"/>
  <c r="A464" i="10" s="1"/>
  <c r="C464" i="10"/>
  <c r="D464" i="10"/>
  <c r="E464" i="10"/>
  <c r="B465" i="10"/>
  <c r="A465" i="10" s="1"/>
  <c r="C465" i="10"/>
  <c r="D465" i="10"/>
  <c r="E465" i="10"/>
  <c r="B466" i="10"/>
  <c r="A466" i="10" s="1"/>
  <c r="C466" i="10"/>
  <c r="D466" i="10"/>
  <c r="E466" i="10"/>
  <c r="B467" i="10"/>
  <c r="A467" i="10" s="1"/>
  <c r="C467" i="10"/>
  <c r="D467" i="10"/>
  <c r="E467" i="10"/>
  <c r="F467" i="10"/>
  <c r="B468" i="10"/>
  <c r="A468" i="10" s="1"/>
  <c r="C468" i="10"/>
  <c r="D468" i="10"/>
  <c r="E468" i="10"/>
  <c r="B469" i="10"/>
  <c r="A469" i="10" s="1"/>
  <c r="C469" i="10"/>
  <c r="D469" i="10"/>
  <c r="E469" i="10"/>
  <c r="F469" i="10"/>
  <c r="B470" i="10"/>
  <c r="A470" i="10" s="1"/>
  <c r="C470" i="10"/>
  <c r="D470" i="10"/>
  <c r="E470" i="10"/>
  <c r="B471" i="10"/>
  <c r="A471" i="10" s="1"/>
  <c r="C471" i="10"/>
  <c r="D471" i="10"/>
  <c r="E471" i="10"/>
  <c r="B472" i="10"/>
  <c r="A472" i="10" s="1"/>
  <c r="C472" i="10"/>
  <c r="D472" i="10"/>
  <c r="E472" i="10"/>
  <c r="B473" i="10"/>
  <c r="A473" i="10" s="1"/>
  <c r="C473" i="10"/>
  <c r="D473" i="10"/>
  <c r="E473" i="10"/>
  <c r="B474" i="10"/>
  <c r="A474" i="10" s="1"/>
  <c r="C474" i="10"/>
  <c r="D474" i="10"/>
  <c r="E474" i="10"/>
  <c r="B475" i="10"/>
  <c r="A475" i="10" s="1"/>
  <c r="C475" i="10"/>
  <c r="D475" i="10"/>
  <c r="E475" i="10"/>
  <c r="F475" i="10"/>
  <c r="B476" i="10"/>
  <c r="A476" i="10" s="1"/>
  <c r="C476" i="10"/>
  <c r="D476" i="10"/>
  <c r="E476" i="10"/>
  <c r="B477" i="10"/>
  <c r="A477" i="10" s="1"/>
  <c r="C477" i="10"/>
  <c r="D477" i="10"/>
  <c r="E477" i="10"/>
  <c r="B478" i="10"/>
  <c r="A478" i="10" s="1"/>
  <c r="C478" i="10"/>
  <c r="D478" i="10"/>
  <c r="E478" i="10"/>
  <c r="B479" i="10"/>
  <c r="A479" i="10" s="1"/>
  <c r="C479" i="10"/>
  <c r="D479" i="10"/>
  <c r="E479" i="10"/>
  <c r="B480" i="10"/>
  <c r="A480" i="10" s="1"/>
  <c r="C480" i="10"/>
  <c r="D480" i="10"/>
  <c r="E480" i="10"/>
  <c r="B481" i="10"/>
  <c r="A481" i="10" s="1"/>
  <c r="C481" i="10"/>
  <c r="D481" i="10"/>
  <c r="E481" i="10"/>
  <c r="B482" i="10"/>
  <c r="A482" i="10" s="1"/>
  <c r="C482" i="10"/>
  <c r="D482" i="10"/>
  <c r="E482" i="10"/>
  <c r="B483" i="10"/>
  <c r="A483" i="10" s="1"/>
  <c r="C483" i="10"/>
  <c r="D483" i="10"/>
  <c r="E483" i="10"/>
  <c r="B484" i="10"/>
  <c r="A484" i="10" s="1"/>
  <c r="C484" i="10"/>
  <c r="D484" i="10"/>
  <c r="E484" i="10"/>
  <c r="B485" i="10"/>
  <c r="A485" i="10" s="1"/>
  <c r="C485" i="10"/>
  <c r="D485" i="10"/>
  <c r="E485" i="10"/>
  <c r="F485" i="10"/>
  <c r="B486" i="10"/>
  <c r="A486" i="10" s="1"/>
  <c r="C486" i="10"/>
  <c r="D486" i="10"/>
  <c r="E486" i="10"/>
  <c r="B487" i="10"/>
  <c r="A487" i="10" s="1"/>
  <c r="C487" i="10"/>
  <c r="D487" i="10"/>
  <c r="E487" i="10"/>
  <c r="B488" i="10"/>
  <c r="A488" i="10" s="1"/>
  <c r="C488" i="10"/>
  <c r="D488" i="10"/>
  <c r="E488" i="10"/>
  <c r="B489" i="10"/>
  <c r="A489" i="10" s="1"/>
  <c r="C489" i="10"/>
  <c r="D489" i="10"/>
  <c r="E489" i="10"/>
  <c r="B490" i="10"/>
  <c r="A490" i="10" s="1"/>
  <c r="C490" i="10"/>
  <c r="D490" i="10"/>
  <c r="E490" i="10"/>
  <c r="B491" i="10"/>
  <c r="A491" i="10" s="1"/>
  <c r="C491" i="10"/>
  <c r="D491" i="10"/>
  <c r="E491" i="10"/>
  <c r="B492" i="10"/>
  <c r="A492" i="10" s="1"/>
  <c r="C492" i="10"/>
  <c r="D492" i="10"/>
  <c r="E492" i="10"/>
  <c r="B493" i="10"/>
  <c r="A493" i="10" s="1"/>
  <c r="C493" i="10"/>
  <c r="D493" i="10"/>
  <c r="E493" i="10"/>
  <c r="F493" i="10"/>
  <c r="B494" i="10"/>
  <c r="A494" i="10" s="1"/>
  <c r="C494" i="10"/>
  <c r="D494" i="10"/>
  <c r="E494" i="10"/>
  <c r="B495" i="10"/>
  <c r="A495" i="10" s="1"/>
  <c r="C495" i="10"/>
  <c r="D495" i="10"/>
  <c r="E495" i="10"/>
  <c r="B496" i="10"/>
  <c r="A496" i="10" s="1"/>
  <c r="C496" i="10"/>
  <c r="D496" i="10"/>
  <c r="E496" i="10"/>
  <c r="B497" i="10"/>
  <c r="A497" i="10" s="1"/>
  <c r="C497" i="10"/>
  <c r="D497" i="10"/>
  <c r="E497" i="10"/>
  <c r="B498" i="10"/>
  <c r="A498" i="10" s="1"/>
  <c r="C498" i="10"/>
  <c r="D498" i="10"/>
  <c r="E498" i="10"/>
  <c r="B499" i="10"/>
  <c r="A499" i="10" s="1"/>
  <c r="C499" i="10"/>
  <c r="D499" i="10"/>
  <c r="E499" i="10"/>
  <c r="F499" i="10"/>
  <c r="B500" i="10"/>
  <c r="A500" i="10" s="1"/>
  <c r="C500" i="10"/>
  <c r="D500" i="10"/>
  <c r="E500" i="10"/>
  <c r="B501" i="10"/>
  <c r="A501" i="10" s="1"/>
  <c r="C501" i="10"/>
  <c r="D501" i="10"/>
  <c r="E501" i="10"/>
  <c r="F501" i="10"/>
  <c r="B502" i="10"/>
  <c r="A502" i="10" s="1"/>
  <c r="C502" i="10"/>
  <c r="D502" i="10"/>
  <c r="E502" i="10"/>
  <c r="B503" i="10"/>
  <c r="A503" i="10" s="1"/>
  <c r="C503" i="10"/>
  <c r="D503" i="10"/>
  <c r="E503" i="10"/>
  <c r="B504" i="10"/>
  <c r="A504" i="10" s="1"/>
  <c r="C504" i="10"/>
  <c r="D504" i="10"/>
  <c r="E504" i="10"/>
  <c r="B505" i="10"/>
  <c r="A505" i="10" s="1"/>
  <c r="C505" i="10"/>
  <c r="D505" i="10"/>
  <c r="E505" i="10"/>
  <c r="G130" i="15"/>
  <c r="F130" i="15"/>
  <c r="F505" i="10" s="1"/>
  <c r="G129" i="15"/>
  <c r="F129" i="15"/>
  <c r="F504" i="10" s="1"/>
  <c r="G128" i="15"/>
  <c r="F128" i="15"/>
  <c r="F503" i="10" s="1"/>
  <c r="G127" i="15"/>
  <c r="F127" i="15"/>
  <c r="F502" i="10" s="1"/>
  <c r="G126" i="15"/>
  <c r="F126" i="15"/>
  <c r="G125" i="15"/>
  <c r="F125" i="15"/>
  <c r="F500" i="10" s="1"/>
  <c r="G124" i="15"/>
  <c r="F124" i="15"/>
  <c r="G123" i="15"/>
  <c r="F123" i="15"/>
  <c r="F498" i="10" s="1"/>
  <c r="G122" i="15"/>
  <c r="F122" i="15"/>
  <c r="F497" i="10" s="1"/>
  <c r="G121" i="15"/>
  <c r="F121" i="15"/>
  <c r="F496" i="10" s="1"/>
  <c r="G120" i="15"/>
  <c r="F120" i="15"/>
  <c r="F495" i="10" s="1"/>
  <c r="G119" i="15"/>
  <c r="F119" i="15"/>
  <c r="F494" i="10" s="1"/>
  <c r="G118" i="15"/>
  <c r="F118" i="15"/>
  <c r="G117" i="15"/>
  <c r="F117" i="15"/>
  <c r="F492" i="10" s="1"/>
  <c r="G116" i="15"/>
  <c r="F116" i="15"/>
  <c r="F491" i="10" s="1"/>
  <c r="G115" i="15"/>
  <c r="F115" i="15"/>
  <c r="F490" i="10" s="1"/>
  <c r="G114" i="15"/>
  <c r="F114" i="15"/>
  <c r="F489" i="10" s="1"/>
  <c r="G113" i="15"/>
  <c r="F113" i="15"/>
  <c r="F488" i="10" s="1"/>
  <c r="G112" i="15"/>
  <c r="F112" i="15"/>
  <c r="F487" i="10" s="1"/>
  <c r="G111" i="15"/>
  <c r="F111" i="15"/>
  <c r="F486" i="10" s="1"/>
  <c r="G110" i="15"/>
  <c r="F110" i="15"/>
  <c r="G109" i="15"/>
  <c r="F109" i="15"/>
  <c r="F484" i="10" s="1"/>
  <c r="G108" i="15"/>
  <c r="F108" i="15"/>
  <c r="F483" i="10" s="1"/>
  <c r="G107" i="15"/>
  <c r="F107" i="15"/>
  <c r="F482" i="10" s="1"/>
  <c r="G106" i="15"/>
  <c r="F106" i="15"/>
  <c r="F481" i="10" s="1"/>
  <c r="G105" i="15"/>
  <c r="F105" i="15"/>
  <c r="F480" i="10" s="1"/>
  <c r="G104" i="15"/>
  <c r="F104" i="15"/>
  <c r="F479" i="10" s="1"/>
  <c r="G103" i="15"/>
  <c r="F103" i="15"/>
  <c r="F478" i="10" s="1"/>
  <c r="G102" i="15"/>
  <c r="F102" i="15"/>
  <c r="F477" i="10" s="1"/>
  <c r="G101" i="15"/>
  <c r="F101" i="15"/>
  <c r="F476" i="10" s="1"/>
  <c r="G100" i="15"/>
  <c r="F100" i="15"/>
  <c r="G99" i="15"/>
  <c r="F99" i="15"/>
  <c r="F474" i="10" s="1"/>
  <c r="G98" i="15"/>
  <c r="F98" i="15"/>
  <c r="F473" i="10" s="1"/>
  <c r="G97" i="15"/>
  <c r="F97" i="15"/>
  <c r="F472" i="10" s="1"/>
  <c r="G96" i="15"/>
  <c r="F96" i="15"/>
  <c r="F471" i="10" s="1"/>
  <c r="G95" i="15"/>
  <c r="F95" i="15"/>
  <c r="F470" i="10" s="1"/>
  <c r="G94" i="15"/>
  <c r="F94" i="15"/>
  <c r="G93" i="15"/>
  <c r="F93" i="15"/>
  <c r="F468" i="10" s="1"/>
  <c r="G92" i="15"/>
  <c r="F92" i="15"/>
  <c r="G91" i="15"/>
  <c r="F91" i="15"/>
  <c r="F466" i="10" s="1"/>
  <c r="G90" i="15"/>
  <c r="F90" i="15"/>
  <c r="F465" i="10" s="1"/>
  <c r="G89" i="15"/>
  <c r="F89" i="15"/>
  <c r="F464" i="10" s="1"/>
  <c r="G88" i="15"/>
  <c r="F88" i="15"/>
  <c r="F463" i="10" s="1"/>
  <c r="G87" i="15"/>
  <c r="F87" i="15"/>
  <c r="F462" i="10" s="1"/>
  <c r="G86" i="15"/>
  <c r="F86" i="15"/>
  <c r="G85" i="15"/>
  <c r="F85" i="15"/>
  <c r="F460" i="10" s="1"/>
  <c r="G84" i="15"/>
  <c r="F84" i="15"/>
  <c r="F459" i="10" s="1"/>
  <c r="G83" i="15"/>
  <c r="F83" i="15"/>
  <c r="F458" i="10" s="1"/>
  <c r="G82" i="15"/>
  <c r="F82" i="15"/>
  <c r="F457" i="10" s="1"/>
  <c r="G81" i="15"/>
  <c r="F81" i="15"/>
  <c r="F456" i="10" s="1"/>
  <c r="G80" i="15"/>
  <c r="F80" i="15"/>
  <c r="F455" i="10" s="1"/>
  <c r="G79" i="15"/>
  <c r="F79" i="15"/>
  <c r="F454" i="10" s="1"/>
  <c r="G78" i="15"/>
  <c r="F78" i="15"/>
  <c r="G77" i="15"/>
  <c r="F77" i="15"/>
  <c r="F452" i="10" s="1"/>
  <c r="G76" i="15"/>
  <c r="F76" i="15"/>
  <c r="F451" i="10" s="1"/>
  <c r="G75" i="15"/>
  <c r="F75" i="15"/>
  <c r="F450" i="10" s="1"/>
  <c r="G74" i="15"/>
  <c r="F74" i="15"/>
  <c r="F449" i="10" s="1"/>
  <c r="G73" i="15"/>
  <c r="F73" i="15"/>
  <c r="F448" i="10" s="1"/>
  <c r="G72" i="15"/>
  <c r="F72" i="15"/>
  <c r="F447" i="10" s="1"/>
  <c r="G71" i="15"/>
  <c r="F71" i="15"/>
  <c r="F446" i="10" s="1"/>
  <c r="G70" i="15"/>
  <c r="F70" i="15"/>
  <c r="F445" i="10" s="1"/>
  <c r="G69" i="15"/>
  <c r="F69" i="15"/>
  <c r="F444" i="10" s="1"/>
  <c r="F68" i="15"/>
  <c r="F443" i="10" s="1"/>
  <c r="F67" i="15"/>
  <c r="F442" i="10" s="1"/>
  <c r="F66" i="15"/>
  <c r="F441" i="10" s="1"/>
  <c r="F65" i="15"/>
  <c r="F440" i="10" s="1"/>
  <c r="F64" i="15"/>
  <c r="F439" i="10" s="1"/>
  <c r="F63" i="15"/>
  <c r="F438" i="10" s="1"/>
  <c r="F62" i="15"/>
  <c r="F437" i="10" s="1"/>
  <c r="F61" i="15"/>
  <c r="F436" i="10" s="1"/>
  <c r="F60" i="15"/>
  <c r="F435" i="10" s="1"/>
  <c r="F59" i="15"/>
  <c r="F434" i="10" s="1"/>
  <c r="F58" i="15"/>
  <c r="F433" i="10" s="1"/>
  <c r="F57" i="15"/>
  <c r="F432" i="10" s="1"/>
  <c r="F56" i="15"/>
  <c r="F431" i="10" s="1"/>
  <c r="F55" i="15"/>
  <c r="F430" i="10" s="1"/>
  <c r="F54" i="15"/>
  <c r="F429" i="10" s="1"/>
  <c r="F53" i="15"/>
  <c r="F428" i="10" s="1"/>
  <c r="F52" i="15"/>
  <c r="F427" i="10" s="1"/>
  <c r="F51" i="15"/>
  <c r="F426" i="10" s="1"/>
  <c r="F50" i="15"/>
  <c r="F425" i="10" s="1"/>
  <c r="F49" i="15"/>
  <c r="F424" i="10" s="1"/>
  <c r="F48" i="15"/>
  <c r="F423" i="10" s="1"/>
  <c r="F47" i="15"/>
  <c r="F422" i="10" s="1"/>
  <c r="F46" i="15"/>
  <c r="F421" i="10" s="1"/>
  <c r="F45" i="15"/>
  <c r="F420" i="10" s="1"/>
  <c r="F44" i="15"/>
  <c r="F419" i="10" s="1"/>
  <c r="F43" i="15"/>
  <c r="F418" i="10" s="1"/>
  <c r="F42" i="15"/>
  <c r="F417" i="10" s="1"/>
  <c r="F41" i="15"/>
  <c r="F416" i="10" s="1"/>
  <c r="F40" i="15"/>
  <c r="F415" i="10" s="1"/>
  <c r="F39" i="15"/>
  <c r="F414" i="10" s="1"/>
  <c r="F38" i="15"/>
  <c r="F413" i="10" s="1"/>
  <c r="F37" i="15"/>
  <c r="F412" i="10" s="1"/>
  <c r="F36" i="15"/>
  <c r="F411" i="10" s="1"/>
  <c r="F35" i="15"/>
  <c r="F410" i="10" s="1"/>
  <c r="F34" i="15"/>
  <c r="F409" i="10" s="1"/>
  <c r="F33" i="15"/>
  <c r="F408" i="10" s="1"/>
  <c r="F32" i="15"/>
  <c r="F407" i="10" s="1"/>
  <c r="F31" i="15"/>
  <c r="F406" i="10" s="1"/>
  <c r="F30" i="15"/>
  <c r="F405" i="10" s="1"/>
  <c r="F29" i="15"/>
  <c r="F404" i="10" s="1"/>
  <c r="F28" i="15"/>
  <c r="F403" i="10" s="1"/>
  <c r="F402" i="10"/>
  <c r="F401" i="10"/>
  <c r="T25" i="15"/>
  <c r="P45" i="14" s="1"/>
  <c r="O25" i="15"/>
  <c r="N25" i="15"/>
  <c r="F400" i="10"/>
  <c r="T24" i="15"/>
  <c r="O24" i="15"/>
  <c r="N24" i="15"/>
  <c r="F399" i="10"/>
  <c r="T23" i="15"/>
  <c r="P43" i="14" s="1"/>
  <c r="O23" i="15"/>
  <c r="N23" i="15"/>
  <c r="F398" i="10"/>
  <c r="T22" i="15"/>
  <c r="O22" i="15"/>
  <c r="N22" i="15"/>
  <c r="F397" i="10"/>
  <c r="T21" i="15"/>
  <c r="P41" i="14" s="1"/>
  <c r="O21" i="15"/>
  <c r="N21" i="15"/>
  <c r="F396" i="10"/>
  <c r="T20" i="15"/>
  <c r="O20" i="15"/>
  <c r="N20" i="15"/>
  <c r="F395" i="10"/>
  <c r="T19" i="15"/>
  <c r="P39" i="14" s="1"/>
  <c r="O19" i="15"/>
  <c r="N19" i="15"/>
  <c r="F394" i="10"/>
  <c r="T18" i="15"/>
  <c r="O18" i="15"/>
  <c r="N18" i="15"/>
  <c r="G22" i="15"/>
  <c r="G23" i="15" s="1"/>
  <c r="G24" i="15" s="1"/>
  <c r="G25" i="15" s="1"/>
  <c r="G26" i="15" s="1"/>
  <c r="G27" i="15" s="1"/>
  <c r="G28" i="15" s="1"/>
  <c r="G29" i="15" s="1"/>
  <c r="G30" i="15" s="1"/>
  <c r="G31" i="15" s="1"/>
  <c r="G32" i="15" s="1"/>
  <c r="G33" i="15" s="1"/>
  <c r="G34" i="15" s="1"/>
  <c r="G35" i="15" s="1"/>
  <c r="G36" i="15" s="1"/>
  <c r="G37" i="15" s="1"/>
  <c r="G38" i="15" s="1"/>
  <c r="G39" i="15" s="1"/>
  <c r="G40" i="15" s="1"/>
  <c r="G41" i="15" s="1"/>
  <c r="G50" i="15" s="1"/>
  <c r="G51" i="15" s="1"/>
  <c r="G52" i="15" s="1"/>
  <c r="G53" i="15" s="1"/>
  <c r="G54" i="15" s="1"/>
  <c r="G55" i="15" s="1"/>
  <c r="G56" i="15" s="1"/>
  <c r="G57" i="15" s="1"/>
  <c r="G58" i="15" s="1"/>
  <c r="G59" i="15" s="1"/>
  <c r="G60" i="15" s="1"/>
  <c r="G61" i="15" s="1"/>
  <c r="G62" i="15" s="1"/>
  <c r="G63" i="15" s="1"/>
  <c r="G64" i="15" s="1"/>
  <c r="G65" i="15" s="1"/>
  <c r="G66" i="15" s="1"/>
  <c r="G67" i="15" s="1"/>
  <c r="G68" i="15" s="1"/>
  <c r="F393" i="10"/>
  <c r="T17" i="15"/>
  <c r="P37" i="14" s="1"/>
  <c r="O17" i="15"/>
  <c r="N17" i="15"/>
  <c r="F392" i="10"/>
  <c r="T16" i="15"/>
  <c r="O16" i="15"/>
  <c r="N16" i="15"/>
  <c r="F391" i="10"/>
  <c r="T15" i="15"/>
  <c r="O15" i="15"/>
  <c r="N15" i="15"/>
  <c r="F390" i="10"/>
  <c r="T14" i="15"/>
  <c r="P34" i="14" s="1"/>
  <c r="O14" i="15"/>
  <c r="N14" i="15"/>
  <c r="F389" i="10"/>
  <c r="T13" i="15"/>
  <c r="O13" i="15"/>
  <c r="N13" i="15"/>
  <c r="F388" i="10"/>
  <c r="T12" i="15"/>
  <c r="P32" i="14" s="1"/>
  <c r="O12" i="15"/>
  <c r="N12" i="15"/>
  <c r="F387" i="10"/>
  <c r="T11" i="15"/>
  <c r="P31" i="14" s="1"/>
  <c r="O11" i="15"/>
  <c r="N11" i="15"/>
  <c r="F386" i="10"/>
  <c r="F385" i="10"/>
  <c r="F383" i="10"/>
  <c r="F382" i="10"/>
  <c r="F381" i="10"/>
  <c r="F5" i="15"/>
  <c r="J49" i="14"/>
  <c r="J48" i="14"/>
  <c r="J47" i="14"/>
  <c r="J46" i="14"/>
  <c r="E46" i="14"/>
  <c r="J45" i="14"/>
  <c r="E45" i="14"/>
  <c r="L42" i="14"/>
  <c r="M42" i="14" s="1"/>
  <c r="H42" i="14"/>
  <c r="L7" i="6" s="1"/>
  <c r="C42" i="14"/>
  <c r="L6" i="6" s="1"/>
  <c r="L41" i="14"/>
  <c r="M41" i="14" s="1"/>
  <c r="J41" i="14"/>
  <c r="E41" i="14"/>
  <c r="L40" i="14"/>
  <c r="M40" i="14" s="1"/>
  <c r="J40" i="14"/>
  <c r="E40" i="14"/>
  <c r="L39" i="14"/>
  <c r="M39" i="14" s="1"/>
  <c r="J39" i="14"/>
  <c r="E39" i="14"/>
  <c r="L38" i="14"/>
  <c r="M38" i="14" s="1"/>
  <c r="J38" i="14"/>
  <c r="E38" i="14"/>
  <c r="L37" i="14"/>
  <c r="M37" i="14" s="1"/>
  <c r="J37" i="14"/>
  <c r="E37" i="14"/>
  <c r="L36" i="14"/>
  <c r="M36" i="14" s="1"/>
  <c r="J36" i="14"/>
  <c r="E36" i="14"/>
  <c r="L35" i="14"/>
  <c r="M35" i="14" s="1"/>
  <c r="J35" i="14"/>
  <c r="E35" i="14"/>
  <c r="L34" i="14"/>
  <c r="M34" i="14" s="1"/>
  <c r="J34" i="14"/>
  <c r="E34" i="14"/>
  <c r="L33" i="14"/>
  <c r="M33" i="14" s="1"/>
  <c r="J33" i="14"/>
  <c r="E33" i="14"/>
  <c r="L32" i="14"/>
  <c r="M32" i="14" s="1"/>
  <c r="J32" i="14"/>
  <c r="E32" i="14"/>
  <c r="Q31" i="14"/>
  <c r="L31" i="14"/>
  <c r="M31" i="14" s="1"/>
  <c r="J31" i="14"/>
  <c r="E31" i="14"/>
  <c r="L30" i="14"/>
  <c r="M30" i="14" s="1"/>
  <c r="J30" i="14"/>
  <c r="E30" i="14"/>
  <c r="L29" i="14"/>
  <c r="M29" i="14" s="1"/>
  <c r="J29" i="14"/>
  <c r="E29" i="14"/>
  <c r="L28" i="14"/>
  <c r="M28" i="14" s="1"/>
  <c r="J28" i="14"/>
  <c r="E28" i="14"/>
  <c r="L27" i="14"/>
  <c r="M27" i="14" s="1"/>
  <c r="J27" i="14"/>
  <c r="E27" i="14"/>
  <c r="L26" i="14"/>
  <c r="M26" i="14" s="1"/>
  <c r="J26" i="14"/>
  <c r="E26" i="14"/>
  <c r="L25" i="14"/>
  <c r="M25" i="14" s="1"/>
  <c r="J25" i="14"/>
  <c r="E25" i="14"/>
  <c r="L24" i="14"/>
  <c r="M24" i="14" s="1"/>
  <c r="J24" i="14"/>
  <c r="E24" i="14"/>
  <c r="L23" i="14"/>
  <c r="M23" i="14" s="1"/>
  <c r="J23" i="14"/>
  <c r="E23" i="14"/>
  <c r="L22" i="14"/>
  <c r="M22" i="14" s="1"/>
  <c r="J22" i="14"/>
  <c r="E22" i="14"/>
  <c r="L21" i="14"/>
  <c r="M21" i="14" s="1"/>
  <c r="J21" i="14"/>
  <c r="E21" i="14"/>
  <c r="L20" i="14"/>
  <c r="M20" i="14" s="1"/>
  <c r="J20" i="14"/>
  <c r="E20" i="14"/>
  <c r="L19" i="14"/>
  <c r="M19" i="14" s="1"/>
  <c r="J19" i="14"/>
  <c r="E19" i="14"/>
  <c r="L18" i="14"/>
  <c r="M18" i="14" s="1"/>
  <c r="J18" i="14"/>
  <c r="E18" i="14"/>
  <c r="L17" i="14"/>
  <c r="M17" i="14" s="1"/>
  <c r="J17" i="14"/>
  <c r="E17" i="14"/>
  <c r="L16" i="14"/>
  <c r="M16" i="14" s="1"/>
  <c r="J16" i="14"/>
  <c r="E16" i="14"/>
  <c r="L15" i="14"/>
  <c r="M15" i="14" s="1"/>
  <c r="J15" i="14"/>
  <c r="E15" i="14"/>
  <c r="L14" i="14"/>
  <c r="M14" i="14" s="1"/>
  <c r="J14" i="14"/>
  <c r="E14" i="14"/>
  <c r="L13" i="14"/>
  <c r="M13" i="14" s="1"/>
  <c r="J13" i="14"/>
  <c r="E13" i="14"/>
  <c r="C9" i="14"/>
  <c r="H6" i="14" s="1"/>
  <c r="B254" i="10"/>
  <c r="C254" i="10"/>
  <c r="D254" i="10"/>
  <c r="E254" i="10"/>
  <c r="B255" i="10"/>
  <c r="A255" i="10" s="1"/>
  <c r="C255" i="10"/>
  <c r="D255" i="10"/>
  <c r="E255" i="10"/>
  <c r="B256" i="10"/>
  <c r="A256" i="10" s="1"/>
  <c r="C256" i="10"/>
  <c r="D256" i="10"/>
  <c r="E256" i="10"/>
  <c r="B257" i="10"/>
  <c r="A257" i="10" s="1"/>
  <c r="C257" i="10"/>
  <c r="D257" i="10"/>
  <c r="E257" i="10"/>
  <c r="B258" i="10"/>
  <c r="A258" i="10" s="1"/>
  <c r="C258" i="10"/>
  <c r="D258" i="10"/>
  <c r="E258" i="10"/>
  <c r="B259" i="10"/>
  <c r="A259" i="10" s="1"/>
  <c r="C259" i="10"/>
  <c r="D259" i="10"/>
  <c r="E259" i="10"/>
  <c r="B260" i="10"/>
  <c r="A260" i="10" s="1"/>
  <c r="C260" i="10"/>
  <c r="D260" i="10"/>
  <c r="E260" i="10"/>
  <c r="B261" i="10"/>
  <c r="A261" i="10" s="1"/>
  <c r="C261" i="10"/>
  <c r="D261" i="10"/>
  <c r="E261" i="10"/>
  <c r="B262" i="10"/>
  <c r="A262" i="10" s="1"/>
  <c r="C262" i="10"/>
  <c r="D262" i="10"/>
  <c r="E262" i="10"/>
  <c r="B263" i="10"/>
  <c r="A263" i="10" s="1"/>
  <c r="C263" i="10"/>
  <c r="D263" i="10"/>
  <c r="E263" i="10"/>
  <c r="B264" i="10"/>
  <c r="A264" i="10" s="1"/>
  <c r="C264" i="10"/>
  <c r="D264" i="10"/>
  <c r="E264" i="10"/>
  <c r="B265" i="10"/>
  <c r="A265" i="10" s="1"/>
  <c r="C265" i="10"/>
  <c r="D265" i="10"/>
  <c r="E265" i="10"/>
  <c r="B266" i="10"/>
  <c r="A266" i="10" s="1"/>
  <c r="C266" i="10"/>
  <c r="D266" i="10"/>
  <c r="E266" i="10"/>
  <c r="B267" i="10"/>
  <c r="A267" i="10" s="1"/>
  <c r="C267" i="10"/>
  <c r="D267" i="10"/>
  <c r="E267" i="10"/>
  <c r="B268" i="10"/>
  <c r="A268" i="10" s="1"/>
  <c r="C268" i="10"/>
  <c r="D268" i="10"/>
  <c r="E268" i="10"/>
  <c r="B269" i="10"/>
  <c r="A269" i="10" s="1"/>
  <c r="C269" i="10"/>
  <c r="D269" i="10"/>
  <c r="E269" i="10"/>
  <c r="B270" i="10"/>
  <c r="A270" i="10" s="1"/>
  <c r="C270" i="10"/>
  <c r="D270" i="10"/>
  <c r="E270" i="10"/>
  <c r="B271" i="10"/>
  <c r="A271" i="10" s="1"/>
  <c r="C271" i="10"/>
  <c r="D271" i="10"/>
  <c r="E271" i="10"/>
  <c r="B272" i="10"/>
  <c r="A272" i="10" s="1"/>
  <c r="C272" i="10"/>
  <c r="D272" i="10"/>
  <c r="E272" i="10"/>
  <c r="B273" i="10"/>
  <c r="A273" i="10" s="1"/>
  <c r="C273" i="10"/>
  <c r="D273" i="10"/>
  <c r="E273" i="10"/>
  <c r="B274" i="10"/>
  <c r="A274" i="10" s="1"/>
  <c r="C274" i="10"/>
  <c r="D274" i="10"/>
  <c r="E274" i="10"/>
  <c r="B275" i="10"/>
  <c r="A275" i="10" s="1"/>
  <c r="C275" i="10"/>
  <c r="D275" i="10"/>
  <c r="E275" i="10"/>
  <c r="B276" i="10"/>
  <c r="A276" i="10" s="1"/>
  <c r="C276" i="10"/>
  <c r="D276" i="10"/>
  <c r="E276" i="10"/>
  <c r="B277" i="10"/>
  <c r="A277" i="10" s="1"/>
  <c r="C277" i="10"/>
  <c r="D277" i="10"/>
  <c r="E277" i="10"/>
  <c r="B278" i="10"/>
  <c r="A278" i="10" s="1"/>
  <c r="C278" i="10"/>
  <c r="D278" i="10"/>
  <c r="E278" i="10"/>
  <c r="B279" i="10"/>
  <c r="A279" i="10" s="1"/>
  <c r="C279" i="10"/>
  <c r="D279" i="10"/>
  <c r="E279" i="10"/>
  <c r="B280" i="10"/>
  <c r="A280" i="10" s="1"/>
  <c r="C280" i="10"/>
  <c r="D280" i="10"/>
  <c r="E280" i="10"/>
  <c r="B281" i="10"/>
  <c r="A281" i="10" s="1"/>
  <c r="C281" i="10"/>
  <c r="D281" i="10"/>
  <c r="E281" i="10"/>
  <c r="B282" i="10"/>
  <c r="A282" i="10" s="1"/>
  <c r="C282" i="10"/>
  <c r="D282" i="10"/>
  <c r="E282" i="10"/>
  <c r="B283" i="10"/>
  <c r="A283" i="10" s="1"/>
  <c r="C283" i="10"/>
  <c r="D283" i="10"/>
  <c r="E283" i="10"/>
  <c r="B284" i="10"/>
  <c r="A284" i="10" s="1"/>
  <c r="C284" i="10"/>
  <c r="D284" i="10"/>
  <c r="E284" i="10"/>
  <c r="B285" i="10"/>
  <c r="A285" i="10" s="1"/>
  <c r="C285" i="10"/>
  <c r="D285" i="10"/>
  <c r="E285" i="10"/>
  <c r="B286" i="10"/>
  <c r="A286" i="10" s="1"/>
  <c r="C286" i="10"/>
  <c r="D286" i="10"/>
  <c r="E286" i="10"/>
  <c r="B287" i="10"/>
  <c r="A287" i="10" s="1"/>
  <c r="C287" i="10"/>
  <c r="D287" i="10"/>
  <c r="E287" i="10"/>
  <c r="B288" i="10"/>
  <c r="A288" i="10" s="1"/>
  <c r="C288" i="10"/>
  <c r="D288" i="10"/>
  <c r="E288" i="10"/>
  <c r="B289" i="10"/>
  <c r="A289" i="10" s="1"/>
  <c r="C289" i="10"/>
  <c r="D289" i="10"/>
  <c r="E289" i="10"/>
  <c r="B290" i="10"/>
  <c r="A290" i="10" s="1"/>
  <c r="C290" i="10"/>
  <c r="D290" i="10"/>
  <c r="E290" i="10"/>
  <c r="B291" i="10"/>
  <c r="A291" i="10" s="1"/>
  <c r="C291" i="10"/>
  <c r="D291" i="10"/>
  <c r="E291" i="10"/>
  <c r="B292" i="10"/>
  <c r="A292" i="10" s="1"/>
  <c r="C292" i="10"/>
  <c r="D292" i="10"/>
  <c r="E292" i="10"/>
  <c r="B293" i="10"/>
  <c r="A293" i="10" s="1"/>
  <c r="C293" i="10"/>
  <c r="D293" i="10"/>
  <c r="E293" i="10"/>
  <c r="B294" i="10"/>
  <c r="A294" i="10" s="1"/>
  <c r="C294" i="10"/>
  <c r="D294" i="10"/>
  <c r="E294" i="10"/>
  <c r="B295" i="10"/>
  <c r="A295" i="10" s="1"/>
  <c r="C295" i="10"/>
  <c r="D295" i="10"/>
  <c r="E295" i="10"/>
  <c r="B296" i="10"/>
  <c r="A296" i="10" s="1"/>
  <c r="C296" i="10"/>
  <c r="D296" i="10"/>
  <c r="E296" i="10"/>
  <c r="B297" i="10"/>
  <c r="A297" i="10" s="1"/>
  <c r="C297" i="10"/>
  <c r="D297" i="10"/>
  <c r="E297" i="10"/>
  <c r="B298" i="10"/>
  <c r="A298" i="10" s="1"/>
  <c r="C298" i="10"/>
  <c r="D298" i="10"/>
  <c r="E298" i="10"/>
  <c r="B299" i="10"/>
  <c r="A299" i="10" s="1"/>
  <c r="C299" i="10"/>
  <c r="D299" i="10"/>
  <c r="E299" i="10"/>
  <c r="B300" i="10"/>
  <c r="A300" i="10" s="1"/>
  <c r="C300" i="10"/>
  <c r="D300" i="10"/>
  <c r="E300" i="10"/>
  <c r="B301" i="10"/>
  <c r="A301" i="10" s="1"/>
  <c r="C301" i="10"/>
  <c r="D301" i="10"/>
  <c r="E301" i="10"/>
  <c r="B302" i="10"/>
  <c r="A302" i="10" s="1"/>
  <c r="C302" i="10"/>
  <c r="D302" i="10"/>
  <c r="E302" i="10"/>
  <c r="B303" i="10"/>
  <c r="A303" i="10" s="1"/>
  <c r="C303" i="10"/>
  <c r="D303" i="10"/>
  <c r="E303" i="10"/>
  <c r="B304" i="10"/>
  <c r="A304" i="10" s="1"/>
  <c r="C304" i="10"/>
  <c r="D304" i="10"/>
  <c r="E304" i="10"/>
  <c r="B305" i="10"/>
  <c r="A305" i="10" s="1"/>
  <c r="C305" i="10"/>
  <c r="D305" i="10"/>
  <c r="E305" i="10"/>
  <c r="B306" i="10"/>
  <c r="A306" i="10" s="1"/>
  <c r="C306" i="10"/>
  <c r="D306" i="10"/>
  <c r="E306" i="10"/>
  <c r="B307" i="10"/>
  <c r="A307" i="10" s="1"/>
  <c r="C307" i="10"/>
  <c r="D307" i="10"/>
  <c r="E307" i="10"/>
  <c r="B308" i="10"/>
  <c r="A308" i="10" s="1"/>
  <c r="C308" i="10"/>
  <c r="D308" i="10"/>
  <c r="E308" i="10"/>
  <c r="B309" i="10"/>
  <c r="A309" i="10" s="1"/>
  <c r="C309" i="10"/>
  <c r="D309" i="10"/>
  <c r="E309" i="10"/>
  <c r="B310" i="10"/>
  <c r="A310" i="10" s="1"/>
  <c r="C310" i="10"/>
  <c r="D310" i="10"/>
  <c r="E310" i="10"/>
  <c r="B311" i="10"/>
  <c r="A311" i="10" s="1"/>
  <c r="C311" i="10"/>
  <c r="D311" i="10"/>
  <c r="E311" i="10"/>
  <c r="B312" i="10"/>
  <c r="A312" i="10" s="1"/>
  <c r="C312" i="10"/>
  <c r="D312" i="10"/>
  <c r="E312" i="10"/>
  <c r="B313" i="10"/>
  <c r="A313" i="10" s="1"/>
  <c r="C313" i="10"/>
  <c r="D313" i="10"/>
  <c r="E313" i="10"/>
  <c r="B314" i="10"/>
  <c r="A314" i="10" s="1"/>
  <c r="C314" i="10"/>
  <c r="D314" i="10"/>
  <c r="E314" i="10"/>
  <c r="B315" i="10"/>
  <c r="A315" i="10" s="1"/>
  <c r="C315" i="10"/>
  <c r="D315" i="10"/>
  <c r="E315" i="10"/>
  <c r="B316" i="10"/>
  <c r="A316" i="10" s="1"/>
  <c r="C316" i="10"/>
  <c r="D316" i="10"/>
  <c r="E316" i="10"/>
  <c r="B317" i="10"/>
  <c r="A317" i="10" s="1"/>
  <c r="C317" i="10"/>
  <c r="D317" i="10"/>
  <c r="E317" i="10"/>
  <c r="B318" i="10"/>
  <c r="A318" i="10" s="1"/>
  <c r="C318" i="10"/>
  <c r="D318" i="10"/>
  <c r="E318" i="10"/>
  <c r="B319" i="10"/>
  <c r="A319" i="10" s="1"/>
  <c r="C319" i="10"/>
  <c r="D319" i="10"/>
  <c r="E319" i="10"/>
  <c r="B320" i="10"/>
  <c r="A320" i="10" s="1"/>
  <c r="C320" i="10"/>
  <c r="D320" i="10"/>
  <c r="E320" i="10"/>
  <c r="B321" i="10"/>
  <c r="A321" i="10" s="1"/>
  <c r="C321" i="10"/>
  <c r="D321" i="10"/>
  <c r="E321" i="10"/>
  <c r="B322" i="10"/>
  <c r="A322" i="10" s="1"/>
  <c r="C322" i="10"/>
  <c r="D322" i="10"/>
  <c r="E322" i="10"/>
  <c r="B323" i="10"/>
  <c r="A323" i="10" s="1"/>
  <c r="C323" i="10"/>
  <c r="D323" i="10"/>
  <c r="E323" i="10"/>
  <c r="B324" i="10"/>
  <c r="A324" i="10" s="1"/>
  <c r="C324" i="10"/>
  <c r="D324" i="10"/>
  <c r="E324" i="10"/>
  <c r="B325" i="10"/>
  <c r="A325" i="10" s="1"/>
  <c r="C325" i="10"/>
  <c r="D325" i="10"/>
  <c r="E325" i="10"/>
  <c r="B326" i="10"/>
  <c r="A326" i="10" s="1"/>
  <c r="C326" i="10"/>
  <c r="D326" i="10"/>
  <c r="E326" i="10"/>
  <c r="B327" i="10"/>
  <c r="A327" i="10" s="1"/>
  <c r="C327" i="10"/>
  <c r="D327" i="10"/>
  <c r="E327" i="10"/>
  <c r="B328" i="10"/>
  <c r="A328" i="10" s="1"/>
  <c r="C328" i="10"/>
  <c r="D328" i="10"/>
  <c r="E328" i="10"/>
  <c r="B329" i="10"/>
  <c r="A329" i="10" s="1"/>
  <c r="C329" i="10"/>
  <c r="D329" i="10"/>
  <c r="E329" i="10"/>
  <c r="B330" i="10"/>
  <c r="A330" i="10" s="1"/>
  <c r="C330" i="10"/>
  <c r="D330" i="10"/>
  <c r="E330" i="10"/>
  <c r="B331" i="10"/>
  <c r="A331" i="10" s="1"/>
  <c r="C331" i="10"/>
  <c r="D331" i="10"/>
  <c r="E331" i="10"/>
  <c r="B332" i="10"/>
  <c r="A332" i="10" s="1"/>
  <c r="C332" i="10"/>
  <c r="D332" i="10"/>
  <c r="E332" i="10"/>
  <c r="B333" i="10"/>
  <c r="A333" i="10" s="1"/>
  <c r="C333" i="10"/>
  <c r="D333" i="10"/>
  <c r="E333" i="10"/>
  <c r="B334" i="10"/>
  <c r="A334" i="10" s="1"/>
  <c r="C334" i="10"/>
  <c r="D334" i="10"/>
  <c r="E334" i="10"/>
  <c r="B335" i="10"/>
  <c r="A335" i="10" s="1"/>
  <c r="C335" i="10"/>
  <c r="D335" i="10"/>
  <c r="E335" i="10"/>
  <c r="B336" i="10"/>
  <c r="A336" i="10" s="1"/>
  <c r="C336" i="10"/>
  <c r="D336" i="10"/>
  <c r="E336" i="10"/>
  <c r="B337" i="10"/>
  <c r="A337" i="10" s="1"/>
  <c r="C337" i="10"/>
  <c r="D337" i="10"/>
  <c r="E337" i="10"/>
  <c r="B338" i="10"/>
  <c r="A338" i="10" s="1"/>
  <c r="C338" i="10"/>
  <c r="D338" i="10"/>
  <c r="E338" i="10"/>
  <c r="B339" i="10"/>
  <c r="A339" i="10" s="1"/>
  <c r="C339" i="10"/>
  <c r="D339" i="10"/>
  <c r="E339" i="10"/>
  <c r="B340" i="10"/>
  <c r="A340" i="10" s="1"/>
  <c r="C340" i="10"/>
  <c r="D340" i="10"/>
  <c r="E340" i="10"/>
  <c r="B341" i="10"/>
  <c r="A341" i="10" s="1"/>
  <c r="C341" i="10"/>
  <c r="D341" i="10"/>
  <c r="E341" i="10"/>
  <c r="B342" i="10"/>
  <c r="A342" i="10" s="1"/>
  <c r="C342" i="10"/>
  <c r="D342" i="10"/>
  <c r="E342" i="10"/>
  <c r="B343" i="10"/>
  <c r="A343" i="10" s="1"/>
  <c r="C343" i="10"/>
  <c r="D343" i="10"/>
  <c r="E343" i="10"/>
  <c r="B344" i="10"/>
  <c r="A344" i="10" s="1"/>
  <c r="C344" i="10"/>
  <c r="D344" i="10"/>
  <c r="E344" i="10"/>
  <c r="B345" i="10"/>
  <c r="A345" i="10" s="1"/>
  <c r="C345" i="10"/>
  <c r="D345" i="10"/>
  <c r="E345" i="10"/>
  <c r="B346" i="10"/>
  <c r="A346" i="10" s="1"/>
  <c r="C346" i="10"/>
  <c r="D346" i="10"/>
  <c r="E346" i="10"/>
  <c r="B347" i="10"/>
  <c r="A347" i="10" s="1"/>
  <c r="C347" i="10"/>
  <c r="D347" i="10"/>
  <c r="E347" i="10"/>
  <c r="B348" i="10"/>
  <c r="A348" i="10" s="1"/>
  <c r="C348" i="10"/>
  <c r="D348" i="10"/>
  <c r="E348" i="10"/>
  <c r="B349" i="10"/>
  <c r="A349" i="10" s="1"/>
  <c r="C349" i="10"/>
  <c r="D349" i="10"/>
  <c r="E349" i="10"/>
  <c r="B350" i="10"/>
  <c r="A350" i="10" s="1"/>
  <c r="C350" i="10"/>
  <c r="D350" i="10"/>
  <c r="E350" i="10"/>
  <c r="B351" i="10"/>
  <c r="A351" i="10" s="1"/>
  <c r="C351" i="10"/>
  <c r="D351" i="10"/>
  <c r="E351" i="10"/>
  <c r="B352" i="10"/>
  <c r="A352" i="10" s="1"/>
  <c r="C352" i="10"/>
  <c r="D352" i="10"/>
  <c r="E352" i="10"/>
  <c r="B353" i="10"/>
  <c r="A353" i="10" s="1"/>
  <c r="C353" i="10"/>
  <c r="D353" i="10"/>
  <c r="E353" i="10"/>
  <c r="B354" i="10"/>
  <c r="A354" i="10" s="1"/>
  <c r="C354" i="10"/>
  <c r="D354" i="10"/>
  <c r="E354" i="10"/>
  <c r="B355" i="10"/>
  <c r="A355" i="10" s="1"/>
  <c r="C355" i="10"/>
  <c r="D355" i="10"/>
  <c r="E355" i="10"/>
  <c r="B356" i="10"/>
  <c r="A356" i="10" s="1"/>
  <c r="C356" i="10"/>
  <c r="D356" i="10"/>
  <c r="E356" i="10"/>
  <c r="B357" i="10"/>
  <c r="A357" i="10" s="1"/>
  <c r="C357" i="10"/>
  <c r="D357" i="10"/>
  <c r="E357" i="10"/>
  <c r="B358" i="10"/>
  <c r="A358" i="10" s="1"/>
  <c r="C358" i="10"/>
  <c r="D358" i="10"/>
  <c r="E358" i="10"/>
  <c r="B359" i="10"/>
  <c r="A359" i="10" s="1"/>
  <c r="C359" i="10"/>
  <c r="D359" i="10"/>
  <c r="E359" i="10"/>
  <c r="B360" i="10"/>
  <c r="A360" i="10" s="1"/>
  <c r="C360" i="10"/>
  <c r="D360" i="10"/>
  <c r="E360" i="10"/>
  <c r="B361" i="10"/>
  <c r="A361" i="10" s="1"/>
  <c r="C361" i="10"/>
  <c r="D361" i="10"/>
  <c r="E361" i="10"/>
  <c r="B362" i="10"/>
  <c r="A362" i="10" s="1"/>
  <c r="C362" i="10"/>
  <c r="D362" i="10"/>
  <c r="E362" i="10"/>
  <c r="B363" i="10"/>
  <c r="A363" i="10" s="1"/>
  <c r="C363" i="10"/>
  <c r="D363" i="10"/>
  <c r="E363" i="10"/>
  <c r="B364" i="10"/>
  <c r="A364" i="10" s="1"/>
  <c r="C364" i="10"/>
  <c r="D364" i="10"/>
  <c r="E364" i="10"/>
  <c r="B365" i="10"/>
  <c r="A365" i="10" s="1"/>
  <c r="C365" i="10"/>
  <c r="D365" i="10"/>
  <c r="E365" i="10"/>
  <c r="B366" i="10"/>
  <c r="A366" i="10" s="1"/>
  <c r="C366" i="10"/>
  <c r="D366" i="10"/>
  <c r="E366" i="10"/>
  <c r="B367" i="10"/>
  <c r="A367" i="10" s="1"/>
  <c r="C367" i="10"/>
  <c r="D367" i="10"/>
  <c r="E367" i="10"/>
  <c r="B368" i="10"/>
  <c r="A368" i="10" s="1"/>
  <c r="C368" i="10"/>
  <c r="D368" i="10"/>
  <c r="E368" i="10"/>
  <c r="B369" i="10"/>
  <c r="A369" i="10" s="1"/>
  <c r="C369" i="10"/>
  <c r="D369" i="10"/>
  <c r="E369" i="10"/>
  <c r="B370" i="10"/>
  <c r="A370" i="10" s="1"/>
  <c r="C370" i="10"/>
  <c r="D370" i="10"/>
  <c r="E370" i="10"/>
  <c r="B371" i="10"/>
  <c r="A371" i="10" s="1"/>
  <c r="C371" i="10"/>
  <c r="D371" i="10"/>
  <c r="E371" i="10"/>
  <c r="B372" i="10"/>
  <c r="A372" i="10" s="1"/>
  <c r="C372" i="10"/>
  <c r="D372" i="10"/>
  <c r="E372" i="10"/>
  <c r="B373" i="10"/>
  <c r="A373" i="10" s="1"/>
  <c r="C373" i="10"/>
  <c r="D373" i="10"/>
  <c r="E373" i="10"/>
  <c r="B374" i="10"/>
  <c r="A374" i="10" s="1"/>
  <c r="C374" i="10"/>
  <c r="D374" i="10"/>
  <c r="E374" i="10"/>
  <c r="B375" i="10"/>
  <c r="A375" i="10" s="1"/>
  <c r="C375" i="10"/>
  <c r="D375" i="10"/>
  <c r="E375" i="10"/>
  <c r="B376" i="10"/>
  <c r="A376" i="10" s="1"/>
  <c r="C376" i="10"/>
  <c r="D376" i="10"/>
  <c r="E376" i="10"/>
  <c r="B377" i="10"/>
  <c r="A377" i="10" s="1"/>
  <c r="C377" i="10"/>
  <c r="D377" i="10"/>
  <c r="E377" i="10"/>
  <c r="B378" i="10"/>
  <c r="A378" i="10" s="1"/>
  <c r="C378" i="10"/>
  <c r="D378" i="10"/>
  <c r="E378" i="10"/>
  <c r="B379" i="10"/>
  <c r="A379" i="10" s="1"/>
  <c r="C379" i="10"/>
  <c r="D379" i="10"/>
  <c r="E379" i="10"/>
  <c r="U20" i="23" l="1"/>
  <c r="Q40" i="22" s="1"/>
  <c r="U15" i="21"/>
  <c r="Q35" i="20" s="1"/>
  <c r="U24" i="25"/>
  <c r="Q44" i="24" s="1"/>
  <c r="U22" i="25"/>
  <c r="Q42" i="24" s="1"/>
  <c r="U18" i="25"/>
  <c r="Q38" i="24" s="1"/>
  <c r="U14" i="25"/>
  <c r="Q34" i="24" s="1"/>
  <c r="U12" i="17"/>
  <c r="Q32" i="16" s="1"/>
  <c r="U24" i="17"/>
  <c r="Q44" i="16" s="1"/>
  <c r="U20" i="17"/>
  <c r="Q40" i="16" s="1"/>
  <c r="U22" i="17"/>
  <c r="Q42" i="16" s="1"/>
  <c r="U16" i="17"/>
  <c r="Q36" i="16" s="1"/>
  <c r="U24" i="15"/>
  <c r="Q44" i="14" s="1"/>
  <c r="U22" i="15"/>
  <c r="Q42" i="14" s="1"/>
  <c r="U18" i="15"/>
  <c r="Q38" i="14" s="1"/>
  <c r="U18" i="17"/>
  <c r="Q38" i="16" s="1"/>
  <c r="U18" i="27"/>
  <c r="Q38" i="26" s="1"/>
  <c r="U14" i="27"/>
  <c r="Q34" i="26" s="1"/>
  <c r="U20" i="27"/>
  <c r="Q40" i="26" s="1"/>
  <c r="U16" i="27"/>
  <c r="Q36" i="26" s="1"/>
  <c r="U12" i="27"/>
  <c r="Q32" i="26" s="1"/>
  <c r="P40" i="22"/>
  <c r="U18" i="19"/>
  <c r="Q38" i="18" s="1"/>
  <c r="U15" i="19"/>
  <c r="Q35" i="18" s="1"/>
  <c r="U16" i="15"/>
  <c r="Q36" i="14" s="1"/>
  <c r="U16" i="21"/>
  <c r="Q36" i="20" s="1"/>
  <c r="U12" i="29"/>
  <c r="Q32" i="28" s="1"/>
  <c r="U15" i="29"/>
  <c r="Q35" i="28" s="1"/>
  <c r="U16" i="29"/>
  <c r="Q36" i="28" s="1"/>
  <c r="U16" i="19"/>
  <c r="Q36" i="18" s="1"/>
  <c r="U24" i="19"/>
  <c r="Q44" i="18" s="1"/>
  <c r="U14" i="19"/>
  <c r="Q34" i="18" s="1"/>
  <c r="U22" i="19"/>
  <c r="Q42" i="18" s="1"/>
  <c r="U22" i="23"/>
  <c r="Q42" i="22" s="1"/>
  <c r="U24" i="23"/>
  <c r="Q44" i="22" s="1"/>
  <c r="P38" i="18"/>
  <c r="P44" i="14"/>
  <c r="U15" i="15"/>
  <c r="Q35" i="14" s="1"/>
  <c r="U14" i="31"/>
  <c r="Q34" i="30" s="1"/>
  <c r="P34" i="30"/>
  <c r="U18" i="31"/>
  <c r="Q38" i="30" s="1"/>
  <c r="P38" i="30"/>
  <c r="U20" i="31"/>
  <c r="Q40" i="30" s="1"/>
  <c r="P40" i="30"/>
  <c r="U20" i="25"/>
  <c r="Q40" i="24" s="1"/>
  <c r="P40" i="24"/>
  <c r="U24" i="29"/>
  <c r="Q44" i="28" s="1"/>
  <c r="P44" i="18"/>
  <c r="U20" i="19"/>
  <c r="Q40" i="18" s="1"/>
  <c r="U22" i="27"/>
  <c r="Q42" i="26" s="1"/>
  <c r="P44" i="26"/>
  <c r="U24" i="27"/>
  <c r="Q44" i="26" s="1"/>
  <c r="P36" i="20"/>
  <c r="P36" i="28"/>
  <c r="U16" i="31"/>
  <c r="Q36" i="30" s="1"/>
  <c r="U18" i="29"/>
  <c r="Q38" i="28" s="1"/>
  <c r="U22" i="29"/>
  <c r="Q42" i="28" s="1"/>
  <c r="U12" i="23"/>
  <c r="Q32" i="22" s="1"/>
  <c r="U12" i="19"/>
  <c r="Q32" i="18" s="1"/>
  <c r="P44" i="30"/>
  <c r="U13" i="31"/>
  <c r="Q33" i="30" s="1"/>
  <c r="U15" i="31"/>
  <c r="Q35" i="30" s="1"/>
  <c r="P32" i="30"/>
  <c r="P42" i="30"/>
  <c r="U20" i="29"/>
  <c r="Q40" i="28" s="1"/>
  <c r="P32" i="28"/>
  <c r="P38" i="28"/>
  <c r="U14" i="29"/>
  <c r="Q34" i="28" s="1"/>
  <c r="U13" i="29"/>
  <c r="Q33" i="28" s="1"/>
  <c r="P34" i="26"/>
  <c r="P36" i="26"/>
  <c r="P38" i="26"/>
  <c r="P40" i="26"/>
  <c r="P32" i="26"/>
  <c r="U13" i="27"/>
  <c r="Q33" i="26" s="1"/>
  <c r="U15" i="27"/>
  <c r="Q35" i="26" s="1"/>
  <c r="U12" i="25"/>
  <c r="Q32" i="24" s="1"/>
  <c r="U16" i="25"/>
  <c r="Q36" i="24" s="1"/>
  <c r="P34" i="24"/>
  <c r="U15" i="25"/>
  <c r="Q35" i="24" s="1"/>
  <c r="U13" i="25"/>
  <c r="Q33" i="24" s="1"/>
  <c r="P32" i="24"/>
  <c r="P42" i="24"/>
  <c r="P38" i="24"/>
  <c r="U14" i="23"/>
  <c r="Q34" i="22" s="1"/>
  <c r="U16" i="23"/>
  <c r="Q36" i="22" s="1"/>
  <c r="P44" i="22"/>
  <c r="U13" i="23"/>
  <c r="Q33" i="22" s="1"/>
  <c r="U18" i="23"/>
  <c r="Q38" i="22" s="1"/>
  <c r="U15" i="23"/>
  <c r="Q35" i="22" s="1"/>
  <c r="U13" i="21"/>
  <c r="Q33" i="20" s="1"/>
  <c r="U12" i="21"/>
  <c r="Q32" i="20" s="1"/>
  <c r="R23" i="6"/>
  <c r="BH26" i="6" s="1"/>
  <c r="P34" i="18"/>
  <c r="P36" i="18"/>
  <c r="U13" i="19"/>
  <c r="Q33" i="18" s="1"/>
  <c r="P42" i="18"/>
  <c r="P40" i="18"/>
  <c r="U14" i="17"/>
  <c r="Q34" i="16" s="1"/>
  <c r="P32" i="16"/>
  <c r="P42" i="16"/>
  <c r="U13" i="17"/>
  <c r="Q33" i="16" s="1"/>
  <c r="P40" i="16"/>
  <c r="P44" i="16"/>
  <c r="P38" i="16"/>
  <c r="U20" i="15"/>
  <c r="Q40" i="14" s="1"/>
  <c r="P36" i="14"/>
  <c r="U12" i="15"/>
  <c r="Q32" i="14" s="1"/>
  <c r="U14" i="15"/>
  <c r="Q34" i="14" s="1"/>
  <c r="G5" i="31"/>
  <c r="G6" i="31" s="1"/>
  <c r="G7" i="31" s="1"/>
  <c r="AJ23" i="6"/>
  <c r="BH44" i="6" s="1"/>
  <c r="F1388" i="10"/>
  <c r="F1262" i="10"/>
  <c r="AG23" i="6"/>
  <c r="BH41" i="6" s="1"/>
  <c r="G5" i="27"/>
  <c r="G6" i="27" s="1"/>
  <c r="AD23" i="6"/>
  <c r="BH38" i="6" s="1"/>
  <c r="P44" i="24"/>
  <c r="G5" i="25"/>
  <c r="G6" i="25" s="1"/>
  <c r="G7" i="25" s="1"/>
  <c r="G8" i="25" s="1"/>
  <c r="AA23" i="6"/>
  <c r="BH35" i="6" s="1"/>
  <c r="F884" i="10"/>
  <c r="X23" i="6"/>
  <c r="BH32" i="6" s="1"/>
  <c r="F758" i="10"/>
  <c r="U23" i="6"/>
  <c r="BH29" i="6" s="1"/>
  <c r="F633" i="10"/>
  <c r="G5" i="17"/>
  <c r="O23" i="6"/>
  <c r="BH23" i="6" s="1"/>
  <c r="P36" i="16"/>
  <c r="G5" i="15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L23" i="6"/>
  <c r="BH20" i="6" s="1"/>
  <c r="C47" i="20"/>
  <c r="H50" i="22"/>
  <c r="H51" i="22" s="1"/>
  <c r="H50" i="28"/>
  <c r="H51" i="28" s="1"/>
  <c r="H50" i="18"/>
  <c r="H51" i="18" s="1"/>
  <c r="E44" i="20"/>
  <c r="C49" i="20" s="1"/>
  <c r="H7" i="20" s="1"/>
  <c r="H50" i="26"/>
  <c r="H51" i="26" s="1"/>
  <c r="C47" i="28"/>
  <c r="C48" i="28" s="1"/>
  <c r="H50" i="16"/>
  <c r="H51" i="16" s="1"/>
  <c r="C47" i="22"/>
  <c r="C48" i="22" s="1"/>
  <c r="H50" i="24"/>
  <c r="H51" i="24" s="1"/>
  <c r="J44" i="26"/>
  <c r="H52" i="26" s="1"/>
  <c r="E44" i="28"/>
  <c r="C49" i="28" s="1"/>
  <c r="H7" i="28" s="1"/>
  <c r="J44" i="16"/>
  <c r="H52" i="16" s="1"/>
  <c r="C47" i="26"/>
  <c r="C48" i="26" s="1"/>
  <c r="H50" i="30"/>
  <c r="H51" i="30" s="1"/>
  <c r="F1136" i="10"/>
  <c r="F1010" i="10"/>
  <c r="F506" i="10"/>
  <c r="U18" i="21"/>
  <c r="Q38" i="20" s="1"/>
  <c r="U20" i="21"/>
  <c r="Q40" i="20" s="1"/>
  <c r="U22" i="21"/>
  <c r="Q42" i="20" s="1"/>
  <c r="U24" i="21"/>
  <c r="Q44" i="20" s="1"/>
  <c r="P42" i="14"/>
  <c r="P40" i="14"/>
  <c r="U13" i="15"/>
  <c r="Q33" i="14" s="1"/>
  <c r="P38" i="14"/>
  <c r="F380" i="10"/>
  <c r="H50" i="14"/>
  <c r="H51" i="14" s="1"/>
  <c r="C47" i="16"/>
  <c r="C48" i="16" s="1"/>
  <c r="J44" i="18"/>
  <c r="H52" i="18" s="1"/>
  <c r="H50" i="20"/>
  <c r="H51" i="20" s="1"/>
  <c r="J44" i="22"/>
  <c r="H52" i="22" s="1"/>
  <c r="J44" i="24"/>
  <c r="H52" i="24" s="1"/>
  <c r="E44" i="26"/>
  <c r="C49" i="26" s="1"/>
  <c r="H7" i="26" s="1"/>
  <c r="J44" i="28"/>
  <c r="H52" i="28" s="1"/>
  <c r="J44" i="30"/>
  <c r="H52" i="30" s="1"/>
  <c r="C48" i="20"/>
  <c r="C47" i="18"/>
  <c r="C48" i="18" s="1"/>
  <c r="C49" i="22"/>
  <c r="H7" i="22" s="1"/>
  <c r="C47" i="24"/>
  <c r="C48" i="24" s="1"/>
  <c r="C47" i="30"/>
  <c r="C48" i="30" s="1"/>
  <c r="C47" i="14"/>
  <c r="C48" i="14" s="1"/>
  <c r="M43" i="30"/>
  <c r="U17" i="31"/>
  <c r="Q37" i="30" s="1"/>
  <c r="U19" i="31"/>
  <c r="Q39" i="30" s="1"/>
  <c r="U21" i="31"/>
  <c r="Q41" i="30" s="1"/>
  <c r="U23" i="31"/>
  <c r="Q43" i="30" s="1"/>
  <c r="U25" i="31"/>
  <c r="Q45" i="30" s="1"/>
  <c r="E44" i="30"/>
  <c r="C49" i="30" s="1"/>
  <c r="H7" i="30" s="1"/>
  <c r="M43" i="28"/>
  <c r="U17" i="29"/>
  <c r="Q37" i="28" s="1"/>
  <c r="U19" i="29"/>
  <c r="Q39" i="28" s="1"/>
  <c r="U21" i="29"/>
  <c r="Q41" i="28" s="1"/>
  <c r="U23" i="29"/>
  <c r="Q43" i="28" s="1"/>
  <c r="U25" i="29"/>
  <c r="Q45" i="28" s="1"/>
  <c r="M43" i="26"/>
  <c r="U17" i="27"/>
  <c r="Q37" i="26" s="1"/>
  <c r="U19" i="27"/>
  <c r="Q39" i="26" s="1"/>
  <c r="U21" i="27"/>
  <c r="Q41" i="26" s="1"/>
  <c r="U23" i="27"/>
  <c r="Q43" i="26" s="1"/>
  <c r="U25" i="27"/>
  <c r="Q45" i="26" s="1"/>
  <c r="M43" i="24"/>
  <c r="U17" i="25"/>
  <c r="Q37" i="24" s="1"/>
  <c r="U19" i="25"/>
  <c r="Q39" i="24" s="1"/>
  <c r="U21" i="25"/>
  <c r="Q41" i="24" s="1"/>
  <c r="U23" i="25"/>
  <c r="Q43" i="24" s="1"/>
  <c r="U25" i="25"/>
  <c r="Q45" i="24" s="1"/>
  <c r="E44" i="24"/>
  <c r="C49" i="24" s="1"/>
  <c r="H7" i="24" s="1"/>
  <c r="G5" i="23"/>
  <c r="G6" i="23" s="1"/>
  <c r="G7" i="23" s="1"/>
  <c r="G8" i="23" s="1"/>
  <c r="M43" i="22"/>
  <c r="U17" i="23"/>
  <c r="Q37" i="22" s="1"/>
  <c r="U19" i="23"/>
  <c r="Q39" i="22" s="1"/>
  <c r="U21" i="23"/>
  <c r="Q41" i="22" s="1"/>
  <c r="U23" i="23"/>
  <c r="Q43" i="22" s="1"/>
  <c r="U25" i="23"/>
  <c r="Q45" i="22" s="1"/>
  <c r="M43" i="20"/>
  <c r="U17" i="21"/>
  <c r="Q37" i="20" s="1"/>
  <c r="U19" i="21"/>
  <c r="Q39" i="20" s="1"/>
  <c r="U21" i="21"/>
  <c r="Q41" i="20" s="1"/>
  <c r="U23" i="21"/>
  <c r="Q43" i="20" s="1"/>
  <c r="U25" i="21"/>
  <c r="Q45" i="20" s="1"/>
  <c r="P33" i="20"/>
  <c r="P35" i="20"/>
  <c r="J44" i="20"/>
  <c r="H52" i="20" s="1"/>
  <c r="M43" i="18"/>
  <c r="U17" i="19"/>
  <c r="Q37" i="18" s="1"/>
  <c r="U19" i="19"/>
  <c r="Q39" i="18" s="1"/>
  <c r="U21" i="19"/>
  <c r="Q41" i="18" s="1"/>
  <c r="U23" i="19"/>
  <c r="Q43" i="18" s="1"/>
  <c r="U25" i="19"/>
  <c r="Q45" i="18" s="1"/>
  <c r="E44" i="18"/>
  <c r="C49" i="18" s="1"/>
  <c r="H7" i="18" s="1"/>
  <c r="U15" i="17"/>
  <c r="Q35" i="16" s="1"/>
  <c r="M43" i="16"/>
  <c r="U17" i="17"/>
  <c r="Q37" i="16" s="1"/>
  <c r="U19" i="17"/>
  <c r="Q39" i="16" s="1"/>
  <c r="U21" i="17"/>
  <c r="Q41" i="16" s="1"/>
  <c r="U23" i="17"/>
  <c r="Q43" i="16" s="1"/>
  <c r="U25" i="17"/>
  <c r="Q45" i="16" s="1"/>
  <c r="E44" i="16"/>
  <c r="C49" i="16" s="1"/>
  <c r="H7" i="16" s="1"/>
  <c r="M43" i="14"/>
  <c r="U17" i="15"/>
  <c r="Q37" i="14" s="1"/>
  <c r="U19" i="15"/>
  <c r="Q39" i="14" s="1"/>
  <c r="U21" i="15"/>
  <c r="Q41" i="14" s="1"/>
  <c r="U23" i="15"/>
  <c r="Q43" i="14" s="1"/>
  <c r="U25" i="15"/>
  <c r="Q45" i="14" s="1"/>
  <c r="P33" i="14"/>
  <c r="P35" i="14"/>
  <c r="J44" i="14"/>
  <c r="H52" i="14" s="1"/>
  <c r="E44" i="14"/>
  <c r="C49" i="14" s="1"/>
  <c r="H7" i="14" s="1"/>
  <c r="G130" i="13"/>
  <c r="F130" i="13"/>
  <c r="F379" i="10" s="1"/>
  <c r="G129" i="13"/>
  <c r="F129" i="13"/>
  <c r="F378" i="10" s="1"/>
  <c r="G128" i="13"/>
  <c r="F128" i="13"/>
  <c r="F377" i="10" s="1"/>
  <c r="G127" i="13"/>
  <c r="F127" i="13"/>
  <c r="F376" i="10" s="1"/>
  <c r="G126" i="13"/>
  <c r="F126" i="13"/>
  <c r="F375" i="10" s="1"/>
  <c r="G125" i="13"/>
  <c r="F125" i="13"/>
  <c r="F374" i="10" s="1"/>
  <c r="G124" i="13"/>
  <c r="F124" i="13"/>
  <c r="F373" i="10" s="1"/>
  <c r="G123" i="13"/>
  <c r="F123" i="13"/>
  <c r="F372" i="10" s="1"/>
  <c r="G122" i="13"/>
  <c r="F122" i="13"/>
  <c r="F371" i="10" s="1"/>
  <c r="G121" i="13"/>
  <c r="F121" i="13"/>
  <c r="F370" i="10" s="1"/>
  <c r="G120" i="13"/>
  <c r="F120" i="13"/>
  <c r="F369" i="10" s="1"/>
  <c r="G119" i="13"/>
  <c r="F119" i="13"/>
  <c r="F368" i="10" s="1"/>
  <c r="G118" i="13"/>
  <c r="F118" i="13"/>
  <c r="F367" i="10" s="1"/>
  <c r="G117" i="13"/>
  <c r="F117" i="13"/>
  <c r="F366" i="10" s="1"/>
  <c r="G116" i="13"/>
  <c r="F116" i="13"/>
  <c r="F365" i="10" s="1"/>
  <c r="G115" i="13"/>
  <c r="F115" i="13"/>
  <c r="F364" i="10" s="1"/>
  <c r="G114" i="13"/>
  <c r="F114" i="13"/>
  <c r="F363" i="10" s="1"/>
  <c r="G113" i="13"/>
  <c r="F113" i="13"/>
  <c r="F362" i="10" s="1"/>
  <c r="G112" i="13"/>
  <c r="F112" i="13"/>
  <c r="F361" i="10" s="1"/>
  <c r="G111" i="13"/>
  <c r="F111" i="13"/>
  <c r="F360" i="10" s="1"/>
  <c r="G110" i="13"/>
  <c r="F110" i="13"/>
  <c r="F359" i="10" s="1"/>
  <c r="G109" i="13"/>
  <c r="F109" i="13"/>
  <c r="F358" i="10" s="1"/>
  <c r="G108" i="13"/>
  <c r="F108" i="13"/>
  <c r="F357" i="10" s="1"/>
  <c r="G107" i="13"/>
  <c r="F107" i="13"/>
  <c r="F356" i="10" s="1"/>
  <c r="G106" i="13"/>
  <c r="F106" i="13"/>
  <c r="F355" i="10" s="1"/>
  <c r="G105" i="13"/>
  <c r="F105" i="13"/>
  <c r="F354" i="10" s="1"/>
  <c r="G104" i="13"/>
  <c r="F104" i="13"/>
  <c r="F353" i="10" s="1"/>
  <c r="G103" i="13"/>
  <c r="F103" i="13"/>
  <c r="F352" i="10" s="1"/>
  <c r="G102" i="13"/>
  <c r="F102" i="13"/>
  <c r="F351" i="10" s="1"/>
  <c r="G101" i="13"/>
  <c r="F101" i="13"/>
  <c r="F350" i="10" s="1"/>
  <c r="G100" i="13"/>
  <c r="F100" i="13"/>
  <c r="F349" i="10" s="1"/>
  <c r="G99" i="13"/>
  <c r="F99" i="13"/>
  <c r="F348" i="10" s="1"/>
  <c r="G98" i="13"/>
  <c r="F98" i="13"/>
  <c r="F347" i="10" s="1"/>
  <c r="F97" i="13"/>
  <c r="F346" i="10" s="1"/>
  <c r="F96" i="13"/>
  <c r="F345" i="10" s="1"/>
  <c r="F95" i="13"/>
  <c r="F344" i="10" s="1"/>
  <c r="F94" i="13"/>
  <c r="F343" i="10" s="1"/>
  <c r="F93" i="13"/>
  <c r="F342" i="10" s="1"/>
  <c r="F92" i="13"/>
  <c r="F341" i="10" s="1"/>
  <c r="F91" i="13"/>
  <c r="F340" i="10" s="1"/>
  <c r="F90" i="13"/>
  <c r="F339" i="10" s="1"/>
  <c r="F89" i="13"/>
  <c r="F338" i="10" s="1"/>
  <c r="F88" i="13"/>
  <c r="F337" i="10" s="1"/>
  <c r="F87" i="13"/>
  <c r="F336" i="10" s="1"/>
  <c r="F86" i="13"/>
  <c r="F335" i="10" s="1"/>
  <c r="F85" i="13"/>
  <c r="F334" i="10" s="1"/>
  <c r="F84" i="13"/>
  <c r="F333" i="10" s="1"/>
  <c r="F83" i="13"/>
  <c r="F332" i="10" s="1"/>
  <c r="F82" i="13"/>
  <c r="F331" i="10" s="1"/>
  <c r="F81" i="13"/>
  <c r="F330" i="10" s="1"/>
  <c r="F80" i="13"/>
  <c r="F329" i="10" s="1"/>
  <c r="F79" i="13"/>
  <c r="F328" i="10" s="1"/>
  <c r="F78" i="13"/>
  <c r="F327" i="10" s="1"/>
  <c r="F77" i="13"/>
  <c r="F326" i="10" s="1"/>
  <c r="F76" i="13"/>
  <c r="F325" i="10" s="1"/>
  <c r="F75" i="13"/>
  <c r="F324" i="10" s="1"/>
  <c r="F74" i="13"/>
  <c r="F323" i="10" s="1"/>
  <c r="F73" i="13"/>
  <c r="F322" i="10" s="1"/>
  <c r="F72" i="13"/>
  <c r="F321" i="10" s="1"/>
  <c r="F71" i="13"/>
  <c r="F320" i="10" s="1"/>
  <c r="F70" i="13"/>
  <c r="F319" i="10" s="1"/>
  <c r="F69" i="13"/>
  <c r="F318" i="10" s="1"/>
  <c r="F68" i="13"/>
  <c r="F317" i="10" s="1"/>
  <c r="F67" i="13"/>
  <c r="F316" i="10" s="1"/>
  <c r="F66" i="13"/>
  <c r="F315" i="10" s="1"/>
  <c r="F65" i="13"/>
  <c r="F314" i="10" s="1"/>
  <c r="F64" i="13"/>
  <c r="F313" i="10" s="1"/>
  <c r="F63" i="13"/>
  <c r="F312" i="10" s="1"/>
  <c r="F62" i="13"/>
  <c r="F311" i="10" s="1"/>
  <c r="F61" i="13"/>
  <c r="F310" i="10" s="1"/>
  <c r="F60" i="13"/>
  <c r="F309" i="10" s="1"/>
  <c r="F59" i="13"/>
  <c r="F308" i="10" s="1"/>
  <c r="F58" i="13"/>
  <c r="F307" i="10" s="1"/>
  <c r="F57" i="13"/>
  <c r="F306" i="10" s="1"/>
  <c r="F56" i="13"/>
  <c r="F305" i="10" s="1"/>
  <c r="F55" i="13"/>
  <c r="F304" i="10" s="1"/>
  <c r="F303" i="10"/>
  <c r="F302" i="10"/>
  <c r="F301" i="10"/>
  <c r="F300" i="10"/>
  <c r="F50" i="13"/>
  <c r="F299" i="10" s="1"/>
  <c r="F49" i="13"/>
  <c r="F298" i="10" s="1"/>
  <c r="F48" i="13"/>
  <c r="F297" i="10" s="1"/>
  <c r="F47" i="13"/>
  <c r="F296" i="10" s="1"/>
  <c r="F46" i="13"/>
  <c r="F295" i="10" s="1"/>
  <c r="F45" i="13"/>
  <c r="F294" i="10" s="1"/>
  <c r="F44" i="13"/>
  <c r="F293" i="10" s="1"/>
  <c r="F43" i="13"/>
  <c r="F292" i="10" s="1"/>
  <c r="F42" i="13"/>
  <c r="F291" i="10" s="1"/>
  <c r="F41" i="13"/>
  <c r="F290" i="10" s="1"/>
  <c r="F40" i="13"/>
  <c r="F289" i="10" s="1"/>
  <c r="F39" i="13"/>
  <c r="F288" i="10" s="1"/>
  <c r="F38" i="13"/>
  <c r="F287" i="10" s="1"/>
  <c r="F37" i="13"/>
  <c r="F286" i="10" s="1"/>
  <c r="F36" i="13"/>
  <c r="F285" i="10" s="1"/>
  <c r="F35" i="13"/>
  <c r="F284" i="10" s="1"/>
  <c r="F34" i="13"/>
  <c r="F283" i="10" s="1"/>
  <c r="F33" i="13"/>
  <c r="F282" i="10" s="1"/>
  <c r="F32" i="13"/>
  <c r="F281" i="10" s="1"/>
  <c r="F31" i="13"/>
  <c r="F280" i="10" s="1"/>
  <c r="F30" i="13"/>
  <c r="F279" i="10" s="1"/>
  <c r="F29" i="13"/>
  <c r="F278" i="10" s="1"/>
  <c r="F28" i="13"/>
  <c r="F277" i="10" s="1"/>
  <c r="F27" i="13"/>
  <c r="F276" i="10" s="1"/>
  <c r="F26" i="13"/>
  <c r="F275" i="10" s="1"/>
  <c r="T25" i="13"/>
  <c r="O25" i="13"/>
  <c r="N25" i="13"/>
  <c r="F25" i="13"/>
  <c r="F274" i="10" s="1"/>
  <c r="T24" i="13"/>
  <c r="O24" i="13"/>
  <c r="N24" i="13"/>
  <c r="F24" i="13"/>
  <c r="F273" i="10" s="1"/>
  <c r="T23" i="13"/>
  <c r="O23" i="13"/>
  <c r="N23" i="13"/>
  <c r="F23" i="13"/>
  <c r="F272" i="10" s="1"/>
  <c r="T22" i="13"/>
  <c r="O22" i="13"/>
  <c r="N22" i="13"/>
  <c r="F22" i="13"/>
  <c r="F271" i="10" s="1"/>
  <c r="T21" i="13"/>
  <c r="O21" i="13"/>
  <c r="N21" i="13"/>
  <c r="F21" i="13"/>
  <c r="F270" i="10" s="1"/>
  <c r="T20" i="13"/>
  <c r="O20" i="13"/>
  <c r="N20" i="13"/>
  <c r="F20" i="13"/>
  <c r="F269" i="10" s="1"/>
  <c r="T19" i="13"/>
  <c r="O19" i="13"/>
  <c r="N19" i="13"/>
  <c r="F19" i="13"/>
  <c r="F268" i="10" s="1"/>
  <c r="T18" i="13"/>
  <c r="O18" i="13"/>
  <c r="N18" i="13"/>
  <c r="F18" i="13"/>
  <c r="F267" i="10" s="1"/>
  <c r="T17" i="13"/>
  <c r="O17" i="13"/>
  <c r="N17" i="13"/>
  <c r="F17" i="13"/>
  <c r="F266" i="10" s="1"/>
  <c r="T16" i="13"/>
  <c r="O16" i="13"/>
  <c r="N16" i="13"/>
  <c r="F16" i="13"/>
  <c r="F265" i="10" s="1"/>
  <c r="T15" i="13"/>
  <c r="P35" i="12" s="1"/>
  <c r="O15" i="13"/>
  <c r="N15" i="13"/>
  <c r="F15" i="13"/>
  <c r="F264" i="10" s="1"/>
  <c r="T14" i="13"/>
  <c r="P34" i="12" s="1"/>
  <c r="O14" i="13"/>
  <c r="N14" i="13"/>
  <c r="F14" i="13"/>
  <c r="F263" i="10" s="1"/>
  <c r="T13" i="13"/>
  <c r="P33" i="12" s="1"/>
  <c r="O13" i="13"/>
  <c r="N13" i="13"/>
  <c r="F13" i="13"/>
  <c r="F262" i="10" s="1"/>
  <c r="T12" i="13"/>
  <c r="P32" i="12" s="1"/>
  <c r="O12" i="13"/>
  <c r="N12" i="13"/>
  <c r="F12" i="13"/>
  <c r="F261" i="10" s="1"/>
  <c r="T11" i="13"/>
  <c r="O11" i="13"/>
  <c r="N11" i="13"/>
  <c r="F11" i="13"/>
  <c r="F260" i="10" s="1"/>
  <c r="F10" i="13"/>
  <c r="F259" i="10" s="1"/>
  <c r="F9" i="13"/>
  <c r="F258" i="10" s="1"/>
  <c r="F8" i="13"/>
  <c r="F257" i="10" s="1"/>
  <c r="F7" i="13"/>
  <c r="F256" i="10" s="1"/>
  <c r="F6" i="13"/>
  <c r="F255" i="10" s="1"/>
  <c r="F5" i="13"/>
  <c r="G5" i="13" s="1"/>
  <c r="J49" i="12"/>
  <c r="J48" i="12"/>
  <c r="J47" i="12"/>
  <c r="J46" i="12"/>
  <c r="E46" i="12"/>
  <c r="J45" i="12"/>
  <c r="E45" i="12"/>
  <c r="L42" i="12"/>
  <c r="M42" i="12" s="1"/>
  <c r="H42" i="12"/>
  <c r="I7" i="6" s="1"/>
  <c r="C42" i="12"/>
  <c r="I6" i="6" s="1"/>
  <c r="L41" i="12"/>
  <c r="M41" i="12" s="1"/>
  <c r="J41" i="12"/>
  <c r="E41" i="12"/>
  <c r="L40" i="12"/>
  <c r="M40" i="12" s="1"/>
  <c r="J40" i="12"/>
  <c r="E40" i="12"/>
  <c r="L39" i="12"/>
  <c r="M39" i="12" s="1"/>
  <c r="J39" i="12"/>
  <c r="E39" i="12"/>
  <c r="L38" i="12"/>
  <c r="M38" i="12" s="1"/>
  <c r="J38" i="12"/>
  <c r="E38" i="12"/>
  <c r="L37" i="12"/>
  <c r="M37" i="12" s="1"/>
  <c r="J37" i="12"/>
  <c r="E37" i="12"/>
  <c r="L36" i="12"/>
  <c r="M36" i="12" s="1"/>
  <c r="J36" i="12"/>
  <c r="E36" i="12"/>
  <c r="L35" i="12"/>
  <c r="M35" i="12" s="1"/>
  <c r="J35" i="12"/>
  <c r="E35" i="12"/>
  <c r="L34" i="12"/>
  <c r="M34" i="12" s="1"/>
  <c r="J34" i="12"/>
  <c r="E34" i="12"/>
  <c r="L33" i="12"/>
  <c r="M33" i="12" s="1"/>
  <c r="J33" i="12"/>
  <c r="E33" i="12"/>
  <c r="L32" i="12"/>
  <c r="M32" i="12" s="1"/>
  <c r="J32" i="12"/>
  <c r="E32" i="12"/>
  <c r="Q31" i="12"/>
  <c r="P31" i="12"/>
  <c r="L31" i="12"/>
  <c r="M31" i="12" s="1"/>
  <c r="J31" i="12"/>
  <c r="E31" i="12"/>
  <c r="L30" i="12"/>
  <c r="M30" i="12" s="1"/>
  <c r="J30" i="12"/>
  <c r="E30" i="12"/>
  <c r="L29" i="12"/>
  <c r="M29" i="12" s="1"/>
  <c r="J29" i="12"/>
  <c r="E29" i="12"/>
  <c r="L28" i="12"/>
  <c r="M28" i="12" s="1"/>
  <c r="J28" i="12"/>
  <c r="E28" i="12"/>
  <c r="L27" i="12"/>
  <c r="M27" i="12" s="1"/>
  <c r="J27" i="12"/>
  <c r="E27" i="12"/>
  <c r="L26" i="12"/>
  <c r="M26" i="12" s="1"/>
  <c r="J26" i="12"/>
  <c r="E26" i="12"/>
  <c r="L25" i="12"/>
  <c r="M25" i="12" s="1"/>
  <c r="J25" i="12"/>
  <c r="E25" i="12"/>
  <c r="L24" i="12"/>
  <c r="M24" i="12" s="1"/>
  <c r="J24" i="12"/>
  <c r="E24" i="12"/>
  <c r="L23" i="12"/>
  <c r="M23" i="12" s="1"/>
  <c r="J23" i="12"/>
  <c r="E23" i="12"/>
  <c r="L22" i="12"/>
  <c r="M22" i="12" s="1"/>
  <c r="J22" i="12"/>
  <c r="E22" i="12"/>
  <c r="L21" i="12"/>
  <c r="M21" i="12" s="1"/>
  <c r="J21" i="12"/>
  <c r="E21" i="12"/>
  <c r="L20" i="12"/>
  <c r="M20" i="12" s="1"/>
  <c r="J20" i="12"/>
  <c r="E20" i="12"/>
  <c r="L19" i="12"/>
  <c r="M19" i="12" s="1"/>
  <c r="J19" i="12"/>
  <c r="E19" i="12"/>
  <c r="L18" i="12"/>
  <c r="M18" i="12" s="1"/>
  <c r="J18" i="12"/>
  <c r="E18" i="12"/>
  <c r="L17" i="12"/>
  <c r="M17" i="12" s="1"/>
  <c r="J17" i="12"/>
  <c r="E17" i="12"/>
  <c r="L16" i="12"/>
  <c r="M16" i="12" s="1"/>
  <c r="J16" i="12"/>
  <c r="E16" i="12"/>
  <c r="L15" i="12"/>
  <c r="M15" i="12" s="1"/>
  <c r="J15" i="12"/>
  <c r="E15" i="12"/>
  <c r="L14" i="12"/>
  <c r="M14" i="12" s="1"/>
  <c r="J14" i="12"/>
  <c r="E14" i="12"/>
  <c r="L13" i="12"/>
  <c r="M13" i="12" s="1"/>
  <c r="J13" i="12"/>
  <c r="E13" i="12"/>
  <c r="C9" i="12"/>
  <c r="H6" i="12" s="1"/>
  <c r="B128" i="10"/>
  <c r="D128" i="10"/>
  <c r="E128" i="10"/>
  <c r="B129" i="10"/>
  <c r="A129" i="10" s="1"/>
  <c r="D129" i="10"/>
  <c r="E129" i="10"/>
  <c r="B130" i="10"/>
  <c r="A130" i="10" s="1"/>
  <c r="D130" i="10"/>
  <c r="E130" i="10"/>
  <c r="B131" i="10"/>
  <c r="A131" i="10" s="1"/>
  <c r="C131" i="10"/>
  <c r="D131" i="10"/>
  <c r="E131" i="10"/>
  <c r="B132" i="10"/>
  <c r="A132" i="10" s="1"/>
  <c r="C132" i="10"/>
  <c r="D132" i="10"/>
  <c r="E132" i="10"/>
  <c r="B133" i="10"/>
  <c r="A133" i="10" s="1"/>
  <c r="C133" i="10"/>
  <c r="D133" i="10"/>
  <c r="E133" i="10"/>
  <c r="B134" i="10"/>
  <c r="A134" i="10" s="1"/>
  <c r="C134" i="10"/>
  <c r="D134" i="10"/>
  <c r="E134" i="10"/>
  <c r="B135" i="10"/>
  <c r="A135" i="10" s="1"/>
  <c r="C135" i="10"/>
  <c r="D135" i="10"/>
  <c r="E135" i="10"/>
  <c r="B136" i="10"/>
  <c r="A136" i="10" s="1"/>
  <c r="C136" i="10"/>
  <c r="D136" i="10"/>
  <c r="E136" i="10"/>
  <c r="B137" i="10"/>
  <c r="A137" i="10" s="1"/>
  <c r="C137" i="10"/>
  <c r="D137" i="10"/>
  <c r="E137" i="10"/>
  <c r="B138" i="10"/>
  <c r="A138" i="10" s="1"/>
  <c r="C138" i="10"/>
  <c r="D138" i="10"/>
  <c r="E138" i="10"/>
  <c r="B139" i="10"/>
  <c r="A139" i="10" s="1"/>
  <c r="C139" i="10"/>
  <c r="D139" i="10"/>
  <c r="E139" i="10"/>
  <c r="B140" i="10"/>
  <c r="A140" i="10" s="1"/>
  <c r="C140" i="10"/>
  <c r="D140" i="10"/>
  <c r="E140" i="10"/>
  <c r="B141" i="10"/>
  <c r="A141" i="10" s="1"/>
  <c r="C141" i="10"/>
  <c r="D141" i="10"/>
  <c r="E141" i="10"/>
  <c r="B142" i="10"/>
  <c r="A142" i="10" s="1"/>
  <c r="C142" i="10"/>
  <c r="D142" i="10"/>
  <c r="E142" i="10"/>
  <c r="B143" i="10"/>
  <c r="A143" i="10" s="1"/>
  <c r="C143" i="10"/>
  <c r="D143" i="10"/>
  <c r="E143" i="10"/>
  <c r="B144" i="10"/>
  <c r="A144" i="10" s="1"/>
  <c r="C144" i="10"/>
  <c r="D144" i="10"/>
  <c r="E144" i="10"/>
  <c r="B145" i="10"/>
  <c r="A145" i="10" s="1"/>
  <c r="C145" i="10"/>
  <c r="D145" i="10"/>
  <c r="E145" i="10"/>
  <c r="B146" i="10"/>
  <c r="A146" i="10" s="1"/>
  <c r="C146" i="10"/>
  <c r="D146" i="10"/>
  <c r="E146" i="10"/>
  <c r="B147" i="10"/>
  <c r="A147" i="10" s="1"/>
  <c r="C147" i="10"/>
  <c r="D147" i="10"/>
  <c r="E147" i="10"/>
  <c r="B148" i="10"/>
  <c r="A148" i="10" s="1"/>
  <c r="C148" i="10"/>
  <c r="D148" i="10"/>
  <c r="E148" i="10"/>
  <c r="B149" i="10"/>
  <c r="A149" i="10" s="1"/>
  <c r="C149" i="10"/>
  <c r="D149" i="10"/>
  <c r="E149" i="10"/>
  <c r="B150" i="10"/>
  <c r="A150" i="10" s="1"/>
  <c r="C150" i="10"/>
  <c r="D150" i="10"/>
  <c r="E150" i="10"/>
  <c r="B151" i="10"/>
  <c r="A151" i="10" s="1"/>
  <c r="C151" i="10"/>
  <c r="D151" i="10"/>
  <c r="E151" i="10"/>
  <c r="B152" i="10"/>
  <c r="A152" i="10" s="1"/>
  <c r="C152" i="10"/>
  <c r="D152" i="10"/>
  <c r="E152" i="10"/>
  <c r="B153" i="10"/>
  <c r="A153" i="10" s="1"/>
  <c r="C153" i="10"/>
  <c r="D153" i="10"/>
  <c r="E153" i="10"/>
  <c r="B154" i="10"/>
  <c r="A154" i="10" s="1"/>
  <c r="C154" i="10"/>
  <c r="D154" i="10"/>
  <c r="E154" i="10"/>
  <c r="B155" i="10"/>
  <c r="A155" i="10" s="1"/>
  <c r="C155" i="10"/>
  <c r="D155" i="10"/>
  <c r="E155" i="10"/>
  <c r="B156" i="10"/>
  <c r="A156" i="10" s="1"/>
  <c r="C156" i="10"/>
  <c r="D156" i="10"/>
  <c r="E156" i="10"/>
  <c r="B157" i="10"/>
  <c r="A157" i="10" s="1"/>
  <c r="C157" i="10"/>
  <c r="D157" i="10"/>
  <c r="E157" i="10"/>
  <c r="B158" i="10"/>
  <c r="A158" i="10" s="1"/>
  <c r="C158" i="10"/>
  <c r="D158" i="10"/>
  <c r="E158" i="10"/>
  <c r="B159" i="10"/>
  <c r="A159" i="10" s="1"/>
  <c r="C159" i="10"/>
  <c r="D159" i="10"/>
  <c r="E159" i="10"/>
  <c r="B160" i="10"/>
  <c r="A160" i="10" s="1"/>
  <c r="C160" i="10"/>
  <c r="D160" i="10"/>
  <c r="E160" i="10"/>
  <c r="B161" i="10"/>
  <c r="A161" i="10" s="1"/>
  <c r="C161" i="10"/>
  <c r="D161" i="10"/>
  <c r="E161" i="10"/>
  <c r="B162" i="10"/>
  <c r="A162" i="10" s="1"/>
  <c r="C162" i="10"/>
  <c r="D162" i="10"/>
  <c r="E162" i="10"/>
  <c r="B163" i="10"/>
  <c r="A163" i="10" s="1"/>
  <c r="C163" i="10"/>
  <c r="D163" i="10"/>
  <c r="E163" i="10"/>
  <c r="B164" i="10"/>
  <c r="A164" i="10" s="1"/>
  <c r="C164" i="10"/>
  <c r="D164" i="10"/>
  <c r="E164" i="10"/>
  <c r="B165" i="10"/>
  <c r="A165" i="10" s="1"/>
  <c r="C165" i="10"/>
  <c r="D165" i="10"/>
  <c r="E165" i="10"/>
  <c r="B166" i="10"/>
  <c r="A166" i="10" s="1"/>
  <c r="C166" i="10"/>
  <c r="D166" i="10"/>
  <c r="E166" i="10"/>
  <c r="B167" i="10"/>
  <c r="A167" i="10" s="1"/>
  <c r="C167" i="10"/>
  <c r="D167" i="10"/>
  <c r="E167" i="10"/>
  <c r="B168" i="10"/>
  <c r="A168" i="10" s="1"/>
  <c r="C168" i="10"/>
  <c r="D168" i="10"/>
  <c r="E168" i="10"/>
  <c r="B169" i="10"/>
  <c r="A169" i="10" s="1"/>
  <c r="C169" i="10"/>
  <c r="D169" i="10"/>
  <c r="E169" i="10"/>
  <c r="B170" i="10"/>
  <c r="A170" i="10" s="1"/>
  <c r="C170" i="10"/>
  <c r="D170" i="10"/>
  <c r="E170" i="10"/>
  <c r="B171" i="10"/>
  <c r="A171" i="10" s="1"/>
  <c r="C171" i="10"/>
  <c r="D171" i="10"/>
  <c r="E171" i="10"/>
  <c r="B172" i="10"/>
  <c r="A172" i="10" s="1"/>
  <c r="C172" i="10"/>
  <c r="D172" i="10"/>
  <c r="E172" i="10"/>
  <c r="B173" i="10"/>
  <c r="A173" i="10" s="1"/>
  <c r="C173" i="10"/>
  <c r="D173" i="10"/>
  <c r="E173" i="10"/>
  <c r="B174" i="10"/>
  <c r="A174" i="10" s="1"/>
  <c r="C174" i="10"/>
  <c r="D174" i="10"/>
  <c r="E174" i="10"/>
  <c r="B175" i="10"/>
  <c r="A175" i="10" s="1"/>
  <c r="C175" i="10"/>
  <c r="D175" i="10"/>
  <c r="E175" i="10"/>
  <c r="B176" i="10"/>
  <c r="A176" i="10" s="1"/>
  <c r="C176" i="10"/>
  <c r="D176" i="10"/>
  <c r="E176" i="10"/>
  <c r="B177" i="10"/>
  <c r="A177" i="10" s="1"/>
  <c r="C177" i="10"/>
  <c r="D177" i="10"/>
  <c r="E177" i="10"/>
  <c r="B178" i="10"/>
  <c r="A178" i="10" s="1"/>
  <c r="C178" i="10"/>
  <c r="D178" i="10"/>
  <c r="E178" i="10"/>
  <c r="B179" i="10"/>
  <c r="A179" i="10" s="1"/>
  <c r="C179" i="10"/>
  <c r="D179" i="10"/>
  <c r="E179" i="10"/>
  <c r="B180" i="10"/>
  <c r="A180" i="10" s="1"/>
  <c r="C180" i="10"/>
  <c r="D180" i="10"/>
  <c r="E180" i="10"/>
  <c r="B181" i="10"/>
  <c r="A181" i="10" s="1"/>
  <c r="C181" i="10"/>
  <c r="D181" i="10"/>
  <c r="E181" i="10"/>
  <c r="B182" i="10"/>
  <c r="A182" i="10" s="1"/>
  <c r="C182" i="10"/>
  <c r="D182" i="10"/>
  <c r="E182" i="10"/>
  <c r="B183" i="10"/>
  <c r="A183" i="10" s="1"/>
  <c r="C183" i="10"/>
  <c r="D183" i="10"/>
  <c r="E183" i="10"/>
  <c r="B184" i="10"/>
  <c r="A184" i="10" s="1"/>
  <c r="C184" i="10"/>
  <c r="D184" i="10"/>
  <c r="E184" i="10"/>
  <c r="B185" i="10"/>
  <c r="A185" i="10" s="1"/>
  <c r="C185" i="10"/>
  <c r="D185" i="10"/>
  <c r="E185" i="10"/>
  <c r="B186" i="10"/>
  <c r="A186" i="10" s="1"/>
  <c r="C186" i="10"/>
  <c r="D186" i="10"/>
  <c r="E186" i="10"/>
  <c r="B187" i="10"/>
  <c r="A187" i="10" s="1"/>
  <c r="C187" i="10"/>
  <c r="D187" i="10"/>
  <c r="E187" i="10"/>
  <c r="B188" i="10"/>
  <c r="A188" i="10" s="1"/>
  <c r="C188" i="10"/>
  <c r="D188" i="10"/>
  <c r="E188" i="10"/>
  <c r="B189" i="10"/>
  <c r="A189" i="10" s="1"/>
  <c r="C189" i="10"/>
  <c r="D189" i="10"/>
  <c r="E189" i="10"/>
  <c r="B190" i="10"/>
  <c r="A190" i="10" s="1"/>
  <c r="C190" i="10"/>
  <c r="D190" i="10"/>
  <c r="E190" i="10"/>
  <c r="B191" i="10"/>
  <c r="A191" i="10" s="1"/>
  <c r="C191" i="10"/>
  <c r="D191" i="10"/>
  <c r="E191" i="10"/>
  <c r="B192" i="10"/>
  <c r="A192" i="10" s="1"/>
  <c r="C192" i="10"/>
  <c r="D192" i="10"/>
  <c r="E192" i="10"/>
  <c r="B193" i="10"/>
  <c r="A193" i="10" s="1"/>
  <c r="C193" i="10"/>
  <c r="D193" i="10"/>
  <c r="E193" i="10"/>
  <c r="B194" i="10"/>
  <c r="A194" i="10" s="1"/>
  <c r="C194" i="10"/>
  <c r="D194" i="10"/>
  <c r="E194" i="10"/>
  <c r="B195" i="10"/>
  <c r="A195" i="10" s="1"/>
  <c r="C195" i="10"/>
  <c r="D195" i="10"/>
  <c r="E195" i="10"/>
  <c r="B196" i="10"/>
  <c r="A196" i="10" s="1"/>
  <c r="C196" i="10"/>
  <c r="D196" i="10"/>
  <c r="E196" i="10"/>
  <c r="B197" i="10"/>
  <c r="A197" i="10" s="1"/>
  <c r="C197" i="10"/>
  <c r="D197" i="10"/>
  <c r="E197" i="10"/>
  <c r="B198" i="10"/>
  <c r="A198" i="10" s="1"/>
  <c r="C198" i="10"/>
  <c r="D198" i="10"/>
  <c r="E198" i="10"/>
  <c r="B199" i="10"/>
  <c r="A199" i="10" s="1"/>
  <c r="C199" i="10"/>
  <c r="D199" i="10"/>
  <c r="E199" i="10"/>
  <c r="B200" i="10"/>
  <c r="A200" i="10" s="1"/>
  <c r="C200" i="10"/>
  <c r="D200" i="10"/>
  <c r="E200" i="10"/>
  <c r="B201" i="10"/>
  <c r="A201" i="10" s="1"/>
  <c r="C201" i="10"/>
  <c r="D201" i="10"/>
  <c r="E201" i="10"/>
  <c r="B202" i="10"/>
  <c r="A202" i="10" s="1"/>
  <c r="C202" i="10"/>
  <c r="D202" i="10"/>
  <c r="E202" i="10"/>
  <c r="B203" i="10"/>
  <c r="A203" i="10" s="1"/>
  <c r="C203" i="10"/>
  <c r="D203" i="10"/>
  <c r="E203" i="10"/>
  <c r="B204" i="10"/>
  <c r="A204" i="10" s="1"/>
  <c r="C204" i="10"/>
  <c r="D204" i="10"/>
  <c r="E204" i="10"/>
  <c r="B205" i="10"/>
  <c r="A205" i="10" s="1"/>
  <c r="C205" i="10"/>
  <c r="D205" i="10"/>
  <c r="E205" i="10"/>
  <c r="B206" i="10"/>
  <c r="A206" i="10" s="1"/>
  <c r="C206" i="10"/>
  <c r="D206" i="10"/>
  <c r="E206" i="10"/>
  <c r="B207" i="10"/>
  <c r="A207" i="10" s="1"/>
  <c r="C207" i="10"/>
  <c r="D207" i="10"/>
  <c r="E207" i="10"/>
  <c r="B208" i="10"/>
  <c r="A208" i="10" s="1"/>
  <c r="C208" i="10"/>
  <c r="D208" i="10"/>
  <c r="E208" i="10"/>
  <c r="B209" i="10"/>
  <c r="A209" i="10" s="1"/>
  <c r="C209" i="10"/>
  <c r="D209" i="10"/>
  <c r="E209" i="10"/>
  <c r="B210" i="10"/>
  <c r="A210" i="10" s="1"/>
  <c r="C210" i="10"/>
  <c r="D210" i="10"/>
  <c r="E210" i="10"/>
  <c r="B211" i="10"/>
  <c r="A211" i="10" s="1"/>
  <c r="C211" i="10"/>
  <c r="D211" i="10"/>
  <c r="E211" i="10"/>
  <c r="B212" i="10"/>
  <c r="A212" i="10" s="1"/>
  <c r="C212" i="10"/>
  <c r="D212" i="10"/>
  <c r="E212" i="10"/>
  <c r="B213" i="10"/>
  <c r="A213" i="10" s="1"/>
  <c r="C213" i="10"/>
  <c r="D213" i="10"/>
  <c r="E213" i="10"/>
  <c r="B214" i="10"/>
  <c r="A214" i="10" s="1"/>
  <c r="C214" i="10"/>
  <c r="D214" i="10"/>
  <c r="E214" i="10"/>
  <c r="B215" i="10"/>
  <c r="A215" i="10" s="1"/>
  <c r="C215" i="10"/>
  <c r="D215" i="10"/>
  <c r="E215" i="10"/>
  <c r="B216" i="10"/>
  <c r="A216" i="10" s="1"/>
  <c r="C216" i="10"/>
  <c r="D216" i="10"/>
  <c r="E216" i="10"/>
  <c r="B217" i="10"/>
  <c r="A217" i="10" s="1"/>
  <c r="C217" i="10"/>
  <c r="D217" i="10"/>
  <c r="E217" i="10"/>
  <c r="B218" i="10"/>
  <c r="A218" i="10" s="1"/>
  <c r="C218" i="10"/>
  <c r="D218" i="10"/>
  <c r="E218" i="10"/>
  <c r="B219" i="10"/>
  <c r="A219" i="10" s="1"/>
  <c r="C219" i="10"/>
  <c r="D219" i="10"/>
  <c r="E219" i="10"/>
  <c r="B220" i="10"/>
  <c r="A220" i="10" s="1"/>
  <c r="C220" i="10"/>
  <c r="D220" i="10"/>
  <c r="E220" i="10"/>
  <c r="B221" i="10"/>
  <c r="A221" i="10" s="1"/>
  <c r="C221" i="10"/>
  <c r="D221" i="10"/>
  <c r="E221" i="10"/>
  <c r="B222" i="10"/>
  <c r="A222" i="10" s="1"/>
  <c r="C222" i="10"/>
  <c r="D222" i="10"/>
  <c r="E222" i="10"/>
  <c r="B223" i="10"/>
  <c r="A223" i="10" s="1"/>
  <c r="C223" i="10"/>
  <c r="D223" i="10"/>
  <c r="E223" i="10"/>
  <c r="B224" i="10"/>
  <c r="A224" i="10" s="1"/>
  <c r="C224" i="10"/>
  <c r="D224" i="10"/>
  <c r="E224" i="10"/>
  <c r="B225" i="10"/>
  <c r="A225" i="10" s="1"/>
  <c r="C225" i="10"/>
  <c r="D225" i="10"/>
  <c r="E225" i="10"/>
  <c r="B226" i="10"/>
  <c r="A226" i="10" s="1"/>
  <c r="C226" i="10"/>
  <c r="D226" i="10"/>
  <c r="E226" i="10"/>
  <c r="B227" i="10"/>
  <c r="A227" i="10" s="1"/>
  <c r="C227" i="10"/>
  <c r="D227" i="10"/>
  <c r="E227" i="10"/>
  <c r="B228" i="10"/>
  <c r="A228" i="10" s="1"/>
  <c r="C228" i="10"/>
  <c r="D228" i="10"/>
  <c r="E228" i="10"/>
  <c r="B229" i="10"/>
  <c r="A229" i="10" s="1"/>
  <c r="C229" i="10"/>
  <c r="D229" i="10"/>
  <c r="E229" i="10"/>
  <c r="B230" i="10"/>
  <c r="A230" i="10" s="1"/>
  <c r="C230" i="10"/>
  <c r="D230" i="10"/>
  <c r="E230" i="10"/>
  <c r="B231" i="10"/>
  <c r="A231" i="10" s="1"/>
  <c r="C231" i="10"/>
  <c r="D231" i="10"/>
  <c r="E231" i="10"/>
  <c r="B232" i="10"/>
  <c r="A232" i="10" s="1"/>
  <c r="C232" i="10"/>
  <c r="D232" i="10"/>
  <c r="E232" i="10"/>
  <c r="F232" i="10"/>
  <c r="B233" i="10"/>
  <c r="A233" i="10" s="1"/>
  <c r="C233" i="10"/>
  <c r="D233" i="10"/>
  <c r="E233" i="10"/>
  <c r="B234" i="10"/>
  <c r="A234" i="10" s="1"/>
  <c r="C234" i="10"/>
  <c r="D234" i="10"/>
  <c r="E234" i="10"/>
  <c r="B235" i="10"/>
  <c r="A235" i="10" s="1"/>
  <c r="C235" i="10"/>
  <c r="D235" i="10"/>
  <c r="E235" i="10"/>
  <c r="B236" i="10"/>
  <c r="A236" i="10" s="1"/>
  <c r="C236" i="10"/>
  <c r="D236" i="10"/>
  <c r="E236" i="10"/>
  <c r="B237" i="10"/>
  <c r="A237" i="10" s="1"/>
  <c r="C237" i="10"/>
  <c r="D237" i="10"/>
  <c r="E237" i="10"/>
  <c r="B238" i="10"/>
  <c r="A238" i="10" s="1"/>
  <c r="C238" i="10"/>
  <c r="D238" i="10"/>
  <c r="E238" i="10"/>
  <c r="B239" i="10"/>
  <c r="A239" i="10" s="1"/>
  <c r="C239" i="10"/>
  <c r="D239" i="10"/>
  <c r="E239" i="10"/>
  <c r="B240" i="10"/>
  <c r="A240" i="10" s="1"/>
  <c r="C240" i="10"/>
  <c r="D240" i="10"/>
  <c r="E240" i="10"/>
  <c r="B241" i="10"/>
  <c r="A241" i="10" s="1"/>
  <c r="C241" i="10"/>
  <c r="D241" i="10"/>
  <c r="E241" i="10"/>
  <c r="B242" i="10"/>
  <c r="A242" i="10" s="1"/>
  <c r="C242" i="10"/>
  <c r="D242" i="10"/>
  <c r="E242" i="10"/>
  <c r="B243" i="10"/>
  <c r="A243" i="10" s="1"/>
  <c r="C243" i="10"/>
  <c r="D243" i="10"/>
  <c r="E243" i="10"/>
  <c r="B244" i="10"/>
  <c r="A244" i="10" s="1"/>
  <c r="C244" i="10"/>
  <c r="D244" i="10"/>
  <c r="E244" i="10"/>
  <c r="B245" i="10"/>
  <c r="A245" i="10" s="1"/>
  <c r="C245" i="10"/>
  <c r="D245" i="10"/>
  <c r="E245" i="10"/>
  <c r="B246" i="10"/>
  <c r="A246" i="10" s="1"/>
  <c r="C246" i="10"/>
  <c r="D246" i="10"/>
  <c r="E246" i="10"/>
  <c r="B247" i="10"/>
  <c r="A247" i="10" s="1"/>
  <c r="C247" i="10"/>
  <c r="D247" i="10"/>
  <c r="E247" i="10"/>
  <c r="B248" i="10"/>
  <c r="A248" i="10" s="1"/>
  <c r="C248" i="10"/>
  <c r="D248" i="10"/>
  <c r="E248" i="10"/>
  <c r="B249" i="10"/>
  <c r="A249" i="10" s="1"/>
  <c r="C249" i="10"/>
  <c r="D249" i="10"/>
  <c r="E249" i="10"/>
  <c r="B250" i="10"/>
  <c r="A250" i="10" s="1"/>
  <c r="C250" i="10"/>
  <c r="D250" i="10"/>
  <c r="E250" i="10"/>
  <c r="B251" i="10"/>
  <c r="A251" i="10" s="1"/>
  <c r="C251" i="10"/>
  <c r="D251" i="10"/>
  <c r="E251" i="10"/>
  <c r="B252" i="10"/>
  <c r="A252" i="10" s="1"/>
  <c r="C252" i="10"/>
  <c r="D252" i="10"/>
  <c r="E252" i="10"/>
  <c r="B253" i="10"/>
  <c r="A253" i="10" s="1"/>
  <c r="C253" i="10"/>
  <c r="D253" i="10"/>
  <c r="E253" i="10"/>
  <c r="B1" i="10"/>
  <c r="C1" i="10"/>
  <c r="D1" i="10"/>
  <c r="E1" i="10"/>
  <c r="F1" i="10"/>
  <c r="B2" i="10"/>
  <c r="C2" i="10"/>
  <c r="D2" i="10"/>
  <c r="E2" i="10"/>
  <c r="B3" i="10"/>
  <c r="A3" i="10" s="1"/>
  <c r="C3" i="10"/>
  <c r="D3" i="10"/>
  <c r="E3" i="10"/>
  <c r="B4" i="10"/>
  <c r="A4" i="10" s="1"/>
  <c r="C4" i="10"/>
  <c r="D4" i="10"/>
  <c r="E4" i="10"/>
  <c r="B5" i="10"/>
  <c r="A5" i="10" s="1"/>
  <c r="C5" i="10"/>
  <c r="D5" i="10"/>
  <c r="E5" i="10"/>
  <c r="B6" i="10"/>
  <c r="A6" i="10" s="1"/>
  <c r="C6" i="10"/>
  <c r="D6" i="10"/>
  <c r="E6" i="10"/>
  <c r="B7" i="10"/>
  <c r="A7" i="10" s="1"/>
  <c r="C7" i="10"/>
  <c r="D7" i="10"/>
  <c r="E7" i="10"/>
  <c r="B8" i="10"/>
  <c r="A8" i="10" s="1"/>
  <c r="C8" i="10"/>
  <c r="D8" i="10"/>
  <c r="E8" i="10"/>
  <c r="B9" i="10"/>
  <c r="A9" i="10" s="1"/>
  <c r="C9" i="10"/>
  <c r="D9" i="10"/>
  <c r="E9" i="10"/>
  <c r="B10" i="10"/>
  <c r="A10" i="10" s="1"/>
  <c r="C10" i="10"/>
  <c r="D10" i="10"/>
  <c r="E10" i="10"/>
  <c r="B11" i="10"/>
  <c r="A11" i="10" s="1"/>
  <c r="C11" i="10"/>
  <c r="D11" i="10"/>
  <c r="E11" i="10"/>
  <c r="B12" i="10"/>
  <c r="A12" i="10" s="1"/>
  <c r="C12" i="10"/>
  <c r="D12" i="10"/>
  <c r="E12" i="10"/>
  <c r="B13" i="10"/>
  <c r="A13" i="10" s="1"/>
  <c r="C13" i="10"/>
  <c r="D13" i="10"/>
  <c r="E13" i="10"/>
  <c r="B14" i="10"/>
  <c r="A14" i="10" s="1"/>
  <c r="C14" i="10"/>
  <c r="D14" i="10"/>
  <c r="E14" i="10"/>
  <c r="B15" i="10"/>
  <c r="A15" i="10" s="1"/>
  <c r="C15" i="10"/>
  <c r="D15" i="10"/>
  <c r="E15" i="10"/>
  <c r="B16" i="10"/>
  <c r="A16" i="10" s="1"/>
  <c r="C16" i="10"/>
  <c r="D16" i="10"/>
  <c r="E16" i="10"/>
  <c r="B17" i="10"/>
  <c r="A17" i="10" s="1"/>
  <c r="C17" i="10"/>
  <c r="D17" i="10"/>
  <c r="E17" i="10"/>
  <c r="B18" i="10"/>
  <c r="A18" i="10" s="1"/>
  <c r="C18" i="10"/>
  <c r="D18" i="10"/>
  <c r="E18" i="10"/>
  <c r="B19" i="10"/>
  <c r="A19" i="10" s="1"/>
  <c r="C19" i="10"/>
  <c r="D19" i="10"/>
  <c r="E19" i="10"/>
  <c r="B20" i="10"/>
  <c r="A20" i="10" s="1"/>
  <c r="C20" i="10"/>
  <c r="D20" i="10"/>
  <c r="E20" i="10"/>
  <c r="B21" i="10"/>
  <c r="A21" i="10" s="1"/>
  <c r="C21" i="10"/>
  <c r="D21" i="10"/>
  <c r="E21" i="10"/>
  <c r="B22" i="10"/>
  <c r="A22" i="10" s="1"/>
  <c r="C22" i="10"/>
  <c r="D22" i="10"/>
  <c r="E22" i="10"/>
  <c r="B23" i="10"/>
  <c r="A23" i="10" s="1"/>
  <c r="C23" i="10"/>
  <c r="D23" i="10"/>
  <c r="E23" i="10"/>
  <c r="B24" i="10"/>
  <c r="A24" i="10" s="1"/>
  <c r="C24" i="10"/>
  <c r="D24" i="10"/>
  <c r="E24" i="10"/>
  <c r="B25" i="10"/>
  <c r="A25" i="10" s="1"/>
  <c r="C25" i="10"/>
  <c r="D25" i="10"/>
  <c r="E25" i="10"/>
  <c r="B26" i="10"/>
  <c r="A26" i="10" s="1"/>
  <c r="C26" i="10"/>
  <c r="D26" i="10"/>
  <c r="E26" i="10"/>
  <c r="B27" i="10"/>
  <c r="A27" i="10" s="1"/>
  <c r="C27" i="10"/>
  <c r="D27" i="10"/>
  <c r="E27" i="10"/>
  <c r="B28" i="10"/>
  <c r="A28" i="10" s="1"/>
  <c r="C28" i="10"/>
  <c r="D28" i="10"/>
  <c r="E28" i="10"/>
  <c r="B29" i="10"/>
  <c r="A29" i="10" s="1"/>
  <c r="C29" i="10"/>
  <c r="D29" i="10"/>
  <c r="E29" i="10"/>
  <c r="B30" i="10"/>
  <c r="A30" i="10" s="1"/>
  <c r="C30" i="10"/>
  <c r="D30" i="10"/>
  <c r="E30" i="10"/>
  <c r="B31" i="10"/>
  <c r="A31" i="10" s="1"/>
  <c r="C31" i="10"/>
  <c r="D31" i="10"/>
  <c r="E31" i="10"/>
  <c r="B32" i="10"/>
  <c r="A32" i="10" s="1"/>
  <c r="C32" i="10"/>
  <c r="D32" i="10"/>
  <c r="E32" i="10"/>
  <c r="B33" i="10"/>
  <c r="A33" i="10" s="1"/>
  <c r="C33" i="10"/>
  <c r="D33" i="10"/>
  <c r="E33" i="10"/>
  <c r="B34" i="10"/>
  <c r="A34" i="10" s="1"/>
  <c r="C34" i="10"/>
  <c r="D34" i="10"/>
  <c r="E34" i="10"/>
  <c r="B35" i="10"/>
  <c r="A35" i="10" s="1"/>
  <c r="C35" i="10"/>
  <c r="D35" i="10"/>
  <c r="E35" i="10"/>
  <c r="B36" i="10"/>
  <c r="A36" i="10" s="1"/>
  <c r="C36" i="10"/>
  <c r="D36" i="10"/>
  <c r="E36" i="10"/>
  <c r="B37" i="10"/>
  <c r="A37" i="10" s="1"/>
  <c r="C37" i="10"/>
  <c r="D37" i="10"/>
  <c r="E37" i="10"/>
  <c r="B38" i="10"/>
  <c r="A38" i="10" s="1"/>
  <c r="C38" i="10"/>
  <c r="D38" i="10"/>
  <c r="E38" i="10"/>
  <c r="B39" i="10"/>
  <c r="A39" i="10" s="1"/>
  <c r="C39" i="10"/>
  <c r="D39" i="10"/>
  <c r="E39" i="10"/>
  <c r="B40" i="10"/>
  <c r="A40" i="10" s="1"/>
  <c r="C40" i="10"/>
  <c r="D40" i="10"/>
  <c r="E40" i="10"/>
  <c r="B41" i="10"/>
  <c r="A41" i="10" s="1"/>
  <c r="C41" i="10"/>
  <c r="D41" i="10"/>
  <c r="E41" i="10"/>
  <c r="B42" i="10"/>
  <c r="A42" i="10" s="1"/>
  <c r="C42" i="10"/>
  <c r="D42" i="10"/>
  <c r="E42" i="10"/>
  <c r="B43" i="10"/>
  <c r="A43" i="10" s="1"/>
  <c r="C43" i="10"/>
  <c r="D43" i="10"/>
  <c r="E43" i="10"/>
  <c r="B44" i="10"/>
  <c r="A44" i="10" s="1"/>
  <c r="C44" i="10"/>
  <c r="D44" i="10"/>
  <c r="E44" i="10"/>
  <c r="B45" i="10"/>
  <c r="A45" i="10" s="1"/>
  <c r="C45" i="10"/>
  <c r="D45" i="10"/>
  <c r="E45" i="10"/>
  <c r="B46" i="10"/>
  <c r="A46" i="10" s="1"/>
  <c r="C46" i="10"/>
  <c r="D46" i="10"/>
  <c r="E46" i="10"/>
  <c r="B47" i="10"/>
  <c r="A47" i="10" s="1"/>
  <c r="C47" i="10"/>
  <c r="D47" i="10"/>
  <c r="E47" i="10"/>
  <c r="B48" i="10"/>
  <c r="A48" i="10" s="1"/>
  <c r="C48" i="10"/>
  <c r="D48" i="10"/>
  <c r="E48" i="10"/>
  <c r="B49" i="10"/>
  <c r="A49" i="10" s="1"/>
  <c r="C49" i="10"/>
  <c r="D49" i="10"/>
  <c r="E49" i="10"/>
  <c r="B50" i="10"/>
  <c r="A50" i="10" s="1"/>
  <c r="C50" i="10"/>
  <c r="D50" i="10"/>
  <c r="E50" i="10"/>
  <c r="B51" i="10"/>
  <c r="A51" i="10" s="1"/>
  <c r="C51" i="10"/>
  <c r="D51" i="10"/>
  <c r="E51" i="10"/>
  <c r="B52" i="10"/>
  <c r="A52" i="10" s="1"/>
  <c r="C52" i="10"/>
  <c r="D52" i="10"/>
  <c r="E52" i="10"/>
  <c r="B53" i="10"/>
  <c r="A53" i="10" s="1"/>
  <c r="C53" i="10"/>
  <c r="D53" i="10"/>
  <c r="E53" i="10"/>
  <c r="B54" i="10"/>
  <c r="A54" i="10" s="1"/>
  <c r="C54" i="10"/>
  <c r="D54" i="10"/>
  <c r="E54" i="10"/>
  <c r="B55" i="10"/>
  <c r="A55" i="10" s="1"/>
  <c r="C55" i="10"/>
  <c r="D55" i="10"/>
  <c r="E55" i="10"/>
  <c r="B56" i="10"/>
  <c r="A56" i="10" s="1"/>
  <c r="C56" i="10"/>
  <c r="D56" i="10"/>
  <c r="E56" i="10"/>
  <c r="B57" i="10"/>
  <c r="A57" i="10" s="1"/>
  <c r="C57" i="10"/>
  <c r="D57" i="10"/>
  <c r="E57" i="10"/>
  <c r="B58" i="10"/>
  <c r="A58" i="10" s="1"/>
  <c r="C58" i="10"/>
  <c r="D58" i="10"/>
  <c r="E58" i="10"/>
  <c r="B59" i="10"/>
  <c r="A59" i="10" s="1"/>
  <c r="C59" i="10"/>
  <c r="D59" i="10"/>
  <c r="E59" i="10"/>
  <c r="B60" i="10"/>
  <c r="A60" i="10" s="1"/>
  <c r="C60" i="10"/>
  <c r="D60" i="10"/>
  <c r="E60" i="10"/>
  <c r="B61" i="10"/>
  <c r="A61" i="10" s="1"/>
  <c r="C61" i="10"/>
  <c r="D61" i="10"/>
  <c r="E61" i="10"/>
  <c r="B62" i="10"/>
  <c r="A62" i="10" s="1"/>
  <c r="C62" i="10"/>
  <c r="D62" i="10"/>
  <c r="E62" i="10"/>
  <c r="B63" i="10"/>
  <c r="A63" i="10" s="1"/>
  <c r="C63" i="10"/>
  <c r="D63" i="10"/>
  <c r="E63" i="10"/>
  <c r="B64" i="10"/>
  <c r="A64" i="10" s="1"/>
  <c r="C64" i="10"/>
  <c r="D64" i="10"/>
  <c r="E64" i="10"/>
  <c r="B65" i="10"/>
  <c r="A65" i="10" s="1"/>
  <c r="C65" i="10"/>
  <c r="D65" i="10"/>
  <c r="E65" i="10"/>
  <c r="B66" i="10"/>
  <c r="A66" i="10" s="1"/>
  <c r="C66" i="10"/>
  <c r="D66" i="10"/>
  <c r="E66" i="10"/>
  <c r="B67" i="10"/>
  <c r="A67" i="10" s="1"/>
  <c r="C67" i="10"/>
  <c r="D67" i="10"/>
  <c r="E67" i="10"/>
  <c r="B68" i="10"/>
  <c r="A68" i="10" s="1"/>
  <c r="C68" i="10"/>
  <c r="D68" i="10"/>
  <c r="E68" i="10"/>
  <c r="B69" i="10"/>
  <c r="A69" i="10" s="1"/>
  <c r="C69" i="10"/>
  <c r="D69" i="10"/>
  <c r="E69" i="10"/>
  <c r="B70" i="10"/>
  <c r="A70" i="10" s="1"/>
  <c r="C70" i="10"/>
  <c r="D70" i="10"/>
  <c r="E70" i="10"/>
  <c r="B71" i="10"/>
  <c r="A71" i="10" s="1"/>
  <c r="C71" i="10"/>
  <c r="D71" i="10"/>
  <c r="E71" i="10"/>
  <c r="B72" i="10"/>
  <c r="A72" i="10" s="1"/>
  <c r="C72" i="10"/>
  <c r="D72" i="10"/>
  <c r="E72" i="10"/>
  <c r="B73" i="10"/>
  <c r="A73" i="10" s="1"/>
  <c r="C73" i="10"/>
  <c r="D73" i="10"/>
  <c r="E73" i="10"/>
  <c r="B74" i="10"/>
  <c r="A74" i="10" s="1"/>
  <c r="C74" i="10"/>
  <c r="D74" i="10"/>
  <c r="E74" i="10"/>
  <c r="B75" i="10"/>
  <c r="A75" i="10" s="1"/>
  <c r="C75" i="10"/>
  <c r="D75" i="10"/>
  <c r="E75" i="10"/>
  <c r="B76" i="10"/>
  <c r="A76" i="10" s="1"/>
  <c r="C76" i="10"/>
  <c r="D76" i="10"/>
  <c r="E76" i="10"/>
  <c r="B77" i="10"/>
  <c r="A77" i="10" s="1"/>
  <c r="C77" i="10"/>
  <c r="D77" i="10"/>
  <c r="E77" i="10"/>
  <c r="B78" i="10"/>
  <c r="A78" i="10" s="1"/>
  <c r="C78" i="10"/>
  <c r="D78" i="10"/>
  <c r="E78" i="10"/>
  <c r="B79" i="10"/>
  <c r="A79" i="10" s="1"/>
  <c r="C79" i="10"/>
  <c r="D79" i="10"/>
  <c r="E79" i="10"/>
  <c r="B80" i="10"/>
  <c r="A80" i="10" s="1"/>
  <c r="C80" i="10"/>
  <c r="D80" i="10"/>
  <c r="E80" i="10"/>
  <c r="B81" i="10"/>
  <c r="A81" i="10" s="1"/>
  <c r="C81" i="10"/>
  <c r="D81" i="10"/>
  <c r="E81" i="10"/>
  <c r="B82" i="10"/>
  <c r="A82" i="10" s="1"/>
  <c r="C82" i="10"/>
  <c r="D82" i="10"/>
  <c r="E82" i="10"/>
  <c r="B83" i="10"/>
  <c r="A83" i="10" s="1"/>
  <c r="C83" i="10"/>
  <c r="D83" i="10"/>
  <c r="E83" i="10"/>
  <c r="B84" i="10"/>
  <c r="A84" i="10" s="1"/>
  <c r="C84" i="10"/>
  <c r="D84" i="10"/>
  <c r="E84" i="10"/>
  <c r="B85" i="10"/>
  <c r="A85" i="10" s="1"/>
  <c r="C85" i="10"/>
  <c r="D85" i="10"/>
  <c r="E85" i="10"/>
  <c r="B86" i="10"/>
  <c r="A86" i="10" s="1"/>
  <c r="C86" i="10"/>
  <c r="D86" i="10"/>
  <c r="E86" i="10"/>
  <c r="B87" i="10"/>
  <c r="A87" i="10" s="1"/>
  <c r="C87" i="10"/>
  <c r="D87" i="10"/>
  <c r="E87" i="10"/>
  <c r="B88" i="10"/>
  <c r="A88" i="10" s="1"/>
  <c r="C88" i="10"/>
  <c r="D88" i="10"/>
  <c r="E88" i="10"/>
  <c r="B89" i="10"/>
  <c r="A89" i="10" s="1"/>
  <c r="C89" i="10"/>
  <c r="D89" i="10"/>
  <c r="E89" i="10"/>
  <c r="B90" i="10"/>
  <c r="A90" i="10" s="1"/>
  <c r="C90" i="10"/>
  <c r="D90" i="10"/>
  <c r="E90" i="10"/>
  <c r="B91" i="10"/>
  <c r="A91" i="10" s="1"/>
  <c r="C91" i="10"/>
  <c r="D91" i="10"/>
  <c r="E91" i="10"/>
  <c r="B92" i="10"/>
  <c r="A92" i="10" s="1"/>
  <c r="C92" i="10"/>
  <c r="D92" i="10"/>
  <c r="E92" i="10"/>
  <c r="B93" i="10"/>
  <c r="A93" i="10" s="1"/>
  <c r="C93" i="10"/>
  <c r="D93" i="10"/>
  <c r="E93" i="10"/>
  <c r="B94" i="10"/>
  <c r="A94" i="10" s="1"/>
  <c r="C94" i="10"/>
  <c r="D94" i="10"/>
  <c r="E94" i="10"/>
  <c r="B95" i="10"/>
  <c r="A95" i="10" s="1"/>
  <c r="C95" i="10"/>
  <c r="D95" i="10"/>
  <c r="E95" i="10"/>
  <c r="B96" i="10"/>
  <c r="A96" i="10" s="1"/>
  <c r="C96" i="10"/>
  <c r="D96" i="10"/>
  <c r="E96" i="10"/>
  <c r="B97" i="10"/>
  <c r="A97" i="10" s="1"/>
  <c r="C97" i="10"/>
  <c r="D97" i="10"/>
  <c r="E97" i="10"/>
  <c r="B98" i="10"/>
  <c r="A98" i="10" s="1"/>
  <c r="C98" i="10"/>
  <c r="D98" i="10"/>
  <c r="E98" i="10"/>
  <c r="B99" i="10"/>
  <c r="A99" i="10" s="1"/>
  <c r="C99" i="10"/>
  <c r="D99" i="10"/>
  <c r="E99" i="10"/>
  <c r="B100" i="10"/>
  <c r="A100" i="10" s="1"/>
  <c r="C100" i="10"/>
  <c r="D100" i="10"/>
  <c r="E100" i="10"/>
  <c r="B101" i="10"/>
  <c r="A101" i="10" s="1"/>
  <c r="C101" i="10"/>
  <c r="D101" i="10"/>
  <c r="E101" i="10"/>
  <c r="B102" i="10"/>
  <c r="A102" i="10" s="1"/>
  <c r="C102" i="10"/>
  <c r="D102" i="10"/>
  <c r="E102" i="10"/>
  <c r="B103" i="10"/>
  <c r="A103" i="10" s="1"/>
  <c r="C103" i="10"/>
  <c r="D103" i="10"/>
  <c r="E103" i="10"/>
  <c r="B104" i="10"/>
  <c r="A104" i="10" s="1"/>
  <c r="C104" i="10"/>
  <c r="D104" i="10"/>
  <c r="E104" i="10"/>
  <c r="B105" i="10"/>
  <c r="A105" i="10" s="1"/>
  <c r="C105" i="10"/>
  <c r="D105" i="10"/>
  <c r="E105" i="10"/>
  <c r="B106" i="10"/>
  <c r="A106" i="10" s="1"/>
  <c r="C106" i="10"/>
  <c r="D106" i="10"/>
  <c r="E106" i="10"/>
  <c r="B107" i="10"/>
  <c r="A107" i="10" s="1"/>
  <c r="C107" i="10"/>
  <c r="D107" i="10"/>
  <c r="E107" i="10"/>
  <c r="B108" i="10"/>
  <c r="A108" i="10" s="1"/>
  <c r="C108" i="10"/>
  <c r="D108" i="10"/>
  <c r="E108" i="10"/>
  <c r="B109" i="10"/>
  <c r="A109" i="10" s="1"/>
  <c r="C109" i="10"/>
  <c r="D109" i="10"/>
  <c r="E109" i="10"/>
  <c r="B110" i="10"/>
  <c r="A110" i="10" s="1"/>
  <c r="C110" i="10"/>
  <c r="D110" i="10"/>
  <c r="E110" i="10"/>
  <c r="B111" i="10"/>
  <c r="A111" i="10" s="1"/>
  <c r="C111" i="10"/>
  <c r="D111" i="10"/>
  <c r="E111" i="10"/>
  <c r="B112" i="10"/>
  <c r="A112" i="10" s="1"/>
  <c r="C112" i="10"/>
  <c r="D112" i="10"/>
  <c r="E112" i="10"/>
  <c r="B113" i="10"/>
  <c r="A113" i="10" s="1"/>
  <c r="C113" i="10"/>
  <c r="D113" i="10"/>
  <c r="E113" i="10"/>
  <c r="B114" i="10"/>
  <c r="A114" i="10" s="1"/>
  <c r="C114" i="10"/>
  <c r="D114" i="10"/>
  <c r="E114" i="10"/>
  <c r="B115" i="10"/>
  <c r="A115" i="10" s="1"/>
  <c r="C115" i="10"/>
  <c r="D115" i="10"/>
  <c r="E115" i="10"/>
  <c r="B116" i="10"/>
  <c r="A116" i="10" s="1"/>
  <c r="C116" i="10"/>
  <c r="D116" i="10"/>
  <c r="E116" i="10"/>
  <c r="B117" i="10"/>
  <c r="A117" i="10" s="1"/>
  <c r="C117" i="10"/>
  <c r="D117" i="10"/>
  <c r="E117" i="10"/>
  <c r="B118" i="10"/>
  <c r="A118" i="10" s="1"/>
  <c r="C118" i="10"/>
  <c r="D118" i="10"/>
  <c r="E118" i="10"/>
  <c r="B119" i="10"/>
  <c r="A119" i="10" s="1"/>
  <c r="C119" i="10"/>
  <c r="D119" i="10"/>
  <c r="E119" i="10"/>
  <c r="B120" i="10"/>
  <c r="A120" i="10" s="1"/>
  <c r="C120" i="10"/>
  <c r="D120" i="10"/>
  <c r="E120" i="10"/>
  <c r="B121" i="10"/>
  <c r="A121" i="10" s="1"/>
  <c r="C121" i="10"/>
  <c r="D121" i="10"/>
  <c r="E121" i="10"/>
  <c r="B122" i="10"/>
  <c r="A122" i="10" s="1"/>
  <c r="C122" i="10"/>
  <c r="D122" i="10"/>
  <c r="E122" i="10"/>
  <c r="B123" i="10"/>
  <c r="A123" i="10" s="1"/>
  <c r="C123" i="10"/>
  <c r="D123" i="10"/>
  <c r="E123" i="10"/>
  <c r="B124" i="10"/>
  <c r="A124" i="10" s="1"/>
  <c r="C124" i="10"/>
  <c r="D124" i="10"/>
  <c r="E124" i="10"/>
  <c r="B125" i="10"/>
  <c r="A125" i="10" s="1"/>
  <c r="C125" i="10"/>
  <c r="D125" i="10"/>
  <c r="E125" i="10"/>
  <c r="B126" i="10"/>
  <c r="A126" i="10" s="1"/>
  <c r="C126" i="10"/>
  <c r="D126" i="10"/>
  <c r="E126" i="10"/>
  <c r="B127" i="10"/>
  <c r="A127" i="10" s="1"/>
  <c r="C127" i="10"/>
  <c r="D127" i="10"/>
  <c r="E127" i="10"/>
  <c r="T25" i="9"/>
  <c r="P45" i="8" s="1"/>
  <c r="O25" i="9"/>
  <c r="N25" i="9"/>
  <c r="T24" i="9"/>
  <c r="P44" i="8" s="1"/>
  <c r="O24" i="9"/>
  <c r="N24" i="9"/>
  <c r="T23" i="9"/>
  <c r="P43" i="8" s="1"/>
  <c r="O23" i="9"/>
  <c r="N23" i="9"/>
  <c r="T22" i="9"/>
  <c r="P42" i="8" s="1"/>
  <c r="O22" i="9"/>
  <c r="N22" i="9"/>
  <c r="T21" i="9"/>
  <c r="U21" i="9" s="1"/>
  <c r="Q41" i="8" s="1"/>
  <c r="O21" i="9"/>
  <c r="N21" i="9"/>
  <c r="T20" i="9"/>
  <c r="O20" i="9"/>
  <c r="N20" i="9"/>
  <c r="T19" i="9"/>
  <c r="P39" i="8" s="1"/>
  <c r="O19" i="9"/>
  <c r="N19" i="9"/>
  <c r="T18" i="9"/>
  <c r="P38" i="8" s="1"/>
  <c r="O18" i="9"/>
  <c r="N18" i="9"/>
  <c r="T17" i="9"/>
  <c r="P37" i="8" s="1"/>
  <c r="O17" i="9"/>
  <c r="N17" i="9"/>
  <c r="T16" i="9"/>
  <c r="O16" i="9"/>
  <c r="N16" i="9"/>
  <c r="T15" i="9"/>
  <c r="P35" i="8" s="1"/>
  <c r="O15" i="9"/>
  <c r="N15" i="9"/>
  <c r="T14" i="9"/>
  <c r="U14" i="9" s="1"/>
  <c r="Q34" i="8" s="1"/>
  <c r="O14" i="9"/>
  <c r="N14" i="9"/>
  <c r="T13" i="9"/>
  <c r="O13" i="9"/>
  <c r="N13" i="9"/>
  <c r="T12" i="9"/>
  <c r="O12" i="9"/>
  <c r="N12" i="9"/>
  <c r="T11" i="9"/>
  <c r="P31" i="8" s="1"/>
  <c r="O11" i="9"/>
  <c r="N11" i="9"/>
  <c r="L42" i="8"/>
  <c r="M42" i="8" s="1"/>
  <c r="L41" i="8"/>
  <c r="M41" i="8" s="1"/>
  <c r="P40" i="8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P32" i="8"/>
  <c r="L32" i="8"/>
  <c r="M32" i="8" s="1"/>
  <c r="Q31" i="8"/>
  <c r="L31" i="8"/>
  <c r="M31" i="8" s="1"/>
  <c r="L30" i="8"/>
  <c r="M30" i="8" s="1"/>
  <c r="L29" i="8"/>
  <c r="M29" i="8" s="1"/>
  <c r="L28" i="8"/>
  <c r="M28" i="8" s="1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M18" i="8" s="1"/>
  <c r="L17" i="8"/>
  <c r="M17" i="8" s="1"/>
  <c r="L16" i="8"/>
  <c r="M16" i="8" s="1"/>
  <c r="L15" i="8"/>
  <c r="M15" i="8" s="1"/>
  <c r="L14" i="8"/>
  <c r="M14" i="8" s="1"/>
  <c r="L13" i="8"/>
  <c r="M13" i="8" s="1"/>
  <c r="G130" i="9"/>
  <c r="F130" i="9"/>
  <c r="F253" i="10" s="1"/>
  <c r="G129" i="9"/>
  <c r="F129" i="9"/>
  <c r="F252" i="10" s="1"/>
  <c r="G128" i="9"/>
  <c r="F128" i="9"/>
  <c r="F251" i="10" s="1"/>
  <c r="G127" i="9"/>
  <c r="F127" i="9"/>
  <c r="F250" i="10" s="1"/>
  <c r="G126" i="9"/>
  <c r="F126" i="9"/>
  <c r="F249" i="10" s="1"/>
  <c r="G125" i="9"/>
  <c r="F125" i="9"/>
  <c r="F248" i="10" s="1"/>
  <c r="G124" i="9"/>
  <c r="F124" i="9"/>
  <c r="F247" i="10" s="1"/>
  <c r="G123" i="9"/>
  <c r="F123" i="9"/>
  <c r="F246" i="10" s="1"/>
  <c r="G122" i="9"/>
  <c r="F122" i="9"/>
  <c r="F245" i="10" s="1"/>
  <c r="G121" i="9"/>
  <c r="F121" i="9"/>
  <c r="F244" i="10" s="1"/>
  <c r="G120" i="9"/>
  <c r="F120" i="9"/>
  <c r="F243" i="10" s="1"/>
  <c r="G119" i="9"/>
  <c r="F119" i="9"/>
  <c r="F242" i="10" s="1"/>
  <c r="G118" i="9"/>
  <c r="F118" i="9"/>
  <c r="F241" i="10" s="1"/>
  <c r="G117" i="9"/>
  <c r="F117" i="9"/>
  <c r="F240" i="10" s="1"/>
  <c r="G116" i="9"/>
  <c r="F116" i="9"/>
  <c r="F239" i="10" s="1"/>
  <c r="G115" i="9"/>
  <c r="F115" i="9"/>
  <c r="F238" i="10" s="1"/>
  <c r="G114" i="9"/>
  <c r="F114" i="9"/>
  <c r="F237" i="10" s="1"/>
  <c r="G113" i="9"/>
  <c r="F113" i="9"/>
  <c r="F236" i="10" s="1"/>
  <c r="G112" i="9"/>
  <c r="F112" i="9"/>
  <c r="F235" i="10" s="1"/>
  <c r="G111" i="9"/>
  <c r="F111" i="9"/>
  <c r="F234" i="10" s="1"/>
  <c r="G110" i="9"/>
  <c r="F110" i="9"/>
  <c r="F233" i="10" s="1"/>
  <c r="G109" i="9"/>
  <c r="F109" i="9"/>
  <c r="G108" i="9"/>
  <c r="F108" i="9"/>
  <c r="F231" i="10" s="1"/>
  <c r="G107" i="9"/>
  <c r="F107" i="9"/>
  <c r="F230" i="10" s="1"/>
  <c r="G106" i="9"/>
  <c r="F106" i="9"/>
  <c r="F229" i="10" s="1"/>
  <c r="G105" i="9"/>
  <c r="F105" i="9"/>
  <c r="F228" i="10" s="1"/>
  <c r="G104" i="9"/>
  <c r="F104" i="9"/>
  <c r="F227" i="10" s="1"/>
  <c r="G103" i="9"/>
  <c r="F103" i="9"/>
  <c r="F226" i="10" s="1"/>
  <c r="G102" i="9"/>
  <c r="F102" i="9"/>
  <c r="F225" i="10" s="1"/>
  <c r="G101" i="9"/>
  <c r="F101" i="9"/>
  <c r="F224" i="10" s="1"/>
  <c r="G100" i="9"/>
  <c r="F100" i="9"/>
  <c r="F223" i="10" s="1"/>
  <c r="G99" i="9"/>
  <c r="F99" i="9"/>
  <c r="F222" i="10" s="1"/>
  <c r="G98" i="9"/>
  <c r="F98" i="9"/>
  <c r="F221" i="10" s="1"/>
  <c r="G97" i="9"/>
  <c r="F97" i="9"/>
  <c r="F220" i="10" s="1"/>
  <c r="G96" i="9"/>
  <c r="F96" i="9"/>
  <c r="F219" i="10" s="1"/>
  <c r="G95" i="9"/>
  <c r="F95" i="9"/>
  <c r="F218" i="10" s="1"/>
  <c r="G94" i="9"/>
  <c r="F94" i="9"/>
  <c r="F217" i="10" s="1"/>
  <c r="G93" i="9"/>
  <c r="F93" i="9"/>
  <c r="F216" i="10" s="1"/>
  <c r="G92" i="9"/>
  <c r="F92" i="9"/>
  <c r="F215" i="10" s="1"/>
  <c r="G91" i="9"/>
  <c r="F91" i="9"/>
  <c r="F214" i="10" s="1"/>
  <c r="G90" i="9"/>
  <c r="F90" i="9"/>
  <c r="F213" i="10" s="1"/>
  <c r="G89" i="9"/>
  <c r="F89" i="9"/>
  <c r="F212" i="10" s="1"/>
  <c r="G88" i="9"/>
  <c r="F88" i="9"/>
  <c r="F211" i="10" s="1"/>
  <c r="G87" i="9"/>
  <c r="F87" i="9"/>
  <c r="F210" i="10" s="1"/>
  <c r="G86" i="9"/>
  <c r="F86" i="9"/>
  <c r="F209" i="10" s="1"/>
  <c r="G85" i="9"/>
  <c r="F85" i="9"/>
  <c r="F208" i="10" s="1"/>
  <c r="G84" i="9"/>
  <c r="F84" i="9"/>
  <c r="F207" i="10" s="1"/>
  <c r="G83" i="9"/>
  <c r="F83" i="9"/>
  <c r="F206" i="10" s="1"/>
  <c r="G82" i="9"/>
  <c r="F82" i="9"/>
  <c r="F205" i="10" s="1"/>
  <c r="G81" i="9"/>
  <c r="F81" i="9"/>
  <c r="F204" i="10" s="1"/>
  <c r="G80" i="9"/>
  <c r="F80" i="9"/>
  <c r="F203" i="10" s="1"/>
  <c r="G79" i="9"/>
  <c r="F79" i="9"/>
  <c r="F202" i="10" s="1"/>
  <c r="G78" i="9"/>
  <c r="F78" i="9"/>
  <c r="F201" i="10" s="1"/>
  <c r="G77" i="9"/>
  <c r="F77" i="9"/>
  <c r="F200" i="10" s="1"/>
  <c r="G76" i="9"/>
  <c r="F76" i="9"/>
  <c r="F199" i="10" s="1"/>
  <c r="G75" i="9"/>
  <c r="F75" i="9"/>
  <c r="F198" i="10" s="1"/>
  <c r="G74" i="9"/>
  <c r="F74" i="9"/>
  <c r="F197" i="10" s="1"/>
  <c r="G73" i="9"/>
  <c r="F73" i="9"/>
  <c r="F196" i="10" s="1"/>
  <c r="G72" i="9"/>
  <c r="F72" i="9"/>
  <c r="F195" i="10" s="1"/>
  <c r="G71" i="9"/>
  <c r="F71" i="9"/>
  <c r="F194" i="10" s="1"/>
  <c r="G70" i="9"/>
  <c r="F70" i="9"/>
  <c r="F193" i="10" s="1"/>
  <c r="G69" i="9"/>
  <c r="F69" i="9"/>
  <c r="F192" i="10" s="1"/>
  <c r="G68" i="9"/>
  <c r="F68" i="9"/>
  <c r="F191" i="10" s="1"/>
  <c r="G67" i="9"/>
  <c r="F67" i="9"/>
  <c r="F190" i="10" s="1"/>
  <c r="G66" i="9"/>
  <c r="F66" i="9"/>
  <c r="F189" i="10" s="1"/>
  <c r="G65" i="9"/>
  <c r="F65" i="9"/>
  <c r="F188" i="10" s="1"/>
  <c r="G64" i="9"/>
  <c r="F64" i="9"/>
  <c r="F187" i="10" s="1"/>
  <c r="G63" i="9"/>
  <c r="F63" i="9"/>
  <c r="F186" i="10" s="1"/>
  <c r="G62" i="9"/>
  <c r="F62" i="9"/>
  <c r="F185" i="10" s="1"/>
  <c r="G61" i="9"/>
  <c r="F61" i="9"/>
  <c r="F184" i="10" s="1"/>
  <c r="G60" i="9"/>
  <c r="F60" i="9"/>
  <c r="F183" i="10" s="1"/>
  <c r="G59" i="9"/>
  <c r="F59" i="9"/>
  <c r="F182" i="10" s="1"/>
  <c r="G58" i="9"/>
  <c r="F58" i="9"/>
  <c r="F181" i="10" s="1"/>
  <c r="G57" i="9"/>
  <c r="F57" i="9"/>
  <c r="F180" i="10" s="1"/>
  <c r="G56" i="9"/>
  <c r="F56" i="9"/>
  <c r="F179" i="10" s="1"/>
  <c r="F55" i="9"/>
  <c r="F178" i="10" s="1"/>
  <c r="F54" i="9"/>
  <c r="F177" i="10" s="1"/>
  <c r="F53" i="9"/>
  <c r="F176" i="10" s="1"/>
  <c r="F52" i="9"/>
  <c r="F175" i="10" s="1"/>
  <c r="F51" i="9"/>
  <c r="F174" i="10" s="1"/>
  <c r="F50" i="9"/>
  <c r="F173" i="10" s="1"/>
  <c r="F49" i="9"/>
  <c r="F172" i="10" s="1"/>
  <c r="F48" i="9"/>
  <c r="F171" i="10" s="1"/>
  <c r="F47" i="9"/>
  <c r="F170" i="10" s="1"/>
  <c r="F46" i="9"/>
  <c r="F169" i="10" s="1"/>
  <c r="F45" i="9"/>
  <c r="F168" i="10" s="1"/>
  <c r="F44" i="9"/>
  <c r="F167" i="10" s="1"/>
  <c r="F43" i="9"/>
  <c r="F166" i="10" s="1"/>
  <c r="F42" i="9"/>
  <c r="F165" i="10" s="1"/>
  <c r="F41" i="9"/>
  <c r="F164" i="10" s="1"/>
  <c r="F40" i="9"/>
  <c r="F163" i="10" s="1"/>
  <c r="F39" i="9"/>
  <c r="F162" i="10" s="1"/>
  <c r="F38" i="9"/>
  <c r="F161" i="10" s="1"/>
  <c r="F37" i="9"/>
  <c r="F160" i="10" s="1"/>
  <c r="F36" i="9"/>
  <c r="F159" i="10" s="1"/>
  <c r="F35" i="9"/>
  <c r="F158" i="10" s="1"/>
  <c r="F34" i="9"/>
  <c r="F157" i="10" s="1"/>
  <c r="F33" i="9"/>
  <c r="F156" i="10" s="1"/>
  <c r="F32" i="9"/>
  <c r="F155" i="10" s="1"/>
  <c r="F31" i="9"/>
  <c r="F154" i="10" s="1"/>
  <c r="F30" i="9"/>
  <c r="F153" i="10" s="1"/>
  <c r="F29" i="9"/>
  <c r="F152" i="10" s="1"/>
  <c r="F28" i="9"/>
  <c r="F151" i="10" s="1"/>
  <c r="F27" i="9"/>
  <c r="F150" i="10" s="1"/>
  <c r="F26" i="9"/>
  <c r="F149" i="10" s="1"/>
  <c r="F25" i="9"/>
  <c r="F148" i="10" s="1"/>
  <c r="F24" i="9"/>
  <c r="F147" i="10" s="1"/>
  <c r="U23" i="9"/>
  <c r="Q43" i="8" s="1"/>
  <c r="F146" i="10"/>
  <c r="F22" i="9"/>
  <c r="F145" i="10" s="1"/>
  <c r="F21" i="9"/>
  <c r="F144" i="10" s="1"/>
  <c r="F20" i="9"/>
  <c r="F143" i="10" s="1"/>
  <c r="F19" i="9"/>
  <c r="F142" i="10" s="1"/>
  <c r="G20" i="9"/>
  <c r="G21" i="9" s="1"/>
  <c r="G22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G37" i="9" s="1"/>
  <c r="G38" i="9" s="1"/>
  <c r="G39" i="9" s="1"/>
  <c r="G40" i="9" s="1"/>
  <c r="G41" i="9" s="1"/>
  <c r="G42" i="9" s="1"/>
  <c r="G43" i="9" s="1"/>
  <c r="G44" i="9" s="1"/>
  <c r="G45" i="9" s="1"/>
  <c r="G46" i="9" s="1"/>
  <c r="G47" i="9" s="1"/>
  <c r="G48" i="9" s="1"/>
  <c r="G49" i="9" s="1"/>
  <c r="G50" i="9" s="1"/>
  <c r="G51" i="9" s="1"/>
  <c r="G52" i="9" s="1"/>
  <c r="G53" i="9" s="1"/>
  <c r="G54" i="9" s="1"/>
  <c r="G55" i="9" s="1"/>
  <c r="F18" i="9"/>
  <c r="F141" i="10" s="1"/>
  <c r="F17" i="9"/>
  <c r="F140" i="10" s="1"/>
  <c r="F16" i="9"/>
  <c r="F139" i="10" s="1"/>
  <c r="F15" i="9"/>
  <c r="F138" i="10" s="1"/>
  <c r="F14" i="9"/>
  <c r="F137" i="10" s="1"/>
  <c r="F13" i="9"/>
  <c r="F136" i="10" s="1"/>
  <c r="F12" i="9"/>
  <c r="F135" i="10" s="1"/>
  <c r="F11" i="9"/>
  <c r="F134" i="10" s="1"/>
  <c r="F10" i="9"/>
  <c r="F133" i="10" s="1"/>
  <c r="F9" i="9"/>
  <c r="F132" i="10" s="1"/>
  <c r="F8" i="9"/>
  <c r="F131" i="10" s="1"/>
  <c r="F7" i="9"/>
  <c r="F130" i="10" s="1"/>
  <c r="F6" i="9"/>
  <c r="F129" i="10" s="1"/>
  <c r="F5" i="9"/>
  <c r="J49" i="8"/>
  <c r="J48" i="8"/>
  <c r="J47" i="8"/>
  <c r="J46" i="8"/>
  <c r="E46" i="8"/>
  <c r="J45" i="8"/>
  <c r="E45" i="8"/>
  <c r="H42" i="8"/>
  <c r="F7" i="6" s="1"/>
  <c r="C42" i="8"/>
  <c r="F6" i="6" s="1"/>
  <c r="J41" i="8"/>
  <c r="E41" i="8"/>
  <c r="J40" i="8"/>
  <c r="E40" i="8"/>
  <c r="J39" i="8"/>
  <c r="E39" i="8"/>
  <c r="J38" i="8"/>
  <c r="E38" i="8"/>
  <c r="J37" i="8"/>
  <c r="E37" i="8"/>
  <c r="J36" i="8"/>
  <c r="E36" i="8"/>
  <c r="J35" i="8"/>
  <c r="E35" i="8"/>
  <c r="J34" i="8"/>
  <c r="E34" i="8"/>
  <c r="J33" i="8"/>
  <c r="E33" i="8"/>
  <c r="J32" i="8"/>
  <c r="E32" i="8"/>
  <c r="J31" i="8"/>
  <c r="E31" i="8"/>
  <c r="J30" i="8"/>
  <c r="E30" i="8"/>
  <c r="J29" i="8"/>
  <c r="E29" i="8"/>
  <c r="J28" i="8"/>
  <c r="E28" i="8"/>
  <c r="J27" i="8"/>
  <c r="E27" i="8"/>
  <c r="J26" i="8"/>
  <c r="E26" i="8"/>
  <c r="J25" i="8"/>
  <c r="E25" i="8"/>
  <c r="J24" i="8"/>
  <c r="E24" i="8"/>
  <c r="J23" i="8"/>
  <c r="E23" i="8"/>
  <c r="J22" i="8"/>
  <c r="E22" i="8"/>
  <c r="J21" i="8"/>
  <c r="E21" i="8"/>
  <c r="J20" i="8"/>
  <c r="E20" i="8"/>
  <c r="J19" i="8"/>
  <c r="E19" i="8"/>
  <c r="J18" i="8"/>
  <c r="E18" i="8"/>
  <c r="J17" i="8"/>
  <c r="E17" i="8"/>
  <c r="J16" i="8"/>
  <c r="E16" i="8"/>
  <c r="J15" i="8"/>
  <c r="E15" i="8"/>
  <c r="J14" i="8"/>
  <c r="E14" i="8"/>
  <c r="J13" i="8"/>
  <c r="E13" i="8"/>
  <c r="C9" i="8"/>
  <c r="H6" i="8" s="1"/>
  <c r="U19" i="13" l="1"/>
  <c r="Q39" i="12" s="1"/>
  <c r="U21" i="13"/>
  <c r="Q41" i="12" s="1"/>
  <c r="U23" i="13"/>
  <c r="Q43" i="12" s="1"/>
  <c r="U25" i="13"/>
  <c r="Q45" i="12" s="1"/>
  <c r="U18" i="13"/>
  <c r="Q38" i="12" s="1"/>
  <c r="U17" i="13"/>
  <c r="Q37" i="12" s="1"/>
  <c r="U20" i="9"/>
  <c r="Q40" i="8" s="1"/>
  <c r="U16" i="9"/>
  <c r="Q36" i="8" s="1"/>
  <c r="U13" i="9"/>
  <c r="Q33" i="8" s="1"/>
  <c r="U22" i="13"/>
  <c r="Q42" i="12" s="1"/>
  <c r="U20" i="13"/>
  <c r="Q40" i="12" s="1"/>
  <c r="U19" i="9"/>
  <c r="Q39" i="8" s="1"/>
  <c r="P36" i="8"/>
  <c r="U24" i="9"/>
  <c r="Q44" i="8" s="1"/>
  <c r="P38" i="12"/>
  <c r="U14" i="13"/>
  <c r="Q34" i="12" s="1"/>
  <c r="P33" i="8"/>
  <c r="U24" i="13"/>
  <c r="Q44" i="12" s="1"/>
  <c r="P37" i="12"/>
  <c r="U25" i="9"/>
  <c r="Q45" i="8" s="1"/>
  <c r="U15" i="9"/>
  <c r="Q35" i="8" s="1"/>
  <c r="P41" i="8"/>
  <c r="U17" i="9"/>
  <c r="Q37" i="8" s="1"/>
  <c r="U12" i="9"/>
  <c r="Q32" i="8" s="1"/>
  <c r="P43" i="12"/>
  <c r="U13" i="13"/>
  <c r="Q33" i="12" s="1"/>
  <c r="U12" i="13"/>
  <c r="Q32" i="12" s="1"/>
  <c r="P45" i="12"/>
  <c r="G5" i="9"/>
  <c r="G6" i="9" s="1"/>
  <c r="G7" i="9" s="1"/>
  <c r="G8" i="9" s="1"/>
  <c r="G9" i="9" s="1"/>
  <c r="G10" i="9" s="1"/>
  <c r="G11" i="9" s="1"/>
  <c r="G12" i="9" s="1"/>
  <c r="G13" i="9" s="1"/>
  <c r="G14" i="9" s="1"/>
  <c r="G15" i="9" s="1"/>
  <c r="G16" i="9" s="1"/>
  <c r="F23" i="6"/>
  <c r="BH14" i="6" s="1"/>
  <c r="U18" i="9"/>
  <c r="Q38" i="8" s="1"/>
  <c r="U22" i="9"/>
  <c r="Q42" i="8" s="1"/>
  <c r="P34" i="8"/>
  <c r="Q7" i="26"/>
  <c r="Q8" i="26" s="1"/>
  <c r="I23" i="6"/>
  <c r="BH17" i="6" s="1"/>
  <c r="Q7" i="28"/>
  <c r="Q8" i="28" s="1"/>
  <c r="C47" i="8"/>
  <c r="C48" i="8" s="1"/>
  <c r="Q7" i="22"/>
  <c r="Q8" i="22" s="1"/>
  <c r="Q7" i="14"/>
  <c r="Q8" i="14" s="1"/>
  <c r="Q7" i="16"/>
  <c r="Q8" i="16" s="1"/>
  <c r="Q7" i="20"/>
  <c r="Q8" i="20" s="1"/>
  <c r="Q7" i="18"/>
  <c r="Q8" i="18" s="1"/>
  <c r="H8" i="16"/>
  <c r="H9" i="16" s="1"/>
  <c r="Q28" i="16" s="1"/>
  <c r="Q29" i="16" s="1"/>
  <c r="H8" i="22"/>
  <c r="H9" i="22" s="1"/>
  <c r="Q28" i="22" s="1"/>
  <c r="Q29" i="22" s="1"/>
  <c r="H50" i="12"/>
  <c r="H51" i="12" s="1"/>
  <c r="H50" i="8"/>
  <c r="H51" i="8" s="1"/>
  <c r="H8" i="24"/>
  <c r="H9" i="24" s="1"/>
  <c r="Q28" i="24" s="1"/>
  <c r="Q29" i="24" s="1"/>
  <c r="H8" i="26"/>
  <c r="H9" i="26" s="1"/>
  <c r="Q28" i="26" s="1"/>
  <c r="Q29" i="26" s="1"/>
  <c r="Q7" i="30"/>
  <c r="Q8" i="30" s="1"/>
  <c r="H8" i="30"/>
  <c r="H9" i="30" s="1"/>
  <c r="Q28" i="30" s="1"/>
  <c r="Q29" i="30" s="1"/>
  <c r="C47" i="12"/>
  <c r="C48" i="12" s="1"/>
  <c r="Q7" i="24"/>
  <c r="Q8" i="24" s="1"/>
  <c r="U16" i="13"/>
  <c r="Q36" i="12" s="1"/>
  <c r="P39" i="12"/>
  <c r="P40" i="12"/>
  <c r="P41" i="12"/>
  <c r="P42" i="12"/>
  <c r="P44" i="12"/>
  <c r="G6" i="13"/>
  <c r="G7" i="13" s="1"/>
  <c r="G8" i="13" s="1"/>
  <c r="G9" i="13" s="1"/>
  <c r="G10" i="13" s="1"/>
  <c r="G11" i="13" s="1"/>
  <c r="G12" i="13" s="1"/>
  <c r="G13" i="13" s="1"/>
  <c r="G14" i="13" s="1"/>
  <c r="G15" i="13" s="1"/>
  <c r="G16" i="13" s="1"/>
  <c r="G17" i="13" s="1"/>
  <c r="G18" i="13" s="1"/>
  <c r="G19" i="13" s="1"/>
  <c r="G20" i="13" s="1"/>
  <c r="G21" i="13" s="1"/>
  <c r="G22" i="13" s="1"/>
  <c r="G23" i="13" s="1"/>
  <c r="G24" i="13" s="1"/>
  <c r="G25" i="13" s="1"/>
  <c r="G26" i="13" s="1"/>
  <c r="G27" i="13" s="1"/>
  <c r="G28" i="13" s="1"/>
  <c r="G29" i="13" s="1"/>
  <c r="G30" i="13" s="1"/>
  <c r="G31" i="13" s="1"/>
  <c r="G32" i="13" s="1"/>
  <c r="G33" i="13" s="1"/>
  <c r="G34" i="13" s="1"/>
  <c r="G35" i="13" s="1"/>
  <c r="G36" i="13" s="1"/>
  <c r="G37" i="13" s="1"/>
  <c r="G38" i="13" s="1"/>
  <c r="G39" i="13" s="1"/>
  <c r="G40" i="13" s="1"/>
  <c r="G41" i="13" s="1"/>
  <c r="G42" i="13" s="1"/>
  <c r="G43" i="13" s="1"/>
  <c r="G44" i="13" s="1"/>
  <c r="G45" i="13" s="1"/>
  <c r="G46" i="13" s="1"/>
  <c r="G47" i="13" s="1"/>
  <c r="G48" i="13" s="1"/>
  <c r="G49" i="13" s="1"/>
  <c r="G50" i="13" s="1"/>
  <c r="G59" i="13" s="1"/>
  <c r="G60" i="13" s="1"/>
  <c r="G61" i="13" s="1"/>
  <c r="G62" i="13" s="1"/>
  <c r="G63" i="13" s="1"/>
  <c r="G64" i="13" s="1"/>
  <c r="G65" i="13" s="1"/>
  <c r="G66" i="13" s="1"/>
  <c r="G67" i="13" s="1"/>
  <c r="G68" i="13" s="1"/>
  <c r="G69" i="13" s="1"/>
  <c r="G70" i="13" s="1"/>
  <c r="G71" i="13" s="1"/>
  <c r="G72" i="13" s="1"/>
  <c r="G73" i="13" s="1"/>
  <c r="G74" i="13" s="1"/>
  <c r="G75" i="13" s="1"/>
  <c r="G76" i="13" s="1"/>
  <c r="G77" i="13" s="1"/>
  <c r="G78" i="13" s="1"/>
  <c r="G79" i="13" s="1"/>
  <c r="G80" i="13" s="1"/>
  <c r="G81" i="13" s="1"/>
  <c r="G82" i="13" s="1"/>
  <c r="G83" i="13" s="1"/>
  <c r="G84" i="13" s="1"/>
  <c r="G85" i="13" s="1"/>
  <c r="G86" i="13" s="1"/>
  <c r="G87" i="13" s="1"/>
  <c r="G88" i="13" s="1"/>
  <c r="G89" i="13" s="1"/>
  <c r="G90" i="13" s="1"/>
  <c r="G91" i="13" s="1"/>
  <c r="G92" i="13" s="1"/>
  <c r="G93" i="13" s="1"/>
  <c r="G94" i="13" s="1"/>
  <c r="G95" i="13" s="1"/>
  <c r="G96" i="13" s="1"/>
  <c r="G97" i="13" s="1"/>
  <c r="F254" i="10"/>
  <c r="F128" i="10"/>
  <c r="E44" i="8"/>
  <c r="C49" i="8" s="1"/>
  <c r="H7" i="8" s="1"/>
  <c r="J44" i="12"/>
  <c r="H52" i="12" s="1"/>
  <c r="H8" i="18"/>
  <c r="H9" i="18" s="1"/>
  <c r="Q28" i="18" s="1"/>
  <c r="Q29" i="18" s="1"/>
  <c r="H8" i="28"/>
  <c r="H9" i="28" s="1"/>
  <c r="Q28" i="28" s="1"/>
  <c r="Q29" i="28" s="1"/>
  <c r="H8" i="20"/>
  <c r="H9" i="20" s="1"/>
  <c r="Q28" i="20" s="1"/>
  <c r="Q29" i="20" s="1"/>
  <c r="H8" i="14"/>
  <c r="H9" i="14" s="1"/>
  <c r="Q28" i="14" s="1"/>
  <c r="Q29" i="14" s="1"/>
  <c r="P36" i="12"/>
  <c r="U15" i="13"/>
  <c r="Q35" i="12" s="1"/>
  <c r="M43" i="12"/>
  <c r="E44" i="12"/>
  <c r="C49" i="12" s="1"/>
  <c r="H7" i="12" s="1"/>
  <c r="M43" i="8"/>
  <c r="J44" i="8"/>
  <c r="H52" i="8" s="1"/>
  <c r="H45" i="1"/>
  <c r="H46" i="1"/>
  <c r="H47" i="1"/>
  <c r="H48" i="1"/>
  <c r="H49" i="1"/>
  <c r="H44" i="1"/>
  <c r="C44" i="1"/>
  <c r="C45" i="1"/>
  <c r="C46" i="1"/>
  <c r="Q7" i="12" l="1"/>
  <c r="Q8" i="12" s="1"/>
  <c r="Q7" i="8"/>
  <c r="Q8" i="8" s="1"/>
  <c r="H8" i="12"/>
  <c r="H9" i="12" s="1"/>
  <c r="Q28" i="12" s="1"/>
  <c r="Q29" i="12" s="1"/>
  <c r="H8" i="8"/>
  <c r="H9" i="8" s="1"/>
  <c r="Q28" i="8" s="1"/>
  <c r="H42" i="1" l="1"/>
  <c r="C7" i="6" s="1"/>
  <c r="C42" i="1"/>
  <c r="C6" i="6" s="1"/>
  <c r="J45" i="1"/>
  <c r="J46" i="1"/>
  <c r="J47" i="1"/>
  <c r="J48" i="1"/>
  <c r="J49" i="1"/>
  <c r="J44" i="1"/>
  <c r="G45" i="1"/>
  <c r="G46" i="1"/>
  <c r="G47" i="1"/>
  <c r="G48" i="1"/>
  <c r="G49" i="1"/>
  <c r="G44" i="1"/>
  <c r="E45" i="1"/>
  <c r="E46" i="1"/>
  <c r="E44" i="1"/>
  <c r="B45" i="1"/>
  <c r="B46" i="1"/>
  <c r="B44" i="1"/>
  <c r="C47" i="1" l="1"/>
  <c r="C48" i="1" s="1"/>
  <c r="H50" i="1"/>
  <c r="H51" i="1" s="1"/>
  <c r="Q7" i="1" l="1"/>
  <c r="AJ12" i="6"/>
  <c r="BF43" i="6" s="1"/>
  <c r="AG12" i="6"/>
  <c r="BF40" i="6" s="1"/>
  <c r="AD12" i="6"/>
  <c r="BF37" i="6" s="1"/>
  <c r="AA12" i="6"/>
  <c r="BF34" i="6" s="1"/>
  <c r="X12" i="6"/>
  <c r="BF31" i="6" s="1"/>
  <c r="U12" i="6"/>
  <c r="BF28" i="6" s="1"/>
  <c r="AJ20" i="6"/>
  <c r="BG44" i="6" s="1"/>
  <c r="AG20" i="6"/>
  <c r="BG41" i="6" s="1"/>
  <c r="AD20" i="6"/>
  <c r="BG38" i="6" s="1"/>
  <c r="AA20" i="6"/>
  <c r="BG35" i="6" s="1"/>
  <c r="X20" i="6"/>
  <c r="BG32" i="6" s="1"/>
  <c r="U20" i="6"/>
  <c r="BG29" i="6" s="1"/>
  <c r="R12" i="6"/>
  <c r="BF25" i="6" s="1"/>
  <c r="O12" i="6"/>
  <c r="R20" i="6"/>
  <c r="BG26" i="6" s="1"/>
  <c r="O20" i="6"/>
  <c r="BG23" i="6" s="1"/>
  <c r="L12" i="6"/>
  <c r="BF19" i="6" s="1"/>
  <c r="I12" i="6"/>
  <c r="BF16" i="6" s="1"/>
  <c r="L20" i="6"/>
  <c r="BG20" i="6" s="1"/>
  <c r="I20" i="6"/>
  <c r="BG17" i="6" s="1"/>
  <c r="F12" i="6"/>
  <c r="BF13" i="6" s="1"/>
  <c r="F20" i="6"/>
  <c r="BG14" i="6" s="1"/>
  <c r="C12" i="6"/>
  <c r="BF10" i="6" s="1"/>
  <c r="C20" i="6"/>
  <c r="BG11" i="6" s="1"/>
  <c r="BF22" i="6" l="1"/>
  <c r="I22" i="6"/>
  <c r="I24" i="6" s="1"/>
  <c r="AA22" i="6"/>
  <c r="AA24" i="6" s="1"/>
  <c r="AD22" i="6"/>
  <c r="AD24" i="6" s="1"/>
  <c r="O22" i="6"/>
  <c r="O24" i="6" s="1"/>
  <c r="U22" i="6"/>
  <c r="U24" i="6" s="1"/>
  <c r="AG22" i="6"/>
  <c r="AG24" i="6" s="1"/>
  <c r="F22" i="6"/>
  <c r="F24" i="6" s="1"/>
  <c r="R22" i="6"/>
  <c r="R24" i="6" s="1"/>
  <c r="X22" i="6"/>
  <c r="X24" i="6" s="1"/>
  <c r="AJ22" i="6"/>
  <c r="AJ24" i="6" s="1"/>
  <c r="C15" i="3" l="1"/>
  <c r="M3" i="1" l="1"/>
  <c r="M3" i="8"/>
  <c r="M3" i="16"/>
  <c r="M3" i="30"/>
  <c r="M3" i="26"/>
  <c r="M3" i="24"/>
  <c r="M3" i="22"/>
  <c r="M3" i="20"/>
  <c r="M3" i="18"/>
  <c r="M3" i="14"/>
  <c r="M3" i="28"/>
  <c r="M3" i="12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F7" i="2" l="1"/>
  <c r="F4" i="10" s="1"/>
  <c r="F8" i="2"/>
  <c r="F5" i="10" s="1"/>
  <c r="F9" i="2"/>
  <c r="F6" i="10" s="1"/>
  <c r="F10" i="2"/>
  <c r="F7" i="10" s="1"/>
  <c r="F11" i="2"/>
  <c r="F8" i="10" s="1"/>
  <c r="F12" i="2"/>
  <c r="F9" i="10" s="1"/>
  <c r="F13" i="2"/>
  <c r="F10" i="10" s="1"/>
  <c r="F14" i="2"/>
  <c r="F11" i="10" s="1"/>
  <c r="F15" i="2"/>
  <c r="F12" i="10" s="1"/>
  <c r="F16" i="2"/>
  <c r="F13" i="10" s="1"/>
  <c r="F17" i="2"/>
  <c r="F14" i="10" s="1"/>
  <c r="F18" i="2"/>
  <c r="F15" i="10" s="1"/>
  <c r="F19" i="2"/>
  <c r="F16" i="10" s="1"/>
  <c r="F20" i="2"/>
  <c r="F17" i="10" s="1"/>
  <c r="F21" i="2"/>
  <c r="F18" i="10" s="1"/>
  <c r="F22" i="2"/>
  <c r="F19" i="10" s="1"/>
  <c r="F23" i="2"/>
  <c r="F20" i="10" s="1"/>
  <c r="F24" i="2"/>
  <c r="F21" i="10" s="1"/>
  <c r="F25" i="2"/>
  <c r="F22" i="10" s="1"/>
  <c r="F26" i="2"/>
  <c r="F23" i="10" s="1"/>
  <c r="F27" i="2"/>
  <c r="F24" i="10" s="1"/>
  <c r="F28" i="2"/>
  <c r="F25" i="10" s="1"/>
  <c r="F29" i="2"/>
  <c r="F26" i="10" s="1"/>
  <c r="F30" i="2"/>
  <c r="F27" i="10" s="1"/>
  <c r="F31" i="2"/>
  <c r="F28" i="10" s="1"/>
  <c r="F32" i="2"/>
  <c r="F29" i="10" s="1"/>
  <c r="F33" i="2"/>
  <c r="F30" i="10" s="1"/>
  <c r="F34" i="2"/>
  <c r="F31" i="10" s="1"/>
  <c r="F35" i="2"/>
  <c r="F32" i="10" s="1"/>
  <c r="F36" i="2"/>
  <c r="F33" i="10" s="1"/>
  <c r="F37" i="2"/>
  <c r="F34" i="10" s="1"/>
  <c r="F38" i="2"/>
  <c r="F35" i="10" s="1"/>
  <c r="F39" i="2"/>
  <c r="F36" i="10" s="1"/>
  <c r="F40" i="2"/>
  <c r="F37" i="10" s="1"/>
  <c r="F41" i="2"/>
  <c r="F38" i="10" s="1"/>
  <c r="F42" i="2"/>
  <c r="F39" i="10" s="1"/>
  <c r="F43" i="2"/>
  <c r="F40" i="10" s="1"/>
  <c r="F44" i="2"/>
  <c r="F41" i="10" s="1"/>
  <c r="F45" i="2"/>
  <c r="F42" i="10" s="1"/>
  <c r="F46" i="2"/>
  <c r="F43" i="10" s="1"/>
  <c r="F47" i="2"/>
  <c r="F44" i="10" s="1"/>
  <c r="F48" i="2"/>
  <c r="F45" i="10" s="1"/>
  <c r="F49" i="2"/>
  <c r="F46" i="10" s="1"/>
  <c r="F50" i="2"/>
  <c r="F47" i="10" s="1"/>
  <c r="F51" i="2"/>
  <c r="F48" i="10" s="1"/>
  <c r="F52" i="2"/>
  <c r="F49" i="10" s="1"/>
  <c r="F50" i="10"/>
  <c r="F54" i="2"/>
  <c r="F51" i="10" s="1"/>
  <c r="F55" i="2"/>
  <c r="F52" i="10" s="1"/>
  <c r="F56" i="2"/>
  <c r="F53" i="10" s="1"/>
  <c r="F57" i="2"/>
  <c r="F54" i="10" s="1"/>
  <c r="F58" i="2"/>
  <c r="F55" i="10" s="1"/>
  <c r="F59" i="2"/>
  <c r="F56" i="10" s="1"/>
  <c r="F60" i="2"/>
  <c r="F57" i="10" s="1"/>
  <c r="F61" i="2"/>
  <c r="F58" i="10" s="1"/>
  <c r="F62" i="2"/>
  <c r="F59" i="10" s="1"/>
  <c r="F63" i="2"/>
  <c r="F60" i="10" s="1"/>
  <c r="F64" i="2"/>
  <c r="F61" i="10" s="1"/>
  <c r="F65" i="2"/>
  <c r="F62" i="10" s="1"/>
  <c r="F66" i="2"/>
  <c r="F63" i="10" s="1"/>
  <c r="F67" i="2"/>
  <c r="F64" i="10" s="1"/>
  <c r="F68" i="2"/>
  <c r="F65" i="10" s="1"/>
  <c r="F69" i="2"/>
  <c r="F66" i="10" s="1"/>
  <c r="F70" i="2"/>
  <c r="F67" i="10" s="1"/>
  <c r="F71" i="2"/>
  <c r="F68" i="10" s="1"/>
  <c r="F72" i="2"/>
  <c r="F69" i="10" s="1"/>
  <c r="F73" i="2"/>
  <c r="F70" i="10" s="1"/>
  <c r="F74" i="2"/>
  <c r="F71" i="10" s="1"/>
  <c r="F75" i="2"/>
  <c r="F72" i="10" s="1"/>
  <c r="F76" i="2"/>
  <c r="F73" i="10" s="1"/>
  <c r="F77" i="2"/>
  <c r="F74" i="10" s="1"/>
  <c r="F78" i="2"/>
  <c r="F75" i="10" s="1"/>
  <c r="F79" i="2"/>
  <c r="F76" i="10" s="1"/>
  <c r="F80" i="2"/>
  <c r="F77" i="10" s="1"/>
  <c r="F81" i="2"/>
  <c r="F78" i="10" s="1"/>
  <c r="F82" i="2"/>
  <c r="F79" i="10" s="1"/>
  <c r="F83" i="2"/>
  <c r="F80" i="10" s="1"/>
  <c r="F84" i="2"/>
  <c r="F81" i="10" s="1"/>
  <c r="F85" i="2"/>
  <c r="F82" i="10" s="1"/>
  <c r="F86" i="2"/>
  <c r="F83" i="10" s="1"/>
  <c r="F87" i="2"/>
  <c r="F84" i="10" s="1"/>
  <c r="F88" i="2"/>
  <c r="F85" i="10" s="1"/>
  <c r="F89" i="2"/>
  <c r="F86" i="10" s="1"/>
  <c r="F90" i="2"/>
  <c r="F87" i="10" s="1"/>
  <c r="F91" i="2"/>
  <c r="F88" i="10" s="1"/>
  <c r="F92" i="2"/>
  <c r="F89" i="10" s="1"/>
  <c r="F93" i="2"/>
  <c r="F90" i="10" s="1"/>
  <c r="F94" i="2"/>
  <c r="F91" i="10" s="1"/>
  <c r="F95" i="2"/>
  <c r="F92" i="10" s="1"/>
  <c r="F96" i="2"/>
  <c r="F93" i="10" s="1"/>
  <c r="F97" i="2"/>
  <c r="F94" i="10" s="1"/>
  <c r="F98" i="2"/>
  <c r="F95" i="10" s="1"/>
  <c r="F99" i="2"/>
  <c r="F96" i="10" s="1"/>
  <c r="F100" i="2"/>
  <c r="F97" i="10" s="1"/>
  <c r="F101" i="2"/>
  <c r="F98" i="10" s="1"/>
  <c r="F102" i="2"/>
  <c r="F99" i="10" s="1"/>
  <c r="F103" i="2"/>
  <c r="F100" i="10" s="1"/>
  <c r="F104" i="2"/>
  <c r="F101" i="10" s="1"/>
  <c r="F105" i="2"/>
  <c r="F102" i="10" s="1"/>
  <c r="F106" i="2"/>
  <c r="F103" i="10" s="1"/>
  <c r="F107" i="2"/>
  <c r="F104" i="10" s="1"/>
  <c r="F108" i="2"/>
  <c r="F105" i="10" s="1"/>
  <c r="F109" i="2"/>
  <c r="F106" i="10" s="1"/>
  <c r="F110" i="2"/>
  <c r="F107" i="10" s="1"/>
  <c r="F111" i="2"/>
  <c r="F108" i="10" s="1"/>
  <c r="F112" i="2"/>
  <c r="F109" i="10" s="1"/>
  <c r="F113" i="2"/>
  <c r="F110" i="10" s="1"/>
  <c r="F114" i="2"/>
  <c r="F111" i="10" s="1"/>
  <c r="F115" i="2"/>
  <c r="F112" i="10" s="1"/>
  <c r="F116" i="2"/>
  <c r="F113" i="10" s="1"/>
  <c r="F117" i="2"/>
  <c r="F114" i="10" s="1"/>
  <c r="F118" i="2"/>
  <c r="F115" i="10" s="1"/>
  <c r="F119" i="2"/>
  <c r="F116" i="10" s="1"/>
  <c r="F120" i="2"/>
  <c r="F117" i="10" s="1"/>
  <c r="F121" i="2"/>
  <c r="F118" i="10" s="1"/>
  <c r="F122" i="2"/>
  <c r="F119" i="10" s="1"/>
  <c r="F123" i="2"/>
  <c r="F120" i="10" s="1"/>
  <c r="F124" i="2"/>
  <c r="F121" i="10" s="1"/>
  <c r="F125" i="2"/>
  <c r="F122" i="10" s="1"/>
  <c r="F126" i="2"/>
  <c r="F123" i="10" s="1"/>
  <c r="F127" i="2"/>
  <c r="F124" i="10" s="1"/>
  <c r="F128" i="2"/>
  <c r="F125" i="10" s="1"/>
  <c r="F129" i="2"/>
  <c r="F126" i="10" s="1"/>
  <c r="F130" i="2"/>
  <c r="F127" i="10" s="1"/>
  <c r="C66" i="5" l="1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F5" i="2" l="1"/>
  <c r="F6" i="2"/>
  <c r="F3" i="10" s="1"/>
  <c r="C23" i="6" l="1"/>
  <c r="BH11" i="6" s="1"/>
  <c r="G5" i="2"/>
  <c r="G6" i="2" s="1"/>
  <c r="G7" i="2" s="1"/>
  <c r="G8" i="2" s="1"/>
  <c r="G9" i="2" s="1"/>
  <c r="G10" i="2" s="1"/>
  <c r="F2" i="10"/>
  <c r="Q31" i="1"/>
  <c r="T11" i="2"/>
  <c r="P31" i="1" s="1"/>
  <c r="T12" i="2"/>
  <c r="P32" i="1" s="1"/>
  <c r="T13" i="2"/>
  <c r="P33" i="1" s="1"/>
  <c r="T14" i="2"/>
  <c r="P34" i="1" s="1"/>
  <c r="T15" i="2"/>
  <c r="P35" i="1" s="1"/>
  <c r="T16" i="2"/>
  <c r="T17" i="2"/>
  <c r="P37" i="1" s="1"/>
  <c r="T18" i="2"/>
  <c r="T19" i="2"/>
  <c r="T20" i="2"/>
  <c r="T21" i="2"/>
  <c r="P41" i="1" s="1"/>
  <c r="T22" i="2"/>
  <c r="P42" i="1" s="1"/>
  <c r="T23" i="2"/>
  <c r="P43" i="1" s="1"/>
  <c r="T24" i="2"/>
  <c r="P44" i="1" s="1"/>
  <c r="T25" i="2"/>
  <c r="P45" i="1" s="1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N11" i="2"/>
  <c r="O11" i="2"/>
  <c r="N12" i="2"/>
  <c r="O12" i="2"/>
  <c r="N13" i="2"/>
  <c r="O13" i="2"/>
  <c r="N14" i="2"/>
  <c r="O14" i="2"/>
  <c r="N15" i="2"/>
  <c r="O15" i="2"/>
  <c r="N16" i="2"/>
  <c r="O16" i="2"/>
  <c r="N17" i="2"/>
  <c r="O17" i="2"/>
  <c r="N18" i="2"/>
  <c r="O18" i="2"/>
  <c r="N19" i="2"/>
  <c r="O19" i="2"/>
  <c r="N20" i="2"/>
  <c r="O20" i="2"/>
  <c r="N21" i="2"/>
  <c r="O21" i="2"/>
  <c r="N22" i="2"/>
  <c r="O22" i="2"/>
  <c r="N23" i="2"/>
  <c r="O23" i="2"/>
  <c r="N24" i="2"/>
  <c r="O24" i="2"/>
  <c r="N25" i="2"/>
  <c r="O25" i="2"/>
  <c r="G11" i="2" l="1"/>
  <c r="G12" i="2" s="1"/>
  <c r="G13" i="2" s="1"/>
  <c r="G14" i="2" s="1"/>
  <c r="G15" i="2" s="1"/>
  <c r="G16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4" i="2" s="1"/>
  <c r="G55" i="2" s="1"/>
  <c r="G56" i="2" s="1"/>
  <c r="G57" i="2" s="1"/>
  <c r="G58" i="2" s="1"/>
  <c r="G59" i="2" s="1"/>
  <c r="G60" i="2" s="1"/>
  <c r="G61" i="2" s="1"/>
  <c r="G62" i="2" s="1"/>
  <c r="U23" i="2"/>
  <c r="U15" i="2"/>
  <c r="U24" i="2"/>
  <c r="U14" i="2"/>
  <c r="U22" i="2"/>
  <c r="U21" i="2"/>
  <c r="U17" i="2"/>
  <c r="U25" i="2"/>
  <c r="U13" i="2"/>
  <c r="U12" i="2"/>
  <c r="P36" i="1"/>
  <c r="U16" i="2"/>
  <c r="P38" i="1"/>
  <c r="U18" i="2"/>
  <c r="P39" i="1"/>
  <c r="U19" i="2"/>
  <c r="P40" i="1"/>
  <c r="U20" i="2"/>
  <c r="E14" i="1"/>
  <c r="E15" i="1"/>
  <c r="E16" i="1"/>
  <c r="E34" i="1"/>
  <c r="E35" i="1"/>
  <c r="E36" i="1"/>
  <c r="E37" i="1"/>
  <c r="E38" i="1"/>
  <c r="E39" i="1"/>
  <c r="E40" i="1"/>
  <c r="E41" i="1"/>
  <c r="E13" i="1"/>
  <c r="J13" i="1"/>
  <c r="H52" i="1" s="1"/>
  <c r="M43" i="1"/>
  <c r="C9" i="1"/>
  <c r="Q35" i="1" l="1"/>
  <c r="Q38" i="1"/>
  <c r="Q36" i="1"/>
  <c r="Q45" i="1"/>
  <c r="Q34" i="1"/>
  <c r="Q40" i="1"/>
  <c r="Q39" i="1"/>
  <c r="Q37" i="1"/>
  <c r="Q44" i="1"/>
  <c r="Q32" i="1"/>
  <c r="Q41" i="1"/>
  <c r="Q33" i="1"/>
  <c r="Q42" i="1"/>
  <c r="Q43" i="1"/>
  <c r="H8" i="1"/>
  <c r="C49" i="1"/>
  <c r="H7" i="1" s="1"/>
  <c r="H6" i="1"/>
  <c r="Q8" i="1"/>
  <c r="L22" i="6" l="1"/>
  <c r="L24" i="6" s="1"/>
  <c r="Q29" i="8"/>
  <c r="H9" i="1"/>
  <c r="Q28" i="1" s="1"/>
  <c r="Q29" i="1" s="1"/>
  <c r="C22" i="6"/>
  <c r="C24" i="6" s="1"/>
</calcChain>
</file>

<file path=xl/sharedStrings.xml><?xml version="1.0" encoding="utf-8"?>
<sst xmlns="http://schemas.openxmlformats.org/spreadsheetml/2006/main" count="2489" uniqueCount="396">
  <si>
    <t>Revenus fixes</t>
  </si>
  <si>
    <t>Libellé</t>
  </si>
  <si>
    <t>Montant</t>
  </si>
  <si>
    <t>Charges fixes</t>
  </si>
  <si>
    <t>Tableau de pilotage budgétaire</t>
  </si>
  <si>
    <t>Trésorerie</t>
  </si>
  <si>
    <t>TOTAL</t>
  </si>
  <si>
    <t>Décaissements à venir</t>
  </si>
  <si>
    <t>Encaissements à venir</t>
  </si>
  <si>
    <t>TOTAL non encaissé</t>
  </si>
  <si>
    <t>TOTAL non décaissé</t>
  </si>
  <si>
    <t>Trésorerie actuelle</t>
  </si>
  <si>
    <t>Préparation enveloppes mensuelles</t>
  </si>
  <si>
    <t>TOTAL Reste à vivre</t>
  </si>
  <si>
    <t>TOTAL trésorerie</t>
  </si>
  <si>
    <t>Contrôle</t>
  </si>
  <si>
    <t>Montant dépensé</t>
  </si>
  <si>
    <t>Budget restant</t>
  </si>
  <si>
    <t>Trésorerie initiale en début de mois</t>
  </si>
  <si>
    <t>Restant après ventilation</t>
  </si>
  <si>
    <t>Budget disponible actuellement</t>
  </si>
  <si>
    <t>Enveloppe</t>
  </si>
  <si>
    <t>Reste à vivre actuel</t>
  </si>
  <si>
    <t>Catégorie</t>
  </si>
  <si>
    <t>Budget initial</t>
  </si>
  <si>
    <t>Budget actuel</t>
  </si>
  <si>
    <t>(vide)</t>
  </si>
  <si>
    <t>Total général</t>
  </si>
  <si>
    <t>Montant restant</t>
  </si>
  <si>
    <t>Date</t>
  </si>
  <si>
    <t>Somme de Montant</t>
  </si>
  <si>
    <t>BQE</t>
  </si>
  <si>
    <t>Étiquettes de lignes</t>
  </si>
  <si>
    <t>FAUX</t>
  </si>
  <si>
    <t>Dépenses en cours</t>
  </si>
  <si>
    <t>Total des dépenses</t>
  </si>
  <si>
    <t>Nature</t>
  </si>
  <si>
    <t>Dépense réelle</t>
  </si>
  <si>
    <t>Reste à charge</t>
  </si>
  <si>
    <t>Commentaire</t>
  </si>
  <si>
    <t>Carte vitale</t>
  </si>
  <si>
    <t>Pour qui ?</t>
  </si>
  <si>
    <t>Rembour. mutuelle</t>
  </si>
  <si>
    <t>Rembour. CPAM</t>
  </si>
  <si>
    <t>Somme de Reste à charge</t>
  </si>
  <si>
    <t>Après déduction des enveloppes</t>
  </si>
  <si>
    <t>Budget dispo en début de mois</t>
  </si>
  <si>
    <t>Suivi des enveloppes budgétaires</t>
  </si>
  <si>
    <t>Etat actuel enveloppes (budgets restants)</t>
  </si>
  <si>
    <t>Mois</t>
  </si>
  <si>
    <t>SYNTHESE</t>
  </si>
  <si>
    <t>Enveloppes</t>
  </si>
  <si>
    <t>SUIVI DEPENSES MEDICALES</t>
  </si>
  <si>
    <t>Compte</t>
  </si>
  <si>
    <t>Montant d'épargne</t>
  </si>
  <si>
    <t>Compte 6</t>
  </si>
  <si>
    <t>Compte 7</t>
  </si>
  <si>
    <t>Compte 8</t>
  </si>
  <si>
    <t>Compte 9</t>
  </si>
  <si>
    <t>Compte 10</t>
  </si>
  <si>
    <t>Commentaires</t>
  </si>
  <si>
    <t>SUIVI EPARGNE</t>
  </si>
  <si>
    <t>Total épargne (cf onglet EPARGNE)</t>
  </si>
  <si>
    <t>Fichier créé par : make-you-happy.fr</t>
  </si>
  <si>
    <t>Reproduction totale ou partielle interdite</t>
  </si>
  <si>
    <t>Janvier</t>
  </si>
  <si>
    <t>Revenus exceptionnels à prévoir</t>
  </si>
  <si>
    <t>Février</t>
  </si>
  <si>
    <t>Mars</t>
  </si>
  <si>
    <t>Avril</t>
  </si>
  <si>
    <t>Mai</t>
  </si>
  <si>
    <t>Juin</t>
  </si>
  <si>
    <t>Charges annuelles janvier</t>
  </si>
  <si>
    <t>Charges annuelles février</t>
  </si>
  <si>
    <t>Charges annuelles mars</t>
  </si>
  <si>
    <t>Charges annuelles avril</t>
  </si>
  <si>
    <t>Juillet</t>
  </si>
  <si>
    <t>Août</t>
  </si>
  <si>
    <t>Septembre</t>
  </si>
  <si>
    <t>Octobre</t>
  </si>
  <si>
    <t>Novembre</t>
  </si>
  <si>
    <t>Décembre</t>
  </si>
  <si>
    <t>Charges annuelles mai</t>
  </si>
  <si>
    <t>Charges annuelles juin</t>
  </si>
  <si>
    <t>Charges annuelles août</t>
  </si>
  <si>
    <t>Charges annuelles septembre</t>
  </si>
  <si>
    <t>Charges annuelles octobre</t>
  </si>
  <si>
    <t>Charges annuelles novembre</t>
  </si>
  <si>
    <t>Charges annuelles décembre</t>
  </si>
  <si>
    <t>Synthèse annuelle</t>
  </si>
  <si>
    <t>Reste à vivre prévi</t>
  </si>
  <si>
    <t>SYNTHESE DES DEPENSES JANVIER</t>
  </si>
  <si>
    <t>Revenus</t>
  </si>
  <si>
    <t>Charges</t>
  </si>
  <si>
    <t>Synthèse</t>
  </si>
  <si>
    <t>A penser - Janvier</t>
  </si>
  <si>
    <t>A penser - Février</t>
  </si>
  <si>
    <t>A penser - Mars</t>
  </si>
  <si>
    <t>A penser - Avril</t>
  </si>
  <si>
    <t>A penser - Mai</t>
  </si>
  <si>
    <t>A penser - Juin</t>
  </si>
  <si>
    <t>A penser - Juillet</t>
  </si>
  <si>
    <t>A penser - Août</t>
  </si>
  <si>
    <t>A penser - Septembre</t>
  </si>
  <si>
    <t>A penser - Octobre</t>
  </si>
  <si>
    <t>A penser - Novembre</t>
  </si>
  <si>
    <t>A penser - Décembre</t>
  </si>
  <si>
    <t>Revenus exceptionnels - Janvier</t>
  </si>
  <si>
    <t>Charges exceptionnelles - Janvier</t>
  </si>
  <si>
    <t>TOTAL revenus</t>
  </si>
  <si>
    <t>TOTAL charges fixes</t>
  </si>
  <si>
    <t>TOTAL revenus fixes</t>
  </si>
  <si>
    <t>TOTAL revenus except.</t>
  </si>
  <si>
    <t>TOTAL charges except.</t>
  </si>
  <si>
    <t>Total charges</t>
  </si>
  <si>
    <t>SUIVI ENVELOPPES - JANVIER</t>
  </si>
  <si>
    <t>Revenus exceptionnels - Février</t>
  </si>
  <si>
    <t>Charges exceptionnelles - Février</t>
  </si>
  <si>
    <t>SUIVI ENVELOPPES - FEVRIER</t>
  </si>
  <si>
    <t>SYNTHESE DES DEPENSES FEVRIER</t>
  </si>
  <si>
    <t>MOIS</t>
  </si>
  <si>
    <t>Suivi épargne</t>
  </si>
  <si>
    <t>Suivi dépenses médicales</t>
  </si>
  <si>
    <t>Mon tableau de pilotage budgétaire - Sommaire</t>
  </si>
  <si>
    <t>Revenus exceptionnels - MARS</t>
  </si>
  <si>
    <t>Charges exceptionnelles - MARS</t>
  </si>
  <si>
    <t>SUIVI ENVELOPPES - MARS</t>
  </si>
  <si>
    <t>SYNTHESE DES DEPENSES MARS</t>
  </si>
  <si>
    <t>Revenus exceptionnels - AVRIL</t>
  </si>
  <si>
    <t>Charges exceptionnelles - AVRIL</t>
  </si>
  <si>
    <t>SUIVI ENVELOPPES - AVRIL</t>
  </si>
  <si>
    <t>SYNTHESE DES DEPENSES AVRIL</t>
  </si>
  <si>
    <t>Revenus exceptionnels - MAI</t>
  </si>
  <si>
    <t>Charges exceptionnelles - MAI</t>
  </si>
  <si>
    <t>SUIVI ENVELOPPES - MAI</t>
  </si>
  <si>
    <t>SYNTHESE DES DEPENSES MAI</t>
  </si>
  <si>
    <t>SUIVI ENVELOPPES - JUIN</t>
  </si>
  <si>
    <t>SYNTHESE DES DEPENSES JUIN</t>
  </si>
  <si>
    <t>Revenus exceptionnels - JUIN</t>
  </si>
  <si>
    <t>Charges exceptionnelles - JUIN</t>
  </si>
  <si>
    <t>Revenus exceptionnels - JUILLET</t>
  </si>
  <si>
    <t>Charges exceptionnelles - JUILLET</t>
  </si>
  <si>
    <t>SUIVI ENVELOPPES - JUILLET</t>
  </si>
  <si>
    <t>SYNTHESE DES DEPENSES JUILLET</t>
  </si>
  <si>
    <t>SUIVI ENVELOPPES - AOUT</t>
  </si>
  <si>
    <t>SYNTHESE DES DEPENSES AOUT</t>
  </si>
  <si>
    <t>Revenus exceptionnels - AOUT</t>
  </si>
  <si>
    <t>Charges exceptionnelles - AOUT</t>
  </si>
  <si>
    <t>SUIVI ENVELOPPES - SEPTEMBRE</t>
  </si>
  <si>
    <t>SYNTHESE DES DEPENSES SEPTEMBRE</t>
  </si>
  <si>
    <t>Revenus exceptionnels - SEPTEMBRE</t>
  </si>
  <si>
    <t>Charges exceptionnelles - SEPTEMBRE</t>
  </si>
  <si>
    <t>SUIVI ENVELOPPES - OCTOBRE</t>
  </si>
  <si>
    <t>SYNTHESE DES DEPENSES OCTOBRE</t>
  </si>
  <si>
    <t>Revenus exceptionnels - OCTOBRE</t>
  </si>
  <si>
    <t>Charges exceptionnelles - OCTOBRE</t>
  </si>
  <si>
    <t>SUIVI ENVELOPPES - NOVEMBRE</t>
  </si>
  <si>
    <t>SYNTHESE DES DEPENSES NOVEMBRE</t>
  </si>
  <si>
    <t>Revenus exceptionnels - NOVEMBRE</t>
  </si>
  <si>
    <t>Charges exceptionnelles - NOVEMBRE</t>
  </si>
  <si>
    <t>SUIVI ENVELOPPES - DECEMBRE</t>
  </si>
  <si>
    <t>SYNTHESE DES DEPENSES DECEMBRE</t>
  </si>
  <si>
    <t>Revenus exceptionnels - DECEMBRE</t>
  </si>
  <si>
    <t>Charges exceptionnelles - DECEMBRE</t>
  </si>
  <si>
    <t>Répartition</t>
  </si>
  <si>
    <t>Montant total</t>
  </si>
  <si>
    <t>Analyse de répartition des dépenses par période</t>
  </si>
  <si>
    <t>Analyse d'évolution des dépenses par catégories</t>
  </si>
  <si>
    <t>Dépenses réelles</t>
  </si>
  <si>
    <t>Suivi mensuel - Ouverture des onglets</t>
  </si>
  <si>
    <t>Ce tableau est la propriété du site make-you-happy.fr. Toute reproduction partielle ou totale est interdite</t>
  </si>
  <si>
    <t>Dépenses réalisées</t>
  </si>
  <si>
    <t>Dépenses</t>
  </si>
  <si>
    <t>Aout</t>
  </si>
  <si>
    <t>Analyses des dépenses</t>
  </si>
  <si>
    <t>Balance</t>
  </si>
  <si>
    <t>Bienvenue !</t>
  </si>
  <si>
    <t xml:space="preserve">Ce tableau de gestion budgétaire a pour but de vous aider à piloter efficacement votre budget : </t>
  </si>
  <si>
    <t>- Vous pourrez, en entrant chacune de vos dépenses au fur et à mesure, contrôler le respect de vos enveloppes et ajuster si besoin</t>
  </si>
  <si>
    <t xml:space="preserve">N'hésitez pas, pour une optimisation optimale, à bien prendre connaisance du tutoriel en PDF joint au fichier, et à visualiser la vidéo de démonstration sur </t>
  </si>
  <si>
    <t>ma chaine Youtube.</t>
  </si>
  <si>
    <t>votre tableau. Promis, vous en aurez bientôt plus besoin, une fois les grands principes compris, le tableau est très simple d'utilisation.</t>
  </si>
  <si>
    <t>J'espère sincérement que ce tableau vous sera utile et vous permettra de piloter sereinement vos finances personnelles.</t>
  </si>
  <si>
    <t>Amicalement,</t>
  </si>
  <si>
    <t>Julie</t>
  </si>
  <si>
    <t>- Et enfin, plusieurs outils vous permettrons une analyse précise de votre gestion budgétaire</t>
  </si>
  <si>
    <t>OCTOBRE</t>
  </si>
  <si>
    <t>NOVEMBRE</t>
  </si>
  <si>
    <t>DECEMBRE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</si>
  <si>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</si>
  <si>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</si>
  <si>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</si>
  <si>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</si>
  <si>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</si>
  <si>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</si>
  <si>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</si>
  <si>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</si>
  <si>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</si>
  <si>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- Il vous permettra, chaque mois, de connaitre votre reste à vivre et de choisir la répartition de vos budgets dans un système d'enveloppes virtuelles</t>
  </si>
  <si>
    <t xml:space="preserve">Pour vos premières utilisations, prenez le temps de vous aider de la checklist en page 14 du tutoriel, pour vous souvenir de toutes les étapes de mise à jour de </t>
  </si>
  <si>
    <t>PS : Pour aller encore plus loin dans la reprise en main de vos finances, je vous propose un atelier en ligne : "Gérer son budget pour plus de sérénité"</t>
  </si>
  <si>
    <t xml:space="preserve">Cet atelier, c'est 2h de vidéos, des exercices, un support… Pour vous donner les clés pour reprendre vos finances en mains ! </t>
  </si>
  <si>
    <t>C'est ici pour le découvrir</t>
  </si>
  <si>
    <t>Charges annuelles juillet</t>
  </si>
  <si>
    <t>Alimentation</t>
  </si>
  <si>
    <t>Santé</t>
  </si>
  <si>
    <t>Voiture</t>
  </si>
  <si>
    <t>Retrait</t>
  </si>
  <si>
    <t>Beauté</t>
  </si>
  <si>
    <t>Charges Courbevoie</t>
  </si>
  <si>
    <t>Assurance habitation</t>
  </si>
  <si>
    <t>Frais CB + comptes</t>
  </si>
  <si>
    <t>Frais 2ème CB</t>
  </si>
  <si>
    <t>Livret BP</t>
  </si>
  <si>
    <t>Livret Bourso</t>
  </si>
  <si>
    <t>Hélia</t>
  </si>
  <si>
    <t>Alba</t>
  </si>
  <si>
    <t>Ruben</t>
  </si>
  <si>
    <t>Banque Postale</t>
  </si>
  <si>
    <t>Vacances</t>
  </si>
  <si>
    <t>Bourso x2</t>
  </si>
  <si>
    <t>REGUL EDF VERS 11/12</t>
  </si>
  <si>
    <t>Klassly annuel</t>
  </si>
  <si>
    <t>REGUL GDF VERS 18/10</t>
  </si>
  <si>
    <t>Salaire Miguel</t>
  </si>
  <si>
    <t>Salaire Morgane</t>
  </si>
  <si>
    <t>Loyer Courbevoie</t>
  </si>
  <si>
    <t>CAF</t>
  </si>
  <si>
    <t>Garderie</t>
  </si>
  <si>
    <t>Cantine</t>
  </si>
  <si>
    <t>Centre aéré</t>
  </si>
  <si>
    <t>Fêtes</t>
  </si>
  <si>
    <t xml:space="preserve">Maison </t>
  </si>
  <si>
    <t>Sorties</t>
  </si>
  <si>
    <t>Sport</t>
  </si>
  <si>
    <t>Vêtements</t>
  </si>
  <si>
    <t>Crédit immobilier</t>
  </si>
  <si>
    <t>Impôts revenus</t>
  </si>
  <si>
    <t>TF BBA</t>
  </si>
  <si>
    <t>TF Duranne</t>
  </si>
  <si>
    <t>TF Courbevoie</t>
  </si>
  <si>
    <t>EDF</t>
  </si>
  <si>
    <t>GDF (Sept + régul octobre)</t>
  </si>
  <si>
    <t>Eau</t>
  </si>
  <si>
    <t>Proxyserve</t>
  </si>
  <si>
    <t>Ménage O2</t>
  </si>
  <si>
    <t>Sosh Miguel</t>
  </si>
  <si>
    <t>Sosh Morgane</t>
  </si>
  <si>
    <t>Mutuelle complémentaire</t>
  </si>
  <si>
    <t>RTM</t>
  </si>
  <si>
    <t>De côté enfants</t>
  </si>
  <si>
    <t>De côté parents</t>
  </si>
  <si>
    <t>Crédit travaux (printemps 27)</t>
  </si>
  <si>
    <t>Tesla</t>
  </si>
  <si>
    <t>Axa Picasso</t>
  </si>
  <si>
    <t>Axa Tesla</t>
  </si>
  <si>
    <t>Free</t>
  </si>
  <si>
    <t>Assurance crédit Mig</t>
  </si>
  <si>
    <t>Assurance crédit Mo</t>
  </si>
  <si>
    <t>Courses U</t>
  </si>
  <si>
    <t>Hellofresh</t>
  </si>
  <si>
    <t>Babyshower Yoyo</t>
  </si>
  <si>
    <t>Univers bleu</t>
  </si>
  <si>
    <t>Rbst fêtes Lisette</t>
  </si>
  <si>
    <t>SNCF</t>
  </si>
  <si>
    <t>Betterway</t>
  </si>
  <si>
    <t>Okaidi</t>
  </si>
  <si>
    <t>Dentiste</t>
  </si>
  <si>
    <t>Bio</t>
  </si>
  <si>
    <t>Picard</t>
  </si>
  <si>
    <t>Resto</t>
  </si>
  <si>
    <t>Amazon</t>
  </si>
  <si>
    <t>Swile</t>
  </si>
  <si>
    <t>Hema</t>
  </si>
  <si>
    <t>Rbst impôts</t>
  </si>
  <si>
    <t>Miguel</t>
  </si>
  <si>
    <t>Psy</t>
  </si>
  <si>
    <t>Leroy Merlin</t>
  </si>
  <si>
    <t>Péages</t>
  </si>
  <si>
    <t>Boucherie</t>
  </si>
  <si>
    <t>Librairie</t>
  </si>
  <si>
    <t>Bio &amp; Co</t>
  </si>
  <si>
    <t>Boulangerie</t>
  </si>
  <si>
    <t>Pharmacie</t>
  </si>
  <si>
    <t xml:space="preserve">Miguel </t>
  </si>
  <si>
    <t>SFR Morgane</t>
  </si>
  <si>
    <t>Hors forfait</t>
  </si>
  <si>
    <t>Free Miguel</t>
  </si>
  <si>
    <t>Generation foot</t>
  </si>
  <si>
    <t>Rotisserie</t>
  </si>
  <si>
    <t>Ostéo</t>
  </si>
  <si>
    <t>Essence</t>
  </si>
  <si>
    <t>Fierling</t>
  </si>
  <si>
    <t>Hatts</t>
  </si>
  <si>
    <t>Resto Armelle</t>
  </si>
  <si>
    <t>Epicerie</t>
  </si>
  <si>
    <t>HM</t>
  </si>
  <si>
    <t>Marché</t>
  </si>
  <si>
    <t>Sushis</t>
  </si>
  <si>
    <t>Armelle htl nice</t>
  </si>
  <si>
    <t>Anni Steve</t>
  </si>
  <si>
    <t>Decathlon</t>
  </si>
  <si>
    <t>AXA</t>
  </si>
  <si>
    <t>mcdo</t>
  </si>
  <si>
    <t>Rbst ass habitation BP</t>
  </si>
  <si>
    <t>nespresso</t>
  </si>
  <si>
    <t>Orange fibre</t>
  </si>
  <si>
    <t>Axa habitation</t>
  </si>
  <si>
    <t>Costumes danse</t>
  </si>
  <si>
    <t>Coiffeur Hélia</t>
  </si>
  <si>
    <t>Rbst Orange</t>
  </si>
  <si>
    <t>Garderie janvier</t>
  </si>
  <si>
    <t>Miguel indep</t>
  </si>
  <si>
    <t>Choose cafetière</t>
  </si>
  <si>
    <t>P'tite marmaille</t>
  </si>
  <si>
    <t>Coiffeur</t>
  </si>
  <si>
    <t>Route des bières</t>
  </si>
  <si>
    <t>Fromagerie</t>
  </si>
  <si>
    <t>KMS</t>
  </si>
  <si>
    <t>Gifi</t>
  </si>
  <si>
    <t>EDF Courbevoie</t>
  </si>
  <si>
    <t>Centre janvier</t>
  </si>
  <si>
    <t>Yoyo</t>
  </si>
  <si>
    <t>Epicerie bremond</t>
  </si>
  <si>
    <t>Coiffeur Ruben</t>
  </si>
  <si>
    <t>Parking fontaine de vaucluse</t>
  </si>
  <si>
    <t>Café</t>
  </si>
  <si>
    <t>Glaces</t>
  </si>
  <si>
    <t>Mainemer Alba</t>
  </si>
  <si>
    <t>Crêperie</t>
  </si>
  <si>
    <t>Maxi bazar</t>
  </si>
  <si>
    <t>Jouet Club</t>
  </si>
  <si>
    <t>Brûlerie</t>
  </si>
  <si>
    <t>Foot</t>
  </si>
  <si>
    <t>PPS Miguel</t>
  </si>
  <si>
    <t>Thomas</t>
  </si>
  <si>
    <t>Columbia</t>
  </si>
  <si>
    <t>Planity résa bouche</t>
  </si>
  <si>
    <t>PPS</t>
  </si>
  <si>
    <t>Triathlon</t>
  </si>
  <si>
    <t>Primeur</t>
  </si>
  <si>
    <t>Mission impossible</t>
  </si>
  <si>
    <t>Nice-Cannes</t>
  </si>
  <si>
    <t>Pierres KIAELLE</t>
  </si>
  <si>
    <t>Nocturne de Puyricard</t>
  </si>
  <si>
    <t>Camping</t>
  </si>
  <si>
    <t>Choose</t>
  </si>
  <si>
    <t>Quincaillerie aixoise</t>
  </si>
  <si>
    <t>Ophtalmo</t>
  </si>
  <si>
    <t>Fêter et recevoir</t>
  </si>
  <si>
    <t>Kiabi</t>
  </si>
  <si>
    <t>Pain</t>
  </si>
  <si>
    <t>Bourso courant</t>
  </si>
  <si>
    <t>Bourso LDD</t>
  </si>
  <si>
    <t>BP x2</t>
  </si>
  <si>
    <t>Chaudière</t>
  </si>
  <si>
    <t>Sushis MRS</t>
  </si>
  <si>
    <t>Casa portuguesa</t>
  </si>
  <si>
    <t>Parking</t>
  </si>
  <si>
    <t>Make uo by Elo</t>
  </si>
  <si>
    <t>Anesthésiste</t>
  </si>
  <si>
    <t>Monoprix</t>
  </si>
  <si>
    <t>Ongles</t>
  </si>
  <si>
    <t>Brunch St Laurent</t>
  </si>
  <si>
    <t>Dessert Nice</t>
  </si>
  <si>
    <t>Sigean</t>
  </si>
  <si>
    <t>Nikaia</t>
  </si>
  <si>
    <t>Izipizi</t>
  </si>
  <si>
    <t>Lavage</t>
  </si>
  <si>
    <t>Ménage + draps</t>
  </si>
  <si>
    <t>biltoki béziers</t>
  </si>
  <si>
    <t>Resto girls</t>
  </si>
  <si>
    <t>CSE ciné</t>
  </si>
  <si>
    <t>Dentiste Mig</t>
  </si>
  <si>
    <t>anni Rémi</t>
  </si>
  <si>
    <t>Rbst Jérôme</t>
  </si>
  <si>
    <t>Zoo jumeaux</t>
  </si>
  <si>
    <t>Portugais</t>
  </si>
  <si>
    <t>Marché olives</t>
  </si>
  <si>
    <t>Carro Carry</t>
  </si>
  <si>
    <t>Kids Puyricard</t>
  </si>
  <si>
    <t>Chéque vasectomie</t>
  </si>
  <si>
    <t>Action</t>
  </si>
  <si>
    <t>Dentiste Miguel</t>
  </si>
  <si>
    <t>Botanic</t>
  </si>
  <si>
    <t>Jeanselme</t>
  </si>
  <si>
    <t>Besson</t>
  </si>
  <si>
    <t>Hotel Cannes</t>
  </si>
  <si>
    <t>ClimpUp</t>
  </si>
  <si>
    <t>Fleuriste</t>
  </si>
  <si>
    <t>Relay</t>
  </si>
  <si>
    <t>Yoyo fêtes des mères</t>
  </si>
  <si>
    <t>Evidence anni Yoyo</t>
  </si>
  <si>
    <t>Anni Mathieu</t>
  </si>
  <si>
    <t>Resto Miguel</t>
  </si>
  <si>
    <t>McDo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</si>
</sst>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\ &quot;€&quot;_-;\-* #,##0\ &quot;€&quot;_-;_-* &quot;-&quot;??\ &quot;€&quot;_-;_-@_-"/>
    <numFmt numFmtId="165" formatCode=";;;"/>
    <numFmt numFmtId="166" formatCode="#,##0.00\ &quot;€&quot;"/>
    <numFmt numFmtId="167" formatCode="#,##0\ &quot;€&quot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theme="1" tint="0.14999847407452621"/>
      <name val="Calibri"/>
      <family val="2"/>
      <scheme val="minor"/>
    </font>
    <font>
      <u/>
      <sz val="10"/>
      <color theme="1" tint="0.14999847407452621"/>
      <name val="Calibri"/>
      <family val="2"/>
      <scheme val="minor"/>
    </font>
    <font>
      <b/>
      <u/>
      <sz val="11"/>
      <color theme="9" tint="-0.249977111117893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568A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13" fillId="0" borderId="0" applyNumberFormat="0" applyFill="0" applyBorder="0" applyAlignment="0" applyProtection="0"/>
  </cellStyleXfs>
  <cellXfs count="343">
    <xf numFmtId="0" fontId="0" fillId="0" borderId="0" xfId="0"/>
    <xf numFmtId="0" fontId="4" fillId="0" borderId="0" xfId="0" applyFont="1"/>
    <xf numFmtId="44" fontId="4" fillId="0" borderId="0" xfId="1" applyFont="1"/>
    <xf numFmtId="0" fontId="6" fillId="8" borderId="1" xfId="0" applyFont="1" applyFill="1" applyBorder="1" applyAlignment="1">
      <alignment vertical="center"/>
    </xf>
    <xf numFmtId="44" fontId="6" fillId="8" borderId="1" xfId="1" applyFont="1" applyFill="1" applyBorder="1" applyAlignment="1">
      <alignment vertical="center"/>
    </xf>
    <xf numFmtId="0" fontId="6" fillId="0" borderId="5" xfId="0" applyFont="1" applyBorder="1" applyAlignment="1">
      <alignment vertical="center"/>
    </xf>
    <xf numFmtId="44" fontId="6" fillId="0" borderId="5" xfId="1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44" fontId="6" fillId="0" borderId="3" xfId="1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44" fontId="6" fillId="0" borderId="4" xfId="1" applyFont="1" applyFill="1" applyBorder="1" applyAlignment="1">
      <alignment vertical="center"/>
    </xf>
    <xf numFmtId="0" fontId="4" fillId="0" borderId="0" xfId="0" applyFont="1" applyProtection="1">
      <protection locked="0"/>
    </xf>
    <xf numFmtId="0" fontId="6" fillId="14" borderId="1" xfId="0" applyFont="1" applyFill="1" applyBorder="1" applyAlignment="1" applyProtection="1">
      <alignment horizontal="center" vertical="center" wrapText="1"/>
      <protection locked="0"/>
    </xf>
    <xf numFmtId="0" fontId="6" fillId="14" borderId="1" xfId="0" applyFont="1" applyFill="1" applyBorder="1" applyAlignment="1" applyProtection="1">
      <alignment horizontal="center" vertical="center"/>
      <protection locked="0"/>
    </xf>
    <xf numFmtId="166" fontId="4" fillId="0" borderId="0" xfId="1" applyNumberFormat="1" applyFont="1" applyProtection="1">
      <protection locked="0"/>
    </xf>
    <xf numFmtId="16" fontId="6" fillId="0" borderId="5" xfId="0" applyNumberFormat="1" applyFont="1" applyBorder="1" applyProtection="1">
      <protection locked="0"/>
    </xf>
    <xf numFmtId="0" fontId="6" fillId="0" borderId="5" xfId="0" applyFont="1" applyBorder="1" applyProtection="1">
      <protection locked="0"/>
    </xf>
    <xf numFmtId="0" fontId="6" fillId="0" borderId="5" xfId="0" applyFont="1" applyBorder="1" applyAlignment="1" applyProtection="1">
      <alignment horizontal="center"/>
      <protection locked="0"/>
    </xf>
    <xf numFmtId="44" fontId="6" fillId="0" borderId="5" xfId="1" applyFont="1" applyBorder="1" applyProtection="1">
      <protection locked="0"/>
    </xf>
    <xf numFmtId="16" fontId="6" fillId="0" borderId="3" xfId="0" applyNumberFormat="1" applyFont="1" applyBorder="1" applyProtection="1">
      <protection locked="0"/>
    </xf>
    <xf numFmtId="0" fontId="6" fillId="0" borderId="3" xfId="0" applyFont="1" applyBorder="1" applyProtection="1">
      <protection locked="0"/>
    </xf>
    <xf numFmtId="0" fontId="6" fillId="0" borderId="3" xfId="0" applyFont="1" applyBorder="1" applyAlignment="1" applyProtection="1">
      <alignment horizontal="center"/>
      <protection locked="0"/>
    </xf>
    <xf numFmtId="44" fontId="6" fillId="0" borderId="3" xfId="1" applyFont="1" applyBorder="1" applyProtection="1">
      <protection locked="0"/>
    </xf>
    <xf numFmtId="0" fontId="4" fillId="0" borderId="3" xfId="0" applyFont="1" applyBorder="1" applyProtection="1">
      <protection locked="0"/>
    </xf>
    <xf numFmtId="0" fontId="4" fillId="0" borderId="4" xfId="0" applyFont="1" applyBorder="1" applyProtection="1">
      <protection locked="0"/>
    </xf>
    <xf numFmtId="44" fontId="6" fillId="0" borderId="3" xfId="1" applyFont="1" applyBorder="1" applyProtection="1"/>
    <xf numFmtId="0" fontId="4" fillId="0" borderId="3" xfId="0" applyFont="1" applyBorder="1"/>
    <xf numFmtId="166" fontId="4" fillId="0" borderId="0" xfId="1" applyNumberFormat="1" applyFont="1" applyProtection="1"/>
    <xf numFmtId="14" fontId="4" fillId="0" borderId="0" xfId="0" applyNumberFormat="1" applyFont="1" applyProtection="1">
      <protection locked="0"/>
    </xf>
    <xf numFmtId="44" fontId="4" fillId="0" borderId="0" xfId="1" applyFont="1" applyProtection="1">
      <protection locked="0"/>
    </xf>
    <xf numFmtId="0" fontId="0" fillId="0" borderId="0" xfId="0" pivotButton="1" applyProtection="1">
      <protection locked="0"/>
    </xf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0" fontId="4" fillId="0" borderId="2" xfId="0" applyFont="1" applyBorder="1" applyProtection="1">
      <protection locked="0"/>
    </xf>
    <xf numFmtId="14" fontId="4" fillId="0" borderId="2" xfId="0" applyNumberFormat="1" applyFont="1" applyBorder="1" applyAlignment="1" applyProtection="1">
      <alignment horizontal="left"/>
      <protection locked="0"/>
    </xf>
    <xf numFmtId="166" fontId="4" fillId="0" borderId="2" xfId="1" applyNumberFormat="1" applyFont="1" applyBorder="1" applyProtection="1">
      <protection locked="0"/>
    </xf>
    <xf numFmtId="165" fontId="4" fillId="0" borderId="0" xfId="0" applyNumberFormat="1" applyFont="1" applyProtection="1">
      <protection locked="0"/>
    </xf>
    <xf numFmtId="14" fontId="4" fillId="0" borderId="3" xfId="0" applyNumberFormat="1" applyFont="1" applyBorder="1" applyAlignment="1" applyProtection="1">
      <alignment horizontal="left"/>
      <protection locked="0"/>
    </xf>
    <xf numFmtId="166" fontId="4" fillId="0" borderId="3" xfId="1" applyNumberFormat="1" applyFont="1" applyBorder="1" applyProtection="1">
      <protection locked="0"/>
    </xf>
    <xf numFmtId="0" fontId="0" fillId="0" borderId="0" xfId="0" applyAlignment="1" applyProtection="1">
      <alignment horizontal="left"/>
      <protection locked="0"/>
    </xf>
    <xf numFmtId="14" fontId="4" fillId="0" borderId="3" xfId="0" applyNumberFormat="1" applyFont="1" applyBorder="1" applyProtection="1">
      <protection locked="0"/>
    </xf>
    <xf numFmtId="44" fontId="5" fillId="11" borderId="2" xfId="1" applyFont="1" applyFill="1" applyBorder="1" applyProtection="1">
      <protection locked="0"/>
    </xf>
    <xf numFmtId="0" fontId="5" fillId="0" borderId="0" xfId="0" applyFont="1" applyProtection="1">
      <protection locked="0"/>
    </xf>
    <xf numFmtId="0" fontId="4" fillId="11" borderId="2" xfId="0" applyFont="1" applyFill="1" applyBorder="1" applyProtection="1">
      <protection locked="0"/>
    </xf>
    <xf numFmtId="0" fontId="4" fillId="11" borderId="3" xfId="0" applyFont="1" applyFill="1" applyBorder="1" applyProtection="1">
      <protection locked="0"/>
    </xf>
    <xf numFmtId="44" fontId="4" fillId="11" borderId="3" xfId="1" applyFont="1" applyFill="1" applyBorder="1" applyProtection="1">
      <protection locked="0"/>
    </xf>
    <xf numFmtId="0" fontId="4" fillId="11" borderId="4" xfId="0" applyFont="1" applyFill="1" applyBorder="1" applyProtection="1">
      <protection locked="0"/>
    </xf>
    <xf numFmtId="44" fontId="4" fillId="11" borderId="4" xfId="1" applyFont="1" applyFill="1" applyBorder="1" applyProtection="1">
      <protection locked="0"/>
    </xf>
    <xf numFmtId="166" fontId="4" fillId="0" borderId="3" xfId="0" applyNumberFormat="1" applyFont="1" applyBorder="1"/>
    <xf numFmtId="44" fontId="4" fillId="0" borderId="3" xfId="0" applyNumberFormat="1" applyFont="1" applyBorder="1"/>
    <xf numFmtId="0" fontId="4" fillId="11" borderId="2" xfId="0" applyFont="1" applyFill="1" applyBorder="1"/>
    <xf numFmtId="44" fontId="4" fillId="11" borderId="2" xfId="1" applyFont="1" applyFill="1" applyBorder="1" applyProtection="1"/>
    <xf numFmtId="0" fontId="4" fillId="11" borderId="3" xfId="0" applyFont="1" applyFill="1" applyBorder="1"/>
    <xf numFmtId="44" fontId="4" fillId="11" borderId="3" xfId="1" applyFont="1" applyFill="1" applyBorder="1" applyProtection="1"/>
    <xf numFmtId="0" fontId="4" fillId="11" borderId="4" xfId="0" applyFont="1" applyFill="1" applyBorder="1"/>
    <xf numFmtId="44" fontId="4" fillId="11" borderId="4" xfId="1" applyFont="1" applyFill="1" applyBorder="1" applyProtection="1"/>
    <xf numFmtId="0" fontId="6" fillId="11" borderId="1" xfId="0" applyFont="1" applyFill="1" applyBorder="1"/>
    <xf numFmtId="0" fontId="4" fillId="0" borderId="14" xfId="0" applyFont="1" applyBorder="1" applyProtection="1">
      <protection locked="0"/>
    </xf>
    <xf numFmtId="0" fontId="4" fillId="17" borderId="10" xfId="0" applyFont="1" applyFill="1" applyBorder="1" applyProtection="1">
      <protection locked="0"/>
    </xf>
    <xf numFmtId="0" fontId="4" fillId="17" borderId="13" xfId="0" applyFont="1" applyFill="1" applyBorder="1" applyProtection="1">
      <protection locked="0"/>
    </xf>
    <xf numFmtId="0" fontId="4" fillId="17" borderId="12" xfId="0" applyFont="1" applyFill="1" applyBorder="1" applyProtection="1">
      <protection locked="0"/>
    </xf>
    <xf numFmtId="0" fontId="5" fillId="10" borderId="7" xfId="0" applyFont="1" applyFill="1" applyBorder="1" applyAlignment="1" applyProtection="1">
      <alignment vertical="center"/>
      <protection locked="0"/>
    </xf>
    <xf numFmtId="17" fontId="5" fillId="10" borderId="8" xfId="0" applyNumberFormat="1" applyFont="1" applyFill="1" applyBorder="1" applyAlignment="1" applyProtection="1">
      <alignment vertical="center"/>
      <protection locked="0"/>
    </xf>
    <xf numFmtId="0" fontId="5" fillId="10" borderId="9" xfId="0" applyFont="1" applyFill="1" applyBorder="1" applyAlignment="1" applyProtection="1">
      <alignment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44" fontId="5" fillId="0" borderId="8" xfId="1" applyFont="1" applyFill="1" applyBorder="1" applyAlignment="1" applyProtection="1">
      <alignment vertical="center"/>
      <protection locked="0"/>
    </xf>
    <xf numFmtId="44" fontId="5" fillId="0" borderId="11" xfId="1" applyFont="1" applyFill="1" applyBorder="1" applyAlignment="1" applyProtection="1">
      <alignment vertical="center"/>
      <protection locked="0"/>
    </xf>
    <xf numFmtId="17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44" fontId="5" fillId="0" borderId="14" xfId="1" applyFont="1" applyFill="1" applyBorder="1" applyAlignment="1" applyProtection="1">
      <alignment vertical="center"/>
      <protection locked="0"/>
    </xf>
    <xf numFmtId="0" fontId="4" fillId="17" borderId="11" xfId="0" applyFont="1" applyFill="1" applyBorder="1" applyProtection="1">
      <protection locked="0"/>
    </xf>
    <xf numFmtId="0" fontId="4" fillId="17" borderId="14" xfId="0" applyFont="1" applyFill="1" applyBorder="1" applyProtection="1">
      <protection locked="0"/>
    </xf>
    <xf numFmtId="44" fontId="5" fillId="0" borderId="0" xfId="1" applyFont="1" applyFill="1" applyBorder="1" applyAlignment="1" applyProtection="1">
      <alignment horizontal="center" vertical="center"/>
      <protection locked="0"/>
    </xf>
    <xf numFmtId="44" fontId="5" fillId="0" borderId="14" xfId="1" applyFont="1" applyFill="1" applyBorder="1" applyAlignment="1" applyProtection="1">
      <alignment horizontal="center" vertical="center"/>
      <protection locked="0"/>
    </xf>
    <xf numFmtId="0" fontId="4" fillId="17" borderId="0" xfId="0" applyFont="1" applyFill="1" applyProtection="1">
      <protection locked="0"/>
    </xf>
    <xf numFmtId="0" fontId="5" fillId="0" borderId="0" xfId="2" applyFont="1" applyFill="1" applyBorder="1" applyAlignment="1" applyProtection="1">
      <protection locked="0"/>
    </xf>
    <xf numFmtId="0" fontId="5" fillId="0" borderId="14" xfId="3" applyFont="1" applyFill="1" applyBorder="1" applyAlignment="1" applyProtection="1">
      <alignment horizontal="center"/>
      <protection locked="0"/>
    </xf>
    <xf numFmtId="0" fontId="5" fillId="17" borderId="17" xfId="0" applyFont="1" applyFill="1" applyBorder="1" applyProtection="1">
      <protection locked="0"/>
    </xf>
    <xf numFmtId="0" fontId="4" fillId="2" borderId="11" xfId="2" applyFont="1" applyBorder="1" applyAlignment="1" applyProtection="1">
      <protection locked="0"/>
    </xf>
    <xf numFmtId="44" fontId="4" fillId="2" borderId="14" xfId="1" applyFont="1" applyFill="1" applyBorder="1" applyAlignment="1" applyProtection="1">
      <protection locked="0"/>
    </xf>
    <xf numFmtId="44" fontId="4" fillId="0" borderId="0" xfId="1" applyFont="1" applyFill="1" applyBorder="1" applyAlignment="1" applyProtection="1">
      <protection locked="0"/>
    </xf>
    <xf numFmtId="0" fontId="4" fillId="3" borderId="11" xfId="3" applyFont="1" applyBorder="1" applyProtection="1">
      <protection locked="0"/>
    </xf>
    <xf numFmtId="44" fontId="4" fillId="0" borderId="14" xfId="3" applyNumberFormat="1" applyFont="1" applyFill="1" applyBorder="1" applyAlignment="1" applyProtection="1">
      <protection locked="0"/>
    </xf>
    <xf numFmtId="0" fontId="4" fillId="11" borderId="11" xfId="0" applyFont="1" applyFill="1" applyBorder="1" applyProtection="1">
      <protection locked="0"/>
    </xf>
    <xf numFmtId="0" fontId="4" fillId="11" borderId="14" xfId="0" applyFont="1" applyFill="1" applyBorder="1" applyProtection="1">
      <protection locked="0"/>
    </xf>
    <xf numFmtId="0" fontId="4" fillId="17" borderId="17" xfId="0" applyFont="1" applyFill="1" applyBorder="1" applyProtection="1">
      <protection locked="0"/>
    </xf>
    <xf numFmtId="0" fontId="5" fillId="9" borderId="11" xfId="0" applyFont="1" applyFill="1" applyBorder="1" applyProtection="1">
      <protection locked="0"/>
    </xf>
    <xf numFmtId="44" fontId="5" fillId="17" borderId="17" xfId="0" applyNumberFormat="1" applyFont="1" applyFill="1" applyBorder="1" applyProtection="1">
      <protection locked="0"/>
    </xf>
    <xf numFmtId="17" fontId="5" fillId="0" borderId="0" xfId="0" applyNumberFormat="1" applyFont="1" applyAlignment="1" applyProtection="1">
      <alignment vertical="center"/>
      <protection locked="0"/>
    </xf>
    <xf numFmtId="44" fontId="4" fillId="11" borderId="14" xfId="0" applyNumberFormat="1" applyFont="1" applyFill="1" applyBorder="1" applyProtection="1">
      <protection locked="0"/>
    </xf>
    <xf numFmtId="0" fontId="10" fillId="15" borderId="15" xfId="2" applyFont="1" applyFill="1" applyBorder="1" applyProtection="1">
      <protection locked="0"/>
    </xf>
    <xf numFmtId="44" fontId="10" fillId="0" borderId="0" xfId="2" applyNumberFormat="1" applyFont="1" applyFill="1" applyBorder="1" applyAlignment="1" applyProtection="1">
      <protection locked="0"/>
    </xf>
    <xf numFmtId="0" fontId="10" fillId="16" borderId="15" xfId="3" applyFont="1" applyFill="1" applyBorder="1" applyProtection="1">
      <protection locked="0"/>
    </xf>
    <xf numFmtId="44" fontId="10" fillId="0" borderId="14" xfId="3" applyNumberFormat="1" applyFont="1" applyFill="1" applyBorder="1" applyAlignment="1" applyProtection="1">
      <protection locked="0"/>
    </xf>
    <xf numFmtId="0" fontId="5" fillId="17" borderId="17" xfId="0" applyFont="1" applyFill="1" applyBorder="1" applyAlignment="1" applyProtection="1">
      <alignment horizontal="center"/>
      <protection locked="0"/>
    </xf>
    <xf numFmtId="0" fontId="2" fillId="0" borderId="0" xfId="4" applyFont="1" applyFill="1" applyBorder="1" applyAlignment="1" applyProtection="1">
      <protection locked="0"/>
    </xf>
    <xf numFmtId="0" fontId="2" fillId="0" borderId="0" xfId="4" applyFont="1" applyFill="1" applyBorder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2" fillId="0" borderId="0" xfId="5" applyFont="1" applyFill="1" applyBorder="1" applyAlignment="1" applyProtection="1">
      <protection locked="0"/>
    </xf>
    <xf numFmtId="0" fontId="2" fillId="0" borderId="0" xfId="5" applyFont="1" applyFill="1" applyBorder="1" applyAlignment="1" applyProtection="1">
      <alignment horizontal="center"/>
      <protection locked="0"/>
    </xf>
    <xf numFmtId="0" fontId="2" fillId="0" borderId="14" xfId="6" applyFont="1" applyFill="1" applyBorder="1" applyAlignment="1" applyProtection="1">
      <alignment horizontal="center"/>
      <protection locked="0"/>
    </xf>
    <xf numFmtId="0" fontId="5" fillId="17" borderId="11" xfId="0" applyFont="1" applyFill="1" applyBorder="1" applyProtection="1">
      <protection locked="0"/>
    </xf>
    <xf numFmtId="0" fontId="5" fillId="0" borderId="1" xfId="0" applyFont="1" applyBorder="1" applyProtection="1">
      <protection locked="0"/>
    </xf>
    <xf numFmtId="0" fontId="5" fillId="0" borderId="14" xfId="0" applyFont="1" applyBorder="1" applyProtection="1">
      <protection locked="0"/>
    </xf>
    <xf numFmtId="0" fontId="4" fillId="0" borderId="5" xfId="0" applyFont="1" applyBorder="1" applyProtection="1">
      <protection locked="0"/>
    </xf>
    <xf numFmtId="44" fontId="4" fillId="0" borderId="5" xfId="1" applyFont="1" applyBorder="1" applyProtection="1">
      <protection locked="0"/>
    </xf>
    <xf numFmtId="165" fontId="7" fillId="0" borderId="0" xfId="0" applyNumberFormat="1" applyFont="1" applyProtection="1">
      <protection locked="0"/>
    </xf>
    <xf numFmtId="165" fontId="6" fillId="0" borderId="11" xfId="0" applyNumberFormat="1" applyFont="1" applyBorder="1" applyProtection="1">
      <protection locked="0"/>
    </xf>
    <xf numFmtId="44" fontId="4" fillId="0" borderId="14" xfId="1" applyFont="1" applyFill="1" applyBorder="1" applyProtection="1">
      <protection locked="0"/>
    </xf>
    <xf numFmtId="165" fontId="4" fillId="0" borderId="11" xfId="0" applyNumberFormat="1" applyFont="1" applyBorder="1" applyProtection="1">
      <protection locked="0"/>
    </xf>
    <xf numFmtId="0" fontId="4" fillId="0" borderId="1" xfId="0" applyFont="1" applyBorder="1" applyProtection="1">
      <protection locked="0"/>
    </xf>
    <xf numFmtId="164" fontId="4" fillId="0" borderId="0" xfId="1" applyNumberFormat="1" applyFont="1" applyBorder="1" applyProtection="1">
      <protection locked="0"/>
    </xf>
    <xf numFmtId="164" fontId="4" fillId="0" borderId="0" xfId="1" applyNumberFormat="1" applyFont="1" applyFill="1" applyBorder="1" applyProtection="1">
      <protection locked="0"/>
    </xf>
    <xf numFmtId="0" fontId="4" fillId="0" borderId="11" xfId="0" applyFont="1" applyBorder="1" applyProtection="1">
      <protection locked="0"/>
    </xf>
    <xf numFmtId="44" fontId="5" fillId="0" borderId="14" xfId="1" applyFont="1" applyFill="1" applyBorder="1" applyProtection="1">
      <protection locked="0"/>
    </xf>
    <xf numFmtId="0" fontId="4" fillId="17" borderId="15" xfId="0" applyFont="1" applyFill="1" applyBorder="1" applyProtection="1">
      <protection locked="0"/>
    </xf>
    <xf numFmtId="0" fontId="4" fillId="17" borderId="6" xfId="0" applyFont="1" applyFill="1" applyBorder="1" applyProtection="1">
      <protection locked="0"/>
    </xf>
    <xf numFmtId="0" fontId="4" fillId="17" borderId="16" xfId="0" applyFont="1" applyFill="1" applyBorder="1" applyProtection="1">
      <protection locked="0"/>
    </xf>
    <xf numFmtId="44" fontId="4" fillId="0" borderId="3" xfId="1" applyFont="1" applyBorder="1" applyProtection="1"/>
    <xf numFmtId="0" fontId="5" fillId="12" borderId="1" xfId="0" applyFont="1" applyFill="1" applyBorder="1"/>
    <xf numFmtId="44" fontId="5" fillId="12" borderId="1" xfId="1" applyFont="1" applyFill="1" applyBorder="1" applyProtection="1"/>
    <xf numFmtId="44" fontId="4" fillId="3" borderId="14" xfId="3" applyNumberFormat="1" applyFont="1" applyBorder="1" applyAlignment="1" applyProtection="1"/>
    <xf numFmtId="44" fontId="10" fillId="16" borderId="16" xfId="3" applyNumberFormat="1" applyFont="1" applyFill="1" applyBorder="1" applyAlignment="1" applyProtection="1"/>
    <xf numFmtId="44" fontId="10" fillId="15" borderId="16" xfId="2" applyNumberFormat="1" applyFont="1" applyFill="1" applyBorder="1" applyAlignment="1" applyProtection="1"/>
    <xf numFmtId="44" fontId="4" fillId="0" borderId="1" xfId="1" applyFont="1" applyBorder="1" applyProtection="1"/>
    <xf numFmtId="44" fontId="5" fillId="9" borderId="14" xfId="0" applyNumberFormat="1" applyFont="1" applyFill="1" applyBorder="1"/>
    <xf numFmtId="44" fontId="4" fillId="11" borderId="14" xfId="0" applyNumberFormat="1" applyFont="1" applyFill="1" applyBorder="1"/>
    <xf numFmtId="44" fontId="5" fillId="9" borderId="14" xfId="0" applyNumberFormat="1" applyFont="1" applyFill="1" applyBorder="1" applyAlignment="1">
      <alignment horizontal="center"/>
    </xf>
    <xf numFmtId="0" fontId="5" fillId="11" borderId="2" xfId="0" applyFont="1" applyFill="1" applyBorder="1" applyAlignment="1">
      <alignment horizontal="center"/>
    </xf>
    <xf numFmtId="44" fontId="5" fillId="11" borderId="1" xfId="1" applyFont="1" applyFill="1" applyBorder="1" applyAlignment="1" applyProtection="1">
      <alignment horizontal="center"/>
    </xf>
    <xf numFmtId="0" fontId="6" fillId="11" borderId="1" xfId="0" applyFont="1" applyFill="1" applyBorder="1" applyProtection="1">
      <protection locked="0"/>
    </xf>
    <xf numFmtId="14" fontId="6" fillId="11" borderId="1" xfId="0" applyNumberFormat="1" applyFont="1" applyFill="1" applyBorder="1" applyProtection="1">
      <protection locked="0"/>
    </xf>
    <xf numFmtId="166" fontId="6" fillId="11" borderId="1" xfId="1" applyNumberFormat="1" applyFont="1" applyFill="1" applyBorder="1" applyProtection="1">
      <protection locked="0"/>
    </xf>
    <xf numFmtId="165" fontId="4" fillId="0" borderId="11" xfId="0" applyNumberFormat="1" applyFont="1" applyBorder="1"/>
    <xf numFmtId="0" fontId="10" fillId="0" borderId="0" xfId="0" applyFont="1" applyAlignment="1">
      <alignment vertical="center"/>
    </xf>
    <xf numFmtId="44" fontId="10" fillId="15" borderId="7" xfId="1" applyFont="1" applyFill="1" applyBorder="1" applyAlignment="1">
      <alignment vertical="center"/>
    </xf>
    <xf numFmtId="0" fontId="5" fillId="0" borderId="7" xfId="0" applyFont="1" applyBorder="1" applyAlignment="1" applyProtection="1">
      <alignment vertical="center"/>
      <protection locked="0"/>
    </xf>
    <xf numFmtId="44" fontId="5" fillId="0" borderId="9" xfId="1" applyFont="1" applyFill="1" applyBorder="1" applyAlignment="1" applyProtection="1">
      <alignment vertical="center"/>
    </xf>
    <xf numFmtId="44" fontId="6" fillId="11" borderId="1" xfId="1" applyFont="1" applyFill="1" applyBorder="1" applyProtection="1">
      <protection locked="0"/>
    </xf>
    <xf numFmtId="0" fontId="4" fillId="11" borderId="5" xfId="0" applyFont="1" applyFill="1" applyBorder="1" applyProtection="1">
      <protection locked="0"/>
    </xf>
    <xf numFmtId="44" fontId="5" fillId="11" borderId="1" xfId="1" applyFont="1" applyFill="1" applyBorder="1" applyAlignment="1" applyProtection="1">
      <alignment horizontal="center"/>
      <protection locked="0"/>
    </xf>
    <xf numFmtId="0" fontId="14" fillId="0" borderId="0" xfId="7" applyFont="1" applyProtection="1">
      <protection locked="0"/>
    </xf>
    <xf numFmtId="0" fontId="14" fillId="0" borderId="0" xfId="7" applyFont="1" applyProtection="1"/>
    <xf numFmtId="0" fontId="14" fillId="0" borderId="0" xfId="7" applyFont="1" applyAlignment="1" applyProtection="1">
      <alignment vertical="top"/>
      <protection locked="0"/>
    </xf>
    <xf numFmtId="0" fontId="15" fillId="0" borderId="0" xfId="0" applyFont="1" applyAlignment="1" applyProtection="1">
      <alignment horizontal="right"/>
      <protection locked="0"/>
    </xf>
    <xf numFmtId="44" fontId="4" fillId="11" borderId="5" xfId="1" applyFont="1" applyFill="1" applyBorder="1" applyProtection="1">
      <protection locked="0"/>
    </xf>
    <xf numFmtId="0" fontId="0" fillId="0" borderId="0" xfId="0" applyAlignment="1">
      <alignment horizontal="center"/>
    </xf>
    <xf numFmtId="44" fontId="0" fillId="0" borderId="0" xfId="0" applyNumberFormat="1"/>
    <xf numFmtId="0" fontId="11" fillId="0" borderId="0" xfId="0" applyFont="1"/>
    <xf numFmtId="0" fontId="16" fillId="0" borderId="0" xfId="0" applyFont="1"/>
    <xf numFmtId="44" fontId="6" fillId="0" borderId="2" xfId="1" applyFont="1" applyBorder="1" applyProtection="1">
      <protection locked="0"/>
    </xf>
    <xf numFmtId="0" fontId="18" fillId="19" borderId="1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0" fontId="5" fillId="20" borderId="1" xfId="0" applyFont="1" applyFill="1" applyBorder="1" applyAlignment="1" applyProtection="1">
      <alignment horizontal="center"/>
      <protection locked="0"/>
    </xf>
    <xf numFmtId="0" fontId="5" fillId="7" borderId="1" xfId="0" applyFont="1" applyFill="1" applyBorder="1" applyAlignment="1" applyProtection="1">
      <alignment horizontal="center"/>
      <protection locked="0"/>
    </xf>
    <xf numFmtId="44" fontId="6" fillId="0" borderId="4" xfId="1" applyFont="1" applyBorder="1" applyProtection="1">
      <protection locked="0"/>
    </xf>
    <xf numFmtId="0" fontId="0" fillId="0" borderId="1" xfId="0" applyBorder="1"/>
    <xf numFmtId="164" fontId="0" fillId="0" borderId="1" xfId="0" applyNumberFormat="1" applyBorder="1"/>
    <xf numFmtId="166" fontId="4" fillId="0" borderId="1" xfId="1" applyNumberFormat="1" applyFont="1" applyBorder="1" applyProtection="1"/>
    <xf numFmtId="44" fontId="10" fillId="24" borderId="1" xfId="1" applyFont="1" applyFill="1" applyBorder="1" applyProtection="1"/>
    <xf numFmtId="165" fontId="5" fillId="0" borderId="0" xfId="0" applyNumberFormat="1" applyFont="1" applyProtection="1">
      <protection locked="0"/>
    </xf>
    <xf numFmtId="165" fontId="5" fillId="0" borderId="0" xfId="0" applyNumberFormat="1" applyFont="1" applyAlignment="1" applyProtection="1">
      <alignment horizontal="center"/>
      <protection locked="0"/>
    </xf>
    <xf numFmtId="0" fontId="5" fillId="0" borderId="0" xfId="2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Alignment="1" applyProtection="1">
      <alignment horizontal="center"/>
      <protection locked="0"/>
    </xf>
    <xf numFmtId="44" fontId="5" fillId="0" borderId="0" xfId="2" applyNumberFormat="1" applyFont="1" applyFill="1" applyBorder="1" applyAlignment="1" applyProtection="1">
      <alignment horizontal="center"/>
      <protection locked="0"/>
    </xf>
    <xf numFmtId="49" fontId="6" fillId="0" borderId="2" xfId="1" applyNumberFormat="1" applyFont="1" applyBorder="1" applyProtection="1">
      <protection locked="0"/>
    </xf>
    <xf numFmtId="49" fontId="6" fillId="0" borderId="3" xfId="1" applyNumberFormat="1" applyFont="1" applyBorder="1" applyProtection="1">
      <protection locked="0"/>
    </xf>
    <xf numFmtId="49" fontId="6" fillId="0" borderId="4" xfId="1" applyNumberFormat="1" applyFont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11" fillId="19" borderId="1" xfId="0" applyFont="1" applyFill="1" applyBorder="1"/>
    <xf numFmtId="44" fontId="11" fillId="19" borderId="1" xfId="0" applyNumberFormat="1" applyFont="1" applyFill="1" applyBorder="1"/>
    <xf numFmtId="0" fontId="11" fillId="20" borderId="1" xfId="0" applyFont="1" applyFill="1" applyBorder="1"/>
    <xf numFmtId="44" fontId="11" fillId="20" borderId="1" xfId="0" applyNumberFormat="1" applyFont="1" applyFill="1" applyBorder="1"/>
    <xf numFmtId="0" fontId="11" fillId="7" borderId="1" xfId="0" applyFont="1" applyFill="1" applyBorder="1"/>
    <xf numFmtId="44" fontId="11" fillId="7" borderId="1" xfId="0" applyNumberFormat="1" applyFont="1" applyFill="1" applyBorder="1"/>
    <xf numFmtId="0" fontId="11" fillId="14" borderId="1" xfId="0" applyFont="1" applyFill="1" applyBorder="1"/>
    <xf numFmtId="44" fontId="11" fillId="14" borderId="1" xfId="0" applyNumberFormat="1" applyFont="1" applyFill="1" applyBorder="1"/>
    <xf numFmtId="44" fontId="0" fillId="0" borderId="0" xfId="1" applyFont="1"/>
    <xf numFmtId="44" fontId="0" fillId="0" borderId="1" xfId="1" applyFont="1" applyBorder="1"/>
    <xf numFmtId="0" fontId="0" fillId="0" borderId="0" xfId="0" applyAlignment="1">
      <alignment vertical="center"/>
    </xf>
    <xf numFmtId="14" fontId="0" fillId="0" borderId="1" xfId="0" applyNumberFormat="1" applyBorder="1"/>
    <xf numFmtId="8" fontId="4" fillId="0" borderId="3" xfId="0" applyNumberFormat="1" applyFont="1" applyBorder="1" applyProtection="1">
      <protection locked="0"/>
    </xf>
    <xf numFmtId="0" fontId="6" fillId="0" borderId="5" xfId="0" applyFont="1" applyBorder="1"/>
    <xf numFmtId="16" fontId="4" fillId="0" borderId="3" xfId="0" applyNumberFormat="1" applyFont="1" applyBorder="1" applyProtection="1">
      <protection locked="0"/>
    </xf>
    <xf numFmtId="44" fontId="6" fillId="0" borderId="3" xfId="1" applyFont="1" applyFill="1" applyBorder="1" applyProtection="1">
      <protection locked="0"/>
    </xf>
    <xf numFmtId="0" fontId="4" fillId="0" borderId="3" xfId="0" applyFont="1" applyBorder="1" applyAlignment="1" applyProtection="1">
      <alignment horizontal="center"/>
      <protection locked="0"/>
    </xf>
    <xf numFmtId="44" fontId="6" fillId="0" borderId="2" xfId="1" applyFont="1" applyBorder="1" applyProtection="1"/>
    <xf numFmtId="44" fontId="6" fillId="0" borderId="4" xfId="1" applyFont="1" applyBorder="1" applyProtection="1"/>
    <xf numFmtId="44" fontId="0" fillId="0" borderId="0" xfId="1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Protection="1">
      <protection locked="0"/>
    </xf>
    <xf numFmtId="10" fontId="0" fillId="0" borderId="0" xfId="0" applyNumberFormat="1" applyProtection="1">
      <protection locked="0"/>
    </xf>
    <xf numFmtId="167" fontId="0" fillId="0" borderId="0" xfId="0" applyNumberFormat="1" applyProtection="1">
      <protection locked="0"/>
    </xf>
    <xf numFmtId="166" fontId="4" fillId="0" borderId="5" xfId="1" applyNumberFormat="1" applyFont="1" applyBorder="1" applyProtection="1"/>
    <xf numFmtId="0" fontId="0" fillId="0" borderId="13" xfId="0" applyBorder="1"/>
    <xf numFmtId="0" fontId="5" fillId="14" borderId="1" xfId="0" applyFont="1" applyFill="1" applyBorder="1" applyAlignment="1" applyProtection="1">
      <alignment horizontal="center"/>
      <protection locked="0"/>
    </xf>
    <xf numFmtId="0" fontId="0" fillId="0" borderId="2" xfId="0" applyBorder="1"/>
    <xf numFmtId="44" fontId="0" fillId="0" borderId="2" xfId="0" applyNumberFormat="1" applyBorder="1"/>
    <xf numFmtId="0" fontId="0" fillId="0" borderId="4" xfId="0" applyBorder="1"/>
    <xf numFmtId="44" fontId="0" fillId="0" borderId="4" xfId="0" applyNumberFormat="1" applyBorder="1"/>
    <xf numFmtId="0" fontId="18" fillId="0" borderId="1" xfId="0" applyFont="1" applyBorder="1" applyProtection="1">
      <protection locked="0"/>
    </xf>
    <xf numFmtId="44" fontId="18" fillId="0" borderId="1" xfId="1" applyFont="1" applyBorder="1" applyProtection="1"/>
    <xf numFmtId="0" fontId="17" fillId="0" borderId="0" xfId="0" applyFont="1"/>
    <xf numFmtId="44" fontId="5" fillId="0" borderId="1" xfId="1" applyFont="1" applyBorder="1" applyProtection="1"/>
    <xf numFmtId="0" fontId="4" fillId="0" borderId="5" xfId="0" applyFont="1" applyBorder="1"/>
    <xf numFmtId="44" fontId="4" fillId="0" borderId="5" xfId="1" applyFont="1" applyBorder="1" applyProtection="1"/>
    <xf numFmtId="0" fontId="4" fillId="0" borderId="1" xfId="0" applyFont="1" applyBorder="1"/>
    <xf numFmtId="0" fontId="10" fillId="23" borderId="1" xfId="0" applyFont="1" applyFill="1" applyBorder="1"/>
    <xf numFmtId="44" fontId="10" fillId="23" borderId="1" xfId="0" applyNumberFormat="1" applyFont="1" applyFill="1" applyBorder="1"/>
    <xf numFmtId="0" fontId="10" fillId="18" borderId="1" xfId="0" applyFont="1" applyFill="1" applyBorder="1"/>
    <xf numFmtId="44" fontId="10" fillId="18" borderId="1" xfId="0" applyNumberFormat="1" applyFont="1" applyFill="1" applyBorder="1"/>
    <xf numFmtId="0" fontId="10" fillId="24" borderId="1" xfId="0" applyFont="1" applyFill="1" applyBorder="1"/>
    <xf numFmtId="164" fontId="4" fillId="0" borderId="1" xfId="1" applyNumberFormat="1" applyFont="1" applyBorder="1" applyProtection="1"/>
    <xf numFmtId="0" fontId="5" fillId="11" borderId="2" xfId="0" applyFont="1" applyFill="1" applyBorder="1"/>
    <xf numFmtId="44" fontId="5" fillId="11" borderId="2" xfId="1" applyFont="1" applyFill="1" applyBorder="1" applyProtection="1"/>
    <xf numFmtId="44" fontId="5" fillId="11" borderId="2" xfId="0" applyNumberFormat="1" applyFont="1" applyFill="1" applyBorder="1"/>
    <xf numFmtId="0" fontId="0" fillId="9" borderId="0" xfId="0" applyFill="1"/>
    <xf numFmtId="0" fontId="0" fillId="9" borderId="14" xfId="0" applyFill="1" applyBorder="1"/>
    <xf numFmtId="0" fontId="0" fillId="9" borderId="6" xfId="0" applyFill="1" applyBorder="1"/>
    <xf numFmtId="0" fontId="0" fillId="9" borderId="16" xfId="0" applyFill="1" applyBorder="1"/>
    <xf numFmtId="0" fontId="0" fillId="9" borderId="11" xfId="0" applyFill="1" applyBorder="1" applyAlignment="1">
      <alignment vertical="center"/>
    </xf>
    <xf numFmtId="0" fontId="0" fillId="9" borderId="0" xfId="0" applyFill="1" applyAlignment="1">
      <alignment vertical="center"/>
    </xf>
    <xf numFmtId="0" fontId="0" fillId="9" borderId="15" xfId="0" applyFill="1" applyBorder="1" applyAlignment="1">
      <alignment vertical="center"/>
    </xf>
    <xf numFmtId="0" fontId="0" fillId="9" borderId="6" xfId="0" applyFill="1" applyBorder="1" applyAlignment="1">
      <alignment vertical="center"/>
    </xf>
    <xf numFmtId="0" fontId="11" fillId="0" borderId="6" xfId="0" applyFont="1" applyBorder="1" applyAlignment="1">
      <alignment vertical="top"/>
    </xf>
    <xf numFmtId="0" fontId="21" fillId="0" borderId="0" xfId="0" applyFont="1"/>
    <xf numFmtId="0" fontId="21" fillId="0" borderId="0" xfId="0" quotePrefix="1" applyFont="1"/>
    <xf numFmtId="0" fontId="22" fillId="0" borderId="0" xfId="7" applyFont="1"/>
    <xf numFmtId="0" fontId="19" fillId="0" borderId="14" xfId="0" applyFont="1" applyBorder="1" applyAlignment="1">
      <alignment vertical="center"/>
    </xf>
    <xf numFmtId="0" fontId="17" fillId="0" borderId="0" xfId="0" applyFont="1" applyAlignment="1">
      <alignment horizontal="center" vertical="center"/>
    </xf>
    <xf numFmtId="0" fontId="23" fillId="0" borderId="0" xfId="7" applyFont="1"/>
    <xf numFmtId="166" fontId="4" fillId="0" borderId="3" xfId="1" applyNumberFormat="1" applyFont="1" applyFill="1" applyBorder="1" applyProtection="1">
      <protection locked="0"/>
    </xf>
    <xf numFmtId="166" fontId="4" fillId="27" borderId="5" xfId="1" applyNumberFormat="1" applyFont="1" applyFill="1" applyBorder="1" applyProtection="1"/>
    <xf numFmtId="166" fontId="4" fillId="0" borderId="2" xfId="1" applyNumberFormat="1" applyFont="1" applyFill="1" applyBorder="1" applyProtection="1">
      <protection locked="0"/>
    </xf>
    <xf numFmtId="0" fontId="4" fillId="27" borderId="3" xfId="0" applyFont="1" applyFill="1" applyBorder="1" applyProtection="1">
      <protection locked="0"/>
    </xf>
    <xf numFmtId="166" fontId="4" fillId="27" borderId="3" xfId="1" applyNumberFormat="1" applyFont="1" applyFill="1" applyBorder="1" applyProtection="1">
      <protection locked="0"/>
    </xf>
    <xf numFmtId="14" fontId="4" fillId="27" borderId="3" xfId="0" applyNumberFormat="1" applyFont="1" applyFill="1" applyBorder="1" applyProtection="1">
      <protection locked="0"/>
    </xf>
    <xf numFmtId="0" fontId="5" fillId="11" borderId="10" xfId="0" applyFont="1" applyFill="1" applyBorder="1" applyAlignment="1" applyProtection="1">
      <alignment horizontal="center"/>
      <protection locked="0"/>
    </xf>
    <xf numFmtId="0" fontId="5" fillId="11" borderId="12" xfId="0" applyFont="1" applyFill="1" applyBorder="1" applyAlignment="1" applyProtection="1">
      <alignment horizontal="center"/>
      <protection locked="0"/>
    </xf>
    <xf numFmtId="0" fontId="2" fillId="4" borderId="7" xfId="4" applyFont="1" applyBorder="1" applyAlignment="1" applyProtection="1">
      <alignment horizontal="center" vertical="center"/>
    </xf>
    <xf numFmtId="0" fontId="2" fillId="4" borderId="9" xfId="4" applyFont="1" applyBorder="1" applyAlignment="1" applyProtection="1">
      <alignment horizontal="center" vertical="center"/>
    </xf>
    <xf numFmtId="0" fontId="2" fillId="5" borderId="7" xfId="5" applyFont="1" applyBorder="1" applyAlignment="1" applyProtection="1">
      <alignment horizontal="center" vertical="center"/>
    </xf>
    <xf numFmtId="0" fontId="2" fillId="5" borderId="9" xfId="5" applyFont="1" applyBorder="1" applyAlignment="1" applyProtection="1">
      <alignment horizontal="center" vertical="center"/>
    </xf>
    <xf numFmtId="0" fontId="10" fillId="15" borderId="7" xfId="0" applyFont="1" applyFill="1" applyBorder="1" applyAlignment="1" applyProtection="1">
      <alignment horizontal="center" vertical="center"/>
      <protection locked="0"/>
    </xf>
    <xf numFmtId="0" fontId="10" fillId="15" borderId="9" xfId="0" applyFont="1" applyFill="1" applyBorder="1" applyAlignment="1" applyProtection="1">
      <alignment horizontal="center" vertical="center"/>
      <protection locked="0"/>
    </xf>
    <xf numFmtId="0" fontId="5" fillId="2" borderId="10" xfId="2" applyFont="1" applyBorder="1" applyAlignment="1" applyProtection="1">
      <alignment horizontal="center"/>
      <protection locked="0"/>
    </xf>
    <xf numFmtId="0" fontId="5" fillId="2" borderId="12" xfId="2" applyFont="1" applyBorder="1" applyAlignment="1" applyProtection="1">
      <alignment horizontal="center"/>
      <protection locked="0"/>
    </xf>
    <xf numFmtId="0" fontId="5" fillId="3" borderId="10" xfId="3" applyFont="1" applyBorder="1" applyAlignment="1" applyProtection="1">
      <alignment horizontal="center"/>
      <protection locked="0"/>
    </xf>
    <xf numFmtId="0" fontId="5" fillId="3" borderId="12" xfId="3" applyFont="1" applyBorder="1" applyAlignment="1" applyProtection="1">
      <alignment horizontal="center"/>
      <protection locked="0"/>
    </xf>
    <xf numFmtId="0" fontId="2" fillId="4" borderId="7" xfId="4" applyFont="1" applyBorder="1" applyAlignment="1" applyProtection="1">
      <alignment horizontal="center" vertical="center"/>
      <protection locked="0"/>
    </xf>
    <xf numFmtId="0" fontId="2" fillId="4" borderId="9" xfId="4" applyFont="1" applyBorder="1" applyAlignment="1" applyProtection="1">
      <alignment horizontal="center" vertical="center"/>
      <protection locked="0"/>
    </xf>
    <xf numFmtId="0" fontId="2" fillId="5" borderId="7" xfId="5" applyFont="1" applyBorder="1" applyAlignment="1" applyProtection="1">
      <alignment horizontal="center" vertical="center"/>
      <protection locked="0"/>
    </xf>
    <xf numFmtId="0" fontId="2" fillId="5" borderId="9" xfId="5" applyFont="1" applyBorder="1" applyAlignment="1" applyProtection="1">
      <alignment horizontal="center" vertical="center"/>
      <protection locked="0"/>
    </xf>
    <xf numFmtId="0" fontId="2" fillId="6" borderId="7" xfId="6" applyFont="1" applyBorder="1" applyAlignment="1" applyProtection="1">
      <alignment horizontal="center"/>
      <protection locked="0"/>
    </xf>
    <xf numFmtId="0" fontId="2" fillId="6" borderId="9" xfId="6" applyFont="1" applyBorder="1" applyAlignment="1" applyProtection="1">
      <alignment horizontal="center"/>
      <protection locked="0"/>
    </xf>
    <xf numFmtId="0" fontId="20" fillId="0" borderId="0" xfId="7" applyFont="1" applyAlignment="1">
      <alignment horizontal="center"/>
    </xf>
    <xf numFmtId="0" fontId="17" fillId="22" borderId="1" xfId="0" applyFont="1" applyFill="1" applyBorder="1" applyAlignment="1">
      <alignment horizontal="center" vertical="center"/>
    </xf>
    <xf numFmtId="0" fontId="16" fillId="9" borderId="1" xfId="7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1" fillId="9" borderId="11" xfId="0" applyFont="1" applyFill="1" applyBorder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1" fillId="9" borderId="14" xfId="0" applyFont="1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top"/>
    </xf>
    <xf numFmtId="0" fontId="0" fillId="9" borderId="0" xfId="0" applyFill="1" applyAlignment="1">
      <alignment horizontal="center" vertical="top"/>
    </xf>
    <xf numFmtId="0" fontId="0" fillId="9" borderId="14" xfId="0" applyFill="1" applyBorder="1" applyAlignment="1">
      <alignment horizontal="center" vertical="top"/>
    </xf>
    <xf numFmtId="0" fontId="0" fillId="0" borderId="14" xfId="0" applyBorder="1" applyAlignment="1">
      <alignment horizontal="center" vertical="center" textRotation="90"/>
    </xf>
    <xf numFmtId="0" fontId="0" fillId="12" borderId="20" xfId="0" applyFill="1" applyBorder="1" applyAlignment="1" applyProtection="1">
      <alignment horizontal="center" vertical="top"/>
      <protection locked="0"/>
    </xf>
    <xf numFmtId="0" fontId="0" fillId="12" borderId="21" xfId="0" applyFill="1" applyBorder="1" applyAlignment="1" applyProtection="1">
      <alignment horizontal="center" vertical="top"/>
      <protection locked="0"/>
    </xf>
    <xf numFmtId="0" fontId="0" fillId="12" borderId="22" xfId="0" applyFill="1" applyBorder="1" applyAlignment="1" applyProtection="1">
      <alignment horizontal="center" vertical="top" wrapText="1"/>
      <protection locked="0"/>
    </xf>
    <xf numFmtId="0" fontId="0" fillId="12" borderId="23" xfId="0" applyFill="1" applyBorder="1" applyAlignment="1" applyProtection="1">
      <alignment horizontal="center" vertical="top" wrapText="1"/>
      <protection locked="0"/>
    </xf>
    <xf numFmtId="0" fontId="17" fillId="10" borderId="1" xfId="4" applyFont="1" applyFill="1" applyBorder="1" applyAlignment="1" applyProtection="1">
      <alignment horizontal="center"/>
      <protection locked="0"/>
    </xf>
    <xf numFmtId="0" fontId="11" fillId="19" borderId="7" xfId="0" applyFont="1" applyFill="1" applyBorder="1" applyAlignment="1">
      <alignment horizontal="center"/>
    </xf>
    <xf numFmtId="0" fontId="11" fillId="19" borderId="9" xfId="0" applyFont="1" applyFill="1" applyBorder="1" applyAlignment="1">
      <alignment horizontal="center"/>
    </xf>
    <xf numFmtId="0" fontId="17" fillId="10" borderId="7" xfId="4" applyFont="1" applyFill="1" applyBorder="1" applyAlignment="1" applyProtection="1">
      <alignment horizontal="center"/>
      <protection locked="0"/>
    </xf>
    <xf numFmtId="0" fontId="17" fillId="10" borderId="9" xfId="4" applyFont="1" applyFill="1" applyBorder="1" applyAlignment="1" applyProtection="1">
      <alignment horizontal="center"/>
      <protection locked="0"/>
    </xf>
    <xf numFmtId="0" fontId="0" fillId="12" borderId="18" xfId="0" applyFill="1" applyBorder="1" applyAlignment="1" applyProtection="1">
      <alignment horizontal="center" vertical="top"/>
      <protection locked="0"/>
    </xf>
    <xf numFmtId="0" fontId="0" fillId="12" borderId="19" xfId="0" applyFill="1" applyBorder="1" applyAlignment="1" applyProtection="1">
      <alignment horizontal="center" vertical="top"/>
      <protection locked="0"/>
    </xf>
    <xf numFmtId="0" fontId="11" fillId="20" borderId="7" xfId="0" applyFont="1" applyFill="1" applyBorder="1" applyAlignment="1">
      <alignment horizontal="center"/>
    </xf>
    <xf numFmtId="0" fontId="11" fillId="20" borderId="9" xfId="0" applyFont="1" applyFill="1" applyBorder="1" applyAlignment="1">
      <alignment horizontal="center"/>
    </xf>
    <xf numFmtId="0" fontId="17" fillId="9" borderId="1" xfId="4" applyFont="1" applyFill="1" applyBorder="1" applyAlignment="1" applyProtection="1">
      <alignment horizontal="center"/>
      <protection locked="0"/>
    </xf>
    <xf numFmtId="0" fontId="0" fillId="11" borderId="22" xfId="0" applyFill="1" applyBorder="1" applyAlignment="1" applyProtection="1">
      <alignment horizontal="center" vertical="top" wrapText="1"/>
      <protection locked="0"/>
    </xf>
    <xf numFmtId="0" fontId="0" fillId="11" borderId="23" xfId="0" applyFill="1" applyBorder="1" applyAlignment="1" applyProtection="1">
      <alignment horizontal="center" vertical="top" wrapText="1"/>
      <protection locked="0"/>
    </xf>
    <xf numFmtId="0" fontId="0" fillId="11" borderId="20" xfId="0" applyFill="1" applyBorder="1" applyAlignment="1" applyProtection="1">
      <alignment horizontal="center" vertical="top"/>
      <protection locked="0"/>
    </xf>
    <xf numFmtId="0" fontId="0" fillId="11" borderId="21" xfId="0" applyFill="1" applyBorder="1" applyAlignment="1" applyProtection="1">
      <alignment horizontal="center" vertical="top"/>
      <protection locked="0"/>
    </xf>
    <xf numFmtId="0" fontId="0" fillId="11" borderId="18" xfId="0" applyFill="1" applyBorder="1" applyAlignment="1" applyProtection="1">
      <alignment horizontal="center" vertical="top"/>
      <protection locked="0"/>
    </xf>
    <xf numFmtId="0" fontId="0" fillId="11" borderId="19" xfId="0" applyFill="1" applyBorder="1" applyAlignment="1" applyProtection="1">
      <alignment horizontal="center" vertical="top"/>
      <protection locked="0"/>
    </xf>
    <xf numFmtId="0" fontId="17" fillId="21" borderId="1" xfId="4" applyFont="1" applyFill="1" applyBorder="1" applyAlignment="1" applyProtection="1">
      <alignment horizontal="center"/>
      <protection locked="0"/>
    </xf>
    <xf numFmtId="0" fontId="16" fillId="25" borderId="18" xfId="0" applyFont="1" applyFill="1" applyBorder="1" applyAlignment="1" applyProtection="1">
      <alignment horizontal="center" vertical="top"/>
      <protection locked="0"/>
    </xf>
    <xf numFmtId="0" fontId="16" fillId="25" borderId="19" xfId="0" applyFont="1" applyFill="1" applyBorder="1" applyAlignment="1" applyProtection="1">
      <alignment horizontal="center" vertical="top"/>
      <protection locked="0"/>
    </xf>
    <xf numFmtId="0" fontId="16" fillId="25" borderId="20" xfId="0" applyFont="1" applyFill="1" applyBorder="1" applyAlignment="1" applyProtection="1">
      <alignment horizontal="center" vertical="top"/>
      <protection locked="0"/>
    </xf>
    <xf numFmtId="0" fontId="16" fillId="25" borderId="21" xfId="0" applyFont="1" applyFill="1" applyBorder="1" applyAlignment="1" applyProtection="1">
      <alignment horizontal="center" vertical="top"/>
      <protection locked="0"/>
    </xf>
    <xf numFmtId="0" fontId="17" fillId="22" borderId="1" xfId="4" applyFont="1" applyFill="1" applyBorder="1" applyAlignment="1" applyProtection="1">
      <alignment horizontal="center"/>
      <protection locked="0"/>
    </xf>
    <xf numFmtId="0" fontId="0" fillId="26" borderId="18" xfId="0" applyFill="1" applyBorder="1" applyAlignment="1" applyProtection="1">
      <alignment horizontal="center" vertical="top"/>
      <protection locked="0"/>
    </xf>
    <xf numFmtId="0" fontId="0" fillId="26" borderId="19" xfId="0" applyFill="1" applyBorder="1" applyAlignment="1" applyProtection="1">
      <alignment horizontal="center" vertical="top"/>
      <protection locked="0"/>
    </xf>
    <xf numFmtId="0" fontId="19" fillId="11" borderId="8" xfId="0" applyFont="1" applyFill="1" applyBorder="1" applyAlignment="1">
      <alignment horizontal="center" vertical="center"/>
    </xf>
    <xf numFmtId="0" fontId="19" fillId="11" borderId="9" xfId="0" applyFont="1" applyFill="1" applyBorder="1" applyAlignment="1">
      <alignment horizontal="center" vertical="center"/>
    </xf>
    <xf numFmtId="0" fontId="11" fillId="14" borderId="7" xfId="0" applyFont="1" applyFill="1" applyBorder="1" applyAlignment="1">
      <alignment horizontal="center"/>
    </xf>
    <xf numFmtId="0" fontId="11" fillId="14" borderId="9" xfId="0" applyFont="1" applyFill="1" applyBorder="1" applyAlignment="1">
      <alignment horizontal="center"/>
    </xf>
    <xf numFmtId="0" fontId="11" fillId="7" borderId="7" xfId="0" applyFont="1" applyFill="1" applyBorder="1" applyAlignment="1">
      <alignment horizontal="center"/>
    </xf>
    <xf numFmtId="0" fontId="11" fillId="7" borderId="9" xfId="0" applyFont="1" applyFill="1" applyBorder="1" applyAlignment="1">
      <alignment horizontal="center"/>
    </xf>
    <xf numFmtId="0" fontId="0" fillId="26" borderId="20" xfId="0" applyFill="1" applyBorder="1" applyAlignment="1" applyProtection="1">
      <alignment horizontal="center" vertical="top"/>
      <protection locked="0"/>
    </xf>
    <xf numFmtId="0" fontId="0" fillId="26" borderId="21" xfId="0" applyFill="1" applyBorder="1" applyAlignment="1" applyProtection="1">
      <alignment horizontal="center" vertical="top"/>
      <protection locked="0"/>
    </xf>
    <xf numFmtId="0" fontId="0" fillId="26" borderId="22" xfId="0" applyFill="1" applyBorder="1" applyAlignment="1" applyProtection="1">
      <alignment horizontal="center" vertical="top" wrapText="1"/>
      <protection locked="0"/>
    </xf>
    <xf numFmtId="0" fontId="0" fillId="26" borderId="23" xfId="0" applyFill="1" applyBorder="1" applyAlignment="1" applyProtection="1">
      <alignment horizontal="center" vertical="top" wrapText="1"/>
      <protection locked="0"/>
    </xf>
    <xf numFmtId="0" fontId="16" fillId="25" borderId="22" xfId="0" applyFont="1" applyFill="1" applyBorder="1" applyAlignment="1" applyProtection="1">
      <alignment horizontal="center" vertical="top" wrapText="1"/>
      <protection locked="0"/>
    </xf>
    <xf numFmtId="0" fontId="16" fillId="25" borderId="23" xfId="0" applyFont="1" applyFill="1" applyBorder="1" applyAlignment="1" applyProtection="1">
      <alignment horizontal="center" vertical="top" wrapText="1"/>
      <protection locked="0"/>
    </xf>
    <xf numFmtId="0" fontId="2" fillId="5" borderId="1" xfId="5" applyFont="1" applyBorder="1" applyAlignment="1" applyProtection="1">
      <alignment horizontal="center" vertical="center"/>
      <protection locked="0"/>
    </xf>
    <xf numFmtId="0" fontId="2" fillId="4" borderId="1" xfId="4" applyFont="1" applyBorder="1" applyAlignment="1" applyProtection="1">
      <alignment horizontal="center" vertical="center"/>
      <protection locked="0"/>
    </xf>
    <xf numFmtId="0" fontId="2" fillId="4" borderId="1" xfId="4" applyFont="1" applyBorder="1" applyAlignment="1" applyProtection="1">
      <alignment horizontal="center" vertical="center"/>
    </xf>
    <xf numFmtId="0" fontId="2" fillId="5" borderId="1" xfId="5" applyFont="1" applyBorder="1" applyAlignment="1" applyProtection="1">
      <alignment horizontal="center" vertical="center"/>
    </xf>
    <xf numFmtId="0" fontId="10" fillId="13" borderId="7" xfId="0" applyFont="1" applyFill="1" applyBorder="1" applyAlignment="1" applyProtection="1">
      <alignment horizontal="center" vertical="center"/>
      <protection locked="0"/>
    </xf>
    <xf numFmtId="0" fontId="10" fillId="13" borderId="8" xfId="0" applyFont="1" applyFill="1" applyBorder="1" applyAlignment="1" applyProtection="1">
      <alignment horizontal="center" vertical="center"/>
      <protection locked="0"/>
    </xf>
    <xf numFmtId="0" fontId="10" fillId="13" borderId="9" xfId="0" applyFont="1" applyFill="1" applyBorder="1" applyAlignment="1" applyProtection="1">
      <alignment horizontal="center" vertical="center"/>
      <protection locked="0"/>
    </xf>
    <xf numFmtId="0" fontId="7" fillId="13" borderId="7" xfId="0" applyFont="1" applyFill="1" applyBorder="1" applyAlignment="1" applyProtection="1">
      <alignment horizontal="center"/>
      <protection locked="0"/>
    </xf>
    <xf numFmtId="0" fontId="7" fillId="13" borderId="9" xfId="0" applyFont="1" applyFill="1" applyBorder="1" applyAlignment="1" applyProtection="1">
      <alignment horizontal="center"/>
      <protection locked="0"/>
    </xf>
    <xf numFmtId="0" fontId="7" fillId="13" borderId="9" xfId="0" applyFont="1" applyFill="1" applyBorder="1" applyAlignment="1" applyProtection="1">
      <alignment horizontal="center" vertical="center"/>
      <protection locked="0"/>
    </xf>
    <xf numFmtId="0" fontId="2" fillId="19" borderId="7" xfId="0" applyFont="1" applyFill="1" applyBorder="1" applyAlignment="1" applyProtection="1">
      <alignment horizontal="center" vertical="center"/>
      <protection locked="0"/>
    </xf>
    <xf numFmtId="0" fontId="2" fillId="19" borderId="8" xfId="0" applyFont="1" applyFill="1" applyBorder="1" applyAlignment="1" applyProtection="1">
      <alignment horizontal="center" vertical="center"/>
      <protection locked="0"/>
    </xf>
    <xf numFmtId="0" fontId="2" fillId="19" borderId="9" xfId="0" applyFont="1" applyFill="1" applyBorder="1" applyAlignment="1" applyProtection="1">
      <alignment horizontal="center" vertical="center"/>
      <protection locked="0"/>
    </xf>
    <xf numFmtId="0" fontId="2" fillId="20" borderId="7" xfId="0" applyFont="1" applyFill="1" applyBorder="1" applyAlignment="1" applyProtection="1">
      <alignment horizontal="center" vertical="center"/>
      <protection locked="0"/>
    </xf>
    <xf numFmtId="0" fontId="2" fillId="20" borderId="8" xfId="0" applyFont="1" applyFill="1" applyBorder="1" applyAlignment="1" applyProtection="1">
      <alignment horizontal="center" vertical="center"/>
      <protection locked="0"/>
    </xf>
    <xf numFmtId="0" fontId="2" fillId="20" borderId="9" xfId="0" applyFont="1" applyFill="1" applyBorder="1" applyAlignment="1" applyProtection="1">
      <alignment horizontal="center" vertical="center"/>
      <protection locked="0"/>
    </xf>
    <xf numFmtId="0" fontId="10" fillId="15" borderId="7" xfId="0" applyFont="1" applyFill="1" applyBorder="1" applyAlignment="1">
      <alignment horizontal="center" vertical="center"/>
    </xf>
    <xf numFmtId="0" fontId="10" fillId="15" borderId="8" xfId="0" applyFont="1" applyFill="1" applyBorder="1" applyAlignment="1">
      <alignment horizontal="center" vertical="center"/>
    </xf>
    <xf numFmtId="0" fontId="10" fillId="15" borderId="9" xfId="0" applyFont="1" applyFill="1" applyBorder="1" applyAlignment="1">
      <alignment horizontal="center" vertical="center"/>
    </xf>
    <xf numFmtId="0" fontId="10" fillId="18" borderId="7" xfId="0" applyFont="1" applyFill="1" applyBorder="1" applyAlignment="1">
      <alignment horizontal="center" vertical="center"/>
    </xf>
    <xf numFmtId="0" fontId="10" fillId="18" borderId="8" xfId="0" applyFont="1" applyFill="1" applyBorder="1" applyAlignment="1">
      <alignment horizontal="center" vertical="center"/>
    </xf>
    <xf numFmtId="0" fontId="10" fillId="18" borderId="9" xfId="0" applyFont="1" applyFill="1" applyBorder="1" applyAlignment="1">
      <alignment horizontal="center" vertical="center"/>
    </xf>
    <xf numFmtId="0" fontId="10" fillId="18" borderId="7" xfId="0" applyFont="1" applyFill="1" applyBorder="1" applyAlignment="1" applyProtection="1">
      <alignment horizontal="center" vertical="center"/>
      <protection locked="0"/>
    </xf>
    <xf numFmtId="0" fontId="10" fillId="18" borderId="8" xfId="0" applyFont="1" applyFill="1" applyBorder="1" applyAlignment="1" applyProtection="1">
      <alignment horizontal="center" vertical="center"/>
      <protection locked="0"/>
    </xf>
    <xf numFmtId="0" fontId="0" fillId="0" borderId="0" xfId="0" applyNumberFormat="1"/>
    <xf numFmtId="0" fontId="4" fillId="0" borderId="0" xfId="0" applyFont="1" applyProtection="1"/>
    <xf numFmtId="166" fontId="4" fillId="0" borderId="0" xfId="0" applyNumberFormat="1" applyFont="1" applyProtection="1"/>
    <xf numFmtId="0" fontId="4" fillId="0" borderId="0" xfId="0" applyFont="1" applyAlignment="1" applyProtection="1">
      <alignment horizontal="left"/>
    </xf>
    <xf numFmtId="0" fontId="4" fillId="0" borderId="0" xfId="0" applyFont="1" applyAlignment="1" applyProtection="1">
      <alignment horizontal="left" indent="1"/>
    </xf>
    <xf numFmtId="0" fontId="5" fillId="0" borderId="0" xfId="0" applyFont="1" applyFill="1" applyProtection="1">
      <protection locked="0"/>
    </xf>
    <xf numFmtId="0" fontId="5" fillId="0" borderId="0" xfId="0" applyFont="1" applyFill="1" applyAlignment="1" applyProtection="1">
      <alignment horizontal="left"/>
      <protection locked="0"/>
    </xf>
    <xf numFmtId="166" fontId="5" fillId="0" borderId="0" xfId="0" applyNumberFormat="1" applyFont="1" applyFill="1" applyProtection="1">
      <protection locked="0"/>
    </xf>
    <xf numFmtId="0" fontId="4" fillId="0" borderId="0" xfId="0" applyFont="1" applyFill="1" applyAlignment="1" applyProtection="1">
      <alignment horizontal="left" indent="1"/>
      <protection locked="0"/>
    </xf>
    <xf numFmtId="0" fontId="0" fillId="0" borderId="0" xfId="0" applyNumberFormat="1" applyProtection="1">
      <protection locked="0"/>
    </xf>
  </cellXfs>
  <cellStyles count="8">
    <cellStyle name="20 % - Accent1" xfId="2" builtinId="30"/>
    <cellStyle name="40 % - Accent3" xfId="3" builtinId="39"/>
    <cellStyle name="60 % - Accent4" xfId="4" builtinId="44"/>
    <cellStyle name="60 % - Accent5" xfId="5" builtinId="48"/>
    <cellStyle name="60 % - Accent6" xfId="6" builtinId="52"/>
    <cellStyle name="Lien hypertexte" xfId="7" builtinId="8"/>
    <cellStyle name="Monétaire" xfId="1" builtinId="4"/>
    <cellStyle name="Normal" xfId="0" builtinId="0"/>
  </cellStyles>
  <dxfs count="336">
    <dxf>
      <protection locked="1"/>
    </dxf>
    <dxf>
      <alignment vertical="center" readingOrder="0"/>
    </dxf>
    <dxf>
      <font>
        <sz val="10"/>
      </font>
    </dxf>
    <dxf>
      <numFmt numFmtId="166" formatCode="#,##0.00\ &quot;€&quot;"/>
    </dxf>
    <dxf>
      <numFmt numFmtId="166" formatCode="#,##0.00\ &quot;€&quot;"/>
    </dxf>
    <dxf>
      <font>
        <b/>
        <i val="0"/>
        <color rgb="FF00B050"/>
      </font>
      <fill>
        <patternFill>
          <bgColor theme="6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protection locked="0"/>
    </dxf>
    <dxf>
      <alignment horizontal="center" readingOrder="0"/>
    </dxf>
    <dxf>
      <protection locked="0"/>
    </dxf>
    <dxf>
      <numFmt numFmtId="167" formatCode="#,##0\ &quot;€&quot;"/>
    </dxf>
    <dxf>
      <alignment horizontal="center" readingOrder="0"/>
    </dxf>
    <dxf>
      <alignment horizontal="center" readingOrder="0"/>
    </dxf>
    <dxf>
      <protection locked="0"/>
    </dxf>
    <dxf>
      <protection locked="0"/>
    </dxf>
    <dxf>
      <font>
        <b val="0"/>
      </font>
    </dxf>
    <dxf>
      <numFmt numFmtId="166" formatCode="#,##0.00\ &quot;€&quot;"/>
    </dxf>
    <dxf>
      <fill>
        <patternFill patternType="none">
          <bgColor auto="1"/>
        </patternFill>
      </fill>
    </dxf>
    <dxf>
      <font>
        <b/>
        <sz val="10"/>
      </font>
      <fill>
        <patternFill patternType="solid">
          <fgColor indexed="64"/>
          <bgColor theme="8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protection locked="0"/>
    </dxf>
    <dxf>
      <protection locked="0"/>
    </dxf>
    <dxf>
      <font>
        <b val="0"/>
      </font>
    </dxf>
    <dxf>
      <numFmt numFmtId="166" formatCode="#,##0.00\ &quot;€&quot;"/>
    </dxf>
    <dxf>
      <fill>
        <patternFill patternType="none">
          <bgColor auto="1"/>
        </patternFill>
      </fill>
    </dxf>
    <dxf>
      <font>
        <b/>
        <sz val="10"/>
      </font>
      <fill>
        <patternFill patternType="solid">
          <fgColor indexed="64"/>
          <bgColor theme="8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protection locked="0"/>
    </dxf>
    <dxf>
      <protection locked="0"/>
    </dxf>
    <dxf>
      <font>
        <b val="0"/>
      </font>
    </dxf>
    <dxf>
      <numFmt numFmtId="166" formatCode="#,##0.00\ &quot;€&quot;"/>
    </dxf>
    <dxf>
      <fill>
        <patternFill patternType="none">
          <bgColor auto="1"/>
        </patternFill>
      </fill>
    </dxf>
    <dxf>
      <font>
        <b/>
        <sz val="10"/>
      </font>
      <fill>
        <patternFill patternType="solid">
          <fgColor indexed="64"/>
          <bgColor theme="8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protection locked="0"/>
    </dxf>
    <dxf>
      <protection locked="0"/>
    </dxf>
    <dxf>
      <font>
        <b val="0"/>
      </font>
    </dxf>
    <dxf>
      <numFmt numFmtId="166" formatCode="#,##0.00\ &quot;€&quot;"/>
    </dxf>
    <dxf>
      <fill>
        <patternFill patternType="none">
          <bgColor auto="1"/>
        </patternFill>
      </fill>
    </dxf>
    <dxf>
      <font>
        <b/>
        <sz val="10"/>
      </font>
      <fill>
        <patternFill patternType="solid">
          <fgColor indexed="64"/>
          <bgColor theme="8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protection locked="0"/>
    </dxf>
    <dxf>
      <protection locked="0"/>
    </dxf>
    <dxf>
      <font>
        <b val="0"/>
      </font>
    </dxf>
    <dxf>
      <numFmt numFmtId="166" formatCode="#,##0.00\ &quot;€&quot;"/>
    </dxf>
    <dxf>
      <fill>
        <patternFill patternType="none">
          <bgColor auto="1"/>
        </patternFill>
      </fill>
    </dxf>
    <dxf>
      <font>
        <b/>
        <sz val="10"/>
      </font>
      <fill>
        <patternFill patternType="solid">
          <fgColor indexed="64"/>
          <bgColor theme="8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protection locked="0"/>
    </dxf>
    <dxf>
      <protection locked="0"/>
    </dxf>
    <dxf>
      <font>
        <b val="0"/>
      </font>
    </dxf>
    <dxf>
      <numFmt numFmtId="166" formatCode="#,##0.00\ &quot;€&quot;"/>
    </dxf>
    <dxf>
      <fill>
        <patternFill patternType="none">
          <bgColor auto="1"/>
        </patternFill>
      </fill>
    </dxf>
    <dxf>
      <font>
        <b/>
        <sz val="10"/>
      </font>
      <fill>
        <patternFill patternType="solid">
          <fgColor indexed="64"/>
          <bgColor theme="8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protection locked="0"/>
    </dxf>
    <dxf>
      <protection locked="0"/>
    </dxf>
    <dxf>
      <font>
        <b val="0"/>
      </font>
    </dxf>
    <dxf>
      <numFmt numFmtId="166" formatCode="#,##0.00\ &quot;€&quot;"/>
    </dxf>
    <dxf>
      <fill>
        <patternFill patternType="none">
          <bgColor auto="1"/>
        </patternFill>
      </fill>
    </dxf>
    <dxf>
      <font>
        <b/>
        <sz val="10"/>
      </font>
      <fill>
        <patternFill patternType="solid">
          <fgColor indexed="64"/>
          <bgColor theme="8" tint="0.79998168889431442"/>
        </patternFill>
      </fill>
    </dxf>
    <dxf>
      <protection locked="0"/>
    </dxf>
    <dxf>
      <protection locked="0"/>
    </dxf>
    <dxf>
      <font>
        <b val="0"/>
      </font>
    </dxf>
    <dxf>
      <numFmt numFmtId="166" formatCode="#,##0.00\ &quot;€&quot;"/>
    </dxf>
    <dxf>
      <fill>
        <patternFill patternType="none">
          <bgColor auto="1"/>
        </patternFill>
      </fill>
    </dxf>
    <dxf>
      <font>
        <b/>
        <sz val="10"/>
      </font>
      <fill>
        <patternFill patternType="solid">
          <fgColor indexed="64"/>
          <bgColor theme="8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protection locked="0"/>
    </dxf>
    <dxf>
      <protection locked="0"/>
    </dxf>
    <dxf>
      <font>
        <b val="0"/>
      </font>
    </dxf>
    <dxf>
      <numFmt numFmtId="166" formatCode="#,##0.00\ &quot;€&quot;"/>
    </dxf>
    <dxf>
      <fill>
        <patternFill patternType="none">
          <bgColor auto="1"/>
        </patternFill>
      </fill>
    </dxf>
    <dxf>
      <font>
        <b/>
        <sz val="10"/>
      </font>
      <fill>
        <patternFill patternType="solid">
          <fgColor indexed="64"/>
          <bgColor theme="8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protection locked="0"/>
    </dxf>
    <dxf>
      <protection locked="0"/>
    </dxf>
    <dxf>
      <font>
        <b val="0"/>
      </font>
    </dxf>
    <dxf>
      <numFmt numFmtId="166" formatCode="#,##0.00\ &quot;€&quot;"/>
    </dxf>
    <dxf>
      <fill>
        <patternFill patternType="none">
          <bgColor auto="1"/>
        </patternFill>
      </fill>
    </dxf>
    <dxf>
      <font>
        <b/>
        <sz val="10"/>
      </font>
      <fill>
        <patternFill patternType="solid">
          <fgColor indexed="64"/>
          <bgColor theme="8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protection locked="0"/>
    </dxf>
    <dxf>
      <protection locked="0"/>
    </dxf>
    <dxf>
      <font>
        <b val="0"/>
      </font>
    </dxf>
    <dxf>
      <numFmt numFmtId="166" formatCode="#,##0.00\ &quot;€&quot;"/>
    </dxf>
    <dxf>
      <fill>
        <patternFill patternType="none">
          <bgColor auto="1"/>
        </patternFill>
      </fill>
    </dxf>
    <dxf>
      <font>
        <b/>
        <sz val="10"/>
      </font>
      <fill>
        <patternFill patternType="solid">
          <fgColor indexed="64"/>
          <bgColor theme="8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protection locked="0"/>
    </dxf>
    <dxf>
      <font>
        <b val="0"/>
      </font>
    </dxf>
    <dxf>
      <numFmt numFmtId="166" formatCode="#,##0.00\ &quot;€&quot;"/>
    </dxf>
    <dxf>
      <fill>
        <patternFill patternType="none">
          <bgColor auto="1"/>
        </patternFill>
      </fill>
    </dxf>
    <dxf>
      <font>
        <b/>
        <sz val="10"/>
      </font>
      <fill>
        <patternFill patternType="solid">
          <fgColor indexed="64"/>
          <bgColor theme="8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8568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4.xml"/><Relationship Id="rId42" Type="http://schemas.openxmlformats.org/officeDocument/2006/relationships/pivotCacheDefinition" Target="pivotCache/pivotCacheDefinition12.xml"/><Relationship Id="rId47" Type="http://schemas.openxmlformats.org/officeDocument/2006/relationships/pivotCacheDefinition" Target="pivotCache/pivotCacheDefinition17.xml"/><Relationship Id="rId50" Type="http://schemas.openxmlformats.org/officeDocument/2006/relationships/pivotCacheDefinition" Target="pivotCache/pivotCacheDefinition20.xml"/><Relationship Id="rId55" Type="http://schemas.openxmlformats.org/officeDocument/2006/relationships/pivotCacheDefinition" Target="pivotCache/pivotCacheDefinition2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2.xml"/><Relationship Id="rId37" Type="http://schemas.openxmlformats.org/officeDocument/2006/relationships/pivotCacheDefinition" Target="pivotCache/pivotCacheDefinition7.xml"/><Relationship Id="rId40" Type="http://schemas.openxmlformats.org/officeDocument/2006/relationships/pivotCacheDefinition" Target="pivotCache/pivotCacheDefinition10.xml"/><Relationship Id="rId45" Type="http://schemas.openxmlformats.org/officeDocument/2006/relationships/pivotCacheDefinition" Target="pivotCache/pivotCacheDefinition15.xml"/><Relationship Id="rId53" Type="http://schemas.openxmlformats.org/officeDocument/2006/relationships/pivotCacheDefinition" Target="pivotCache/pivotCacheDefinition23.xml"/><Relationship Id="rId58" Type="http://schemas.microsoft.com/office/2007/relationships/slicerCache" Target="slicerCaches/slicerCache2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5.xml"/><Relationship Id="rId43" Type="http://schemas.openxmlformats.org/officeDocument/2006/relationships/pivotCacheDefinition" Target="pivotCache/pivotCacheDefinition13.xml"/><Relationship Id="rId48" Type="http://schemas.openxmlformats.org/officeDocument/2006/relationships/pivotCacheDefinition" Target="pivotCache/pivotCacheDefinition18.xml"/><Relationship Id="rId56" Type="http://schemas.openxmlformats.org/officeDocument/2006/relationships/pivotCacheDefinition" Target="pivotCache/pivotCacheDefinition2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2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3.xml"/><Relationship Id="rId38" Type="http://schemas.openxmlformats.org/officeDocument/2006/relationships/pivotCacheDefinition" Target="pivotCache/pivotCacheDefinition8.xml"/><Relationship Id="rId46" Type="http://schemas.openxmlformats.org/officeDocument/2006/relationships/pivotCacheDefinition" Target="pivotCache/pivotCacheDefinition16.xml"/><Relationship Id="rId59" Type="http://schemas.microsoft.com/office/2007/relationships/slicerCache" Target="slicerCaches/slicerCache3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1.xml"/><Relationship Id="rId54" Type="http://schemas.openxmlformats.org/officeDocument/2006/relationships/pivotCacheDefinition" Target="pivotCache/pivotCacheDefinition2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6.xml"/><Relationship Id="rId49" Type="http://schemas.openxmlformats.org/officeDocument/2006/relationships/pivotCacheDefinition" Target="pivotCache/pivotCacheDefinition1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.xml"/><Relationship Id="rId44" Type="http://schemas.openxmlformats.org/officeDocument/2006/relationships/pivotCacheDefinition" Target="pivotCache/pivotCacheDefinition14.xml"/><Relationship Id="rId52" Type="http://schemas.openxmlformats.org/officeDocument/2006/relationships/pivotCacheDefinition" Target="pivotCache/pivotCacheDefinition22.xml"/><Relationship Id="rId60" Type="http://schemas.microsoft.com/office/2007/relationships/slicerCache" Target="slicerCaches/slicerCache4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pivotCacheDefinition" Target="pivotCache/pivotCacheDefinition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'SYNTHESE ANNUELLE'!$BF$8</c:f>
              <c:strCache>
                <c:ptCount val="1"/>
                <c:pt idx="0">
                  <c:v>Revenus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bg1"/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0"/>
            </a:effectLst>
            <a:scene3d>
              <a:camera prst="orthographicFront"/>
              <a:lightRig rig="threePt" dir="t"/>
            </a:scene3d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'SYNTHESE ANNUELLE'!$BE$10:$BE$44</c:f>
              <c:strCache>
                <c:ptCount val="34"/>
                <c:pt idx="0">
                  <c:v>Janvier</c:v>
                </c:pt>
                <c:pt idx="3">
                  <c:v>Février</c:v>
                </c:pt>
                <c:pt idx="6">
                  <c:v>Mars</c:v>
                </c:pt>
                <c:pt idx="9">
                  <c:v>Avril</c:v>
                </c:pt>
                <c:pt idx="12">
                  <c:v>Mai</c:v>
                </c:pt>
                <c:pt idx="15">
                  <c:v>Juin</c:v>
                </c:pt>
                <c:pt idx="18">
                  <c:v>Juillet</c:v>
                </c:pt>
                <c:pt idx="21">
                  <c:v>Aout</c:v>
                </c:pt>
                <c:pt idx="24">
                  <c:v>Septembre</c:v>
                </c:pt>
                <c:pt idx="27">
                  <c:v>Octobre</c:v>
                </c:pt>
                <c:pt idx="30">
                  <c:v>Novembre</c:v>
                </c:pt>
                <c:pt idx="33">
                  <c:v>Décembre</c:v>
                </c:pt>
              </c:strCache>
            </c:strRef>
          </c:cat>
          <c:val>
            <c:numRef>
              <c:f>'SYNTHESE ANNUELLE'!$BF$9:$BF$44</c:f>
              <c:numCache>
                <c:formatCode>_-* #\ ##0\ "€"_-;\-* #\ ##0\ "€"_-;_-* "-"??\ "€"_-;_-@_-</c:formatCode>
                <c:ptCount val="36"/>
                <c:pt idx="1">
                  <c:v>6732.64</c:v>
                </c:pt>
                <c:pt idx="4">
                  <c:v>8548.43</c:v>
                </c:pt>
                <c:pt idx="7">
                  <c:v>6334.62</c:v>
                </c:pt>
                <c:pt idx="10">
                  <c:v>6993.8</c:v>
                </c:pt>
                <c:pt idx="13">
                  <c:v>6371.87</c:v>
                </c:pt>
                <c:pt idx="16">
                  <c:v>6218.3899999999994</c:v>
                </c:pt>
                <c:pt idx="19">
                  <c:v>6446.64</c:v>
                </c:pt>
                <c:pt idx="22">
                  <c:v>6446.64</c:v>
                </c:pt>
                <c:pt idx="25">
                  <c:v>6446.64</c:v>
                </c:pt>
                <c:pt idx="28">
                  <c:v>6446.64</c:v>
                </c:pt>
                <c:pt idx="31">
                  <c:v>6446.64</c:v>
                </c:pt>
                <c:pt idx="34">
                  <c:v>6446.64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E9-4334-A1ED-9ECCC7F86738}"/>
            </c:ext>
          </c:extLst>
        </c:ser>
        <c:ser>
          <c:idx val="2"/>
          <c:order val="1"/>
          <c:tx>
            <c:strRef>
              <c:f>'SYNTHESE ANNUELLE'!$BG$8</c:f>
              <c:strCache>
                <c:ptCount val="1"/>
                <c:pt idx="0">
                  <c:v>Charges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'SYNTHESE ANNUELLE'!$BE$10:$BE$44</c:f>
              <c:strCache>
                <c:ptCount val="34"/>
                <c:pt idx="0">
                  <c:v>Janvier</c:v>
                </c:pt>
                <c:pt idx="3">
                  <c:v>Février</c:v>
                </c:pt>
                <c:pt idx="6">
                  <c:v>Mars</c:v>
                </c:pt>
                <c:pt idx="9">
                  <c:v>Avril</c:v>
                </c:pt>
                <c:pt idx="12">
                  <c:v>Mai</c:v>
                </c:pt>
                <c:pt idx="15">
                  <c:v>Juin</c:v>
                </c:pt>
                <c:pt idx="18">
                  <c:v>Juillet</c:v>
                </c:pt>
                <c:pt idx="21">
                  <c:v>Aout</c:v>
                </c:pt>
                <c:pt idx="24">
                  <c:v>Septembre</c:v>
                </c:pt>
                <c:pt idx="27">
                  <c:v>Octobre</c:v>
                </c:pt>
                <c:pt idx="30">
                  <c:v>Novembre</c:v>
                </c:pt>
                <c:pt idx="33">
                  <c:v>Décembre</c:v>
                </c:pt>
              </c:strCache>
            </c:strRef>
          </c:cat>
          <c:val>
            <c:numRef>
              <c:f>'SYNTHESE ANNUELLE'!$BG$9:$BG$44</c:f>
              <c:numCache>
                <c:formatCode>_-* #\ ##0\ "€"_-;\-* #\ ##0\ "€"_-;_-* "-"??\ "€"_-;_-@_-</c:formatCode>
                <c:ptCount val="36"/>
                <c:pt idx="2">
                  <c:v>4303.74</c:v>
                </c:pt>
                <c:pt idx="5">
                  <c:v>3473.7499999999995</c:v>
                </c:pt>
                <c:pt idx="8">
                  <c:v>3367.7499999999991</c:v>
                </c:pt>
                <c:pt idx="11">
                  <c:v>4127.9299999999994</c:v>
                </c:pt>
                <c:pt idx="14">
                  <c:v>3434.6299999999992</c:v>
                </c:pt>
                <c:pt idx="17">
                  <c:v>3401.9199999999996</c:v>
                </c:pt>
                <c:pt idx="20">
                  <c:v>4068.4099999999994</c:v>
                </c:pt>
                <c:pt idx="23">
                  <c:v>3441.9099999999994</c:v>
                </c:pt>
                <c:pt idx="26">
                  <c:v>3474.8099999999995</c:v>
                </c:pt>
                <c:pt idx="29">
                  <c:v>4025.4099999999994</c:v>
                </c:pt>
                <c:pt idx="32">
                  <c:v>3398.9099999999994</c:v>
                </c:pt>
                <c:pt idx="35">
                  <c:v>3463.4099999999994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E9-4334-A1ED-9ECCC7F86738}"/>
            </c:ext>
          </c:extLst>
        </c:ser>
        <c:ser>
          <c:idx val="3"/>
          <c:order val="2"/>
          <c:tx>
            <c:strRef>
              <c:f>'SYNTHESE ANNUELLE'!$BH$8</c:f>
              <c:strCache>
                <c:ptCount val="1"/>
                <c:pt idx="0">
                  <c:v>Dépenses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'SYNTHESE ANNUELLE'!$BE$10:$BE$44</c:f>
              <c:strCache>
                <c:ptCount val="34"/>
                <c:pt idx="0">
                  <c:v>Janvier</c:v>
                </c:pt>
                <c:pt idx="3">
                  <c:v>Février</c:v>
                </c:pt>
                <c:pt idx="6">
                  <c:v>Mars</c:v>
                </c:pt>
                <c:pt idx="9">
                  <c:v>Avril</c:v>
                </c:pt>
                <c:pt idx="12">
                  <c:v>Mai</c:v>
                </c:pt>
                <c:pt idx="15">
                  <c:v>Juin</c:v>
                </c:pt>
                <c:pt idx="18">
                  <c:v>Juillet</c:v>
                </c:pt>
                <c:pt idx="21">
                  <c:v>Aout</c:v>
                </c:pt>
                <c:pt idx="24">
                  <c:v>Septembre</c:v>
                </c:pt>
                <c:pt idx="27">
                  <c:v>Octobre</c:v>
                </c:pt>
                <c:pt idx="30">
                  <c:v>Novembre</c:v>
                </c:pt>
                <c:pt idx="33">
                  <c:v>Décembre</c:v>
                </c:pt>
              </c:strCache>
            </c:strRef>
          </c:cat>
          <c:val>
            <c:numRef>
              <c:f>'SYNTHESE ANNUELLE'!$BH$9:$BH$44</c:f>
              <c:numCache>
                <c:formatCode>_-* #\ ##0\ "€"_-;\-* #\ ##0\ "€"_-;_-* "-"??\ "€"_-;_-@_-</c:formatCode>
                <c:ptCount val="36"/>
                <c:pt idx="2">
                  <c:v>3273.6</c:v>
                </c:pt>
                <c:pt idx="5">
                  <c:v>4375.579999999999</c:v>
                </c:pt>
                <c:pt idx="8">
                  <c:v>5205.0999999999995</c:v>
                </c:pt>
                <c:pt idx="11">
                  <c:v>3984.8300000000004</c:v>
                </c:pt>
                <c:pt idx="14">
                  <c:v>4237.96</c:v>
                </c:pt>
                <c:pt idx="17">
                  <c:v>25</c:v>
                </c:pt>
                <c:pt idx="20">
                  <c:v>0</c:v>
                </c:pt>
                <c:pt idx="23">
                  <c:v>0</c:v>
                </c:pt>
                <c:pt idx="26">
                  <c:v>0</c:v>
                </c:pt>
                <c:pt idx="29">
                  <c:v>0</c:v>
                </c:pt>
                <c:pt idx="32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E9-4334-A1ED-9ECCC7F86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7971712"/>
        <c:axId val="217981696"/>
      </c:barChart>
      <c:catAx>
        <c:axId val="217971712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217981696"/>
        <c:crosses val="autoZero"/>
        <c:auto val="1"/>
        <c:lblAlgn val="ctr"/>
        <c:lblOffset val="100"/>
        <c:noMultiLvlLbl val="0"/>
      </c:catAx>
      <c:valAx>
        <c:axId val="21798169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</a:schemeClr>
              </a:solidFill>
            </a:ln>
          </c:spPr>
        </c:minorGridlines>
        <c:numFmt formatCode="_-* #\ ##0\ &quot;€&quot;_-;\-* #\ ##0\ &quot;€&quot;_-;_-* &quot;-&quot;??\ &quot;€&quot;_-;_-@_-" sourceLinked="1"/>
        <c:majorTickMark val="out"/>
        <c:minorTickMark val="none"/>
        <c:tickLblPos val="nextTo"/>
        <c:crossAx val="21797171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46142882658150286"/>
          <c:y val="4.7058823529411764E-2"/>
          <c:w val="7.7053300096265293E-2"/>
          <c:h val="7.091338582677166E-2"/>
        </c:manualLayout>
      </c:layout>
      <c:overlay val="0"/>
      <c:spPr>
        <a:ln>
          <a:noFill/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[Copie de Suivi Comptes_2026.xlsm]ANALYSES DES DEPENSES!ANALYSE DEPENSES</c:name>
    <c:fmtId val="1"/>
  </c:pivotSource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</c:pivotFmts>
    <c:plotArea>
      <c:layout/>
      <c:pieChart>
        <c:varyColors val="1"/>
        <c:ser>
          <c:idx val="0"/>
          <c:order val="0"/>
          <c:tx>
            <c:strRef>
              <c:f>'ANALYSES DES DEPENSES'!$C$20</c:f>
              <c:strCache>
                <c:ptCount val="1"/>
                <c:pt idx="0">
                  <c:v>Montant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'ANALYSES DES DEPENSES'!$B$21:$B$32</c:f>
              <c:strCache>
                <c:ptCount val="11"/>
                <c:pt idx="0">
                  <c:v>Alimentation</c:v>
                </c:pt>
                <c:pt idx="1">
                  <c:v>Cantine</c:v>
                </c:pt>
                <c:pt idx="2">
                  <c:v>Centre aéré</c:v>
                </c:pt>
                <c:pt idx="3">
                  <c:v>Fêtes</c:v>
                </c:pt>
                <c:pt idx="4">
                  <c:v>Garderie</c:v>
                </c:pt>
                <c:pt idx="5">
                  <c:v>Maison </c:v>
                </c:pt>
                <c:pt idx="6">
                  <c:v>Retrait</c:v>
                </c:pt>
                <c:pt idx="7">
                  <c:v>Santé</c:v>
                </c:pt>
                <c:pt idx="8">
                  <c:v>Sorties</c:v>
                </c:pt>
                <c:pt idx="9">
                  <c:v>Vêtements</c:v>
                </c:pt>
                <c:pt idx="10">
                  <c:v>Voiture</c:v>
                </c:pt>
              </c:strCache>
            </c:strRef>
          </c:cat>
          <c:val>
            <c:numRef>
              <c:f>'ANALYSES DES DEPENSES'!$C$21:$C$32</c:f>
              <c:numCache>
                <c:formatCode>#\ ##0.00\ "€"</c:formatCode>
                <c:ptCount val="11"/>
                <c:pt idx="0">
                  <c:v>1061.6999999999998</c:v>
                </c:pt>
                <c:pt idx="1">
                  <c:v>260.05</c:v>
                </c:pt>
                <c:pt idx="2">
                  <c:v>145</c:v>
                </c:pt>
                <c:pt idx="3">
                  <c:v>355.87</c:v>
                </c:pt>
                <c:pt idx="4">
                  <c:v>70.400000000000006</c:v>
                </c:pt>
                <c:pt idx="5">
                  <c:v>293.10000000000002</c:v>
                </c:pt>
                <c:pt idx="6">
                  <c:v>100</c:v>
                </c:pt>
                <c:pt idx="7">
                  <c:v>477.27</c:v>
                </c:pt>
                <c:pt idx="8">
                  <c:v>185.6</c:v>
                </c:pt>
                <c:pt idx="9">
                  <c:v>118.80999999999999</c:v>
                </c:pt>
                <c:pt idx="10">
                  <c:v>205.8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8B-439B-80B9-E0A3823A0C7E}"/>
            </c:ext>
          </c:extLst>
        </c:ser>
        <c:ser>
          <c:idx val="1"/>
          <c:order val="1"/>
          <c:tx>
            <c:strRef>
              <c:f>'ANALYSES DES DEPENSES'!$D$20</c:f>
              <c:strCache>
                <c:ptCount val="1"/>
                <c:pt idx="0">
                  <c:v>Répartition</c:v>
                </c:pt>
              </c:strCache>
            </c:strRef>
          </c:tx>
          <c:cat>
            <c:strRef>
              <c:f>'ANALYSES DES DEPENSES'!$B$21:$B$32</c:f>
              <c:strCache>
                <c:ptCount val="11"/>
                <c:pt idx="0">
                  <c:v>Alimentation</c:v>
                </c:pt>
                <c:pt idx="1">
                  <c:v>Cantine</c:v>
                </c:pt>
                <c:pt idx="2">
                  <c:v>Centre aéré</c:v>
                </c:pt>
                <c:pt idx="3">
                  <c:v>Fêtes</c:v>
                </c:pt>
                <c:pt idx="4">
                  <c:v>Garderie</c:v>
                </c:pt>
                <c:pt idx="5">
                  <c:v>Maison </c:v>
                </c:pt>
                <c:pt idx="6">
                  <c:v>Retrait</c:v>
                </c:pt>
                <c:pt idx="7">
                  <c:v>Santé</c:v>
                </c:pt>
                <c:pt idx="8">
                  <c:v>Sorties</c:v>
                </c:pt>
                <c:pt idx="9">
                  <c:v>Vêtements</c:v>
                </c:pt>
                <c:pt idx="10">
                  <c:v>Voiture</c:v>
                </c:pt>
              </c:strCache>
            </c:strRef>
          </c:cat>
          <c:val>
            <c:numRef>
              <c:f>'ANALYSES DES DEPENSES'!$D$21:$D$32</c:f>
              <c:numCache>
                <c:formatCode>0.00%</c:formatCode>
                <c:ptCount val="11"/>
                <c:pt idx="0">
                  <c:v>0.32432184750733134</c:v>
                </c:pt>
                <c:pt idx="1">
                  <c:v>7.9438538611925708E-2</c:v>
                </c:pt>
                <c:pt idx="2">
                  <c:v>4.4293743890518086E-2</c:v>
                </c:pt>
                <c:pt idx="3">
                  <c:v>0.10870906647116325</c:v>
                </c:pt>
                <c:pt idx="4">
                  <c:v>2.1505376344086023E-2</c:v>
                </c:pt>
                <c:pt idx="5">
                  <c:v>8.9534457478005869E-2</c:v>
                </c:pt>
                <c:pt idx="6">
                  <c:v>3.0547409579667645E-2</c:v>
                </c:pt>
                <c:pt idx="7">
                  <c:v>0.14579362170087976</c:v>
                </c:pt>
                <c:pt idx="8">
                  <c:v>5.6695992179863146E-2</c:v>
                </c:pt>
                <c:pt idx="9">
                  <c:v>3.6293377321603128E-2</c:v>
                </c:pt>
                <c:pt idx="10">
                  <c:v>6.2866568914956011E-2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8B-439B-80B9-E0A3823A0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24"/>
    </mc:Choice>
    <mc:Fallback>
      <c:style val="24"/>
    </mc:Fallback>
  </mc:AlternateContent>
  <c:pivotSource>
    <c:name>[Copie de Suivi Comptes_2026.xlsm]ANALYSES DES DEPENSES!Tableau croisé dynamique1</c:name>
    <c:fmtId val="0"/>
  </c:pivotSource>
  <c:chart>
    <c:autoTitleDeleted val="0"/>
    <c:pivotFmts>
      <c:pivotFmt>
        <c:idx val="0"/>
        <c:dLbl>
          <c:idx val="0"/>
          <c:spPr>
            <a:solidFill>
              <a:schemeClr val="bg1"/>
            </a:solidFill>
            <a:ln>
              <a:solidFill>
                <a:schemeClr val="bg1">
                  <a:lumMod val="85000"/>
                </a:schemeClr>
              </a:solidFill>
            </a:ln>
          </c:spPr>
          <c:txPr>
            <a:bodyPr/>
            <a:lstStyle/>
            <a:p>
              <a:pPr>
                <a:defRPr/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>
            <a:noFill/>
          </a:ln>
          <a:effectLst/>
        </c:spPr>
        <c:marker>
          <c:spPr>
            <a:noFill/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'ANALYSES DES DEPENSES'!$G$20</c:f>
              <c:strCache>
                <c:ptCount val="1"/>
                <c:pt idx="0">
                  <c:v>Montant total</c:v>
                </c:pt>
              </c:strCache>
            </c:strRef>
          </c:tx>
          <c:dLbls>
            <c:spPr>
              <a:solidFill>
                <a:schemeClr val="bg1"/>
              </a:solidFill>
              <a:ln>
                <a:solidFill>
                  <a:schemeClr val="bg1">
                    <a:lumMod val="85000"/>
                  </a:schemeClr>
                </a:solidFill>
              </a:ln>
            </c:spPr>
            <c:txPr>
              <a:bodyPr/>
              <a:lstStyle/>
              <a:p>
                <a:pPr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'ANALYSES DES DEPENSES'!$F$21:$F$27</c:f>
              <c:strCache>
                <c:ptCount val="6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'ANALYSES DES DEPENSES'!$G$21:$G$27</c:f>
              <c:numCache>
                <c:formatCode>#\ ##0\ "€"</c:formatCode>
                <c:ptCount val="6"/>
                <c:pt idx="0">
                  <c:v>185.6</c:v>
                </c:pt>
                <c:pt idx="1">
                  <c:v>261.3</c:v>
                </c:pt>
                <c:pt idx="2">
                  <c:v>56</c:v>
                </c:pt>
                <c:pt idx="3">
                  <c:v>353</c:v>
                </c:pt>
                <c:pt idx="4">
                  <c:v>112.25</c:v>
                </c:pt>
                <c:pt idx="5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40-4496-8E0B-BE056D5CFAB1}"/>
            </c:ext>
          </c:extLst>
        </c:ser>
        <c:ser>
          <c:idx val="1"/>
          <c:order val="1"/>
          <c:tx>
            <c:strRef>
              <c:f>'ANALYSES DES DEPENSES'!$H$20</c:f>
              <c:strCache>
                <c:ptCount val="1"/>
                <c:pt idx="0">
                  <c:v>Répartition</c:v>
                </c:pt>
              </c:strCache>
            </c:strRef>
          </c:tx>
          <c:spPr>
            <a:ln>
              <a:noFill/>
            </a:ln>
            <a:effectLst/>
          </c:spPr>
          <c:marker>
            <c:spPr>
              <a:noFill/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DES DEPENSES'!$F$21:$F$27</c:f>
              <c:strCache>
                <c:ptCount val="6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'ANALYSES DES DEPENSES'!$H$21:$H$27</c:f>
              <c:numCache>
                <c:formatCode>0.00%</c:formatCode>
                <c:ptCount val="6"/>
                <c:pt idx="0">
                  <c:v>0.1868801288828475</c:v>
                </c:pt>
                <c:pt idx="1">
                  <c:v>0.26310225041534513</c:v>
                </c:pt>
                <c:pt idx="2">
                  <c:v>5.6386245783617783E-2</c:v>
                </c:pt>
                <c:pt idx="3">
                  <c:v>0.35543472788601926</c:v>
                </c:pt>
                <c:pt idx="4">
                  <c:v>0.11302421587876957</c:v>
                </c:pt>
                <c:pt idx="5">
                  <c:v>2.5172431153400798E-2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40-4496-8E0B-BE056D5CFAB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0158208"/>
        <c:axId val="229634816"/>
      </c:lineChart>
      <c:catAx>
        <c:axId val="2201582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229634816"/>
        <c:crosses val="autoZero"/>
        <c:auto val="1"/>
        <c:lblAlgn val="ctr"/>
        <c:lblOffset val="100"/>
        <c:noMultiLvlLbl val="0"/>
      </c:catAx>
      <c:valAx>
        <c:axId val="2296348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</a:schemeClr>
              </a:solidFill>
            </a:ln>
          </c:spPr>
        </c:minorGridlines>
        <c:numFmt formatCode="#\ ##0\ &quot;€&quot;" sourceLinked="1"/>
        <c:majorTickMark val="out"/>
        <c:minorTickMark val="none"/>
        <c:tickLblPos val="nextTo"/>
        <c:crossAx val="220158208"/>
        <c:crosses val="autoZero"/>
        <c:crossBetween val="between"/>
      </c:valAx>
    </c:plotArea>
    <c:legend>
      <c:legendPos val="t"/>
      <c:legendEntry>
        <c:idx val="1"/>
        <c:delete val="1"/>
      </c:legendEntry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checked="Checked" fmlaLink="$D$13" lockText="1" noThreeD="1"/>
</file>

<file path=xl/ctrlProps/ctrlProp29.xml><?xml version="1.0" encoding="utf-8"?>
<formControlPr xmlns="http://schemas.microsoft.com/office/spreadsheetml/2009/9/main" objectType="CheckBox" checked="Checked" fmlaLink="$D$14" lockText="1" noThreeD="1"/>
</file>

<file path=xl/ctrlProps/ctrlProp30.xml><?xml version="1.0" encoding="utf-8"?>
<formControlPr xmlns="http://schemas.microsoft.com/office/spreadsheetml/2009/9/main" objectType="CheckBox" fmlaLink="$D$15" lockText="1" noThreeD="1"/>
</file>

<file path=xl/ctrlProps/ctrlProp31.xml><?xml version="1.0" encoding="utf-8"?>
<formControlPr xmlns="http://schemas.microsoft.com/office/spreadsheetml/2009/9/main" objectType="CheckBox" checked="Checked" fmlaLink="$D$16" lockText="1" noThreeD="1"/>
</file>

<file path=xl/ctrlProps/ctrlProp32.xml><?xml version="1.0" encoding="utf-8"?>
<formControlPr xmlns="http://schemas.microsoft.com/office/spreadsheetml/2009/9/main" objectType="CheckBox" fmlaLink="$D$17" lockText="1" noThreeD="1"/>
</file>

<file path=xl/ctrlProps/ctrlProp33.xml><?xml version="1.0" encoding="utf-8"?>
<formControlPr xmlns="http://schemas.microsoft.com/office/spreadsheetml/2009/9/main" objectType="CheckBox" fmlaLink="$D$18" lockText="1" noThreeD="1"/>
</file>

<file path=xl/ctrlProps/ctrlProp34.xml><?xml version="1.0" encoding="utf-8"?>
<formControlPr xmlns="http://schemas.microsoft.com/office/spreadsheetml/2009/9/main" objectType="CheckBox" fmlaLink="$D$19" lockText="1" noThreeD="1"/>
</file>

<file path=xl/ctrlProps/ctrlProp35.xml><?xml version="1.0" encoding="utf-8"?>
<formControlPr xmlns="http://schemas.microsoft.com/office/spreadsheetml/2009/9/main" objectType="CheckBox" fmlaLink="$D$20" lockText="1" noThreeD="1"/>
</file>

<file path=xl/ctrlProps/ctrlProp36.xml><?xml version="1.0" encoding="utf-8"?>
<formControlPr xmlns="http://schemas.microsoft.com/office/spreadsheetml/2009/9/main" objectType="CheckBox" fmlaLink="$D$21" lockText="1" noThreeD="1"/>
</file>

<file path=xl/ctrlProps/ctrlProp37.xml><?xml version="1.0" encoding="utf-8"?>
<formControlPr xmlns="http://schemas.microsoft.com/office/spreadsheetml/2009/9/main" objectType="CheckBox" fmlaLink="$D$22" lockText="1" noThreeD="1"/>
</file>

<file path=xl/ctrlProps/ctrlProp38.xml><?xml version="1.0" encoding="utf-8"?>
<formControlPr xmlns="http://schemas.microsoft.com/office/spreadsheetml/2009/9/main" objectType="CheckBox" fmlaLink="$D$23" lockText="1" noThreeD="1"/>
</file>

<file path=xl/ctrlProps/ctrlProp39.xml><?xml version="1.0" encoding="utf-8"?>
<formControlPr xmlns="http://schemas.microsoft.com/office/spreadsheetml/2009/9/main" objectType="CheckBox" fmlaLink="$D$24" lockText="1" noThreeD="1"/>
</file>

<file path=xl/ctrlProps/ctrlProp40.xml><?xml version="1.0" encoding="utf-8"?>
<formControlPr xmlns="http://schemas.microsoft.com/office/spreadsheetml/2009/9/main" objectType="CheckBox" fmlaLink="$D$25" lockText="1" noThreeD="1"/>
</file>

<file path=xl/ctrlProps/ctrlProp41.xml><?xml version="1.0" encoding="utf-8"?>
<formControlPr xmlns="http://schemas.microsoft.com/office/spreadsheetml/2009/9/main" objectType="CheckBox" fmlaLink="$D$26" lockText="1" noThreeD="1"/>
</file>

<file path=xl/ctrlProps/ctrlProp42.xml><?xml version="1.0" encoding="utf-8"?>
<formControlPr xmlns="http://schemas.microsoft.com/office/spreadsheetml/2009/9/main" objectType="CheckBox" fmlaLink="$D$27" lockText="1" noThreeD="1"/>
</file>

<file path=xl/ctrlProps/ctrlProp43.xml><?xml version="1.0" encoding="utf-8"?>
<formControlPr xmlns="http://schemas.microsoft.com/office/spreadsheetml/2009/9/main" objectType="CheckBox" fmlaLink="$D$28" lockText="1" noThreeD="1"/>
</file>

<file path=xl/ctrlProps/ctrlProp44.xml><?xml version="1.0" encoding="utf-8"?>
<formControlPr xmlns="http://schemas.microsoft.com/office/spreadsheetml/2009/9/main" objectType="CheckBox" fmlaLink="$D$29" lockText="1" noThreeD="1"/>
</file>

<file path=xl/ctrlProps/ctrlProp45.xml><?xml version="1.0" encoding="utf-8"?>
<formControlPr xmlns="http://schemas.microsoft.com/office/spreadsheetml/2009/9/main" objectType="CheckBox" fmlaLink="$D$30" lockText="1" noThreeD="1"/>
</file>

<file path=xl/ctrlProps/ctrlProp46.xml><?xml version="1.0" encoding="utf-8"?>
<formControlPr xmlns="http://schemas.microsoft.com/office/spreadsheetml/2009/9/main" objectType="CheckBox" fmlaLink="$D$31" lockText="1" noThreeD="1"/>
</file>

<file path=xl/ctrlProps/ctrlProp47.xml><?xml version="1.0" encoding="utf-8"?>
<formControlPr xmlns="http://schemas.microsoft.com/office/spreadsheetml/2009/9/main" objectType="CheckBox" fmlaLink="$D$32" lockText="1" noThreeD="1"/>
</file>

<file path=xl/ctrlProps/ctrlProp48.xml><?xml version="1.0" encoding="utf-8"?>
<formControlPr xmlns="http://schemas.microsoft.com/office/spreadsheetml/2009/9/main" objectType="CheckBox" fmlaLink="$D$33" lockText="1" noThreeD="1"/>
</file>

<file path=xl/ctrlProps/ctrlProp49.xml><?xml version="1.0" encoding="utf-8"?>
<formControlPr xmlns="http://schemas.microsoft.com/office/spreadsheetml/2009/9/main" objectType="CheckBox" fmlaLink="$D$34" lockText="1" noThreeD="1"/>
</file>

<file path=xl/ctrlProps/ctrlProp50.xml><?xml version="1.0" encoding="utf-8"?>
<formControlPr xmlns="http://schemas.microsoft.com/office/spreadsheetml/2009/9/main" objectType="CheckBox" fmlaLink="$D$35" lockText="1" noThreeD="1"/>
</file>

<file path=xl/ctrlProps/ctrlProp51.xml><?xml version="1.0" encoding="utf-8"?>
<formControlPr xmlns="http://schemas.microsoft.com/office/spreadsheetml/2009/9/main" objectType="CheckBox" fmlaLink="$D$36" lockText="1" noThreeD="1"/>
</file>

<file path=xl/ctrlProps/ctrlProp52.xml><?xml version="1.0" encoding="utf-8"?>
<formControlPr xmlns="http://schemas.microsoft.com/office/spreadsheetml/2009/9/main" objectType="CheckBox" fmlaLink="$D$37" lockText="1" noThreeD="1"/>
</file>

<file path=xl/ctrlProps/ctrlProp53.xml><?xml version="1.0" encoding="utf-8"?>
<formControlPr xmlns="http://schemas.microsoft.com/office/spreadsheetml/2009/9/main" objectType="CheckBox" fmlaLink="$D$38" lockText="1" noThreeD="1"/>
</file>

<file path=xl/ctrlProps/ctrlProp54.xml><?xml version="1.0" encoding="utf-8"?>
<formControlPr xmlns="http://schemas.microsoft.com/office/spreadsheetml/2009/9/main" objectType="CheckBox" fmlaLink="$D$39" lockText="1" noThreeD="1"/>
</file>

<file path=xl/ctrlProps/ctrlProp55.xml><?xml version="1.0" encoding="utf-8"?>
<formControlPr xmlns="http://schemas.microsoft.com/office/spreadsheetml/2009/9/main" objectType="CheckBox" fmlaLink="$D$40" lockText="1" noThreeD="1"/>
</file>

<file path=xl/ctrlProps/ctrlProp56.xml><?xml version="1.0" encoding="utf-8"?>
<formControlPr xmlns="http://schemas.microsoft.com/office/spreadsheetml/2009/9/main" objectType="CheckBox" fmlaLink="$D$41" lockText="1" noThreeD="1"/>
</file>

<file path=xl/ctrlProps/ctrlProp57.xml><?xml version="1.0" encoding="utf-8"?>
<formControlPr xmlns="http://schemas.microsoft.com/office/spreadsheetml/2009/9/main" objectType="CheckBox" checked="Checked" fmlaLink="$I$13" lockText="1" noThreeD="1"/>
</file>

<file path=xl/ctrlProps/ctrlProp58.xml><?xml version="1.0" encoding="utf-8"?>
<formControlPr xmlns="http://schemas.microsoft.com/office/spreadsheetml/2009/9/main" objectType="CheckBox" checked="Checked" fmlaLink="$I$14" lockText="1" noThreeD="1"/>
</file>

<file path=xl/ctrlProps/ctrlProp59.xml><?xml version="1.0" encoding="utf-8"?>
<formControlPr xmlns="http://schemas.microsoft.com/office/spreadsheetml/2009/9/main" objectType="CheckBox" checked="Checked" fmlaLink="$I$15" lockText="1" noThreeD="1"/>
</file>

<file path=xl/ctrlProps/ctrlProp60.xml><?xml version="1.0" encoding="utf-8"?>
<formControlPr xmlns="http://schemas.microsoft.com/office/spreadsheetml/2009/9/main" objectType="CheckBox" checked="Checked" fmlaLink="$I$16" lockText="1" noThreeD="1"/>
</file>

<file path=xl/ctrlProps/ctrlProp61.xml><?xml version="1.0" encoding="utf-8"?>
<formControlPr xmlns="http://schemas.microsoft.com/office/spreadsheetml/2009/9/main" objectType="CheckBox" checked="Checked" fmlaLink="$I$17" lockText="1" noThreeD="1"/>
</file>

<file path=xl/ctrlProps/ctrlProp62.xml><?xml version="1.0" encoding="utf-8"?>
<formControlPr xmlns="http://schemas.microsoft.com/office/spreadsheetml/2009/9/main" objectType="CheckBox" checked="Checked" fmlaLink="$I$18" lockText="1" noThreeD="1"/>
</file>

<file path=xl/ctrlProps/ctrlProp63.xml><?xml version="1.0" encoding="utf-8"?>
<formControlPr xmlns="http://schemas.microsoft.com/office/spreadsheetml/2009/9/main" objectType="CheckBox" checked="Checked" fmlaLink="$I$19" lockText="1" noThreeD="1"/>
</file>

<file path=xl/ctrlProps/ctrlProp64.xml><?xml version="1.0" encoding="utf-8"?>
<formControlPr xmlns="http://schemas.microsoft.com/office/spreadsheetml/2009/9/main" objectType="CheckBox" fmlaLink="$I$20" lockText="1" noThreeD="1"/>
</file>

<file path=xl/ctrlProps/ctrlProp65.xml><?xml version="1.0" encoding="utf-8"?>
<formControlPr xmlns="http://schemas.microsoft.com/office/spreadsheetml/2009/9/main" objectType="CheckBox" checked="Checked" fmlaLink="$I$21" lockText="1" noThreeD="1"/>
</file>

<file path=xl/ctrlProps/ctrlProp66.xml><?xml version="1.0" encoding="utf-8"?>
<formControlPr xmlns="http://schemas.microsoft.com/office/spreadsheetml/2009/9/main" objectType="CheckBox" checked="Checked" fmlaLink="$I$22" lockText="1" noThreeD="1"/>
</file>

<file path=xl/ctrlProps/ctrlProp67.xml><?xml version="1.0" encoding="utf-8"?>
<formControlPr xmlns="http://schemas.microsoft.com/office/spreadsheetml/2009/9/main" objectType="CheckBox" fmlaLink="$I$23" lockText="1" noThreeD="1"/>
</file>

<file path=xl/ctrlProps/ctrlProp68.xml><?xml version="1.0" encoding="utf-8"?>
<formControlPr xmlns="http://schemas.microsoft.com/office/spreadsheetml/2009/9/main" objectType="CheckBox" checked="Checked" fmlaLink="$I$24" lockText="1" noThreeD="1"/>
</file>

<file path=xl/ctrlProps/ctrlProp69.xml><?xml version="1.0" encoding="utf-8"?>
<formControlPr xmlns="http://schemas.microsoft.com/office/spreadsheetml/2009/9/main" objectType="CheckBox" fmlaLink="$I$25" lockText="1" noThreeD="1"/>
</file>

<file path=xl/ctrlProps/ctrlProp70.xml><?xml version="1.0" encoding="utf-8"?>
<formControlPr xmlns="http://schemas.microsoft.com/office/spreadsheetml/2009/9/main" objectType="CheckBox" checked="Checked" fmlaLink="$I$26" lockText="1" noThreeD="1"/>
</file>

<file path=xl/ctrlProps/ctrlProp71.xml><?xml version="1.0" encoding="utf-8"?>
<formControlPr xmlns="http://schemas.microsoft.com/office/spreadsheetml/2009/9/main" objectType="CheckBox" fmlaLink="$I$27" lockText="1" noThreeD="1"/>
</file>

<file path=xl/ctrlProps/ctrlProp72.xml><?xml version="1.0" encoding="utf-8"?>
<formControlPr xmlns="http://schemas.microsoft.com/office/spreadsheetml/2009/9/main" objectType="CheckBox" fmlaLink="$I$28" lockText="1" noThreeD="1"/>
</file>

<file path=xl/ctrlProps/ctrlProp73.xml><?xml version="1.0" encoding="utf-8"?>
<formControlPr xmlns="http://schemas.microsoft.com/office/spreadsheetml/2009/9/main" objectType="CheckBox" checked="Checked" fmlaLink="$I$29" lockText="1" noThreeD="1"/>
</file>

<file path=xl/ctrlProps/ctrlProp74.xml><?xml version="1.0" encoding="utf-8"?>
<formControlPr xmlns="http://schemas.microsoft.com/office/spreadsheetml/2009/9/main" objectType="CheckBox" checked="Checked" fmlaLink="$I$30" lockText="1" noThreeD="1"/>
</file>

<file path=xl/ctrlProps/ctrlProp75.xml><?xml version="1.0" encoding="utf-8"?>
<formControlPr xmlns="http://schemas.microsoft.com/office/spreadsheetml/2009/9/main" objectType="CheckBox" checked="Checked" fmlaLink="$I$31" lockText="1" noThreeD="1"/>
</file>

<file path=xl/ctrlProps/ctrlProp76.xml><?xml version="1.0" encoding="utf-8"?>
<formControlPr xmlns="http://schemas.microsoft.com/office/spreadsheetml/2009/9/main" objectType="CheckBox" checked="Checked" fmlaLink="$I$32" lockText="1" noThreeD="1"/>
</file>

<file path=xl/ctrlProps/ctrlProp77.xml><?xml version="1.0" encoding="utf-8"?>
<formControlPr xmlns="http://schemas.microsoft.com/office/spreadsheetml/2009/9/main" objectType="CheckBox" checked="Checked" fmlaLink="$I$33" lockText="1" noThreeD="1"/>
</file>

<file path=xl/ctrlProps/ctrlProp78.xml><?xml version="1.0" encoding="utf-8"?>
<formControlPr xmlns="http://schemas.microsoft.com/office/spreadsheetml/2009/9/main" objectType="CheckBox" checked="Checked" fmlaLink="$I$34" lockText="1" noThreeD="1"/>
</file>

<file path=xl/ctrlProps/ctrlProp79.xml><?xml version="1.0" encoding="utf-8"?>
<formControlPr xmlns="http://schemas.microsoft.com/office/spreadsheetml/2009/9/main" objectType="CheckBox" checked="Checked" fmlaLink="$I$35" lockText="1" noThreeD="1"/>
</file>

<file path=xl/ctrlProps/ctrlProp80.xml><?xml version="1.0" encoding="utf-8"?>
<formControlPr xmlns="http://schemas.microsoft.com/office/spreadsheetml/2009/9/main" objectType="CheckBox" checked="Checked" fmlaLink="$I$36" lockText="1" noThreeD="1"/>
</file>

<file path=xl/ctrlProps/ctrlProp81.xml><?xml version="1.0" encoding="utf-8"?>
<formControlPr xmlns="http://schemas.microsoft.com/office/spreadsheetml/2009/9/main" objectType="CheckBox" fmlaLink="$I$37" lockText="1" noThreeD="1"/>
</file>

<file path=xl/ctrlProps/ctrlProp82.xml><?xml version="1.0" encoding="utf-8"?>
<formControlPr xmlns="http://schemas.microsoft.com/office/spreadsheetml/2009/9/main" objectType="CheckBox" fmlaLink="$I$38" lockText="1" noThreeD="1"/>
</file>

<file path=xl/ctrlProps/ctrlProp83.xml><?xml version="1.0" encoding="utf-8"?>
<formControlPr xmlns="http://schemas.microsoft.com/office/spreadsheetml/2009/9/main" objectType="CheckBox" fmlaLink="$I$39" lockText="1" noThreeD="1"/>
</file>

<file path=xl/ctrlProps/ctrlProp84.xml><?xml version="1.0" encoding="utf-8"?>
<formControlPr xmlns="http://schemas.microsoft.com/office/spreadsheetml/2009/9/main" objectType="CheckBox" fmlaLink="$I$40" lockText="1" noThreeD="1"/>
</file>

<file path=xl/ctrlProps/ctrlProp85.xml><?xml version="1.0" encoding="utf-8"?>
<formControlPr xmlns="http://schemas.microsoft.com/office/spreadsheetml/2009/9/main" objectType="CheckBox" fmlaLink="$I$41" lockText="1" noThreeD="1"/>
</file>

<file path=xl/ctrlProps/ctrlProp86.xml><?xml version="1.0" encoding="utf-8"?>
<formControlPr xmlns="http://schemas.microsoft.com/office/spreadsheetml/2009/9/main" objectType="CheckBox" checked="Checked" fmlaLink="$D$44" lockText="1" noThreeD="1"/>
</file>

<file path=xl/ctrlProps/ctrlProp87.xml><?xml version="1.0" encoding="utf-8"?>
<formControlPr xmlns="http://schemas.microsoft.com/office/spreadsheetml/2009/9/main" objectType="CheckBox" checked="Checked" fmlaLink="$D$45" lockText="1" noThreeD="1"/>
</file>

<file path=xl/ctrlProps/ctrlProp88.xml><?xml version="1.0" encoding="utf-8"?>
<formControlPr xmlns="http://schemas.microsoft.com/office/spreadsheetml/2009/9/main" objectType="CheckBox" fmlaLink="$D$46" lockText="1" noThreeD="1"/>
</file>

<file path=xl/ctrlProps/ctrlProp89.xml><?xml version="1.0" encoding="utf-8"?>
<formControlPr xmlns="http://schemas.microsoft.com/office/spreadsheetml/2009/9/main" objectType="CheckBox" checked="Checked" fmlaLink="$I$44" lockText="1" noThreeD="1"/>
</file>

<file path=xl/ctrlProps/ctrlProp90.xml><?xml version="1.0" encoding="utf-8"?>
<formControlPr xmlns="http://schemas.microsoft.com/office/spreadsheetml/2009/9/main" objectType="CheckBox" checked="Checked" fmlaLink="$I$45" lockText="1" noThreeD="1"/>
</file>

<file path=xl/ctrlProps/ctrlProp91.xml><?xml version="1.0" encoding="utf-8"?>
<formControlPr xmlns="http://schemas.microsoft.com/office/spreadsheetml/2009/9/main" objectType="CheckBox" checked="Checked" fmlaLink="$I$46" lockText="1" noThreeD="1"/>
</file>

<file path=xl/ctrlProps/ctrlProp92.xml><?xml version="1.0" encoding="utf-8"?>
<formControlPr xmlns="http://schemas.microsoft.com/office/spreadsheetml/2009/9/main" objectType="CheckBox" fmlaLink="$I$47" lockText="1" noThreeD="1"/>
</file>

<file path=xl/ctrlProps/ctrlProp93.xml><?xml version="1.0" encoding="utf-8"?>
<formControlPr xmlns="http://schemas.microsoft.com/office/spreadsheetml/2009/9/main" objectType="CheckBox" fmlaLink="$I$48" lockText="1" noThreeD="1"/>
</file>

<file path=xl/ctrlProps/ctrlProp94.xml><?xml version="1.0" encoding="utf-8"?>
<formControlPr xmlns="http://schemas.microsoft.com/office/spreadsheetml/2009/9/main" objectType="CheckBox" fmlaLink="$I$49" lockText="1" noThreeD="1"/>
</file>

<file path=xl/ctrlProps/ctrlProp95.xml><?xml version="1.0" encoding="utf-8"?>
<formControlPr xmlns="http://schemas.microsoft.com/office/spreadsheetml/2009/9/main" objectType="CheckBox" fmlaLink="$D$46" lockText="1" noThreeD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CheckBox" checked="Checked" fmlaLink="$H$5" lockText="1" noThreeD="1"/>
</file>

<file path=xl/ctrlProps/ctrlProp100.xml><?xml version="1.0" encoding="utf-8"?>
<formControlPr xmlns="http://schemas.microsoft.com/office/spreadsheetml/2009/9/main" objectType="CheckBox" checked="Checked" fmlaLink="$H$6" lockText="1" noThreeD="1"/>
</file>

<file path=xl/ctrlProps/ctrlProp101.xml><?xml version="1.0" encoding="utf-8"?>
<formControlPr xmlns="http://schemas.microsoft.com/office/spreadsheetml/2009/9/main" objectType="CheckBox" checked="Checked" fmlaLink="$H$7" lockText="1" noThreeD="1"/>
</file>

<file path=xl/ctrlProps/ctrlProp102.xml><?xml version="1.0" encoding="utf-8"?>
<formControlPr xmlns="http://schemas.microsoft.com/office/spreadsheetml/2009/9/main" objectType="CheckBox" checked="Checked" fmlaLink="$H$8" lockText="1" noThreeD="1"/>
</file>

<file path=xl/ctrlProps/ctrlProp103.xml><?xml version="1.0" encoding="utf-8"?>
<formControlPr xmlns="http://schemas.microsoft.com/office/spreadsheetml/2009/9/main" objectType="CheckBox" checked="Checked" fmlaLink="$H$9" lockText="1" noThreeD="1"/>
</file>

<file path=xl/ctrlProps/ctrlProp104.xml><?xml version="1.0" encoding="utf-8"?>
<formControlPr xmlns="http://schemas.microsoft.com/office/spreadsheetml/2009/9/main" objectType="CheckBox" checked="Checked" fmlaLink="$H$10" lockText="1" noThreeD="1"/>
</file>

<file path=xl/ctrlProps/ctrlProp105.xml><?xml version="1.0" encoding="utf-8"?>
<formControlPr xmlns="http://schemas.microsoft.com/office/spreadsheetml/2009/9/main" objectType="CheckBox" checked="Checked" fmlaLink="$H$11" lockText="1" noThreeD="1"/>
</file>

<file path=xl/ctrlProps/ctrlProp106.xml><?xml version="1.0" encoding="utf-8"?>
<formControlPr xmlns="http://schemas.microsoft.com/office/spreadsheetml/2009/9/main" objectType="CheckBox" checked="Checked" fmlaLink="$H$12" lockText="1" noThreeD="1"/>
</file>

<file path=xl/ctrlProps/ctrlProp107.xml><?xml version="1.0" encoding="utf-8"?>
<formControlPr xmlns="http://schemas.microsoft.com/office/spreadsheetml/2009/9/main" objectType="CheckBox" checked="Checked" fmlaLink="$H$13" lockText="1" noThreeD="1"/>
</file>

<file path=xl/ctrlProps/ctrlProp108.xml><?xml version="1.0" encoding="utf-8"?>
<formControlPr xmlns="http://schemas.microsoft.com/office/spreadsheetml/2009/9/main" objectType="CheckBox" checked="Checked" fmlaLink="$H$14" lockText="1" noThreeD="1"/>
</file>

<file path=xl/ctrlProps/ctrlProp109.xml><?xml version="1.0" encoding="utf-8"?>
<formControlPr xmlns="http://schemas.microsoft.com/office/spreadsheetml/2009/9/main" objectType="CheckBox" checked="Checked" fmlaLink="$H$15" lockText="1" noThreeD="1"/>
</file>

<file path=xl/ctrlProps/ctrlProp110.xml><?xml version="1.0" encoding="utf-8"?>
<formControlPr xmlns="http://schemas.microsoft.com/office/spreadsheetml/2009/9/main" objectType="CheckBox" checked="Checked" fmlaLink="$H$16" lockText="1" noThreeD="1"/>
</file>

<file path=xl/ctrlProps/ctrlProp111.xml><?xml version="1.0" encoding="utf-8"?>
<formControlPr xmlns="http://schemas.microsoft.com/office/spreadsheetml/2009/9/main" objectType="CheckBox" checked="Checked" fmlaLink="$H$17" lockText="1" noThreeD="1"/>
</file>

<file path=xl/ctrlProps/ctrlProp112.xml><?xml version="1.0" encoding="utf-8"?>
<formControlPr xmlns="http://schemas.microsoft.com/office/spreadsheetml/2009/9/main" objectType="CheckBox" checked="Checked" fmlaLink="$H$18" lockText="1" noThreeD="1"/>
</file>

<file path=xl/ctrlProps/ctrlProp113.xml><?xml version="1.0" encoding="utf-8"?>
<formControlPr xmlns="http://schemas.microsoft.com/office/spreadsheetml/2009/9/main" objectType="CheckBox" checked="Checked" fmlaLink="$H$19" lockText="1" noThreeD="1"/>
</file>

<file path=xl/ctrlProps/ctrlProp114.xml><?xml version="1.0" encoding="utf-8"?>
<formControlPr xmlns="http://schemas.microsoft.com/office/spreadsheetml/2009/9/main" objectType="CheckBox" checked="Checked" fmlaLink="$H$20" lockText="1" noThreeD="1"/>
</file>

<file path=xl/ctrlProps/ctrlProp115.xml><?xml version="1.0" encoding="utf-8"?>
<formControlPr xmlns="http://schemas.microsoft.com/office/spreadsheetml/2009/9/main" objectType="CheckBox" checked="Checked" fmlaLink="$H$21" lockText="1" noThreeD="1"/>
</file>

<file path=xl/ctrlProps/ctrlProp116.xml><?xml version="1.0" encoding="utf-8"?>
<formControlPr xmlns="http://schemas.microsoft.com/office/spreadsheetml/2009/9/main" objectType="CheckBox" checked="Checked" fmlaLink="$H$22" lockText="1" noThreeD="1"/>
</file>

<file path=xl/ctrlProps/ctrlProp117.xml><?xml version="1.0" encoding="utf-8"?>
<formControlPr xmlns="http://schemas.microsoft.com/office/spreadsheetml/2009/9/main" objectType="CheckBox" checked="Checked" fmlaLink="$H$23" lockText="1" noThreeD="1"/>
</file>

<file path=xl/ctrlProps/ctrlProp118.xml><?xml version="1.0" encoding="utf-8"?>
<formControlPr xmlns="http://schemas.microsoft.com/office/spreadsheetml/2009/9/main" objectType="CheckBox" checked="Checked" fmlaLink="$H$24" lockText="1" noThreeD="1"/>
</file>

<file path=xl/ctrlProps/ctrlProp119.xml><?xml version="1.0" encoding="utf-8"?>
<formControlPr xmlns="http://schemas.microsoft.com/office/spreadsheetml/2009/9/main" objectType="CheckBox" checked="Checked" fmlaLink="$H$25" lockText="1" noThreeD="1"/>
</file>

<file path=xl/ctrlProps/ctrlProp120.xml><?xml version="1.0" encoding="utf-8"?>
<formControlPr xmlns="http://schemas.microsoft.com/office/spreadsheetml/2009/9/main" objectType="CheckBox" checked="Checked" fmlaLink="$H$26" lockText="1" noThreeD="1"/>
</file>

<file path=xl/ctrlProps/ctrlProp121.xml><?xml version="1.0" encoding="utf-8"?>
<formControlPr xmlns="http://schemas.microsoft.com/office/spreadsheetml/2009/9/main" objectType="CheckBox" checked="Checked" fmlaLink="$H$27" lockText="1" noThreeD="1"/>
</file>

<file path=xl/ctrlProps/ctrlProp122.xml><?xml version="1.0" encoding="utf-8"?>
<formControlPr xmlns="http://schemas.microsoft.com/office/spreadsheetml/2009/9/main" objectType="CheckBox" checked="Checked" fmlaLink="$H$28" lockText="1" noThreeD="1"/>
</file>

<file path=xl/ctrlProps/ctrlProp123.xml><?xml version="1.0" encoding="utf-8"?>
<formControlPr xmlns="http://schemas.microsoft.com/office/spreadsheetml/2009/9/main" objectType="CheckBox" checked="Checked" fmlaLink="$H$29" lockText="1" noThreeD="1"/>
</file>

<file path=xl/ctrlProps/ctrlProp124.xml><?xml version="1.0" encoding="utf-8"?>
<formControlPr xmlns="http://schemas.microsoft.com/office/spreadsheetml/2009/9/main" objectType="CheckBox" checked="Checked" fmlaLink="$H$30" lockText="1" noThreeD="1"/>
</file>

<file path=xl/ctrlProps/ctrlProp125.xml><?xml version="1.0" encoding="utf-8"?>
<formControlPr xmlns="http://schemas.microsoft.com/office/spreadsheetml/2009/9/main" objectType="CheckBox" checked="Checked" fmlaLink="$H$31" lockText="1" noThreeD="1"/>
</file>

<file path=xl/ctrlProps/ctrlProp126.xml><?xml version="1.0" encoding="utf-8"?>
<formControlPr xmlns="http://schemas.microsoft.com/office/spreadsheetml/2009/9/main" objectType="CheckBox" checked="Checked" fmlaLink="$H$32" lockText="1" noThreeD="1"/>
</file>

<file path=xl/ctrlProps/ctrlProp127.xml><?xml version="1.0" encoding="utf-8"?>
<formControlPr xmlns="http://schemas.microsoft.com/office/spreadsheetml/2009/9/main" objectType="CheckBox" checked="Checked" fmlaLink="$H$33" lockText="1" noThreeD="1"/>
</file>

<file path=xl/ctrlProps/ctrlProp128.xml><?xml version="1.0" encoding="utf-8"?>
<formControlPr xmlns="http://schemas.microsoft.com/office/spreadsheetml/2009/9/main" objectType="CheckBox" checked="Checked" fmlaLink="$H$34" lockText="1" noThreeD="1"/>
</file>

<file path=xl/ctrlProps/ctrlProp129.xml><?xml version="1.0" encoding="utf-8"?>
<formControlPr xmlns="http://schemas.microsoft.com/office/spreadsheetml/2009/9/main" objectType="CheckBox" checked="Checked" fmlaLink="$H$35" lockText="1" noThreeD="1"/>
</file>

<file path=xl/ctrlProps/ctrlProp130.xml><?xml version="1.0" encoding="utf-8"?>
<formControlPr xmlns="http://schemas.microsoft.com/office/spreadsheetml/2009/9/main" objectType="CheckBox" checked="Checked" fmlaLink="$H$36" lockText="1" noThreeD="1"/>
</file>

<file path=xl/ctrlProps/ctrlProp131.xml><?xml version="1.0" encoding="utf-8"?>
<formControlPr xmlns="http://schemas.microsoft.com/office/spreadsheetml/2009/9/main" objectType="CheckBox" checked="Checked" fmlaLink="$H$37" lockText="1" noThreeD="1"/>
</file>

<file path=xl/ctrlProps/ctrlProp132.xml><?xml version="1.0" encoding="utf-8"?>
<formControlPr xmlns="http://schemas.microsoft.com/office/spreadsheetml/2009/9/main" objectType="CheckBox" checked="Checked" fmlaLink="$H$38" lockText="1" noThreeD="1"/>
</file>

<file path=xl/ctrlProps/ctrlProp133.xml><?xml version="1.0" encoding="utf-8"?>
<formControlPr xmlns="http://schemas.microsoft.com/office/spreadsheetml/2009/9/main" objectType="CheckBox" checked="Checked" fmlaLink="$H$39" lockText="1" noThreeD="1"/>
</file>

<file path=xl/ctrlProps/ctrlProp134.xml><?xml version="1.0" encoding="utf-8"?>
<formControlPr xmlns="http://schemas.microsoft.com/office/spreadsheetml/2009/9/main" objectType="CheckBox" checked="Checked" fmlaLink="$H$40" lockText="1" noThreeD="1"/>
</file>

<file path=xl/ctrlProps/ctrlProp135.xml><?xml version="1.0" encoding="utf-8"?>
<formControlPr xmlns="http://schemas.microsoft.com/office/spreadsheetml/2009/9/main" objectType="CheckBox" checked="Checked" fmlaLink="$H$41" lockText="1" noThreeD="1"/>
</file>

<file path=xl/ctrlProps/ctrlProp136.xml><?xml version="1.0" encoding="utf-8"?>
<formControlPr xmlns="http://schemas.microsoft.com/office/spreadsheetml/2009/9/main" objectType="CheckBox" checked="Checked" fmlaLink="$H$42" lockText="1" noThreeD="1"/>
</file>

<file path=xl/ctrlProps/ctrlProp137.xml><?xml version="1.0" encoding="utf-8"?>
<formControlPr xmlns="http://schemas.microsoft.com/office/spreadsheetml/2009/9/main" objectType="CheckBox" checked="Checked" fmlaLink="$H$43" lockText="1" noThreeD="1"/>
</file>

<file path=xl/ctrlProps/ctrlProp138.xml><?xml version="1.0" encoding="utf-8"?>
<formControlPr xmlns="http://schemas.microsoft.com/office/spreadsheetml/2009/9/main" objectType="CheckBox" checked="Checked" fmlaLink="$H$44" lockText="1" noThreeD="1"/>
</file>

<file path=xl/ctrlProps/ctrlProp139.xml><?xml version="1.0" encoding="utf-8"?>
<formControlPr xmlns="http://schemas.microsoft.com/office/spreadsheetml/2009/9/main" objectType="CheckBox" checked="Checked" fmlaLink="$H$45" lockText="1" noThreeD="1"/>
</file>

<file path=xl/ctrlProps/ctrlProp140.xml><?xml version="1.0" encoding="utf-8"?>
<formControlPr xmlns="http://schemas.microsoft.com/office/spreadsheetml/2009/9/main" objectType="CheckBox" checked="Checked" fmlaLink="$H$46" lockText="1" noThreeD="1"/>
</file>

<file path=xl/ctrlProps/ctrlProp141.xml><?xml version="1.0" encoding="utf-8"?>
<formControlPr xmlns="http://schemas.microsoft.com/office/spreadsheetml/2009/9/main" objectType="CheckBox" checked="Checked" fmlaLink="$H$47" lockText="1" noThreeD="1"/>
</file>

<file path=xl/ctrlProps/ctrlProp142.xml><?xml version="1.0" encoding="utf-8"?>
<formControlPr xmlns="http://schemas.microsoft.com/office/spreadsheetml/2009/9/main" objectType="CheckBox" checked="Checked" fmlaLink="$H$48" lockText="1" noThreeD="1"/>
</file>

<file path=xl/ctrlProps/ctrlProp143.xml><?xml version="1.0" encoding="utf-8"?>
<formControlPr xmlns="http://schemas.microsoft.com/office/spreadsheetml/2009/9/main" objectType="CheckBox" checked="Checked" fmlaLink="$H$49" lockText="1" noThreeD="1"/>
</file>

<file path=xl/ctrlProps/ctrlProp144.xml><?xml version="1.0" encoding="utf-8"?>
<formControlPr xmlns="http://schemas.microsoft.com/office/spreadsheetml/2009/9/main" objectType="CheckBox" checked="Checked" fmlaLink="$H$50" lockText="1" noThreeD="1"/>
</file>

<file path=xl/ctrlProps/ctrlProp145.xml><?xml version="1.0" encoding="utf-8"?>
<formControlPr xmlns="http://schemas.microsoft.com/office/spreadsheetml/2009/9/main" objectType="CheckBox" checked="Checked" fmlaLink="$H$51" lockText="1" noThreeD="1"/>
</file>

<file path=xl/ctrlProps/ctrlProp146.xml><?xml version="1.0" encoding="utf-8"?>
<formControlPr xmlns="http://schemas.microsoft.com/office/spreadsheetml/2009/9/main" objectType="CheckBox" checked="Checked" fmlaLink="$H$52" lockText="1" noThreeD="1"/>
</file>

<file path=xl/ctrlProps/ctrlProp147.xml><?xml version="1.0" encoding="utf-8"?>
<formControlPr xmlns="http://schemas.microsoft.com/office/spreadsheetml/2009/9/main" objectType="CheckBox" checked="Checked" fmlaLink="$H$53" lockText="1" noThreeD="1"/>
</file>

<file path=xl/ctrlProps/ctrlProp148.xml><?xml version="1.0" encoding="utf-8"?>
<formControlPr xmlns="http://schemas.microsoft.com/office/spreadsheetml/2009/9/main" objectType="CheckBox" checked="Checked" fmlaLink="$H$54" lockText="1" noThreeD="1"/>
</file>

<file path=xl/ctrlProps/ctrlProp149.xml><?xml version="1.0" encoding="utf-8"?>
<formControlPr xmlns="http://schemas.microsoft.com/office/spreadsheetml/2009/9/main" objectType="CheckBox" checked="Checked" fmlaLink="$H$55" lockText="1" noThreeD="1"/>
</file>

<file path=xl/ctrlProps/ctrlProp150.xml><?xml version="1.0" encoding="utf-8"?>
<formControlPr xmlns="http://schemas.microsoft.com/office/spreadsheetml/2009/9/main" objectType="CheckBox" checked="Checked" fmlaLink="$H$56" lockText="1" noThreeD="1"/>
</file>

<file path=xl/ctrlProps/ctrlProp151.xml><?xml version="1.0" encoding="utf-8"?>
<formControlPr xmlns="http://schemas.microsoft.com/office/spreadsheetml/2009/9/main" objectType="CheckBox" checked="Checked" fmlaLink="$H$57" lockText="1" noThreeD="1"/>
</file>

<file path=xl/ctrlProps/ctrlProp152.xml><?xml version="1.0" encoding="utf-8"?>
<formControlPr xmlns="http://schemas.microsoft.com/office/spreadsheetml/2009/9/main" objectType="CheckBox" fmlaLink="$H$58" lockText="1" noThreeD="1"/>
</file>

<file path=xl/ctrlProps/ctrlProp153.xml><?xml version="1.0" encoding="utf-8"?>
<formControlPr xmlns="http://schemas.microsoft.com/office/spreadsheetml/2009/9/main" objectType="CheckBox" fmlaLink="$H$59" lockText="1" noThreeD="1"/>
</file>

<file path=xl/ctrlProps/ctrlProp154.xml><?xml version="1.0" encoding="utf-8"?>
<formControlPr xmlns="http://schemas.microsoft.com/office/spreadsheetml/2009/9/main" objectType="CheckBox" fmlaLink="$H$60" lockText="1" noThreeD="1"/>
</file>

<file path=xl/ctrlProps/ctrlProp155.xml><?xml version="1.0" encoding="utf-8"?>
<formControlPr xmlns="http://schemas.microsoft.com/office/spreadsheetml/2009/9/main" objectType="CheckBox" fmlaLink="$H$61" lockText="1" noThreeD="1"/>
</file>

<file path=xl/ctrlProps/ctrlProp156.xml><?xml version="1.0" encoding="utf-8"?>
<formControlPr xmlns="http://schemas.microsoft.com/office/spreadsheetml/2009/9/main" objectType="CheckBox" fmlaLink="$H$62" lockText="1" noThreeD="1"/>
</file>

<file path=xl/ctrlProps/ctrlProp157.xml><?xml version="1.0" encoding="utf-8"?>
<formControlPr xmlns="http://schemas.microsoft.com/office/spreadsheetml/2009/9/main" objectType="CheckBox" fmlaLink="$H$63" lockText="1" noThreeD="1"/>
</file>

<file path=xl/ctrlProps/ctrlProp158.xml><?xml version="1.0" encoding="utf-8"?>
<formControlPr xmlns="http://schemas.microsoft.com/office/spreadsheetml/2009/9/main" objectType="CheckBox" fmlaLink="$H$64" lockText="1" noThreeD="1"/>
</file>

<file path=xl/ctrlProps/ctrlProp159.xml><?xml version="1.0" encoding="utf-8"?>
<formControlPr xmlns="http://schemas.microsoft.com/office/spreadsheetml/2009/9/main" objectType="CheckBox" fmlaLink="$H$65" lockText="1" noThreeD="1"/>
</file>

<file path=xl/ctrlProps/ctrlProp160.xml><?xml version="1.0" encoding="utf-8"?>
<formControlPr xmlns="http://schemas.microsoft.com/office/spreadsheetml/2009/9/main" objectType="CheckBox" fmlaLink="$H$66" lockText="1" noThreeD="1"/>
</file>

<file path=xl/ctrlProps/ctrlProp161.xml><?xml version="1.0" encoding="utf-8"?>
<formControlPr xmlns="http://schemas.microsoft.com/office/spreadsheetml/2009/9/main" objectType="CheckBox" fmlaLink="$H$67" lockText="1" noThreeD="1"/>
</file>

<file path=xl/ctrlProps/ctrlProp162.xml><?xml version="1.0" encoding="utf-8"?>
<formControlPr xmlns="http://schemas.microsoft.com/office/spreadsheetml/2009/9/main" objectType="CheckBox" fmlaLink="$H$68" lockText="1" noThreeD="1"/>
</file>

<file path=xl/ctrlProps/ctrlProp163.xml><?xml version="1.0" encoding="utf-8"?>
<formControlPr xmlns="http://schemas.microsoft.com/office/spreadsheetml/2009/9/main" objectType="CheckBox" fmlaLink="$H$69" lockText="1" noThreeD="1"/>
</file>

<file path=xl/ctrlProps/ctrlProp164.xml><?xml version="1.0" encoding="utf-8"?>
<formControlPr xmlns="http://schemas.microsoft.com/office/spreadsheetml/2009/9/main" objectType="CheckBox" fmlaLink="$H$70" lockText="1" noThreeD="1"/>
</file>

<file path=xl/ctrlProps/ctrlProp165.xml><?xml version="1.0" encoding="utf-8"?>
<formControlPr xmlns="http://schemas.microsoft.com/office/spreadsheetml/2009/9/main" objectType="CheckBox" fmlaLink="$H$71" lockText="1" noThreeD="1"/>
</file>

<file path=xl/ctrlProps/ctrlProp166.xml><?xml version="1.0" encoding="utf-8"?>
<formControlPr xmlns="http://schemas.microsoft.com/office/spreadsheetml/2009/9/main" objectType="CheckBox" fmlaLink="$H$72" lockText="1" noThreeD="1"/>
</file>

<file path=xl/ctrlProps/ctrlProp167.xml><?xml version="1.0" encoding="utf-8"?>
<formControlPr xmlns="http://schemas.microsoft.com/office/spreadsheetml/2009/9/main" objectType="CheckBox" fmlaLink="$H$73" lockText="1" noThreeD="1"/>
</file>

<file path=xl/ctrlProps/ctrlProp168.xml><?xml version="1.0" encoding="utf-8"?>
<formControlPr xmlns="http://schemas.microsoft.com/office/spreadsheetml/2009/9/main" objectType="CheckBox" fmlaLink="$H$74" lockText="1" noThreeD="1"/>
</file>

<file path=xl/ctrlProps/ctrlProp169.xml><?xml version="1.0" encoding="utf-8"?>
<formControlPr xmlns="http://schemas.microsoft.com/office/spreadsheetml/2009/9/main" objectType="CheckBox" fmlaLink="$H$75" lockText="1" noThreeD="1"/>
</file>

<file path=xl/ctrlProps/ctrlProp170.xml><?xml version="1.0" encoding="utf-8"?>
<formControlPr xmlns="http://schemas.microsoft.com/office/spreadsheetml/2009/9/main" objectType="CheckBox" fmlaLink="$H$76" lockText="1" noThreeD="1"/>
</file>

<file path=xl/ctrlProps/ctrlProp171.xml><?xml version="1.0" encoding="utf-8"?>
<formControlPr xmlns="http://schemas.microsoft.com/office/spreadsheetml/2009/9/main" objectType="CheckBox" fmlaLink="$H$77" lockText="1" noThreeD="1"/>
</file>

<file path=xl/ctrlProps/ctrlProp172.xml><?xml version="1.0" encoding="utf-8"?>
<formControlPr xmlns="http://schemas.microsoft.com/office/spreadsheetml/2009/9/main" objectType="CheckBox" fmlaLink="$H$78" lockText="1" noThreeD="1"/>
</file>

<file path=xl/ctrlProps/ctrlProp173.xml><?xml version="1.0" encoding="utf-8"?>
<formControlPr xmlns="http://schemas.microsoft.com/office/spreadsheetml/2009/9/main" objectType="CheckBox" fmlaLink="$H$79" lockText="1" noThreeD="1"/>
</file>

<file path=xl/ctrlProps/ctrlProp174.xml><?xml version="1.0" encoding="utf-8"?>
<formControlPr xmlns="http://schemas.microsoft.com/office/spreadsheetml/2009/9/main" objectType="CheckBox" fmlaLink="$H$80" lockText="1" noThreeD="1"/>
</file>

<file path=xl/ctrlProps/ctrlProp175.xml><?xml version="1.0" encoding="utf-8"?>
<formControlPr xmlns="http://schemas.microsoft.com/office/spreadsheetml/2009/9/main" objectType="CheckBox" fmlaLink="$H$81" lockText="1" noThreeD="1"/>
</file>

<file path=xl/ctrlProps/ctrlProp176.xml><?xml version="1.0" encoding="utf-8"?>
<formControlPr xmlns="http://schemas.microsoft.com/office/spreadsheetml/2009/9/main" objectType="CheckBox" fmlaLink="$H$82" lockText="1" noThreeD="1"/>
</file>

<file path=xl/ctrlProps/ctrlProp177.xml><?xml version="1.0" encoding="utf-8"?>
<formControlPr xmlns="http://schemas.microsoft.com/office/spreadsheetml/2009/9/main" objectType="CheckBox" fmlaLink="$H$83" lockText="1" noThreeD="1"/>
</file>

<file path=xl/ctrlProps/ctrlProp178.xml><?xml version="1.0" encoding="utf-8"?>
<formControlPr xmlns="http://schemas.microsoft.com/office/spreadsheetml/2009/9/main" objectType="CheckBox" fmlaLink="$H$84" lockText="1" noThreeD="1"/>
</file>

<file path=xl/ctrlProps/ctrlProp179.xml><?xml version="1.0" encoding="utf-8"?>
<formControlPr xmlns="http://schemas.microsoft.com/office/spreadsheetml/2009/9/main" objectType="CheckBox" fmlaLink="$H$85" lockText="1" noThreeD="1"/>
</file>

<file path=xl/ctrlProps/ctrlProp180.xml><?xml version="1.0" encoding="utf-8"?>
<formControlPr xmlns="http://schemas.microsoft.com/office/spreadsheetml/2009/9/main" objectType="CheckBox" fmlaLink="$H$86" lockText="1" noThreeD="1"/>
</file>

<file path=xl/ctrlProps/ctrlProp181.xml><?xml version="1.0" encoding="utf-8"?>
<formControlPr xmlns="http://schemas.microsoft.com/office/spreadsheetml/2009/9/main" objectType="CheckBox" fmlaLink="$H$87" lockText="1" noThreeD="1"/>
</file>

<file path=xl/ctrlProps/ctrlProp182.xml><?xml version="1.0" encoding="utf-8"?>
<formControlPr xmlns="http://schemas.microsoft.com/office/spreadsheetml/2009/9/main" objectType="CheckBox" fmlaLink="$H$88" lockText="1" noThreeD="1"/>
</file>

<file path=xl/ctrlProps/ctrlProp183.xml><?xml version="1.0" encoding="utf-8"?>
<formControlPr xmlns="http://schemas.microsoft.com/office/spreadsheetml/2009/9/main" objectType="CheckBox" fmlaLink="$H$89" lockText="1" noThreeD="1"/>
</file>

<file path=xl/ctrlProps/ctrlProp184.xml><?xml version="1.0" encoding="utf-8"?>
<formControlPr xmlns="http://schemas.microsoft.com/office/spreadsheetml/2009/9/main" objectType="CheckBox" fmlaLink="$H$90" lockText="1" noThreeD="1"/>
</file>

<file path=xl/ctrlProps/ctrlProp185.xml><?xml version="1.0" encoding="utf-8"?>
<formControlPr xmlns="http://schemas.microsoft.com/office/spreadsheetml/2009/9/main" objectType="CheckBox" fmlaLink="$H$91" lockText="1" noThreeD="1"/>
</file>

<file path=xl/ctrlProps/ctrlProp186.xml><?xml version="1.0" encoding="utf-8"?>
<formControlPr xmlns="http://schemas.microsoft.com/office/spreadsheetml/2009/9/main" objectType="CheckBox" fmlaLink="$H$92" lockText="1" noThreeD="1"/>
</file>

<file path=xl/ctrlProps/ctrlProp187.xml><?xml version="1.0" encoding="utf-8"?>
<formControlPr xmlns="http://schemas.microsoft.com/office/spreadsheetml/2009/9/main" objectType="CheckBox" fmlaLink="$H$93" lockText="1" noThreeD="1"/>
</file>

<file path=xl/ctrlProps/ctrlProp188.xml><?xml version="1.0" encoding="utf-8"?>
<formControlPr xmlns="http://schemas.microsoft.com/office/spreadsheetml/2009/9/main" objectType="CheckBox" fmlaLink="$H$94" lockText="1" noThreeD="1"/>
</file>

<file path=xl/ctrlProps/ctrlProp189.xml><?xml version="1.0" encoding="utf-8"?>
<formControlPr xmlns="http://schemas.microsoft.com/office/spreadsheetml/2009/9/main" objectType="CheckBox" fmlaLink="$H$95" lockText="1" noThreeD="1"/>
</file>

<file path=xl/ctrlProps/ctrlProp190.xml><?xml version="1.0" encoding="utf-8"?>
<formControlPr xmlns="http://schemas.microsoft.com/office/spreadsheetml/2009/9/main" objectType="CheckBox" fmlaLink="$H$96" lockText="1" noThreeD="1"/>
</file>

<file path=xl/ctrlProps/ctrlProp191.xml><?xml version="1.0" encoding="utf-8"?>
<formControlPr xmlns="http://schemas.microsoft.com/office/spreadsheetml/2009/9/main" objectType="CheckBox" fmlaLink="$H$97" lockText="1" noThreeD="1"/>
</file>

<file path=xl/ctrlProps/ctrlProp192.xml><?xml version="1.0" encoding="utf-8"?>
<formControlPr xmlns="http://schemas.microsoft.com/office/spreadsheetml/2009/9/main" objectType="CheckBox" fmlaLink="$H$98" lockText="1" noThreeD="1"/>
</file>

<file path=xl/ctrlProps/ctrlProp193.xml><?xml version="1.0" encoding="utf-8"?>
<formControlPr xmlns="http://schemas.microsoft.com/office/spreadsheetml/2009/9/main" objectType="CheckBox" fmlaLink="$H$99" lockText="1" noThreeD="1"/>
</file>

<file path=xl/ctrlProps/ctrlProp194.xml><?xml version="1.0" encoding="utf-8"?>
<formControlPr xmlns="http://schemas.microsoft.com/office/spreadsheetml/2009/9/main" objectType="CheckBox" fmlaLink="$H$100" lockText="1" noThreeD="1"/>
</file>

<file path=xl/ctrlProps/ctrlProp195.xml><?xml version="1.0" encoding="utf-8"?>
<formControlPr xmlns="http://schemas.microsoft.com/office/spreadsheetml/2009/9/main" objectType="CheckBox" fmlaLink="$H$101" lockText="1" noThreeD="1"/>
</file>

<file path=xl/ctrlProps/ctrlProp196.xml><?xml version="1.0" encoding="utf-8"?>
<formControlPr xmlns="http://schemas.microsoft.com/office/spreadsheetml/2009/9/main" objectType="CheckBox" fmlaLink="$H$102" lockText="1" noThreeD="1"/>
</file>

<file path=xl/ctrlProps/ctrlProp197.xml><?xml version="1.0" encoding="utf-8"?>
<formControlPr xmlns="http://schemas.microsoft.com/office/spreadsheetml/2009/9/main" objectType="CheckBox" fmlaLink="$H$103" lockText="1" noThreeD="1"/>
</file>

<file path=xl/ctrlProps/ctrlProp198.xml><?xml version="1.0" encoding="utf-8"?>
<formControlPr xmlns="http://schemas.microsoft.com/office/spreadsheetml/2009/9/main" objectType="CheckBox" fmlaLink="$H$104" lockText="1" noThreeD="1"/>
</file>

<file path=xl/ctrlProps/ctrlProp199.xml><?xml version="1.0" encoding="utf-8"?>
<formControlPr xmlns="http://schemas.microsoft.com/office/spreadsheetml/2009/9/main" objectType="CheckBox" fmlaLink="$H$105" lockText="1" noThreeD="1"/>
</file>

<file path=xl/ctrlProps/ctrlProp200.xml><?xml version="1.0" encoding="utf-8"?>
<formControlPr xmlns="http://schemas.microsoft.com/office/spreadsheetml/2009/9/main" objectType="CheckBox" fmlaLink="$H$106" lockText="1" noThreeD="1"/>
</file>

<file path=xl/ctrlProps/ctrlProp201.xml><?xml version="1.0" encoding="utf-8"?>
<formControlPr xmlns="http://schemas.microsoft.com/office/spreadsheetml/2009/9/main" objectType="CheckBox" fmlaLink="$H$107" lockText="1" noThreeD="1"/>
</file>

<file path=xl/ctrlProps/ctrlProp202.xml><?xml version="1.0" encoding="utf-8"?>
<formControlPr xmlns="http://schemas.microsoft.com/office/spreadsheetml/2009/9/main" objectType="CheckBox" fmlaLink="$H$108" lockText="1" noThreeD="1"/>
</file>

<file path=xl/ctrlProps/ctrlProp203.xml><?xml version="1.0" encoding="utf-8"?>
<formControlPr xmlns="http://schemas.microsoft.com/office/spreadsheetml/2009/9/main" objectType="CheckBox" fmlaLink="$H$109" lockText="1" noThreeD="1"/>
</file>

<file path=xl/ctrlProps/ctrlProp204.xml><?xml version="1.0" encoding="utf-8"?>
<formControlPr xmlns="http://schemas.microsoft.com/office/spreadsheetml/2009/9/main" objectType="CheckBox" fmlaLink="$H$110" lockText="1" noThreeD="1"/>
</file>

<file path=xl/ctrlProps/ctrlProp205.xml><?xml version="1.0" encoding="utf-8"?>
<formControlPr xmlns="http://schemas.microsoft.com/office/spreadsheetml/2009/9/main" objectType="CheckBox" fmlaLink="$H$111" lockText="1" noThreeD="1"/>
</file>

<file path=xl/ctrlProps/ctrlProp206.xml><?xml version="1.0" encoding="utf-8"?>
<formControlPr xmlns="http://schemas.microsoft.com/office/spreadsheetml/2009/9/main" objectType="CheckBox" fmlaLink="$H$112" lockText="1" noThreeD="1"/>
</file>

<file path=xl/ctrlProps/ctrlProp207.xml><?xml version="1.0" encoding="utf-8"?>
<formControlPr xmlns="http://schemas.microsoft.com/office/spreadsheetml/2009/9/main" objectType="CheckBox" fmlaLink="$H$113" lockText="1" noThreeD="1"/>
</file>

<file path=xl/ctrlProps/ctrlProp208.xml><?xml version="1.0" encoding="utf-8"?>
<formControlPr xmlns="http://schemas.microsoft.com/office/spreadsheetml/2009/9/main" objectType="CheckBox" fmlaLink="$H$114" lockText="1" noThreeD="1"/>
</file>

<file path=xl/ctrlProps/ctrlProp209.xml><?xml version="1.0" encoding="utf-8"?>
<formControlPr xmlns="http://schemas.microsoft.com/office/spreadsheetml/2009/9/main" objectType="CheckBox" fmlaLink="$H$115" lockText="1" noThreeD="1"/>
</file>

<file path=xl/ctrlProps/ctrlProp210.xml><?xml version="1.0" encoding="utf-8"?>
<formControlPr xmlns="http://schemas.microsoft.com/office/spreadsheetml/2009/9/main" objectType="CheckBox" fmlaLink="$H$116" lockText="1" noThreeD="1"/>
</file>

<file path=xl/ctrlProps/ctrlProp211.xml><?xml version="1.0" encoding="utf-8"?>
<formControlPr xmlns="http://schemas.microsoft.com/office/spreadsheetml/2009/9/main" objectType="CheckBox" fmlaLink="$H$117" lockText="1" noThreeD="1"/>
</file>

<file path=xl/ctrlProps/ctrlProp212.xml><?xml version="1.0" encoding="utf-8"?>
<formControlPr xmlns="http://schemas.microsoft.com/office/spreadsheetml/2009/9/main" objectType="CheckBox" fmlaLink="$H$118" lockText="1" noThreeD="1"/>
</file>

<file path=xl/ctrlProps/ctrlProp213.xml><?xml version="1.0" encoding="utf-8"?>
<formControlPr xmlns="http://schemas.microsoft.com/office/spreadsheetml/2009/9/main" objectType="CheckBox" fmlaLink="$H$119" lockText="1" noThreeD="1"/>
</file>

<file path=xl/ctrlProps/ctrlProp214.xml><?xml version="1.0" encoding="utf-8"?>
<formControlPr xmlns="http://schemas.microsoft.com/office/spreadsheetml/2009/9/main" objectType="CheckBox" fmlaLink="$H$120" lockText="1" noThreeD="1"/>
</file>

<file path=xl/ctrlProps/ctrlProp215.xml><?xml version="1.0" encoding="utf-8"?>
<formControlPr xmlns="http://schemas.microsoft.com/office/spreadsheetml/2009/9/main" objectType="CheckBox" fmlaLink="$H$121" lockText="1" noThreeD="1"/>
</file>

<file path=xl/ctrlProps/ctrlProp216.xml><?xml version="1.0" encoding="utf-8"?>
<formControlPr xmlns="http://schemas.microsoft.com/office/spreadsheetml/2009/9/main" objectType="CheckBox" fmlaLink="$H$122" lockText="1" noThreeD="1"/>
</file>

<file path=xl/ctrlProps/ctrlProp217.xml><?xml version="1.0" encoding="utf-8"?>
<formControlPr xmlns="http://schemas.microsoft.com/office/spreadsheetml/2009/9/main" objectType="CheckBox" fmlaLink="$H$123" lockText="1" noThreeD="1"/>
</file>

<file path=xl/ctrlProps/ctrlProp218.xml><?xml version="1.0" encoding="utf-8"?>
<formControlPr xmlns="http://schemas.microsoft.com/office/spreadsheetml/2009/9/main" objectType="CheckBox" fmlaLink="$H$124" lockText="1" noThreeD="1"/>
</file>

<file path=xl/ctrlProps/ctrlProp219.xml><?xml version="1.0" encoding="utf-8"?>
<formControlPr xmlns="http://schemas.microsoft.com/office/spreadsheetml/2009/9/main" objectType="CheckBox" fmlaLink="$H$125" lockText="1" noThreeD="1"/>
</file>

<file path=xl/ctrlProps/ctrlProp220.xml><?xml version="1.0" encoding="utf-8"?>
<formControlPr xmlns="http://schemas.microsoft.com/office/spreadsheetml/2009/9/main" objectType="CheckBox" fmlaLink="$H$126" lockText="1" noThreeD="1"/>
</file>

<file path=xl/ctrlProps/ctrlProp221.xml><?xml version="1.0" encoding="utf-8"?>
<formControlPr xmlns="http://schemas.microsoft.com/office/spreadsheetml/2009/9/main" objectType="CheckBox" fmlaLink="$H$127" lockText="1" noThreeD="1"/>
</file>

<file path=xl/ctrlProps/ctrlProp222.xml><?xml version="1.0" encoding="utf-8"?>
<formControlPr xmlns="http://schemas.microsoft.com/office/spreadsheetml/2009/9/main" objectType="CheckBox" fmlaLink="$H$128" lockText="1" noThreeD="1"/>
</file>

<file path=xl/ctrlProps/ctrlProp223.xml><?xml version="1.0" encoding="utf-8"?>
<formControlPr xmlns="http://schemas.microsoft.com/office/spreadsheetml/2009/9/main" objectType="CheckBox" fmlaLink="$H$129" lockText="1" noThreeD="1"/>
</file>

<file path=xl/ctrlProps/ctrlProp224.xml><?xml version="1.0" encoding="utf-8"?>
<formControlPr xmlns="http://schemas.microsoft.com/office/spreadsheetml/2009/9/main" objectType="CheckBox" fmlaLink="$H$130" lockText="1" noThreeD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CheckBox" checked="Checked" fmlaLink="$D$13" lockText="1" noThreeD="1"/>
</file>

<file path=xl/ctrlProps/ctrlProp227.xml><?xml version="1.0" encoding="utf-8"?>
<formControlPr xmlns="http://schemas.microsoft.com/office/spreadsheetml/2009/9/main" objectType="CheckBox" checked="Checked" fmlaLink="$D$14" lockText="1" noThreeD="1"/>
</file>

<file path=xl/ctrlProps/ctrlProp228.xml><?xml version="1.0" encoding="utf-8"?>
<formControlPr xmlns="http://schemas.microsoft.com/office/spreadsheetml/2009/9/main" objectType="CheckBox" fmlaLink="$D$15" lockText="1" noThreeD="1"/>
</file>

<file path=xl/ctrlProps/ctrlProp229.xml><?xml version="1.0" encoding="utf-8"?>
<formControlPr xmlns="http://schemas.microsoft.com/office/spreadsheetml/2009/9/main" objectType="CheckBox" checked="Checked" fmlaLink="$D$16" lockText="1" noThreeD="1"/>
</file>

<file path=xl/ctrlProps/ctrlProp230.xml><?xml version="1.0" encoding="utf-8"?>
<formControlPr xmlns="http://schemas.microsoft.com/office/spreadsheetml/2009/9/main" objectType="CheckBox" fmlaLink="$D$17" lockText="1" noThreeD="1"/>
</file>

<file path=xl/ctrlProps/ctrlProp231.xml><?xml version="1.0" encoding="utf-8"?>
<formControlPr xmlns="http://schemas.microsoft.com/office/spreadsheetml/2009/9/main" objectType="CheckBox" fmlaLink="$D$18" lockText="1" noThreeD="1"/>
</file>

<file path=xl/ctrlProps/ctrlProp232.xml><?xml version="1.0" encoding="utf-8"?>
<formControlPr xmlns="http://schemas.microsoft.com/office/spreadsheetml/2009/9/main" objectType="CheckBox" fmlaLink="$D$19" lockText="1" noThreeD="1"/>
</file>

<file path=xl/ctrlProps/ctrlProp233.xml><?xml version="1.0" encoding="utf-8"?>
<formControlPr xmlns="http://schemas.microsoft.com/office/spreadsheetml/2009/9/main" objectType="CheckBox" fmlaLink="$D$20" lockText="1" noThreeD="1"/>
</file>

<file path=xl/ctrlProps/ctrlProp234.xml><?xml version="1.0" encoding="utf-8"?>
<formControlPr xmlns="http://schemas.microsoft.com/office/spreadsheetml/2009/9/main" objectType="CheckBox" fmlaLink="$D$21" lockText="1" noThreeD="1"/>
</file>

<file path=xl/ctrlProps/ctrlProp235.xml><?xml version="1.0" encoding="utf-8"?>
<formControlPr xmlns="http://schemas.microsoft.com/office/spreadsheetml/2009/9/main" objectType="CheckBox" fmlaLink="$D$22" lockText="1" noThreeD="1"/>
</file>

<file path=xl/ctrlProps/ctrlProp236.xml><?xml version="1.0" encoding="utf-8"?>
<formControlPr xmlns="http://schemas.microsoft.com/office/spreadsheetml/2009/9/main" objectType="CheckBox" fmlaLink="$D$23" lockText="1" noThreeD="1"/>
</file>

<file path=xl/ctrlProps/ctrlProp237.xml><?xml version="1.0" encoding="utf-8"?>
<formControlPr xmlns="http://schemas.microsoft.com/office/spreadsheetml/2009/9/main" objectType="CheckBox" fmlaLink="$D$24" lockText="1" noThreeD="1"/>
</file>

<file path=xl/ctrlProps/ctrlProp238.xml><?xml version="1.0" encoding="utf-8"?>
<formControlPr xmlns="http://schemas.microsoft.com/office/spreadsheetml/2009/9/main" objectType="CheckBox" fmlaLink="$D$25" lockText="1" noThreeD="1"/>
</file>

<file path=xl/ctrlProps/ctrlProp239.xml><?xml version="1.0" encoding="utf-8"?>
<formControlPr xmlns="http://schemas.microsoft.com/office/spreadsheetml/2009/9/main" objectType="CheckBox" fmlaLink="$D$26" lockText="1" noThreeD="1"/>
</file>

<file path=xl/ctrlProps/ctrlProp240.xml><?xml version="1.0" encoding="utf-8"?>
<formControlPr xmlns="http://schemas.microsoft.com/office/spreadsheetml/2009/9/main" objectType="CheckBox" fmlaLink="$D$27" lockText="1" noThreeD="1"/>
</file>

<file path=xl/ctrlProps/ctrlProp241.xml><?xml version="1.0" encoding="utf-8"?>
<formControlPr xmlns="http://schemas.microsoft.com/office/spreadsheetml/2009/9/main" objectType="CheckBox" fmlaLink="$D$28" lockText="1" noThreeD="1"/>
</file>

<file path=xl/ctrlProps/ctrlProp242.xml><?xml version="1.0" encoding="utf-8"?>
<formControlPr xmlns="http://schemas.microsoft.com/office/spreadsheetml/2009/9/main" objectType="CheckBox" fmlaLink="$D$29" lockText="1" noThreeD="1"/>
</file>

<file path=xl/ctrlProps/ctrlProp243.xml><?xml version="1.0" encoding="utf-8"?>
<formControlPr xmlns="http://schemas.microsoft.com/office/spreadsheetml/2009/9/main" objectType="CheckBox" fmlaLink="$D$30" lockText="1" noThreeD="1"/>
</file>

<file path=xl/ctrlProps/ctrlProp244.xml><?xml version="1.0" encoding="utf-8"?>
<formControlPr xmlns="http://schemas.microsoft.com/office/spreadsheetml/2009/9/main" objectType="CheckBox" fmlaLink="$D$31" lockText="1" noThreeD="1"/>
</file>

<file path=xl/ctrlProps/ctrlProp245.xml><?xml version="1.0" encoding="utf-8"?>
<formControlPr xmlns="http://schemas.microsoft.com/office/spreadsheetml/2009/9/main" objectType="CheckBox" fmlaLink="$D$32" lockText="1" noThreeD="1"/>
</file>

<file path=xl/ctrlProps/ctrlProp246.xml><?xml version="1.0" encoding="utf-8"?>
<formControlPr xmlns="http://schemas.microsoft.com/office/spreadsheetml/2009/9/main" objectType="CheckBox" fmlaLink="$D$33" lockText="1" noThreeD="1"/>
</file>

<file path=xl/ctrlProps/ctrlProp247.xml><?xml version="1.0" encoding="utf-8"?>
<formControlPr xmlns="http://schemas.microsoft.com/office/spreadsheetml/2009/9/main" objectType="CheckBox" fmlaLink="$D$34" lockText="1" noThreeD="1"/>
</file>

<file path=xl/ctrlProps/ctrlProp248.xml><?xml version="1.0" encoding="utf-8"?>
<formControlPr xmlns="http://schemas.microsoft.com/office/spreadsheetml/2009/9/main" objectType="CheckBox" fmlaLink="$D$35" lockText="1" noThreeD="1"/>
</file>

<file path=xl/ctrlProps/ctrlProp249.xml><?xml version="1.0" encoding="utf-8"?>
<formControlPr xmlns="http://schemas.microsoft.com/office/spreadsheetml/2009/9/main" objectType="CheckBox" fmlaLink="$D$36" lockText="1" noThreeD="1"/>
</file>

<file path=xl/ctrlProps/ctrlProp250.xml><?xml version="1.0" encoding="utf-8"?>
<formControlPr xmlns="http://schemas.microsoft.com/office/spreadsheetml/2009/9/main" objectType="CheckBox" fmlaLink="$D$37" lockText="1" noThreeD="1"/>
</file>

<file path=xl/ctrlProps/ctrlProp251.xml><?xml version="1.0" encoding="utf-8"?>
<formControlPr xmlns="http://schemas.microsoft.com/office/spreadsheetml/2009/9/main" objectType="CheckBox" fmlaLink="$D$38" lockText="1" noThreeD="1"/>
</file>

<file path=xl/ctrlProps/ctrlProp252.xml><?xml version="1.0" encoding="utf-8"?>
<formControlPr xmlns="http://schemas.microsoft.com/office/spreadsheetml/2009/9/main" objectType="CheckBox" fmlaLink="$D$39" lockText="1" noThreeD="1"/>
</file>

<file path=xl/ctrlProps/ctrlProp253.xml><?xml version="1.0" encoding="utf-8"?>
<formControlPr xmlns="http://schemas.microsoft.com/office/spreadsheetml/2009/9/main" objectType="CheckBox" fmlaLink="$D$40" lockText="1" noThreeD="1"/>
</file>

<file path=xl/ctrlProps/ctrlProp254.xml><?xml version="1.0" encoding="utf-8"?>
<formControlPr xmlns="http://schemas.microsoft.com/office/spreadsheetml/2009/9/main" objectType="CheckBox" fmlaLink="$D$41" lockText="1" noThreeD="1"/>
</file>

<file path=xl/ctrlProps/ctrlProp255.xml><?xml version="1.0" encoding="utf-8"?>
<formControlPr xmlns="http://schemas.microsoft.com/office/spreadsheetml/2009/9/main" objectType="CheckBox" checked="Checked" fmlaLink="$I$13" lockText="1" noThreeD="1"/>
</file>

<file path=xl/ctrlProps/ctrlProp256.xml><?xml version="1.0" encoding="utf-8"?>
<formControlPr xmlns="http://schemas.microsoft.com/office/spreadsheetml/2009/9/main" objectType="CheckBox" checked="Checked" fmlaLink="$I$14" lockText="1" noThreeD="1"/>
</file>

<file path=xl/ctrlProps/ctrlProp257.xml><?xml version="1.0" encoding="utf-8"?>
<formControlPr xmlns="http://schemas.microsoft.com/office/spreadsheetml/2009/9/main" objectType="CheckBox" checked="Checked" fmlaLink="$I$15" lockText="1" noThreeD="1"/>
</file>

<file path=xl/ctrlProps/ctrlProp258.xml><?xml version="1.0" encoding="utf-8"?>
<formControlPr xmlns="http://schemas.microsoft.com/office/spreadsheetml/2009/9/main" objectType="CheckBox" checked="Checked" fmlaLink="$I$16" lockText="1" noThreeD="1"/>
</file>

<file path=xl/ctrlProps/ctrlProp259.xml><?xml version="1.0" encoding="utf-8"?>
<formControlPr xmlns="http://schemas.microsoft.com/office/spreadsheetml/2009/9/main" objectType="CheckBox" checked="Checked" fmlaLink="$I$17" lockText="1" noThreeD="1"/>
</file>

<file path=xl/ctrlProps/ctrlProp260.xml><?xml version="1.0" encoding="utf-8"?>
<formControlPr xmlns="http://schemas.microsoft.com/office/spreadsheetml/2009/9/main" objectType="CheckBox" checked="Checked" fmlaLink="$I$18" lockText="1" noThreeD="1"/>
</file>

<file path=xl/ctrlProps/ctrlProp261.xml><?xml version="1.0" encoding="utf-8"?>
<formControlPr xmlns="http://schemas.microsoft.com/office/spreadsheetml/2009/9/main" objectType="CheckBox" checked="Checked" fmlaLink="$I$19" lockText="1" noThreeD="1"/>
</file>

<file path=xl/ctrlProps/ctrlProp262.xml><?xml version="1.0" encoding="utf-8"?>
<formControlPr xmlns="http://schemas.microsoft.com/office/spreadsheetml/2009/9/main" objectType="CheckBox" checked="Checked" fmlaLink="$I$20" lockText="1" noThreeD="1"/>
</file>

<file path=xl/ctrlProps/ctrlProp263.xml><?xml version="1.0" encoding="utf-8"?>
<formControlPr xmlns="http://schemas.microsoft.com/office/spreadsheetml/2009/9/main" objectType="CheckBox" checked="Checked" fmlaLink="$I$21" lockText="1" noThreeD="1"/>
</file>

<file path=xl/ctrlProps/ctrlProp264.xml><?xml version="1.0" encoding="utf-8"?>
<formControlPr xmlns="http://schemas.microsoft.com/office/spreadsheetml/2009/9/main" objectType="CheckBox" checked="Checked" fmlaLink="$I$22" lockText="1" noThreeD="1"/>
</file>

<file path=xl/ctrlProps/ctrlProp265.xml><?xml version="1.0" encoding="utf-8"?>
<formControlPr xmlns="http://schemas.microsoft.com/office/spreadsheetml/2009/9/main" objectType="CheckBox" checked="Checked" fmlaLink="$I$23" lockText="1" noThreeD="1"/>
</file>

<file path=xl/ctrlProps/ctrlProp266.xml><?xml version="1.0" encoding="utf-8"?>
<formControlPr xmlns="http://schemas.microsoft.com/office/spreadsheetml/2009/9/main" objectType="CheckBox" checked="Checked" fmlaLink="$I$24" lockText="1" noThreeD="1"/>
</file>

<file path=xl/ctrlProps/ctrlProp267.xml><?xml version="1.0" encoding="utf-8"?>
<formControlPr xmlns="http://schemas.microsoft.com/office/spreadsheetml/2009/9/main" objectType="CheckBox" checked="Checked" fmlaLink="$I$25" lockText="1" noThreeD="1"/>
</file>

<file path=xl/ctrlProps/ctrlProp268.xml><?xml version="1.0" encoding="utf-8"?>
<formControlPr xmlns="http://schemas.microsoft.com/office/spreadsheetml/2009/9/main" objectType="CheckBox" checked="Checked" fmlaLink="$I$26" lockText="1" noThreeD="1"/>
</file>

<file path=xl/ctrlProps/ctrlProp269.xml><?xml version="1.0" encoding="utf-8"?>
<formControlPr xmlns="http://schemas.microsoft.com/office/spreadsheetml/2009/9/main" objectType="CheckBox" fmlaLink="$I$27" lockText="1" noThreeD="1"/>
</file>

<file path=xl/ctrlProps/ctrlProp270.xml><?xml version="1.0" encoding="utf-8"?>
<formControlPr xmlns="http://schemas.microsoft.com/office/spreadsheetml/2009/9/main" objectType="CheckBox" fmlaLink="$I$28" lockText="1" noThreeD="1"/>
</file>

<file path=xl/ctrlProps/ctrlProp271.xml><?xml version="1.0" encoding="utf-8"?>
<formControlPr xmlns="http://schemas.microsoft.com/office/spreadsheetml/2009/9/main" objectType="CheckBox" checked="Checked" fmlaLink="$I$29" lockText="1" noThreeD="1"/>
</file>

<file path=xl/ctrlProps/ctrlProp272.xml><?xml version="1.0" encoding="utf-8"?>
<formControlPr xmlns="http://schemas.microsoft.com/office/spreadsheetml/2009/9/main" objectType="CheckBox" checked="Checked" fmlaLink="$I$30" lockText="1" noThreeD="1"/>
</file>

<file path=xl/ctrlProps/ctrlProp273.xml><?xml version="1.0" encoding="utf-8"?>
<formControlPr xmlns="http://schemas.microsoft.com/office/spreadsheetml/2009/9/main" objectType="CheckBox" checked="Checked" fmlaLink="$I$31" lockText="1" noThreeD="1"/>
</file>

<file path=xl/ctrlProps/ctrlProp274.xml><?xml version="1.0" encoding="utf-8"?>
<formControlPr xmlns="http://schemas.microsoft.com/office/spreadsheetml/2009/9/main" objectType="CheckBox" checked="Checked" fmlaLink="$I$32" lockText="1" noThreeD="1"/>
</file>

<file path=xl/ctrlProps/ctrlProp275.xml><?xml version="1.0" encoding="utf-8"?>
<formControlPr xmlns="http://schemas.microsoft.com/office/spreadsheetml/2009/9/main" objectType="CheckBox" checked="Checked" fmlaLink="$I$33" lockText="1" noThreeD="1"/>
</file>

<file path=xl/ctrlProps/ctrlProp276.xml><?xml version="1.0" encoding="utf-8"?>
<formControlPr xmlns="http://schemas.microsoft.com/office/spreadsheetml/2009/9/main" objectType="CheckBox" checked="Checked" fmlaLink="$I$34" lockText="1" noThreeD="1"/>
</file>

<file path=xl/ctrlProps/ctrlProp277.xml><?xml version="1.0" encoding="utf-8"?>
<formControlPr xmlns="http://schemas.microsoft.com/office/spreadsheetml/2009/9/main" objectType="CheckBox" checked="Checked" fmlaLink="$I$35" lockText="1" noThreeD="1"/>
</file>

<file path=xl/ctrlProps/ctrlProp278.xml><?xml version="1.0" encoding="utf-8"?>
<formControlPr xmlns="http://schemas.microsoft.com/office/spreadsheetml/2009/9/main" objectType="CheckBox" checked="Checked" fmlaLink="$I$36" lockText="1" noThreeD="1"/>
</file>

<file path=xl/ctrlProps/ctrlProp279.xml><?xml version="1.0" encoding="utf-8"?>
<formControlPr xmlns="http://schemas.microsoft.com/office/spreadsheetml/2009/9/main" objectType="CheckBox" checked="Checked" fmlaLink="$I$37" lockText="1" noThreeD="1"/>
</file>

<file path=xl/ctrlProps/ctrlProp280.xml><?xml version="1.0" encoding="utf-8"?>
<formControlPr xmlns="http://schemas.microsoft.com/office/spreadsheetml/2009/9/main" objectType="CheckBox" checked="Checked" fmlaLink="$I$38" lockText="1" noThreeD="1"/>
</file>

<file path=xl/ctrlProps/ctrlProp281.xml><?xml version="1.0" encoding="utf-8"?>
<formControlPr xmlns="http://schemas.microsoft.com/office/spreadsheetml/2009/9/main" objectType="CheckBox" fmlaLink="$I$39" lockText="1" noThreeD="1"/>
</file>

<file path=xl/ctrlProps/ctrlProp282.xml><?xml version="1.0" encoding="utf-8"?>
<formControlPr xmlns="http://schemas.microsoft.com/office/spreadsheetml/2009/9/main" objectType="CheckBox" fmlaLink="$I$40" lockText="1" noThreeD="1"/>
</file>

<file path=xl/ctrlProps/ctrlProp283.xml><?xml version="1.0" encoding="utf-8"?>
<formControlPr xmlns="http://schemas.microsoft.com/office/spreadsheetml/2009/9/main" objectType="CheckBox" fmlaLink="$I$41" lockText="1" noThreeD="1"/>
</file>

<file path=xl/ctrlProps/ctrlProp284.xml><?xml version="1.0" encoding="utf-8"?>
<formControlPr xmlns="http://schemas.microsoft.com/office/spreadsheetml/2009/9/main" objectType="CheckBox" checked="Checked" fmlaLink="$D$44" lockText="1" noThreeD="1"/>
</file>

<file path=xl/ctrlProps/ctrlProp285.xml><?xml version="1.0" encoding="utf-8"?>
<formControlPr xmlns="http://schemas.microsoft.com/office/spreadsheetml/2009/9/main" objectType="CheckBox" checked="Checked" fmlaLink="$D$45" lockText="1" noThreeD="1"/>
</file>

<file path=xl/ctrlProps/ctrlProp286.xml><?xml version="1.0" encoding="utf-8"?>
<formControlPr xmlns="http://schemas.microsoft.com/office/spreadsheetml/2009/9/main" objectType="CheckBox" checked="Checked" fmlaLink="$D$46" lockText="1" noThreeD="1"/>
</file>

<file path=xl/ctrlProps/ctrlProp287.xml><?xml version="1.0" encoding="utf-8"?>
<formControlPr xmlns="http://schemas.microsoft.com/office/spreadsheetml/2009/9/main" objectType="CheckBox" fmlaLink="$I$44" lockText="1" noThreeD="1"/>
</file>

<file path=xl/ctrlProps/ctrlProp288.xml><?xml version="1.0" encoding="utf-8"?>
<formControlPr xmlns="http://schemas.microsoft.com/office/spreadsheetml/2009/9/main" objectType="CheckBox" fmlaLink="$I$45" lockText="1" noThreeD="1"/>
</file>

<file path=xl/ctrlProps/ctrlProp289.xml><?xml version="1.0" encoding="utf-8"?>
<formControlPr xmlns="http://schemas.microsoft.com/office/spreadsheetml/2009/9/main" objectType="CheckBox" fmlaLink="$I$46" lockText="1" noThreeD="1"/>
</file>

<file path=xl/ctrlProps/ctrlProp290.xml><?xml version="1.0" encoding="utf-8"?>
<formControlPr xmlns="http://schemas.microsoft.com/office/spreadsheetml/2009/9/main" objectType="CheckBox" fmlaLink="$I$47" lockText="1" noThreeD="1"/>
</file>

<file path=xl/ctrlProps/ctrlProp291.xml><?xml version="1.0" encoding="utf-8"?>
<formControlPr xmlns="http://schemas.microsoft.com/office/spreadsheetml/2009/9/main" objectType="CheckBox" fmlaLink="$I$48" lockText="1" noThreeD="1"/>
</file>

<file path=xl/ctrlProps/ctrlProp292.xml><?xml version="1.0" encoding="utf-8"?>
<formControlPr xmlns="http://schemas.microsoft.com/office/spreadsheetml/2009/9/main" objectType="CheckBox" fmlaLink="$I$49" lockText="1" noThreeD="1"/>
</file>

<file path=xl/ctrlProps/ctrlProp293.xml><?xml version="1.0" encoding="utf-8"?>
<formControlPr xmlns="http://schemas.microsoft.com/office/spreadsheetml/2009/9/main" objectType="CheckBox" checked="Checked" fmlaLink="$D$46" lockText="1" noThreeD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CheckBox" checked="Checked" fmlaLink="$H$5" lockText="1" noThreeD="1"/>
</file>

<file path=xl/ctrlProps/ctrlProp298.xml><?xml version="1.0" encoding="utf-8"?>
<formControlPr xmlns="http://schemas.microsoft.com/office/spreadsheetml/2009/9/main" objectType="CheckBox" checked="Checked" fmlaLink="$H$6" lockText="1" noThreeD="1"/>
</file>

<file path=xl/ctrlProps/ctrlProp299.xml><?xml version="1.0" encoding="utf-8"?>
<formControlPr xmlns="http://schemas.microsoft.com/office/spreadsheetml/2009/9/main" objectType="CheckBox" checked="Checked" fmlaLink="$H$7" lockText="1" noThreeD="1"/>
</file>

<file path=xl/ctrlProps/ctrlProp300.xml><?xml version="1.0" encoding="utf-8"?>
<formControlPr xmlns="http://schemas.microsoft.com/office/spreadsheetml/2009/9/main" objectType="CheckBox" checked="Checked" fmlaLink="$H$8" lockText="1" noThreeD="1"/>
</file>

<file path=xl/ctrlProps/ctrlProp301.xml><?xml version="1.0" encoding="utf-8"?>
<formControlPr xmlns="http://schemas.microsoft.com/office/spreadsheetml/2009/9/main" objectType="CheckBox" checked="Checked" fmlaLink="$H$9" lockText="1" noThreeD="1"/>
</file>

<file path=xl/ctrlProps/ctrlProp302.xml><?xml version="1.0" encoding="utf-8"?>
<formControlPr xmlns="http://schemas.microsoft.com/office/spreadsheetml/2009/9/main" objectType="CheckBox" checked="Checked" fmlaLink="$H$10" lockText="1" noThreeD="1"/>
</file>

<file path=xl/ctrlProps/ctrlProp303.xml><?xml version="1.0" encoding="utf-8"?>
<formControlPr xmlns="http://schemas.microsoft.com/office/spreadsheetml/2009/9/main" objectType="CheckBox" checked="Checked" fmlaLink="$H$11" lockText="1" noThreeD="1"/>
</file>

<file path=xl/ctrlProps/ctrlProp304.xml><?xml version="1.0" encoding="utf-8"?>
<formControlPr xmlns="http://schemas.microsoft.com/office/spreadsheetml/2009/9/main" objectType="CheckBox" checked="Checked" fmlaLink="$H$12" lockText="1" noThreeD="1"/>
</file>

<file path=xl/ctrlProps/ctrlProp305.xml><?xml version="1.0" encoding="utf-8"?>
<formControlPr xmlns="http://schemas.microsoft.com/office/spreadsheetml/2009/9/main" objectType="CheckBox" checked="Checked" fmlaLink="$H$13" lockText="1" noThreeD="1"/>
</file>

<file path=xl/ctrlProps/ctrlProp306.xml><?xml version="1.0" encoding="utf-8"?>
<formControlPr xmlns="http://schemas.microsoft.com/office/spreadsheetml/2009/9/main" objectType="CheckBox" checked="Checked" fmlaLink="$H$14" lockText="1" noThreeD="1"/>
</file>

<file path=xl/ctrlProps/ctrlProp307.xml><?xml version="1.0" encoding="utf-8"?>
<formControlPr xmlns="http://schemas.microsoft.com/office/spreadsheetml/2009/9/main" objectType="CheckBox" checked="Checked" fmlaLink="$H$15" lockText="1" noThreeD="1"/>
</file>

<file path=xl/ctrlProps/ctrlProp308.xml><?xml version="1.0" encoding="utf-8"?>
<formControlPr xmlns="http://schemas.microsoft.com/office/spreadsheetml/2009/9/main" objectType="CheckBox" checked="Checked" fmlaLink="$H$16" lockText="1" noThreeD="1"/>
</file>

<file path=xl/ctrlProps/ctrlProp309.xml><?xml version="1.0" encoding="utf-8"?>
<formControlPr xmlns="http://schemas.microsoft.com/office/spreadsheetml/2009/9/main" objectType="CheckBox" checked="Checked" fmlaLink="$H$17" lockText="1" noThreeD="1"/>
</file>

<file path=xl/ctrlProps/ctrlProp310.xml><?xml version="1.0" encoding="utf-8"?>
<formControlPr xmlns="http://schemas.microsoft.com/office/spreadsheetml/2009/9/main" objectType="CheckBox" checked="Checked" fmlaLink="$H$18" lockText="1" noThreeD="1"/>
</file>

<file path=xl/ctrlProps/ctrlProp311.xml><?xml version="1.0" encoding="utf-8"?>
<formControlPr xmlns="http://schemas.microsoft.com/office/spreadsheetml/2009/9/main" objectType="CheckBox" checked="Checked" fmlaLink="$H$19" lockText="1" noThreeD="1"/>
</file>

<file path=xl/ctrlProps/ctrlProp312.xml><?xml version="1.0" encoding="utf-8"?>
<formControlPr xmlns="http://schemas.microsoft.com/office/spreadsheetml/2009/9/main" objectType="CheckBox" checked="Checked" fmlaLink="$H$20" lockText="1" noThreeD="1"/>
</file>

<file path=xl/ctrlProps/ctrlProp313.xml><?xml version="1.0" encoding="utf-8"?>
<formControlPr xmlns="http://schemas.microsoft.com/office/spreadsheetml/2009/9/main" objectType="CheckBox" checked="Checked" fmlaLink="$H$21" lockText="1" noThreeD="1"/>
</file>

<file path=xl/ctrlProps/ctrlProp314.xml><?xml version="1.0" encoding="utf-8"?>
<formControlPr xmlns="http://schemas.microsoft.com/office/spreadsheetml/2009/9/main" objectType="CheckBox" checked="Checked" fmlaLink="$H$22" lockText="1" noThreeD="1"/>
</file>

<file path=xl/ctrlProps/ctrlProp315.xml><?xml version="1.0" encoding="utf-8"?>
<formControlPr xmlns="http://schemas.microsoft.com/office/spreadsheetml/2009/9/main" objectType="CheckBox" checked="Checked" fmlaLink="$H$23" lockText="1" noThreeD="1"/>
</file>

<file path=xl/ctrlProps/ctrlProp316.xml><?xml version="1.0" encoding="utf-8"?>
<formControlPr xmlns="http://schemas.microsoft.com/office/spreadsheetml/2009/9/main" objectType="CheckBox" checked="Checked" fmlaLink="$H$24" lockText="1" noThreeD="1"/>
</file>

<file path=xl/ctrlProps/ctrlProp317.xml><?xml version="1.0" encoding="utf-8"?>
<formControlPr xmlns="http://schemas.microsoft.com/office/spreadsheetml/2009/9/main" objectType="CheckBox" checked="Checked" fmlaLink="$H$25" lockText="1" noThreeD="1"/>
</file>

<file path=xl/ctrlProps/ctrlProp318.xml><?xml version="1.0" encoding="utf-8"?>
<formControlPr xmlns="http://schemas.microsoft.com/office/spreadsheetml/2009/9/main" objectType="CheckBox" checked="Checked" fmlaLink="$H$26" lockText="1" noThreeD="1"/>
</file>

<file path=xl/ctrlProps/ctrlProp319.xml><?xml version="1.0" encoding="utf-8"?>
<formControlPr xmlns="http://schemas.microsoft.com/office/spreadsheetml/2009/9/main" objectType="CheckBox" checked="Checked" fmlaLink="$H$27" lockText="1" noThreeD="1"/>
</file>

<file path=xl/ctrlProps/ctrlProp320.xml><?xml version="1.0" encoding="utf-8"?>
<formControlPr xmlns="http://schemas.microsoft.com/office/spreadsheetml/2009/9/main" objectType="CheckBox" checked="Checked" fmlaLink="$H$28" lockText="1" noThreeD="1"/>
</file>

<file path=xl/ctrlProps/ctrlProp321.xml><?xml version="1.0" encoding="utf-8"?>
<formControlPr xmlns="http://schemas.microsoft.com/office/spreadsheetml/2009/9/main" objectType="CheckBox" checked="Checked" fmlaLink="$H$29" lockText="1" noThreeD="1"/>
</file>

<file path=xl/ctrlProps/ctrlProp322.xml><?xml version="1.0" encoding="utf-8"?>
<formControlPr xmlns="http://schemas.microsoft.com/office/spreadsheetml/2009/9/main" objectType="CheckBox" checked="Checked" fmlaLink="$H$30" lockText="1" noThreeD="1"/>
</file>

<file path=xl/ctrlProps/ctrlProp323.xml><?xml version="1.0" encoding="utf-8"?>
<formControlPr xmlns="http://schemas.microsoft.com/office/spreadsheetml/2009/9/main" objectType="CheckBox" checked="Checked" fmlaLink="$H$31" lockText="1" noThreeD="1"/>
</file>

<file path=xl/ctrlProps/ctrlProp324.xml><?xml version="1.0" encoding="utf-8"?>
<formControlPr xmlns="http://schemas.microsoft.com/office/spreadsheetml/2009/9/main" objectType="CheckBox" checked="Checked" fmlaLink="$H$32" lockText="1" noThreeD="1"/>
</file>

<file path=xl/ctrlProps/ctrlProp325.xml><?xml version="1.0" encoding="utf-8"?>
<formControlPr xmlns="http://schemas.microsoft.com/office/spreadsheetml/2009/9/main" objectType="CheckBox" checked="Checked" fmlaLink="$H$33" lockText="1" noThreeD="1"/>
</file>

<file path=xl/ctrlProps/ctrlProp326.xml><?xml version="1.0" encoding="utf-8"?>
<formControlPr xmlns="http://schemas.microsoft.com/office/spreadsheetml/2009/9/main" objectType="CheckBox" checked="Checked" fmlaLink="$H$34" lockText="1" noThreeD="1"/>
</file>

<file path=xl/ctrlProps/ctrlProp327.xml><?xml version="1.0" encoding="utf-8"?>
<formControlPr xmlns="http://schemas.microsoft.com/office/spreadsheetml/2009/9/main" objectType="CheckBox" checked="Checked" fmlaLink="$H$35" lockText="1" noThreeD="1"/>
</file>

<file path=xl/ctrlProps/ctrlProp328.xml><?xml version="1.0" encoding="utf-8"?>
<formControlPr xmlns="http://schemas.microsoft.com/office/spreadsheetml/2009/9/main" objectType="CheckBox" checked="Checked" fmlaLink="$H$36" lockText="1" noThreeD="1"/>
</file>

<file path=xl/ctrlProps/ctrlProp329.xml><?xml version="1.0" encoding="utf-8"?>
<formControlPr xmlns="http://schemas.microsoft.com/office/spreadsheetml/2009/9/main" objectType="CheckBox" checked="Checked" fmlaLink="$H$37" lockText="1" noThreeD="1"/>
</file>

<file path=xl/ctrlProps/ctrlProp330.xml><?xml version="1.0" encoding="utf-8"?>
<formControlPr xmlns="http://schemas.microsoft.com/office/spreadsheetml/2009/9/main" objectType="CheckBox" checked="Checked" fmlaLink="$H$38" lockText="1" noThreeD="1"/>
</file>

<file path=xl/ctrlProps/ctrlProp331.xml><?xml version="1.0" encoding="utf-8"?>
<formControlPr xmlns="http://schemas.microsoft.com/office/spreadsheetml/2009/9/main" objectType="CheckBox" checked="Checked" fmlaLink="$H$39" lockText="1" noThreeD="1"/>
</file>

<file path=xl/ctrlProps/ctrlProp332.xml><?xml version="1.0" encoding="utf-8"?>
<formControlPr xmlns="http://schemas.microsoft.com/office/spreadsheetml/2009/9/main" objectType="CheckBox" checked="Checked" fmlaLink="$H$40" lockText="1" noThreeD="1"/>
</file>

<file path=xl/ctrlProps/ctrlProp333.xml><?xml version="1.0" encoding="utf-8"?>
<formControlPr xmlns="http://schemas.microsoft.com/office/spreadsheetml/2009/9/main" objectType="CheckBox" checked="Checked" fmlaLink="$H$41" lockText="1" noThreeD="1"/>
</file>

<file path=xl/ctrlProps/ctrlProp334.xml><?xml version="1.0" encoding="utf-8"?>
<formControlPr xmlns="http://schemas.microsoft.com/office/spreadsheetml/2009/9/main" objectType="CheckBox" checked="Checked" fmlaLink="$H$42" lockText="1" noThreeD="1"/>
</file>

<file path=xl/ctrlProps/ctrlProp335.xml><?xml version="1.0" encoding="utf-8"?>
<formControlPr xmlns="http://schemas.microsoft.com/office/spreadsheetml/2009/9/main" objectType="CheckBox" checked="Checked" fmlaLink="$H$43" lockText="1" noThreeD="1"/>
</file>

<file path=xl/ctrlProps/ctrlProp336.xml><?xml version="1.0" encoding="utf-8"?>
<formControlPr xmlns="http://schemas.microsoft.com/office/spreadsheetml/2009/9/main" objectType="CheckBox" checked="Checked" fmlaLink="$H$44" lockText="1" noThreeD="1"/>
</file>

<file path=xl/ctrlProps/ctrlProp337.xml><?xml version="1.0" encoding="utf-8"?>
<formControlPr xmlns="http://schemas.microsoft.com/office/spreadsheetml/2009/9/main" objectType="CheckBox" checked="Checked" fmlaLink="$H$45" lockText="1" noThreeD="1"/>
</file>

<file path=xl/ctrlProps/ctrlProp338.xml><?xml version="1.0" encoding="utf-8"?>
<formControlPr xmlns="http://schemas.microsoft.com/office/spreadsheetml/2009/9/main" objectType="CheckBox" checked="Checked" fmlaLink="$H$46" lockText="1" noThreeD="1"/>
</file>

<file path=xl/ctrlProps/ctrlProp339.xml><?xml version="1.0" encoding="utf-8"?>
<formControlPr xmlns="http://schemas.microsoft.com/office/spreadsheetml/2009/9/main" objectType="CheckBox" checked="Checked" fmlaLink="$H$47" lockText="1" noThreeD="1"/>
</file>

<file path=xl/ctrlProps/ctrlProp340.xml><?xml version="1.0" encoding="utf-8"?>
<formControlPr xmlns="http://schemas.microsoft.com/office/spreadsheetml/2009/9/main" objectType="CheckBox" checked="Checked" fmlaLink="$H$48" lockText="1" noThreeD="1"/>
</file>

<file path=xl/ctrlProps/ctrlProp341.xml><?xml version="1.0" encoding="utf-8"?>
<formControlPr xmlns="http://schemas.microsoft.com/office/spreadsheetml/2009/9/main" objectType="CheckBox" checked="Checked" fmlaLink="$H$49" lockText="1" noThreeD="1"/>
</file>

<file path=xl/ctrlProps/ctrlProp342.xml><?xml version="1.0" encoding="utf-8"?>
<formControlPr xmlns="http://schemas.microsoft.com/office/spreadsheetml/2009/9/main" objectType="CheckBox" checked="Checked" fmlaLink="$H$50" lockText="1" noThreeD="1"/>
</file>

<file path=xl/ctrlProps/ctrlProp343.xml><?xml version="1.0" encoding="utf-8"?>
<formControlPr xmlns="http://schemas.microsoft.com/office/spreadsheetml/2009/9/main" objectType="CheckBox" checked="Checked" fmlaLink="$H$51" lockText="1" noThreeD="1"/>
</file>

<file path=xl/ctrlProps/ctrlProp344.xml><?xml version="1.0" encoding="utf-8"?>
<formControlPr xmlns="http://schemas.microsoft.com/office/spreadsheetml/2009/9/main" objectType="CheckBox" checked="Checked" fmlaLink="$H$52" lockText="1" noThreeD="1"/>
</file>

<file path=xl/ctrlProps/ctrlProp345.xml><?xml version="1.0" encoding="utf-8"?>
<formControlPr xmlns="http://schemas.microsoft.com/office/spreadsheetml/2009/9/main" objectType="CheckBox" checked="Checked" fmlaLink="$H$53" lockText="1" noThreeD="1"/>
</file>

<file path=xl/ctrlProps/ctrlProp346.xml><?xml version="1.0" encoding="utf-8"?>
<formControlPr xmlns="http://schemas.microsoft.com/office/spreadsheetml/2009/9/main" objectType="CheckBox" checked="Checked" fmlaLink="$H$54" lockText="1" noThreeD="1"/>
</file>

<file path=xl/ctrlProps/ctrlProp347.xml><?xml version="1.0" encoding="utf-8"?>
<formControlPr xmlns="http://schemas.microsoft.com/office/spreadsheetml/2009/9/main" objectType="CheckBox" checked="Checked" fmlaLink="$H$55" lockText="1" noThreeD="1"/>
</file>

<file path=xl/ctrlProps/ctrlProp348.xml><?xml version="1.0" encoding="utf-8"?>
<formControlPr xmlns="http://schemas.microsoft.com/office/spreadsheetml/2009/9/main" objectType="CheckBox" checked="Checked" fmlaLink="$H$56" lockText="1" noThreeD="1"/>
</file>

<file path=xl/ctrlProps/ctrlProp349.xml><?xml version="1.0" encoding="utf-8"?>
<formControlPr xmlns="http://schemas.microsoft.com/office/spreadsheetml/2009/9/main" objectType="CheckBox" checked="Checked" fmlaLink="$H$57" lockText="1" noThreeD="1"/>
</file>

<file path=xl/ctrlProps/ctrlProp350.xml><?xml version="1.0" encoding="utf-8"?>
<formControlPr xmlns="http://schemas.microsoft.com/office/spreadsheetml/2009/9/main" objectType="CheckBox" checked="Checked" fmlaLink="$H$58" lockText="1" noThreeD="1"/>
</file>

<file path=xl/ctrlProps/ctrlProp351.xml><?xml version="1.0" encoding="utf-8"?>
<formControlPr xmlns="http://schemas.microsoft.com/office/spreadsheetml/2009/9/main" objectType="CheckBox" checked="Checked" fmlaLink="$H$59" lockText="1" noThreeD="1"/>
</file>

<file path=xl/ctrlProps/ctrlProp352.xml><?xml version="1.0" encoding="utf-8"?>
<formControlPr xmlns="http://schemas.microsoft.com/office/spreadsheetml/2009/9/main" objectType="CheckBox" checked="Checked" fmlaLink="$H$60" lockText="1" noThreeD="1"/>
</file>

<file path=xl/ctrlProps/ctrlProp353.xml><?xml version="1.0" encoding="utf-8"?>
<formControlPr xmlns="http://schemas.microsoft.com/office/spreadsheetml/2009/9/main" objectType="CheckBox" checked="Checked" fmlaLink="$H$61" lockText="1" noThreeD="1"/>
</file>

<file path=xl/ctrlProps/ctrlProp354.xml><?xml version="1.0" encoding="utf-8"?>
<formControlPr xmlns="http://schemas.microsoft.com/office/spreadsheetml/2009/9/main" objectType="CheckBox" checked="Checked" fmlaLink="$H$62" lockText="1" noThreeD="1"/>
</file>

<file path=xl/ctrlProps/ctrlProp355.xml><?xml version="1.0" encoding="utf-8"?>
<formControlPr xmlns="http://schemas.microsoft.com/office/spreadsheetml/2009/9/main" objectType="CheckBox" checked="Checked" fmlaLink="$H$63" lockText="1" noThreeD="1"/>
</file>

<file path=xl/ctrlProps/ctrlProp356.xml><?xml version="1.0" encoding="utf-8"?>
<formControlPr xmlns="http://schemas.microsoft.com/office/spreadsheetml/2009/9/main" objectType="CheckBox" checked="Checked" fmlaLink="$H$64" lockText="1" noThreeD="1"/>
</file>

<file path=xl/ctrlProps/ctrlProp357.xml><?xml version="1.0" encoding="utf-8"?>
<formControlPr xmlns="http://schemas.microsoft.com/office/spreadsheetml/2009/9/main" objectType="CheckBox" checked="Checked" fmlaLink="$H$65" lockText="1" noThreeD="1"/>
</file>

<file path=xl/ctrlProps/ctrlProp358.xml><?xml version="1.0" encoding="utf-8"?>
<formControlPr xmlns="http://schemas.microsoft.com/office/spreadsheetml/2009/9/main" objectType="CheckBox" checked="Checked" fmlaLink="$H$66" lockText="1" noThreeD="1"/>
</file>

<file path=xl/ctrlProps/ctrlProp359.xml><?xml version="1.0" encoding="utf-8"?>
<formControlPr xmlns="http://schemas.microsoft.com/office/spreadsheetml/2009/9/main" objectType="CheckBox" checked="Checked" fmlaLink="$H$67" lockText="1" noThreeD="1"/>
</file>

<file path=xl/ctrlProps/ctrlProp360.xml><?xml version="1.0" encoding="utf-8"?>
<formControlPr xmlns="http://schemas.microsoft.com/office/spreadsheetml/2009/9/main" objectType="CheckBox" fmlaLink="$H$68" lockText="1" noThreeD="1"/>
</file>

<file path=xl/ctrlProps/ctrlProp361.xml><?xml version="1.0" encoding="utf-8"?>
<formControlPr xmlns="http://schemas.microsoft.com/office/spreadsheetml/2009/9/main" objectType="CheckBox" fmlaLink="$H$69" lockText="1" noThreeD="1"/>
</file>

<file path=xl/ctrlProps/ctrlProp362.xml><?xml version="1.0" encoding="utf-8"?>
<formControlPr xmlns="http://schemas.microsoft.com/office/spreadsheetml/2009/9/main" objectType="CheckBox" fmlaLink="$H$70" lockText="1" noThreeD="1"/>
</file>

<file path=xl/ctrlProps/ctrlProp363.xml><?xml version="1.0" encoding="utf-8"?>
<formControlPr xmlns="http://schemas.microsoft.com/office/spreadsheetml/2009/9/main" objectType="CheckBox" fmlaLink="$H$71" lockText="1" noThreeD="1"/>
</file>

<file path=xl/ctrlProps/ctrlProp364.xml><?xml version="1.0" encoding="utf-8"?>
<formControlPr xmlns="http://schemas.microsoft.com/office/spreadsheetml/2009/9/main" objectType="CheckBox" fmlaLink="$H$72" lockText="1" noThreeD="1"/>
</file>

<file path=xl/ctrlProps/ctrlProp365.xml><?xml version="1.0" encoding="utf-8"?>
<formControlPr xmlns="http://schemas.microsoft.com/office/spreadsheetml/2009/9/main" objectType="CheckBox" fmlaLink="$H$73" lockText="1" noThreeD="1"/>
</file>

<file path=xl/ctrlProps/ctrlProp366.xml><?xml version="1.0" encoding="utf-8"?>
<formControlPr xmlns="http://schemas.microsoft.com/office/spreadsheetml/2009/9/main" objectType="CheckBox" fmlaLink="$H$74" lockText="1" noThreeD="1"/>
</file>

<file path=xl/ctrlProps/ctrlProp367.xml><?xml version="1.0" encoding="utf-8"?>
<formControlPr xmlns="http://schemas.microsoft.com/office/spreadsheetml/2009/9/main" objectType="CheckBox" fmlaLink="$H$75" lockText="1" noThreeD="1"/>
</file>

<file path=xl/ctrlProps/ctrlProp368.xml><?xml version="1.0" encoding="utf-8"?>
<formControlPr xmlns="http://schemas.microsoft.com/office/spreadsheetml/2009/9/main" objectType="CheckBox" fmlaLink="$H$76" lockText="1" noThreeD="1"/>
</file>

<file path=xl/ctrlProps/ctrlProp369.xml><?xml version="1.0" encoding="utf-8"?>
<formControlPr xmlns="http://schemas.microsoft.com/office/spreadsheetml/2009/9/main" objectType="CheckBox" fmlaLink="$H$77" lockText="1" noThreeD="1"/>
</file>

<file path=xl/ctrlProps/ctrlProp370.xml><?xml version="1.0" encoding="utf-8"?>
<formControlPr xmlns="http://schemas.microsoft.com/office/spreadsheetml/2009/9/main" objectType="CheckBox" fmlaLink="$H$78" lockText="1" noThreeD="1"/>
</file>

<file path=xl/ctrlProps/ctrlProp371.xml><?xml version="1.0" encoding="utf-8"?>
<formControlPr xmlns="http://schemas.microsoft.com/office/spreadsheetml/2009/9/main" objectType="CheckBox" fmlaLink="$H$79" lockText="1" noThreeD="1"/>
</file>

<file path=xl/ctrlProps/ctrlProp372.xml><?xml version="1.0" encoding="utf-8"?>
<formControlPr xmlns="http://schemas.microsoft.com/office/spreadsheetml/2009/9/main" objectType="CheckBox" fmlaLink="$H$80" lockText="1" noThreeD="1"/>
</file>

<file path=xl/ctrlProps/ctrlProp373.xml><?xml version="1.0" encoding="utf-8"?>
<formControlPr xmlns="http://schemas.microsoft.com/office/spreadsheetml/2009/9/main" objectType="CheckBox" fmlaLink="$H$81" lockText="1" noThreeD="1"/>
</file>

<file path=xl/ctrlProps/ctrlProp374.xml><?xml version="1.0" encoding="utf-8"?>
<formControlPr xmlns="http://schemas.microsoft.com/office/spreadsheetml/2009/9/main" objectType="CheckBox" fmlaLink="$H$82" lockText="1" noThreeD="1"/>
</file>

<file path=xl/ctrlProps/ctrlProp375.xml><?xml version="1.0" encoding="utf-8"?>
<formControlPr xmlns="http://schemas.microsoft.com/office/spreadsheetml/2009/9/main" objectType="CheckBox" fmlaLink="$H$83" lockText="1" noThreeD="1"/>
</file>

<file path=xl/ctrlProps/ctrlProp376.xml><?xml version="1.0" encoding="utf-8"?>
<formControlPr xmlns="http://schemas.microsoft.com/office/spreadsheetml/2009/9/main" objectType="CheckBox" fmlaLink="$H$84" lockText="1" noThreeD="1"/>
</file>

<file path=xl/ctrlProps/ctrlProp377.xml><?xml version="1.0" encoding="utf-8"?>
<formControlPr xmlns="http://schemas.microsoft.com/office/spreadsheetml/2009/9/main" objectType="CheckBox" fmlaLink="$H$85" lockText="1" noThreeD="1"/>
</file>

<file path=xl/ctrlProps/ctrlProp378.xml><?xml version="1.0" encoding="utf-8"?>
<formControlPr xmlns="http://schemas.microsoft.com/office/spreadsheetml/2009/9/main" objectType="CheckBox" fmlaLink="$H$86" lockText="1" noThreeD="1"/>
</file>

<file path=xl/ctrlProps/ctrlProp379.xml><?xml version="1.0" encoding="utf-8"?>
<formControlPr xmlns="http://schemas.microsoft.com/office/spreadsheetml/2009/9/main" objectType="CheckBox" fmlaLink="$H$87" lockText="1" noThreeD="1"/>
</file>

<file path=xl/ctrlProps/ctrlProp380.xml><?xml version="1.0" encoding="utf-8"?>
<formControlPr xmlns="http://schemas.microsoft.com/office/spreadsheetml/2009/9/main" objectType="CheckBox" fmlaLink="$H$88" lockText="1" noThreeD="1"/>
</file>

<file path=xl/ctrlProps/ctrlProp381.xml><?xml version="1.0" encoding="utf-8"?>
<formControlPr xmlns="http://schemas.microsoft.com/office/spreadsheetml/2009/9/main" objectType="CheckBox" fmlaLink="$H$89" lockText="1" noThreeD="1"/>
</file>

<file path=xl/ctrlProps/ctrlProp382.xml><?xml version="1.0" encoding="utf-8"?>
<formControlPr xmlns="http://schemas.microsoft.com/office/spreadsheetml/2009/9/main" objectType="CheckBox" fmlaLink="$H$90" lockText="1" noThreeD="1"/>
</file>

<file path=xl/ctrlProps/ctrlProp383.xml><?xml version="1.0" encoding="utf-8"?>
<formControlPr xmlns="http://schemas.microsoft.com/office/spreadsheetml/2009/9/main" objectType="CheckBox" fmlaLink="$H$91" lockText="1" noThreeD="1"/>
</file>

<file path=xl/ctrlProps/ctrlProp384.xml><?xml version="1.0" encoding="utf-8"?>
<formControlPr xmlns="http://schemas.microsoft.com/office/spreadsheetml/2009/9/main" objectType="CheckBox" fmlaLink="$H$92" lockText="1" noThreeD="1"/>
</file>

<file path=xl/ctrlProps/ctrlProp385.xml><?xml version="1.0" encoding="utf-8"?>
<formControlPr xmlns="http://schemas.microsoft.com/office/spreadsheetml/2009/9/main" objectType="CheckBox" fmlaLink="$H$93" lockText="1" noThreeD="1"/>
</file>

<file path=xl/ctrlProps/ctrlProp386.xml><?xml version="1.0" encoding="utf-8"?>
<formControlPr xmlns="http://schemas.microsoft.com/office/spreadsheetml/2009/9/main" objectType="CheckBox" fmlaLink="$H$94" lockText="1" noThreeD="1"/>
</file>

<file path=xl/ctrlProps/ctrlProp387.xml><?xml version="1.0" encoding="utf-8"?>
<formControlPr xmlns="http://schemas.microsoft.com/office/spreadsheetml/2009/9/main" objectType="CheckBox" fmlaLink="$H$95" lockText="1" noThreeD="1"/>
</file>

<file path=xl/ctrlProps/ctrlProp388.xml><?xml version="1.0" encoding="utf-8"?>
<formControlPr xmlns="http://schemas.microsoft.com/office/spreadsheetml/2009/9/main" objectType="CheckBox" fmlaLink="$H$96" lockText="1" noThreeD="1"/>
</file>

<file path=xl/ctrlProps/ctrlProp389.xml><?xml version="1.0" encoding="utf-8"?>
<formControlPr xmlns="http://schemas.microsoft.com/office/spreadsheetml/2009/9/main" objectType="CheckBox" fmlaLink="$H$97" lockText="1" noThreeD="1"/>
</file>

<file path=xl/ctrlProps/ctrlProp390.xml><?xml version="1.0" encoding="utf-8"?>
<formControlPr xmlns="http://schemas.microsoft.com/office/spreadsheetml/2009/9/main" objectType="CheckBox" fmlaLink="$H$98" lockText="1" noThreeD="1"/>
</file>

<file path=xl/ctrlProps/ctrlProp391.xml><?xml version="1.0" encoding="utf-8"?>
<formControlPr xmlns="http://schemas.microsoft.com/office/spreadsheetml/2009/9/main" objectType="CheckBox" fmlaLink="$H$99" lockText="1" noThreeD="1"/>
</file>

<file path=xl/ctrlProps/ctrlProp392.xml><?xml version="1.0" encoding="utf-8"?>
<formControlPr xmlns="http://schemas.microsoft.com/office/spreadsheetml/2009/9/main" objectType="CheckBox" fmlaLink="$H$100" lockText="1" noThreeD="1"/>
</file>

<file path=xl/ctrlProps/ctrlProp393.xml><?xml version="1.0" encoding="utf-8"?>
<formControlPr xmlns="http://schemas.microsoft.com/office/spreadsheetml/2009/9/main" objectType="CheckBox" fmlaLink="$H$101" lockText="1" noThreeD="1"/>
</file>

<file path=xl/ctrlProps/ctrlProp394.xml><?xml version="1.0" encoding="utf-8"?>
<formControlPr xmlns="http://schemas.microsoft.com/office/spreadsheetml/2009/9/main" objectType="CheckBox" fmlaLink="$H$102" lockText="1" noThreeD="1"/>
</file>

<file path=xl/ctrlProps/ctrlProp395.xml><?xml version="1.0" encoding="utf-8"?>
<formControlPr xmlns="http://schemas.microsoft.com/office/spreadsheetml/2009/9/main" objectType="CheckBox" fmlaLink="$H$103" lockText="1" noThreeD="1"/>
</file>

<file path=xl/ctrlProps/ctrlProp396.xml><?xml version="1.0" encoding="utf-8"?>
<formControlPr xmlns="http://schemas.microsoft.com/office/spreadsheetml/2009/9/main" objectType="CheckBox" fmlaLink="$H$104" lockText="1" noThreeD="1"/>
</file>

<file path=xl/ctrlProps/ctrlProp397.xml><?xml version="1.0" encoding="utf-8"?>
<formControlPr xmlns="http://schemas.microsoft.com/office/spreadsheetml/2009/9/main" objectType="CheckBox" fmlaLink="$H$105" lockText="1" noThreeD="1"/>
</file>

<file path=xl/ctrlProps/ctrlProp398.xml><?xml version="1.0" encoding="utf-8"?>
<formControlPr xmlns="http://schemas.microsoft.com/office/spreadsheetml/2009/9/main" objectType="CheckBox" fmlaLink="$H$106" lockText="1" noThreeD="1"/>
</file>

<file path=xl/ctrlProps/ctrlProp399.xml><?xml version="1.0" encoding="utf-8"?>
<formControlPr xmlns="http://schemas.microsoft.com/office/spreadsheetml/2009/9/main" objectType="CheckBox" fmlaLink="$H$107" lockText="1" noThreeD="1"/>
</file>

<file path=xl/ctrlProps/ctrlProp400.xml><?xml version="1.0" encoding="utf-8"?>
<formControlPr xmlns="http://schemas.microsoft.com/office/spreadsheetml/2009/9/main" objectType="CheckBox" fmlaLink="$H$108" lockText="1" noThreeD="1"/>
</file>

<file path=xl/ctrlProps/ctrlProp401.xml><?xml version="1.0" encoding="utf-8"?>
<formControlPr xmlns="http://schemas.microsoft.com/office/spreadsheetml/2009/9/main" objectType="CheckBox" fmlaLink="$H$109" lockText="1" noThreeD="1"/>
</file>

<file path=xl/ctrlProps/ctrlProp402.xml><?xml version="1.0" encoding="utf-8"?>
<formControlPr xmlns="http://schemas.microsoft.com/office/spreadsheetml/2009/9/main" objectType="CheckBox" fmlaLink="$H$110" lockText="1" noThreeD="1"/>
</file>

<file path=xl/ctrlProps/ctrlProp403.xml><?xml version="1.0" encoding="utf-8"?>
<formControlPr xmlns="http://schemas.microsoft.com/office/spreadsheetml/2009/9/main" objectType="CheckBox" fmlaLink="$H$111" lockText="1" noThreeD="1"/>
</file>

<file path=xl/ctrlProps/ctrlProp404.xml><?xml version="1.0" encoding="utf-8"?>
<formControlPr xmlns="http://schemas.microsoft.com/office/spreadsheetml/2009/9/main" objectType="CheckBox" fmlaLink="$H$112" lockText="1" noThreeD="1"/>
</file>

<file path=xl/ctrlProps/ctrlProp405.xml><?xml version="1.0" encoding="utf-8"?>
<formControlPr xmlns="http://schemas.microsoft.com/office/spreadsheetml/2009/9/main" objectType="CheckBox" fmlaLink="$H$113" lockText="1" noThreeD="1"/>
</file>

<file path=xl/ctrlProps/ctrlProp406.xml><?xml version="1.0" encoding="utf-8"?>
<formControlPr xmlns="http://schemas.microsoft.com/office/spreadsheetml/2009/9/main" objectType="CheckBox" fmlaLink="$H$114" lockText="1" noThreeD="1"/>
</file>

<file path=xl/ctrlProps/ctrlProp407.xml><?xml version="1.0" encoding="utf-8"?>
<formControlPr xmlns="http://schemas.microsoft.com/office/spreadsheetml/2009/9/main" objectType="CheckBox" fmlaLink="$H$115" lockText="1" noThreeD="1"/>
</file>

<file path=xl/ctrlProps/ctrlProp408.xml><?xml version="1.0" encoding="utf-8"?>
<formControlPr xmlns="http://schemas.microsoft.com/office/spreadsheetml/2009/9/main" objectType="CheckBox" fmlaLink="$H$116" lockText="1" noThreeD="1"/>
</file>

<file path=xl/ctrlProps/ctrlProp409.xml><?xml version="1.0" encoding="utf-8"?>
<formControlPr xmlns="http://schemas.microsoft.com/office/spreadsheetml/2009/9/main" objectType="CheckBox" fmlaLink="$H$117" lockText="1" noThreeD="1"/>
</file>

<file path=xl/ctrlProps/ctrlProp410.xml><?xml version="1.0" encoding="utf-8"?>
<formControlPr xmlns="http://schemas.microsoft.com/office/spreadsheetml/2009/9/main" objectType="CheckBox" fmlaLink="$H$118" lockText="1" noThreeD="1"/>
</file>

<file path=xl/ctrlProps/ctrlProp411.xml><?xml version="1.0" encoding="utf-8"?>
<formControlPr xmlns="http://schemas.microsoft.com/office/spreadsheetml/2009/9/main" objectType="CheckBox" fmlaLink="$H$119" lockText="1" noThreeD="1"/>
</file>

<file path=xl/ctrlProps/ctrlProp412.xml><?xml version="1.0" encoding="utf-8"?>
<formControlPr xmlns="http://schemas.microsoft.com/office/spreadsheetml/2009/9/main" objectType="CheckBox" fmlaLink="$H$120" lockText="1" noThreeD="1"/>
</file>

<file path=xl/ctrlProps/ctrlProp413.xml><?xml version="1.0" encoding="utf-8"?>
<formControlPr xmlns="http://schemas.microsoft.com/office/spreadsheetml/2009/9/main" objectType="CheckBox" fmlaLink="$H$121" lockText="1" noThreeD="1"/>
</file>

<file path=xl/ctrlProps/ctrlProp414.xml><?xml version="1.0" encoding="utf-8"?>
<formControlPr xmlns="http://schemas.microsoft.com/office/spreadsheetml/2009/9/main" objectType="CheckBox" fmlaLink="$H$122" lockText="1" noThreeD="1"/>
</file>

<file path=xl/ctrlProps/ctrlProp415.xml><?xml version="1.0" encoding="utf-8"?>
<formControlPr xmlns="http://schemas.microsoft.com/office/spreadsheetml/2009/9/main" objectType="CheckBox" fmlaLink="$H$123" lockText="1" noThreeD="1"/>
</file>

<file path=xl/ctrlProps/ctrlProp416.xml><?xml version="1.0" encoding="utf-8"?>
<formControlPr xmlns="http://schemas.microsoft.com/office/spreadsheetml/2009/9/main" objectType="CheckBox" fmlaLink="$H$124" lockText="1" noThreeD="1"/>
</file>

<file path=xl/ctrlProps/ctrlProp417.xml><?xml version="1.0" encoding="utf-8"?>
<formControlPr xmlns="http://schemas.microsoft.com/office/spreadsheetml/2009/9/main" objectType="CheckBox" fmlaLink="$H$125" lockText="1" noThreeD="1"/>
</file>

<file path=xl/ctrlProps/ctrlProp418.xml><?xml version="1.0" encoding="utf-8"?>
<formControlPr xmlns="http://schemas.microsoft.com/office/spreadsheetml/2009/9/main" objectType="CheckBox" fmlaLink="$H$126" lockText="1" noThreeD="1"/>
</file>

<file path=xl/ctrlProps/ctrlProp419.xml><?xml version="1.0" encoding="utf-8"?>
<formControlPr xmlns="http://schemas.microsoft.com/office/spreadsheetml/2009/9/main" objectType="CheckBox" fmlaLink="$H$127" lockText="1" noThreeD="1"/>
</file>

<file path=xl/ctrlProps/ctrlProp420.xml><?xml version="1.0" encoding="utf-8"?>
<formControlPr xmlns="http://schemas.microsoft.com/office/spreadsheetml/2009/9/main" objectType="CheckBox" fmlaLink="$H$128" lockText="1" noThreeD="1"/>
</file>

<file path=xl/ctrlProps/ctrlProp421.xml><?xml version="1.0" encoding="utf-8"?>
<formControlPr xmlns="http://schemas.microsoft.com/office/spreadsheetml/2009/9/main" objectType="CheckBox" fmlaLink="$H$129" lockText="1" noThreeD="1"/>
</file>

<file path=xl/ctrlProps/ctrlProp422.xml><?xml version="1.0" encoding="utf-8"?>
<formControlPr xmlns="http://schemas.microsoft.com/office/spreadsheetml/2009/9/main" objectType="CheckBox" fmlaLink="$H$130" lockText="1" noThreeD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CheckBox" checked="Checked" fmlaLink="$D$13" lockText="1" noThreeD="1"/>
</file>

<file path=xl/ctrlProps/ctrlProp425.xml><?xml version="1.0" encoding="utf-8"?>
<formControlPr xmlns="http://schemas.microsoft.com/office/spreadsheetml/2009/9/main" objectType="CheckBox" checked="Checked" fmlaLink="$D$14" lockText="1" noThreeD="1"/>
</file>

<file path=xl/ctrlProps/ctrlProp426.xml><?xml version="1.0" encoding="utf-8"?>
<formControlPr xmlns="http://schemas.microsoft.com/office/spreadsheetml/2009/9/main" objectType="CheckBox" fmlaLink="$D$15" lockText="1" noThreeD="1"/>
</file>

<file path=xl/ctrlProps/ctrlProp427.xml><?xml version="1.0" encoding="utf-8"?>
<formControlPr xmlns="http://schemas.microsoft.com/office/spreadsheetml/2009/9/main" objectType="CheckBox" checked="Checked" fmlaLink="$D$16" lockText="1" noThreeD="1"/>
</file>

<file path=xl/ctrlProps/ctrlProp428.xml><?xml version="1.0" encoding="utf-8"?>
<formControlPr xmlns="http://schemas.microsoft.com/office/spreadsheetml/2009/9/main" objectType="CheckBox" fmlaLink="$D$17" lockText="1" noThreeD="1"/>
</file>

<file path=xl/ctrlProps/ctrlProp429.xml><?xml version="1.0" encoding="utf-8"?>
<formControlPr xmlns="http://schemas.microsoft.com/office/spreadsheetml/2009/9/main" objectType="CheckBox" fmlaLink="$D$18" lockText="1" noThreeD="1"/>
</file>

<file path=xl/ctrlProps/ctrlProp430.xml><?xml version="1.0" encoding="utf-8"?>
<formControlPr xmlns="http://schemas.microsoft.com/office/spreadsheetml/2009/9/main" objectType="CheckBox" fmlaLink="$D$19" lockText="1" noThreeD="1"/>
</file>

<file path=xl/ctrlProps/ctrlProp431.xml><?xml version="1.0" encoding="utf-8"?>
<formControlPr xmlns="http://schemas.microsoft.com/office/spreadsheetml/2009/9/main" objectType="CheckBox" fmlaLink="$D$20" lockText="1" noThreeD="1"/>
</file>

<file path=xl/ctrlProps/ctrlProp432.xml><?xml version="1.0" encoding="utf-8"?>
<formControlPr xmlns="http://schemas.microsoft.com/office/spreadsheetml/2009/9/main" objectType="CheckBox" fmlaLink="$D$21" lockText="1" noThreeD="1"/>
</file>

<file path=xl/ctrlProps/ctrlProp433.xml><?xml version="1.0" encoding="utf-8"?>
<formControlPr xmlns="http://schemas.microsoft.com/office/spreadsheetml/2009/9/main" objectType="CheckBox" fmlaLink="$D$22" lockText="1" noThreeD="1"/>
</file>

<file path=xl/ctrlProps/ctrlProp434.xml><?xml version="1.0" encoding="utf-8"?>
<formControlPr xmlns="http://schemas.microsoft.com/office/spreadsheetml/2009/9/main" objectType="CheckBox" fmlaLink="$D$23" lockText="1" noThreeD="1"/>
</file>

<file path=xl/ctrlProps/ctrlProp435.xml><?xml version="1.0" encoding="utf-8"?>
<formControlPr xmlns="http://schemas.microsoft.com/office/spreadsheetml/2009/9/main" objectType="CheckBox" fmlaLink="$D$24" lockText="1" noThreeD="1"/>
</file>

<file path=xl/ctrlProps/ctrlProp436.xml><?xml version="1.0" encoding="utf-8"?>
<formControlPr xmlns="http://schemas.microsoft.com/office/spreadsheetml/2009/9/main" objectType="CheckBox" fmlaLink="$D$25" lockText="1" noThreeD="1"/>
</file>

<file path=xl/ctrlProps/ctrlProp437.xml><?xml version="1.0" encoding="utf-8"?>
<formControlPr xmlns="http://schemas.microsoft.com/office/spreadsheetml/2009/9/main" objectType="CheckBox" fmlaLink="$D$26" lockText="1" noThreeD="1"/>
</file>

<file path=xl/ctrlProps/ctrlProp438.xml><?xml version="1.0" encoding="utf-8"?>
<formControlPr xmlns="http://schemas.microsoft.com/office/spreadsheetml/2009/9/main" objectType="CheckBox" fmlaLink="$D$27" lockText="1" noThreeD="1"/>
</file>

<file path=xl/ctrlProps/ctrlProp439.xml><?xml version="1.0" encoding="utf-8"?>
<formControlPr xmlns="http://schemas.microsoft.com/office/spreadsheetml/2009/9/main" objectType="CheckBox" fmlaLink="$D$28" lockText="1" noThreeD="1"/>
</file>

<file path=xl/ctrlProps/ctrlProp440.xml><?xml version="1.0" encoding="utf-8"?>
<formControlPr xmlns="http://schemas.microsoft.com/office/spreadsheetml/2009/9/main" objectType="CheckBox" fmlaLink="$D$29" lockText="1" noThreeD="1"/>
</file>

<file path=xl/ctrlProps/ctrlProp441.xml><?xml version="1.0" encoding="utf-8"?>
<formControlPr xmlns="http://schemas.microsoft.com/office/spreadsheetml/2009/9/main" objectType="CheckBox" fmlaLink="$D$30" lockText="1" noThreeD="1"/>
</file>

<file path=xl/ctrlProps/ctrlProp442.xml><?xml version="1.0" encoding="utf-8"?>
<formControlPr xmlns="http://schemas.microsoft.com/office/spreadsheetml/2009/9/main" objectType="CheckBox" fmlaLink="$D$31" lockText="1" noThreeD="1"/>
</file>

<file path=xl/ctrlProps/ctrlProp443.xml><?xml version="1.0" encoding="utf-8"?>
<formControlPr xmlns="http://schemas.microsoft.com/office/spreadsheetml/2009/9/main" objectType="CheckBox" fmlaLink="$D$32" lockText="1" noThreeD="1"/>
</file>

<file path=xl/ctrlProps/ctrlProp444.xml><?xml version="1.0" encoding="utf-8"?>
<formControlPr xmlns="http://schemas.microsoft.com/office/spreadsheetml/2009/9/main" objectType="CheckBox" fmlaLink="$D$33" lockText="1" noThreeD="1"/>
</file>

<file path=xl/ctrlProps/ctrlProp445.xml><?xml version="1.0" encoding="utf-8"?>
<formControlPr xmlns="http://schemas.microsoft.com/office/spreadsheetml/2009/9/main" objectType="CheckBox" fmlaLink="$D$34" lockText="1" noThreeD="1"/>
</file>

<file path=xl/ctrlProps/ctrlProp446.xml><?xml version="1.0" encoding="utf-8"?>
<formControlPr xmlns="http://schemas.microsoft.com/office/spreadsheetml/2009/9/main" objectType="CheckBox" fmlaLink="$D$35" lockText="1" noThreeD="1"/>
</file>

<file path=xl/ctrlProps/ctrlProp447.xml><?xml version="1.0" encoding="utf-8"?>
<formControlPr xmlns="http://schemas.microsoft.com/office/spreadsheetml/2009/9/main" objectType="CheckBox" fmlaLink="$D$36" lockText="1" noThreeD="1"/>
</file>

<file path=xl/ctrlProps/ctrlProp448.xml><?xml version="1.0" encoding="utf-8"?>
<formControlPr xmlns="http://schemas.microsoft.com/office/spreadsheetml/2009/9/main" objectType="CheckBox" fmlaLink="$D$37" lockText="1" noThreeD="1"/>
</file>

<file path=xl/ctrlProps/ctrlProp449.xml><?xml version="1.0" encoding="utf-8"?>
<formControlPr xmlns="http://schemas.microsoft.com/office/spreadsheetml/2009/9/main" objectType="CheckBox" fmlaLink="$D$38" lockText="1" noThreeD="1"/>
</file>

<file path=xl/ctrlProps/ctrlProp450.xml><?xml version="1.0" encoding="utf-8"?>
<formControlPr xmlns="http://schemas.microsoft.com/office/spreadsheetml/2009/9/main" objectType="CheckBox" fmlaLink="$D$39" lockText="1" noThreeD="1"/>
</file>

<file path=xl/ctrlProps/ctrlProp451.xml><?xml version="1.0" encoding="utf-8"?>
<formControlPr xmlns="http://schemas.microsoft.com/office/spreadsheetml/2009/9/main" objectType="CheckBox" fmlaLink="$D$40" lockText="1" noThreeD="1"/>
</file>

<file path=xl/ctrlProps/ctrlProp452.xml><?xml version="1.0" encoding="utf-8"?>
<formControlPr xmlns="http://schemas.microsoft.com/office/spreadsheetml/2009/9/main" objectType="CheckBox" fmlaLink="$D$41" lockText="1" noThreeD="1"/>
</file>

<file path=xl/ctrlProps/ctrlProp453.xml><?xml version="1.0" encoding="utf-8"?>
<formControlPr xmlns="http://schemas.microsoft.com/office/spreadsheetml/2009/9/main" objectType="CheckBox" checked="Checked" fmlaLink="$I$13" lockText="1" noThreeD="1"/>
</file>

<file path=xl/ctrlProps/ctrlProp454.xml><?xml version="1.0" encoding="utf-8"?>
<formControlPr xmlns="http://schemas.microsoft.com/office/spreadsheetml/2009/9/main" objectType="CheckBox" checked="Checked" fmlaLink="$I$14" lockText="1" noThreeD="1"/>
</file>

<file path=xl/ctrlProps/ctrlProp455.xml><?xml version="1.0" encoding="utf-8"?>
<formControlPr xmlns="http://schemas.microsoft.com/office/spreadsheetml/2009/9/main" objectType="CheckBox" checked="Checked" fmlaLink="$I$15" lockText="1" noThreeD="1"/>
</file>

<file path=xl/ctrlProps/ctrlProp456.xml><?xml version="1.0" encoding="utf-8"?>
<formControlPr xmlns="http://schemas.microsoft.com/office/spreadsheetml/2009/9/main" objectType="CheckBox" checked="Checked" fmlaLink="$I$16" lockText="1" noThreeD="1"/>
</file>

<file path=xl/ctrlProps/ctrlProp457.xml><?xml version="1.0" encoding="utf-8"?>
<formControlPr xmlns="http://schemas.microsoft.com/office/spreadsheetml/2009/9/main" objectType="CheckBox" checked="Checked" fmlaLink="$I$17" lockText="1" noThreeD="1"/>
</file>

<file path=xl/ctrlProps/ctrlProp458.xml><?xml version="1.0" encoding="utf-8"?>
<formControlPr xmlns="http://schemas.microsoft.com/office/spreadsheetml/2009/9/main" objectType="CheckBox" checked="Checked" fmlaLink="$I$18" lockText="1" noThreeD="1"/>
</file>

<file path=xl/ctrlProps/ctrlProp459.xml><?xml version="1.0" encoding="utf-8"?>
<formControlPr xmlns="http://schemas.microsoft.com/office/spreadsheetml/2009/9/main" objectType="CheckBox" checked="Checked" fmlaLink="$I$19" lockText="1" noThreeD="1"/>
</file>

<file path=xl/ctrlProps/ctrlProp460.xml><?xml version="1.0" encoding="utf-8"?>
<formControlPr xmlns="http://schemas.microsoft.com/office/spreadsheetml/2009/9/main" objectType="CheckBox" checked="Checked" fmlaLink="$I$20" lockText="1" noThreeD="1"/>
</file>

<file path=xl/ctrlProps/ctrlProp461.xml><?xml version="1.0" encoding="utf-8"?>
<formControlPr xmlns="http://schemas.microsoft.com/office/spreadsheetml/2009/9/main" objectType="CheckBox" checked="Checked" fmlaLink="$I$21" lockText="1" noThreeD="1"/>
</file>

<file path=xl/ctrlProps/ctrlProp462.xml><?xml version="1.0" encoding="utf-8"?>
<formControlPr xmlns="http://schemas.microsoft.com/office/spreadsheetml/2009/9/main" objectType="CheckBox" checked="Checked" fmlaLink="$I$22" lockText="1" noThreeD="1"/>
</file>

<file path=xl/ctrlProps/ctrlProp463.xml><?xml version="1.0" encoding="utf-8"?>
<formControlPr xmlns="http://schemas.microsoft.com/office/spreadsheetml/2009/9/main" objectType="CheckBox" checked="Checked" fmlaLink="$I$23" lockText="1" noThreeD="1"/>
</file>

<file path=xl/ctrlProps/ctrlProp464.xml><?xml version="1.0" encoding="utf-8"?>
<formControlPr xmlns="http://schemas.microsoft.com/office/spreadsheetml/2009/9/main" objectType="CheckBox" checked="Checked" fmlaLink="$I$24" lockText="1" noThreeD="1"/>
</file>

<file path=xl/ctrlProps/ctrlProp465.xml><?xml version="1.0" encoding="utf-8"?>
<formControlPr xmlns="http://schemas.microsoft.com/office/spreadsheetml/2009/9/main" objectType="CheckBox" checked="Checked" fmlaLink="$I$25" lockText="1" noThreeD="1"/>
</file>

<file path=xl/ctrlProps/ctrlProp466.xml><?xml version="1.0" encoding="utf-8"?>
<formControlPr xmlns="http://schemas.microsoft.com/office/spreadsheetml/2009/9/main" objectType="CheckBox" checked="Checked" fmlaLink="$I$26" lockText="1" noThreeD="1"/>
</file>

<file path=xl/ctrlProps/ctrlProp467.xml><?xml version="1.0" encoding="utf-8"?>
<formControlPr xmlns="http://schemas.microsoft.com/office/spreadsheetml/2009/9/main" objectType="CheckBox" fmlaLink="$I$27" lockText="1" noThreeD="1"/>
</file>

<file path=xl/ctrlProps/ctrlProp468.xml><?xml version="1.0" encoding="utf-8"?>
<formControlPr xmlns="http://schemas.microsoft.com/office/spreadsheetml/2009/9/main" objectType="CheckBox" fmlaLink="$I$28" lockText="1" noThreeD="1"/>
</file>

<file path=xl/ctrlProps/ctrlProp469.xml><?xml version="1.0" encoding="utf-8"?>
<formControlPr xmlns="http://schemas.microsoft.com/office/spreadsheetml/2009/9/main" objectType="CheckBox" checked="Checked" fmlaLink="$I$29" lockText="1" noThreeD="1"/>
</file>

<file path=xl/ctrlProps/ctrlProp470.xml><?xml version="1.0" encoding="utf-8"?>
<formControlPr xmlns="http://schemas.microsoft.com/office/spreadsheetml/2009/9/main" objectType="CheckBox" checked="Checked" fmlaLink="$I$30" lockText="1" noThreeD="1"/>
</file>

<file path=xl/ctrlProps/ctrlProp471.xml><?xml version="1.0" encoding="utf-8"?>
<formControlPr xmlns="http://schemas.microsoft.com/office/spreadsheetml/2009/9/main" objectType="CheckBox" checked="Checked" fmlaLink="$I$31" lockText="1" noThreeD="1"/>
</file>

<file path=xl/ctrlProps/ctrlProp472.xml><?xml version="1.0" encoding="utf-8"?>
<formControlPr xmlns="http://schemas.microsoft.com/office/spreadsheetml/2009/9/main" objectType="CheckBox" checked="Checked" fmlaLink="$I$32" lockText="1" noThreeD="1"/>
</file>

<file path=xl/ctrlProps/ctrlProp473.xml><?xml version="1.0" encoding="utf-8"?>
<formControlPr xmlns="http://schemas.microsoft.com/office/spreadsheetml/2009/9/main" objectType="CheckBox" checked="Checked" fmlaLink="$I$33" lockText="1" noThreeD="1"/>
</file>

<file path=xl/ctrlProps/ctrlProp474.xml><?xml version="1.0" encoding="utf-8"?>
<formControlPr xmlns="http://schemas.microsoft.com/office/spreadsheetml/2009/9/main" objectType="CheckBox" checked="Checked" fmlaLink="$I$34" lockText="1" noThreeD="1"/>
</file>

<file path=xl/ctrlProps/ctrlProp475.xml><?xml version="1.0" encoding="utf-8"?>
<formControlPr xmlns="http://schemas.microsoft.com/office/spreadsheetml/2009/9/main" objectType="CheckBox" checked="Checked" fmlaLink="$I$35" lockText="1" noThreeD="1"/>
</file>

<file path=xl/ctrlProps/ctrlProp476.xml><?xml version="1.0" encoding="utf-8"?>
<formControlPr xmlns="http://schemas.microsoft.com/office/spreadsheetml/2009/9/main" objectType="CheckBox" checked="Checked" fmlaLink="$I$36" lockText="1" noThreeD="1"/>
</file>

<file path=xl/ctrlProps/ctrlProp477.xml><?xml version="1.0" encoding="utf-8"?>
<formControlPr xmlns="http://schemas.microsoft.com/office/spreadsheetml/2009/9/main" objectType="CheckBox" checked="Checked" fmlaLink="$I$37" lockText="1" noThreeD="1"/>
</file>

<file path=xl/ctrlProps/ctrlProp478.xml><?xml version="1.0" encoding="utf-8"?>
<formControlPr xmlns="http://schemas.microsoft.com/office/spreadsheetml/2009/9/main" objectType="CheckBox" fmlaLink="$I$38" lockText="1" noThreeD="1"/>
</file>

<file path=xl/ctrlProps/ctrlProp479.xml><?xml version="1.0" encoding="utf-8"?>
<formControlPr xmlns="http://schemas.microsoft.com/office/spreadsheetml/2009/9/main" objectType="CheckBox" fmlaLink="$I$39" lockText="1" noThreeD="1"/>
</file>

<file path=xl/ctrlProps/ctrlProp480.xml><?xml version="1.0" encoding="utf-8"?>
<formControlPr xmlns="http://schemas.microsoft.com/office/spreadsheetml/2009/9/main" objectType="CheckBox" fmlaLink="$I$40" lockText="1" noThreeD="1"/>
</file>

<file path=xl/ctrlProps/ctrlProp481.xml><?xml version="1.0" encoding="utf-8"?>
<formControlPr xmlns="http://schemas.microsoft.com/office/spreadsheetml/2009/9/main" objectType="CheckBox" fmlaLink="$I$41" lockText="1" noThreeD="1"/>
</file>

<file path=xl/ctrlProps/ctrlProp482.xml><?xml version="1.0" encoding="utf-8"?>
<formControlPr xmlns="http://schemas.microsoft.com/office/spreadsheetml/2009/9/main" objectType="CheckBox" fmlaLink="$D$44" lockText="1" noThreeD="1"/>
</file>

<file path=xl/ctrlProps/ctrlProp483.xml><?xml version="1.0" encoding="utf-8"?>
<formControlPr xmlns="http://schemas.microsoft.com/office/spreadsheetml/2009/9/main" objectType="CheckBox" fmlaLink="$D$45" lockText="1" noThreeD="1"/>
</file>

<file path=xl/ctrlProps/ctrlProp484.xml><?xml version="1.0" encoding="utf-8"?>
<formControlPr xmlns="http://schemas.microsoft.com/office/spreadsheetml/2009/9/main" objectType="CheckBox" fmlaLink="$D$46" lockText="1" noThreeD="1"/>
</file>

<file path=xl/ctrlProps/ctrlProp485.xml><?xml version="1.0" encoding="utf-8"?>
<formControlPr xmlns="http://schemas.microsoft.com/office/spreadsheetml/2009/9/main" objectType="CheckBox" fmlaLink="$I$44" lockText="1" noThreeD="1"/>
</file>

<file path=xl/ctrlProps/ctrlProp486.xml><?xml version="1.0" encoding="utf-8"?>
<formControlPr xmlns="http://schemas.microsoft.com/office/spreadsheetml/2009/9/main" objectType="CheckBox" fmlaLink="$I$45" lockText="1" noThreeD="1"/>
</file>

<file path=xl/ctrlProps/ctrlProp487.xml><?xml version="1.0" encoding="utf-8"?>
<formControlPr xmlns="http://schemas.microsoft.com/office/spreadsheetml/2009/9/main" objectType="CheckBox" fmlaLink="$I$46" lockText="1" noThreeD="1"/>
</file>

<file path=xl/ctrlProps/ctrlProp488.xml><?xml version="1.0" encoding="utf-8"?>
<formControlPr xmlns="http://schemas.microsoft.com/office/spreadsheetml/2009/9/main" objectType="CheckBox" fmlaLink="$I$47" lockText="1" noThreeD="1"/>
</file>

<file path=xl/ctrlProps/ctrlProp489.xml><?xml version="1.0" encoding="utf-8"?>
<formControlPr xmlns="http://schemas.microsoft.com/office/spreadsheetml/2009/9/main" objectType="CheckBox" fmlaLink="$I$48" lockText="1" noThreeD="1"/>
</file>

<file path=xl/ctrlProps/ctrlProp490.xml><?xml version="1.0" encoding="utf-8"?>
<formControlPr xmlns="http://schemas.microsoft.com/office/spreadsheetml/2009/9/main" objectType="CheckBox" fmlaLink="$I$49" lockText="1" noThreeD="1"/>
</file>

<file path=xl/ctrlProps/ctrlProp491.xml><?xml version="1.0" encoding="utf-8"?>
<formControlPr xmlns="http://schemas.microsoft.com/office/spreadsheetml/2009/9/main" objectType="CheckBox" fmlaLink="$D$46" lockText="1" noThreeD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CheckBox" checked="Checked" fmlaLink="$H$5" lockText="1" noThreeD="1"/>
</file>

<file path=xl/ctrlProps/ctrlProp496.xml><?xml version="1.0" encoding="utf-8"?>
<formControlPr xmlns="http://schemas.microsoft.com/office/spreadsheetml/2009/9/main" objectType="CheckBox" checked="Checked" fmlaLink="$H$6" lockText="1" noThreeD="1"/>
</file>

<file path=xl/ctrlProps/ctrlProp497.xml><?xml version="1.0" encoding="utf-8"?>
<formControlPr xmlns="http://schemas.microsoft.com/office/spreadsheetml/2009/9/main" objectType="CheckBox" checked="Checked" fmlaLink="$H$7" lockText="1" noThreeD="1"/>
</file>

<file path=xl/ctrlProps/ctrlProp498.xml><?xml version="1.0" encoding="utf-8"?>
<formControlPr xmlns="http://schemas.microsoft.com/office/spreadsheetml/2009/9/main" objectType="CheckBox" checked="Checked" fmlaLink="$H$8" lockText="1" noThreeD="1"/>
</file>

<file path=xl/ctrlProps/ctrlProp499.xml><?xml version="1.0" encoding="utf-8"?>
<formControlPr xmlns="http://schemas.microsoft.com/office/spreadsheetml/2009/9/main" objectType="CheckBox" checked="Checked" fmlaLink="$H$9" lockText="1" noThreeD="1"/>
</file>

<file path=xl/ctrlProps/ctrlProp500.xml><?xml version="1.0" encoding="utf-8"?>
<formControlPr xmlns="http://schemas.microsoft.com/office/spreadsheetml/2009/9/main" objectType="CheckBox" checked="Checked" fmlaLink="$H$10" lockText="1" noThreeD="1"/>
</file>

<file path=xl/ctrlProps/ctrlProp501.xml><?xml version="1.0" encoding="utf-8"?>
<formControlPr xmlns="http://schemas.microsoft.com/office/spreadsheetml/2009/9/main" objectType="CheckBox" checked="Checked" fmlaLink="$H$11" lockText="1" noThreeD="1"/>
</file>

<file path=xl/ctrlProps/ctrlProp502.xml><?xml version="1.0" encoding="utf-8"?>
<formControlPr xmlns="http://schemas.microsoft.com/office/spreadsheetml/2009/9/main" objectType="CheckBox" checked="Checked" fmlaLink="$H$12" lockText="1" noThreeD="1"/>
</file>

<file path=xl/ctrlProps/ctrlProp503.xml><?xml version="1.0" encoding="utf-8"?>
<formControlPr xmlns="http://schemas.microsoft.com/office/spreadsheetml/2009/9/main" objectType="CheckBox" checked="Checked" fmlaLink="$H$13" lockText="1" noThreeD="1"/>
</file>

<file path=xl/ctrlProps/ctrlProp504.xml><?xml version="1.0" encoding="utf-8"?>
<formControlPr xmlns="http://schemas.microsoft.com/office/spreadsheetml/2009/9/main" objectType="CheckBox" checked="Checked" fmlaLink="$H$14" lockText="1" noThreeD="1"/>
</file>

<file path=xl/ctrlProps/ctrlProp505.xml><?xml version="1.0" encoding="utf-8"?>
<formControlPr xmlns="http://schemas.microsoft.com/office/spreadsheetml/2009/9/main" objectType="CheckBox" checked="Checked" fmlaLink="$H$15" lockText="1" noThreeD="1"/>
</file>

<file path=xl/ctrlProps/ctrlProp506.xml><?xml version="1.0" encoding="utf-8"?>
<formControlPr xmlns="http://schemas.microsoft.com/office/spreadsheetml/2009/9/main" objectType="CheckBox" checked="Checked" fmlaLink="$H$16" lockText="1" noThreeD="1"/>
</file>

<file path=xl/ctrlProps/ctrlProp507.xml><?xml version="1.0" encoding="utf-8"?>
<formControlPr xmlns="http://schemas.microsoft.com/office/spreadsheetml/2009/9/main" objectType="CheckBox" checked="Checked" fmlaLink="$H$17" lockText="1" noThreeD="1"/>
</file>

<file path=xl/ctrlProps/ctrlProp508.xml><?xml version="1.0" encoding="utf-8"?>
<formControlPr xmlns="http://schemas.microsoft.com/office/spreadsheetml/2009/9/main" objectType="CheckBox" checked="Checked" fmlaLink="$H$18" lockText="1" noThreeD="1"/>
</file>

<file path=xl/ctrlProps/ctrlProp509.xml><?xml version="1.0" encoding="utf-8"?>
<formControlPr xmlns="http://schemas.microsoft.com/office/spreadsheetml/2009/9/main" objectType="CheckBox" checked="Checked" fmlaLink="$H$19" lockText="1" noThreeD="1"/>
</file>

<file path=xl/ctrlProps/ctrlProp510.xml><?xml version="1.0" encoding="utf-8"?>
<formControlPr xmlns="http://schemas.microsoft.com/office/spreadsheetml/2009/9/main" objectType="CheckBox" fmlaLink="$H$20" lockText="1" noThreeD="1"/>
</file>

<file path=xl/ctrlProps/ctrlProp511.xml><?xml version="1.0" encoding="utf-8"?>
<formControlPr xmlns="http://schemas.microsoft.com/office/spreadsheetml/2009/9/main" objectType="CheckBox" checked="Checked" fmlaLink="$H$21" lockText="1" noThreeD="1"/>
</file>

<file path=xl/ctrlProps/ctrlProp512.xml><?xml version="1.0" encoding="utf-8"?>
<formControlPr xmlns="http://schemas.microsoft.com/office/spreadsheetml/2009/9/main" objectType="CheckBox" checked="Checked" fmlaLink="$H$22" lockText="1" noThreeD="1"/>
</file>

<file path=xl/ctrlProps/ctrlProp513.xml><?xml version="1.0" encoding="utf-8"?>
<formControlPr xmlns="http://schemas.microsoft.com/office/spreadsheetml/2009/9/main" objectType="CheckBox" checked="Checked" fmlaLink="$H$23" lockText="1" noThreeD="1"/>
</file>

<file path=xl/ctrlProps/ctrlProp514.xml><?xml version="1.0" encoding="utf-8"?>
<formControlPr xmlns="http://schemas.microsoft.com/office/spreadsheetml/2009/9/main" objectType="CheckBox" checked="Checked" fmlaLink="$H$24" lockText="1" noThreeD="1"/>
</file>

<file path=xl/ctrlProps/ctrlProp515.xml><?xml version="1.0" encoding="utf-8"?>
<formControlPr xmlns="http://schemas.microsoft.com/office/spreadsheetml/2009/9/main" objectType="CheckBox" checked="Checked" fmlaLink="$H$25" lockText="1" noThreeD="1"/>
</file>

<file path=xl/ctrlProps/ctrlProp516.xml><?xml version="1.0" encoding="utf-8"?>
<formControlPr xmlns="http://schemas.microsoft.com/office/spreadsheetml/2009/9/main" objectType="CheckBox" checked="Checked" fmlaLink="$H$26" lockText="1" noThreeD="1"/>
</file>

<file path=xl/ctrlProps/ctrlProp517.xml><?xml version="1.0" encoding="utf-8"?>
<formControlPr xmlns="http://schemas.microsoft.com/office/spreadsheetml/2009/9/main" objectType="CheckBox" checked="Checked" fmlaLink="$H$27" lockText="1" noThreeD="1"/>
</file>

<file path=xl/ctrlProps/ctrlProp518.xml><?xml version="1.0" encoding="utf-8"?>
<formControlPr xmlns="http://schemas.microsoft.com/office/spreadsheetml/2009/9/main" objectType="CheckBox" checked="Checked" fmlaLink="$H$28" lockText="1" noThreeD="1"/>
</file>

<file path=xl/ctrlProps/ctrlProp519.xml><?xml version="1.0" encoding="utf-8"?>
<formControlPr xmlns="http://schemas.microsoft.com/office/spreadsheetml/2009/9/main" objectType="CheckBox" checked="Checked" fmlaLink="$H$29" lockText="1" noThreeD="1"/>
</file>

<file path=xl/ctrlProps/ctrlProp520.xml><?xml version="1.0" encoding="utf-8"?>
<formControlPr xmlns="http://schemas.microsoft.com/office/spreadsheetml/2009/9/main" objectType="CheckBox" checked="Checked" fmlaLink="$H$30" lockText="1" noThreeD="1"/>
</file>

<file path=xl/ctrlProps/ctrlProp521.xml><?xml version="1.0" encoding="utf-8"?>
<formControlPr xmlns="http://schemas.microsoft.com/office/spreadsheetml/2009/9/main" objectType="CheckBox" checked="Checked" fmlaLink="$H$31" lockText="1" noThreeD="1"/>
</file>

<file path=xl/ctrlProps/ctrlProp522.xml><?xml version="1.0" encoding="utf-8"?>
<formControlPr xmlns="http://schemas.microsoft.com/office/spreadsheetml/2009/9/main" objectType="CheckBox" checked="Checked" fmlaLink="$H$32" lockText="1" noThreeD="1"/>
</file>

<file path=xl/ctrlProps/ctrlProp523.xml><?xml version="1.0" encoding="utf-8"?>
<formControlPr xmlns="http://schemas.microsoft.com/office/spreadsheetml/2009/9/main" objectType="CheckBox" checked="Checked" fmlaLink="$H$33" lockText="1" noThreeD="1"/>
</file>

<file path=xl/ctrlProps/ctrlProp524.xml><?xml version="1.0" encoding="utf-8"?>
<formControlPr xmlns="http://schemas.microsoft.com/office/spreadsheetml/2009/9/main" objectType="CheckBox" checked="Checked" fmlaLink="$H$34" lockText="1" noThreeD="1"/>
</file>

<file path=xl/ctrlProps/ctrlProp525.xml><?xml version="1.0" encoding="utf-8"?>
<formControlPr xmlns="http://schemas.microsoft.com/office/spreadsheetml/2009/9/main" objectType="CheckBox" checked="Checked" fmlaLink="$H$35" lockText="1" noThreeD="1"/>
</file>

<file path=xl/ctrlProps/ctrlProp526.xml><?xml version="1.0" encoding="utf-8"?>
<formControlPr xmlns="http://schemas.microsoft.com/office/spreadsheetml/2009/9/main" objectType="CheckBox" checked="Checked" fmlaLink="$H$36" lockText="1" noThreeD="1"/>
</file>

<file path=xl/ctrlProps/ctrlProp527.xml><?xml version="1.0" encoding="utf-8"?>
<formControlPr xmlns="http://schemas.microsoft.com/office/spreadsheetml/2009/9/main" objectType="CheckBox" checked="Checked" fmlaLink="$H$37" lockText="1" noThreeD="1"/>
</file>

<file path=xl/ctrlProps/ctrlProp528.xml><?xml version="1.0" encoding="utf-8"?>
<formControlPr xmlns="http://schemas.microsoft.com/office/spreadsheetml/2009/9/main" objectType="CheckBox" checked="Checked" fmlaLink="$H$38" lockText="1" noThreeD="1"/>
</file>

<file path=xl/ctrlProps/ctrlProp529.xml><?xml version="1.0" encoding="utf-8"?>
<formControlPr xmlns="http://schemas.microsoft.com/office/spreadsheetml/2009/9/main" objectType="CheckBox" checked="Checked" fmlaLink="$H$39" lockText="1" noThreeD="1"/>
</file>

<file path=xl/ctrlProps/ctrlProp530.xml><?xml version="1.0" encoding="utf-8"?>
<formControlPr xmlns="http://schemas.microsoft.com/office/spreadsheetml/2009/9/main" objectType="CheckBox" checked="Checked" fmlaLink="$H$40" lockText="1" noThreeD="1"/>
</file>

<file path=xl/ctrlProps/ctrlProp531.xml><?xml version="1.0" encoding="utf-8"?>
<formControlPr xmlns="http://schemas.microsoft.com/office/spreadsheetml/2009/9/main" objectType="CheckBox" checked="Checked" fmlaLink="$H$41" lockText="1" noThreeD="1"/>
</file>

<file path=xl/ctrlProps/ctrlProp532.xml><?xml version="1.0" encoding="utf-8"?>
<formControlPr xmlns="http://schemas.microsoft.com/office/spreadsheetml/2009/9/main" objectType="CheckBox" checked="Checked" fmlaLink="$H$42" lockText="1" noThreeD="1"/>
</file>

<file path=xl/ctrlProps/ctrlProp533.xml><?xml version="1.0" encoding="utf-8"?>
<formControlPr xmlns="http://schemas.microsoft.com/office/spreadsheetml/2009/9/main" objectType="CheckBox" checked="Checked" fmlaLink="$H$43" lockText="1" noThreeD="1"/>
</file>

<file path=xl/ctrlProps/ctrlProp534.xml><?xml version="1.0" encoding="utf-8"?>
<formControlPr xmlns="http://schemas.microsoft.com/office/spreadsheetml/2009/9/main" objectType="CheckBox" checked="Checked" fmlaLink="$H$44" lockText="1" noThreeD="1"/>
</file>

<file path=xl/ctrlProps/ctrlProp535.xml><?xml version="1.0" encoding="utf-8"?>
<formControlPr xmlns="http://schemas.microsoft.com/office/spreadsheetml/2009/9/main" objectType="CheckBox" checked="Checked" fmlaLink="$H$45" lockText="1" noThreeD="1"/>
</file>

<file path=xl/ctrlProps/ctrlProp536.xml><?xml version="1.0" encoding="utf-8"?>
<formControlPr xmlns="http://schemas.microsoft.com/office/spreadsheetml/2009/9/main" objectType="CheckBox" checked="Checked" fmlaLink="$H$46" lockText="1" noThreeD="1"/>
</file>

<file path=xl/ctrlProps/ctrlProp537.xml><?xml version="1.0" encoding="utf-8"?>
<formControlPr xmlns="http://schemas.microsoft.com/office/spreadsheetml/2009/9/main" objectType="CheckBox" checked="Checked" fmlaLink="$H$47" lockText="1" noThreeD="1"/>
</file>

<file path=xl/ctrlProps/ctrlProp538.xml><?xml version="1.0" encoding="utf-8"?>
<formControlPr xmlns="http://schemas.microsoft.com/office/spreadsheetml/2009/9/main" objectType="CheckBox" checked="Checked" fmlaLink="$H$48" lockText="1" noThreeD="1"/>
</file>

<file path=xl/ctrlProps/ctrlProp539.xml><?xml version="1.0" encoding="utf-8"?>
<formControlPr xmlns="http://schemas.microsoft.com/office/spreadsheetml/2009/9/main" objectType="CheckBox" checked="Checked" fmlaLink="$H$49" lockText="1" noThreeD="1"/>
</file>

<file path=xl/ctrlProps/ctrlProp540.xml><?xml version="1.0" encoding="utf-8"?>
<formControlPr xmlns="http://schemas.microsoft.com/office/spreadsheetml/2009/9/main" objectType="CheckBox" checked="Checked" fmlaLink="$H$50" lockText="1" noThreeD="1"/>
</file>

<file path=xl/ctrlProps/ctrlProp541.xml><?xml version="1.0" encoding="utf-8"?>
<formControlPr xmlns="http://schemas.microsoft.com/office/spreadsheetml/2009/9/main" objectType="CheckBox" checked="Checked" fmlaLink="$H$51" lockText="1" noThreeD="1"/>
</file>

<file path=xl/ctrlProps/ctrlProp542.xml><?xml version="1.0" encoding="utf-8"?>
<formControlPr xmlns="http://schemas.microsoft.com/office/spreadsheetml/2009/9/main" objectType="CheckBox" checked="Checked" fmlaLink="$H$52" lockText="1" noThreeD="1"/>
</file>

<file path=xl/ctrlProps/ctrlProp543.xml><?xml version="1.0" encoding="utf-8"?>
<formControlPr xmlns="http://schemas.microsoft.com/office/spreadsheetml/2009/9/main" objectType="CheckBox" checked="Checked" fmlaLink="$H$53" lockText="1" noThreeD="1"/>
</file>

<file path=xl/ctrlProps/ctrlProp544.xml><?xml version="1.0" encoding="utf-8"?>
<formControlPr xmlns="http://schemas.microsoft.com/office/spreadsheetml/2009/9/main" objectType="CheckBox" fmlaLink="$H$54" lockText="1" noThreeD="1"/>
</file>

<file path=xl/ctrlProps/ctrlProp545.xml><?xml version="1.0" encoding="utf-8"?>
<formControlPr xmlns="http://schemas.microsoft.com/office/spreadsheetml/2009/9/main" objectType="CheckBox" fmlaLink="$H$55" lockText="1" noThreeD="1"/>
</file>

<file path=xl/ctrlProps/ctrlProp546.xml><?xml version="1.0" encoding="utf-8"?>
<formControlPr xmlns="http://schemas.microsoft.com/office/spreadsheetml/2009/9/main" objectType="CheckBox" fmlaLink="$H$56" lockText="1" noThreeD="1"/>
</file>

<file path=xl/ctrlProps/ctrlProp547.xml><?xml version="1.0" encoding="utf-8"?>
<formControlPr xmlns="http://schemas.microsoft.com/office/spreadsheetml/2009/9/main" objectType="CheckBox" fmlaLink="$H$57" lockText="1" noThreeD="1"/>
</file>

<file path=xl/ctrlProps/ctrlProp548.xml><?xml version="1.0" encoding="utf-8"?>
<formControlPr xmlns="http://schemas.microsoft.com/office/spreadsheetml/2009/9/main" objectType="CheckBox" fmlaLink="$H$58" lockText="1" noThreeD="1"/>
</file>

<file path=xl/ctrlProps/ctrlProp549.xml><?xml version="1.0" encoding="utf-8"?>
<formControlPr xmlns="http://schemas.microsoft.com/office/spreadsheetml/2009/9/main" objectType="CheckBox" fmlaLink="$H$59" lockText="1" noThreeD="1"/>
</file>

<file path=xl/ctrlProps/ctrlProp550.xml><?xml version="1.0" encoding="utf-8"?>
<formControlPr xmlns="http://schemas.microsoft.com/office/spreadsheetml/2009/9/main" objectType="CheckBox" fmlaLink="$H$60" lockText="1" noThreeD="1"/>
</file>

<file path=xl/ctrlProps/ctrlProp551.xml><?xml version="1.0" encoding="utf-8"?>
<formControlPr xmlns="http://schemas.microsoft.com/office/spreadsheetml/2009/9/main" objectType="CheckBox" fmlaLink="$H$61" lockText="1" noThreeD="1"/>
</file>

<file path=xl/ctrlProps/ctrlProp552.xml><?xml version="1.0" encoding="utf-8"?>
<formControlPr xmlns="http://schemas.microsoft.com/office/spreadsheetml/2009/9/main" objectType="CheckBox" fmlaLink="$H$62" lockText="1" noThreeD="1"/>
</file>

<file path=xl/ctrlProps/ctrlProp553.xml><?xml version="1.0" encoding="utf-8"?>
<formControlPr xmlns="http://schemas.microsoft.com/office/spreadsheetml/2009/9/main" objectType="CheckBox" fmlaLink="$H$63" lockText="1" noThreeD="1"/>
</file>

<file path=xl/ctrlProps/ctrlProp554.xml><?xml version="1.0" encoding="utf-8"?>
<formControlPr xmlns="http://schemas.microsoft.com/office/spreadsheetml/2009/9/main" objectType="CheckBox" fmlaLink="$H$64" lockText="1" noThreeD="1"/>
</file>

<file path=xl/ctrlProps/ctrlProp555.xml><?xml version="1.0" encoding="utf-8"?>
<formControlPr xmlns="http://schemas.microsoft.com/office/spreadsheetml/2009/9/main" objectType="CheckBox" fmlaLink="$H$65" lockText="1" noThreeD="1"/>
</file>

<file path=xl/ctrlProps/ctrlProp556.xml><?xml version="1.0" encoding="utf-8"?>
<formControlPr xmlns="http://schemas.microsoft.com/office/spreadsheetml/2009/9/main" objectType="CheckBox" fmlaLink="$H$66" lockText="1" noThreeD="1"/>
</file>

<file path=xl/ctrlProps/ctrlProp557.xml><?xml version="1.0" encoding="utf-8"?>
<formControlPr xmlns="http://schemas.microsoft.com/office/spreadsheetml/2009/9/main" objectType="CheckBox" fmlaLink="$H$67" lockText="1" noThreeD="1"/>
</file>

<file path=xl/ctrlProps/ctrlProp558.xml><?xml version="1.0" encoding="utf-8"?>
<formControlPr xmlns="http://schemas.microsoft.com/office/spreadsheetml/2009/9/main" objectType="CheckBox" fmlaLink="$H$68" lockText="1" noThreeD="1"/>
</file>

<file path=xl/ctrlProps/ctrlProp559.xml><?xml version="1.0" encoding="utf-8"?>
<formControlPr xmlns="http://schemas.microsoft.com/office/spreadsheetml/2009/9/main" objectType="CheckBox" fmlaLink="$H$69" lockText="1" noThreeD="1"/>
</file>

<file path=xl/ctrlProps/ctrlProp560.xml><?xml version="1.0" encoding="utf-8"?>
<formControlPr xmlns="http://schemas.microsoft.com/office/spreadsheetml/2009/9/main" objectType="CheckBox" fmlaLink="$H$70" lockText="1" noThreeD="1"/>
</file>

<file path=xl/ctrlProps/ctrlProp561.xml><?xml version="1.0" encoding="utf-8"?>
<formControlPr xmlns="http://schemas.microsoft.com/office/spreadsheetml/2009/9/main" objectType="CheckBox" fmlaLink="$H$71" lockText="1" noThreeD="1"/>
</file>

<file path=xl/ctrlProps/ctrlProp562.xml><?xml version="1.0" encoding="utf-8"?>
<formControlPr xmlns="http://schemas.microsoft.com/office/spreadsheetml/2009/9/main" objectType="CheckBox" fmlaLink="$H$72" lockText="1" noThreeD="1"/>
</file>

<file path=xl/ctrlProps/ctrlProp563.xml><?xml version="1.0" encoding="utf-8"?>
<formControlPr xmlns="http://schemas.microsoft.com/office/spreadsheetml/2009/9/main" objectType="CheckBox" fmlaLink="$H$73" lockText="1" noThreeD="1"/>
</file>

<file path=xl/ctrlProps/ctrlProp564.xml><?xml version="1.0" encoding="utf-8"?>
<formControlPr xmlns="http://schemas.microsoft.com/office/spreadsheetml/2009/9/main" objectType="CheckBox" fmlaLink="$H$74" lockText="1" noThreeD="1"/>
</file>

<file path=xl/ctrlProps/ctrlProp565.xml><?xml version="1.0" encoding="utf-8"?>
<formControlPr xmlns="http://schemas.microsoft.com/office/spreadsheetml/2009/9/main" objectType="CheckBox" fmlaLink="$H$75" lockText="1" noThreeD="1"/>
</file>

<file path=xl/ctrlProps/ctrlProp566.xml><?xml version="1.0" encoding="utf-8"?>
<formControlPr xmlns="http://schemas.microsoft.com/office/spreadsheetml/2009/9/main" objectType="CheckBox" fmlaLink="$H$76" lockText="1" noThreeD="1"/>
</file>

<file path=xl/ctrlProps/ctrlProp567.xml><?xml version="1.0" encoding="utf-8"?>
<formControlPr xmlns="http://schemas.microsoft.com/office/spreadsheetml/2009/9/main" objectType="CheckBox" fmlaLink="$H$77" lockText="1" noThreeD="1"/>
</file>

<file path=xl/ctrlProps/ctrlProp568.xml><?xml version="1.0" encoding="utf-8"?>
<formControlPr xmlns="http://schemas.microsoft.com/office/spreadsheetml/2009/9/main" objectType="CheckBox" fmlaLink="$H$78" lockText="1" noThreeD="1"/>
</file>

<file path=xl/ctrlProps/ctrlProp569.xml><?xml version="1.0" encoding="utf-8"?>
<formControlPr xmlns="http://schemas.microsoft.com/office/spreadsheetml/2009/9/main" objectType="CheckBox" fmlaLink="$H$79" lockText="1" noThreeD="1"/>
</file>

<file path=xl/ctrlProps/ctrlProp570.xml><?xml version="1.0" encoding="utf-8"?>
<formControlPr xmlns="http://schemas.microsoft.com/office/spreadsheetml/2009/9/main" objectType="CheckBox" fmlaLink="$H$80" lockText="1" noThreeD="1"/>
</file>

<file path=xl/ctrlProps/ctrlProp571.xml><?xml version="1.0" encoding="utf-8"?>
<formControlPr xmlns="http://schemas.microsoft.com/office/spreadsheetml/2009/9/main" objectType="CheckBox" fmlaLink="$H$81" lockText="1" noThreeD="1"/>
</file>

<file path=xl/ctrlProps/ctrlProp572.xml><?xml version="1.0" encoding="utf-8"?>
<formControlPr xmlns="http://schemas.microsoft.com/office/spreadsheetml/2009/9/main" objectType="CheckBox" fmlaLink="$H$82" lockText="1" noThreeD="1"/>
</file>

<file path=xl/ctrlProps/ctrlProp573.xml><?xml version="1.0" encoding="utf-8"?>
<formControlPr xmlns="http://schemas.microsoft.com/office/spreadsheetml/2009/9/main" objectType="CheckBox" fmlaLink="$H$83" lockText="1" noThreeD="1"/>
</file>

<file path=xl/ctrlProps/ctrlProp574.xml><?xml version="1.0" encoding="utf-8"?>
<formControlPr xmlns="http://schemas.microsoft.com/office/spreadsheetml/2009/9/main" objectType="CheckBox" fmlaLink="$H$84" lockText="1" noThreeD="1"/>
</file>

<file path=xl/ctrlProps/ctrlProp575.xml><?xml version="1.0" encoding="utf-8"?>
<formControlPr xmlns="http://schemas.microsoft.com/office/spreadsheetml/2009/9/main" objectType="CheckBox" fmlaLink="$H$85" lockText="1" noThreeD="1"/>
</file>

<file path=xl/ctrlProps/ctrlProp576.xml><?xml version="1.0" encoding="utf-8"?>
<formControlPr xmlns="http://schemas.microsoft.com/office/spreadsheetml/2009/9/main" objectType="CheckBox" fmlaLink="$H$86" lockText="1" noThreeD="1"/>
</file>

<file path=xl/ctrlProps/ctrlProp577.xml><?xml version="1.0" encoding="utf-8"?>
<formControlPr xmlns="http://schemas.microsoft.com/office/spreadsheetml/2009/9/main" objectType="CheckBox" fmlaLink="$H$87" lockText="1" noThreeD="1"/>
</file>

<file path=xl/ctrlProps/ctrlProp578.xml><?xml version="1.0" encoding="utf-8"?>
<formControlPr xmlns="http://schemas.microsoft.com/office/spreadsheetml/2009/9/main" objectType="CheckBox" fmlaLink="$H$88" lockText="1" noThreeD="1"/>
</file>

<file path=xl/ctrlProps/ctrlProp579.xml><?xml version="1.0" encoding="utf-8"?>
<formControlPr xmlns="http://schemas.microsoft.com/office/spreadsheetml/2009/9/main" objectType="CheckBox" fmlaLink="$H$89" lockText="1" noThreeD="1"/>
</file>

<file path=xl/ctrlProps/ctrlProp580.xml><?xml version="1.0" encoding="utf-8"?>
<formControlPr xmlns="http://schemas.microsoft.com/office/spreadsheetml/2009/9/main" objectType="CheckBox" fmlaLink="$H$90" lockText="1" noThreeD="1"/>
</file>

<file path=xl/ctrlProps/ctrlProp581.xml><?xml version="1.0" encoding="utf-8"?>
<formControlPr xmlns="http://schemas.microsoft.com/office/spreadsheetml/2009/9/main" objectType="CheckBox" fmlaLink="$H$91" lockText="1" noThreeD="1"/>
</file>

<file path=xl/ctrlProps/ctrlProp582.xml><?xml version="1.0" encoding="utf-8"?>
<formControlPr xmlns="http://schemas.microsoft.com/office/spreadsheetml/2009/9/main" objectType="CheckBox" fmlaLink="$H$92" lockText="1" noThreeD="1"/>
</file>

<file path=xl/ctrlProps/ctrlProp583.xml><?xml version="1.0" encoding="utf-8"?>
<formControlPr xmlns="http://schemas.microsoft.com/office/spreadsheetml/2009/9/main" objectType="CheckBox" fmlaLink="$H$93" lockText="1" noThreeD="1"/>
</file>

<file path=xl/ctrlProps/ctrlProp584.xml><?xml version="1.0" encoding="utf-8"?>
<formControlPr xmlns="http://schemas.microsoft.com/office/spreadsheetml/2009/9/main" objectType="CheckBox" fmlaLink="$H$94" lockText="1" noThreeD="1"/>
</file>

<file path=xl/ctrlProps/ctrlProp585.xml><?xml version="1.0" encoding="utf-8"?>
<formControlPr xmlns="http://schemas.microsoft.com/office/spreadsheetml/2009/9/main" objectType="CheckBox" fmlaLink="$H$95" lockText="1" noThreeD="1"/>
</file>

<file path=xl/ctrlProps/ctrlProp586.xml><?xml version="1.0" encoding="utf-8"?>
<formControlPr xmlns="http://schemas.microsoft.com/office/spreadsheetml/2009/9/main" objectType="CheckBox" fmlaLink="$H$96" lockText="1" noThreeD="1"/>
</file>

<file path=xl/ctrlProps/ctrlProp587.xml><?xml version="1.0" encoding="utf-8"?>
<formControlPr xmlns="http://schemas.microsoft.com/office/spreadsheetml/2009/9/main" objectType="CheckBox" fmlaLink="$H$97" lockText="1" noThreeD="1"/>
</file>

<file path=xl/ctrlProps/ctrlProp588.xml><?xml version="1.0" encoding="utf-8"?>
<formControlPr xmlns="http://schemas.microsoft.com/office/spreadsheetml/2009/9/main" objectType="CheckBox" fmlaLink="$H$98" lockText="1" noThreeD="1"/>
</file>

<file path=xl/ctrlProps/ctrlProp589.xml><?xml version="1.0" encoding="utf-8"?>
<formControlPr xmlns="http://schemas.microsoft.com/office/spreadsheetml/2009/9/main" objectType="CheckBox" fmlaLink="$H$99" lockText="1" noThreeD="1"/>
</file>

<file path=xl/ctrlProps/ctrlProp590.xml><?xml version="1.0" encoding="utf-8"?>
<formControlPr xmlns="http://schemas.microsoft.com/office/spreadsheetml/2009/9/main" objectType="CheckBox" fmlaLink="$H$100" lockText="1" noThreeD="1"/>
</file>

<file path=xl/ctrlProps/ctrlProp591.xml><?xml version="1.0" encoding="utf-8"?>
<formControlPr xmlns="http://schemas.microsoft.com/office/spreadsheetml/2009/9/main" objectType="CheckBox" fmlaLink="$H$101" lockText="1" noThreeD="1"/>
</file>

<file path=xl/ctrlProps/ctrlProp592.xml><?xml version="1.0" encoding="utf-8"?>
<formControlPr xmlns="http://schemas.microsoft.com/office/spreadsheetml/2009/9/main" objectType="CheckBox" fmlaLink="$H$102" lockText="1" noThreeD="1"/>
</file>

<file path=xl/ctrlProps/ctrlProp593.xml><?xml version="1.0" encoding="utf-8"?>
<formControlPr xmlns="http://schemas.microsoft.com/office/spreadsheetml/2009/9/main" objectType="CheckBox" fmlaLink="$H$103" lockText="1" noThreeD="1"/>
</file>

<file path=xl/ctrlProps/ctrlProp594.xml><?xml version="1.0" encoding="utf-8"?>
<formControlPr xmlns="http://schemas.microsoft.com/office/spreadsheetml/2009/9/main" objectType="CheckBox" fmlaLink="$H$104" lockText="1" noThreeD="1"/>
</file>

<file path=xl/ctrlProps/ctrlProp595.xml><?xml version="1.0" encoding="utf-8"?>
<formControlPr xmlns="http://schemas.microsoft.com/office/spreadsheetml/2009/9/main" objectType="CheckBox" fmlaLink="$H$105" lockText="1" noThreeD="1"/>
</file>

<file path=xl/ctrlProps/ctrlProp596.xml><?xml version="1.0" encoding="utf-8"?>
<formControlPr xmlns="http://schemas.microsoft.com/office/spreadsheetml/2009/9/main" objectType="CheckBox" fmlaLink="$H$106" lockText="1" noThreeD="1"/>
</file>

<file path=xl/ctrlProps/ctrlProp597.xml><?xml version="1.0" encoding="utf-8"?>
<formControlPr xmlns="http://schemas.microsoft.com/office/spreadsheetml/2009/9/main" objectType="CheckBox" fmlaLink="$H$107" lockText="1" noThreeD="1"/>
</file>

<file path=xl/ctrlProps/ctrlProp598.xml><?xml version="1.0" encoding="utf-8"?>
<formControlPr xmlns="http://schemas.microsoft.com/office/spreadsheetml/2009/9/main" objectType="CheckBox" fmlaLink="$H$108" lockText="1" noThreeD="1"/>
</file>

<file path=xl/ctrlProps/ctrlProp599.xml><?xml version="1.0" encoding="utf-8"?>
<formControlPr xmlns="http://schemas.microsoft.com/office/spreadsheetml/2009/9/main" objectType="CheckBox" fmlaLink="$H$109" lockText="1" noThreeD="1"/>
</file>

<file path=xl/ctrlProps/ctrlProp600.xml><?xml version="1.0" encoding="utf-8"?>
<formControlPr xmlns="http://schemas.microsoft.com/office/spreadsheetml/2009/9/main" objectType="CheckBox" fmlaLink="$H$110" lockText="1" noThreeD="1"/>
</file>

<file path=xl/ctrlProps/ctrlProp601.xml><?xml version="1.0" encoding="utf-8"?>
<formControlPr xmlns="http://schemas.microsoft.com/office/spreadsheetml/2009/9/main" objectType="CheckBox" fmlaLink="$H$111" lockText="1" noThreeD="1"/>
</file>

<file path=xl/ctrlProps/ctrlProp602.xml><?xml version="1.0" encoding="utf-8"?>
<formControlPr xmlns="http://schemas.microsoft.com/office/spreadsheetml/2009/9/main" objectType="CheckBox" fmlaLink="$H$112" lockText="1" noThreeD="1"/>
</file>

<file path=xl/ctrlProps/ctrlProp603.xml><?xml version="1.0" encoding="utf-8"?>
<formControlPr xmlns="http://schemas.microsoft.com/office/spreadsheetml/2009/9/main" objectType="CheckBox" fmlaLink="$H$113" lockText="1" noThreeD="1"/>
</file>

<file path=xl/ctrlProps/ctrlProp604.xml><?xml version="1.0" encoding="utf-8"?>
<formControlPr xmlns="http://schemas.microsoft.com/office/spreadsheetml/2009/9/main" objectType="CheckBox" fmlaLink="$H$114" lockText="1" noThreeD="1"/>
</file>

<file path=xl/ctrlProps/ctrlProp605.xml><?xml version="1.0" encoding="utf-8"?>
<formControlPr xmlns="http://schemas.microsoft.com/office/spreadsheetml/2009/9/main" objectType="CheckBox" fmlaLink="$H$115" lockText="1" noThreeD="1"/>
</file>

<file path=xl/ctrlProps/ctrlProp606.xml><?xml version="1.0" encoding="utf-8"?>
<formControlPr xmlns="http://schemas.microsoft.com/office/spreadsheetml/2009/9/main" objectType="CheckBox" fmlaLink="$H$116" lockText="1" noThreeD="1"/>
</file>

<file path=xl/ctrlProps/ctrlProp607.xml><?xml version="1.0" encoding="utf-8"?>
<formControlPr xmlns="http://schemas.microsoft.com/office/spreadsheetml/2009/9/main" objectType="CheckBox" fmlaLink="$H$117" lockText="1" noThreeD="1"/>
</file>

<file path=xl/ctrlProps/ctrlProp608.xml><?xml version="1.0" encoding="utf-8"?>
<formControlPr xmlns="http://schemas.microsoft.com/office/spreadsheetml/2009/9/main" objectType="CheckBox" fmlaLink="$H$118" lockText="1" noThreeD="1"/>
</file>

<file path=xl/ctrlProps/ctrlProp609.xml><?xml version="1.0" encoding="utf-8"?>
<formControlPr xmlns="http://schemas.microsoft.com/office/spreadsheetml/2009/9/main" objectType="CheckBox" fmlaLink="$H$119" lockText="1" noThreeD="1"/>
</file>

<file path=xl/ctrlProps/ctrlProp610.xml><?xml version="1.0" encoding="utf-8"?>
<formControlPr xmlns="http://schemas.microsoft.com/office/spreadsheetml/2009/9/main" objectType="CheckBox" fmlaLink="$H$120" lockText="1" noThreeD="1"/>
</file>

<file path=xl/ctrlProps/ctrlProp611.xml><?xml version="1.0" encoding="utf-8"?>
<formControlPr xmlns="http://schemas.microsoft.com/office/spreadsheetml/2009/9/main" objectType="CheckBox" fmlaLink="$H$121" lockText="1" noThreeD="1"/>
</file>

<file path=xl/ctrlProps/ctrlProp612.xml><?xml version="1.0" encoding="utf-8"?>
<formControlPr xmlns="http://schemas.microsoft.com/office/spreadsheetml/2009/9/main" objectType="CheckBox" fmlaLink="$H$122" lockText="1" noThreeD="1"/>
</file>

<file path=xl/ctrlProps/ctrlProp613.xml><?xml version="1.0" encoding="utf-8"?>
<formControlPr xmlns="http://schemas.microsoft.com/office/spreadsheetml/2009/9/main" objectType="CheckBox" fmlaLink="$H$123" lockText="1" noThreeD="1"/>
</file>

<file path=xl/ctrlProps/ctrlProp614.xml><?xml version="1.0" encoding="utf-8"?>
<formControlPr xmlns="http://schemas.microsoft.com/office/spreadsheetml/2009/9/main" objectType="CheckBox" fmlaLink="$H$124" lockText="1" noThreeD="1"/>
</file>

<file path=xl/ctrlProps/ctrlProp615.xml><?xml version="1.0" encoding="utf-8"?>
<formControlPr xmlns="http://schemas.microsoft.com/office/spreadsheetml/2009/9/main" objectType="CheckBox" fmlaLink="$H$125" lockText="1" noThreeD="1"/>
</file>

<file path=xl/ctrlProps/ctrlProp616.xml><?xml version="1.0" encoding="utf-8"?>
<formControlPr xmlns="http://schemas.microsoft.com/office/spreadsheetml/2009/9/main" objectType="CheckBox" fmlaLink="$H$126" lockText="1" noThreeD="1"/>
</file>

<file path=xl/ctrlProps/ctrlProp617.xml><?xml version="1.0" encoding="utf-8"?>
<formControlPr xmlns="http://schemas.microsoft.com/office/spreadsheetml/2009/9/main" objectType="CheckBox" fmlaLink="$H$127" lockText="1" noThreeD="1"/>
</file>

<file path=xl/ctrlProps/ctrlProp618.xml><?xml version="1.0" encoding="utf-8"?>
<formControlPr xmlns="http://schemas.microsoft.com/office/spreadsheetml/2009/9/main" objectType="CheckBox" fmlaLink="$H$128" lockText="1" noThreeD="1"/>
</file>

<file path=xl/ctrlProps/ctrlProp619.xml><?xml version="1.0" encoding="utf-8"?>
<formControlPr xmlns="http://schemas.microsoft.com/office/spreadsheetml/2009/9/main" objectType="CheckBox" fmlaLink="$H$129" lockText="1" noThreeD="1"/>
</file>

<file path=xl/ctrlProps/ctrlProp620.xml><?xml version="1.0" encoding="utf-8"?>
<formControlPr xmlns="http://schemas.microsoft.com/office/spreadsheetml/2009/9/main" objectType="CheckBox" fmlaLink="$H$130" lockText="1" noThreeD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CheckBox" checked="Checked" fmlaLink="$D$13" lockText="1" noThreeD="1"/>
</file>

<file path=xl/ctrlProps/ctrlProp623.xml><?xml version="1.0" encoding="utf-8"?>
<formControlPr xmlns="http://schemas.microsoft.com/office/spreadsheetml/2009/9/main" objectType="CheckBox" checked="Checked" fmlaLink="$D$14" lockText="1" noThreeD="1"/>
</file>

<file path=xl/ctrlProps/ctrlProp624.xml><?xml version="1.0" encoding="utf-8"?>
<formControlPr xmlns="http://schemas.microsoft.com/office/spreadsheetml/2009/9/main" objectType="CheckBox" fmlaLink="$D$15" lockText="1" noThreeD="1"/>
</file>

<file path=xl/ctrlProps/ctrlProp625.xml><?xml version="1.0" encoding="utf-8"?>
<formControlPr xmlns="http://schemas.microsoft.com/office/spreadsheetml/2009/9/main" objectType="CheckBox" checked="Checked" fmlaLink="$D$16" lockText="1" noThreeD="1"/>
</file>

<file path=xl/ctrlProps/ctrlProp626.xml><?xml version="1.0" encoding="utf-8"?>
<formControlPr xmlns="http://schemas.microsoft.com/office/spreadsheetml/2009/9/main" objectType="CheckBox" fmlaLink="$D$17" lockText="1" noThreeD="1"/>
</file>

<file path=xl/ctrlProps/ctrlProp627.xml><?xml version="1.0" encoding="utf-8"?>
<formControlPr xmlns="http://schemas.microsoft.com/office/spreadsheetml/2009/9/main" objectType="CheckBox" fmlaLink="$D$18" lockText="1" noThreeD="1"/>
</file>

<file path=xl/ctrlProps/ctrlProp628.xml><?xml version="1.0" encoding="utf-8"?>
<formControlPr xmlns="http://schemas.microsoft.com/office/spreadsheetml/2009/9/main" objectType="CheckBox" fmlaLink="$D$19" lockText="1" noThreeD="1"/>
</file>

<file path=xl/ctrlProps/ctrlProp629.xml><?xml version="1.0" encoding="utf-8"?>
<formControlPr xmlns="http://schemas.microsoft.com/office/spreadsheetml/2009/9/main" objectType="CheckBox" fmlaLink="$D$20" lockText="1" noThreeD="1"/>
</file>

<file path=xl/ctrlProps/ctrlProp630.xml><?xml version="1.0" encoding="utf-8"?>
<formControlPr xmlns="http://schemas.microsoft.com/office/spreadsheetml/2009/9/main" objectType="CheckBox" fmlaLink="$D$21" lockText="1" noThreeD="1"/>
</file>

<file path=xl/ctrlProps/ctrlProp631.xml><?xml version="1.0" encoding="utf-8"?>
<formControlPr xmlns="http://schemas.microsoft.com/office/spreadsheetml/2009/9/main" objectType="CheckBox" fmlaLink="$D$22" lockText="1" noThreeD="1"/>
</file>

<file path=xl/ctrlProps/ctrlProp632.xml><?xml version="1.0" encoding="utf-8"?>
<formControlPr xmlns="http://schemas.microsoft.com/office/spreadsheetml/2009/9/main" objectType="CheckBox" fmlaLink="$D$23" lockText="1" noThreeD="1"/>
</file>

<file path=xl/ctrlProps/ctrlProp633.xml><?xml version="1.0" encoding="utf-8"?>
<formControlPr xmlns="http://schemas.microsoft.com/office/spreadsheetml/2009/9/main" objectType="CheckBox" fmlaLink="$D$24" lockText="1" noThreeD="1"/>
</file>

<file path=xl/ctrlProps/ctrlProp634.xml><?xml version="1.0" encoding="utf-8"?>
<formControlPr xmlns="http://schemas.microsoft.com/office/spreadsheetml/2009/9/main" objectType="CheckBox" fmlaLink="$D$25" lockText="1" noThreeD="1"/>
</file>

<file path=xl/ctrlProps/ctrlProp635.xml><?xml version="1.0" encoding="utf-8"?>
<formControlPr xmlns="http://schemas.microsoft.com/office/spreadsheetml/2009/9/main" objectType="CheckBox" fmlaLink="$D$26" lockText="1" noThreeD="1"/>
</file>

<file path=xl/ctrlProps/ctrlProp636.xml><?xml version="1.0" encoding="utf-8"?>
<formControlPr xmlns="http://schemas.microsoft.com/office/spreadsheetml/2009/9/main" objectType="CheckBox" fmlaLink="$D$27" lockText="1" noThreeD="1"/>
</file>

<file path=xl/ctrlProps/ctrlProp637.xml><?xml version="1.0" encoding="utf-8"?>
<formControlPr xmlns="http://schemas.microsoft.com/office/spreadsheetml/2009/9/main" objectType="CheckBox" fmlaLink="$D$28" lockText="1" noThreeD="1"/>
</file>

<file path=xl/ctrlProps/ctrlProp638.xml><?xml version="1.0" encoding="utf-8"?>
<formControlPr xmlns="http://schemas.microsoft.com/office/spreadsheetml/2009/9/main" objectType="CheckBox" fmlaLink="$D$29" lockText="1" noThreeD="1"/>
</file>

<file path=xl/ctrlProps/ctrlProp639.xml><?xml version="1.0" encoding="utf-8"?>
<formControlPr xmlns="http://schemas.microsoft.com/office/spreadsheetml/2009/9/main" objectType="CheckBox" fmlaLink="$D$30" lockText="1" noThreeD="1"/>
</file>

<file path=xl/ctrlProps/ctrlProp640.xml><?xml version="1.0" encoding="utf-8"?>
<formControlPr xmlns="http://schemas.microsoft.com/office/spreadsheetml/2009/9/main" objectType="CheckBox" fmlaLink="$D$31" lockText="1" noThreeD="1"/>
</file>

<file path=xl/ctrlProps/ctrlProp641.xml><?xml version="1.0" encoding="utf-8"?>
<formControlPr xmlns="http://schemas.microsoft.com/office/spreadsheetml/2009/9/main" objectType="CheckBox" fmlaLink="$D$32" lockText="1" noThreeD="1"/>
</file>

<file path=xl/ctrlProps/ctrlProp642.xml><?xml version="1.0" encoding="utf-8"?>
<formControlPr xmlns="http://schemas.microsoft.com/office/spreadsheetml/2009/9/main" objectType="CheckBox" fmlaLink="$D$33" lockText="1" noThreeD="1"/>
</file>

<file path=xl/ctrlProps/ctrlProp643.xml><?xml version="1.0" encoding="utf-8"?>
<formControlPr xmlns="http://schemas.microsoft.com/office/spreadsheetml/2009/9/main" objectType="CheckBox" fmlaLink="$D$34" lockText="1" noThreeD="1"/>
</file>

<file path=xl/ctrlProps/ctrlProp644.xml><?xml version="1.0" encoding="utf-8"?>
<formControlPr xmlns="http://schemas.microsoft.com/office/spreadsheetml/2009/9/main" objectType="CheckBox" fmlaLink="$D$35" lockText="1" noThreeD="1"/>
</file>

<file path=xl/ctrlProps/ctrlProp645.xml><?xml version="1.0" encoding="utf-8"?>
<formControlPr xmlns="http://schemas.microsoft.com/office/spreadsheetml/2009/9/main" objectType="CheckBox" fmlaLink="$D$36" lockText="1" noThreeD="1"/>
</file>

<file path=xl/ctrlProps/ctrlProp646.xml><?xml version="1.0" encoding="utf-8"?>
<formControlPr xmlns="http://schemas.microsoft.com/office/spreadsheetml/2009/9/main" objectType="CheckBox" fmlaLink="$D$37" lockText="1" noThreeD="1"/>
</file>

<file path=xl/ctrlProps/ctrlProp647.xml><?xml version="1.0" encoding="utf-8"?>
<formControlPr xmlns="http://schemas.microsoft.com/office/spreadsheetml/2009/9/main" objectType="CheckBox" fmlaLink="$D$38" lockText="1" noThreeD="1"/>
</file>

<file path=xl/ctrlProps/ctrlProp648.xml><?xml version="1.0" encoding="utf-8"?>
<formControlPr xmlns="http://schemas.microsoft.com/office/spreadsheetml/2009/9/main" objectType="CheckBox" fmlaLink="$D$39" lockText="1" noThreeD="1"/>
</file>

<file path=xl/ctrlProps/ctrlProp649.xml><?xml version="1.0" encoding="utf-8"?>
<formControlPr xmlns="http://schemas.microsoft.com/office/spreadsheetml/2009/9/main" objectType="CheckBox" fmlaLink="$D$40" lockText="1" noThreeD="1"/>
</file>

<file path=xl/ctrlProps/ctrlProp650.xml><?xml version="1.0" encoding="utf-8"?>
<formControlPr xmlns="http://schemas.microsoft.com/office/spreadsheetml/2009/9/main" objectType="CheckBox" fmlaLink="$D$41" lockText="1" noThreeD="1"/>
</file>

<file path=xl/ctrlProps/ctrlProp651.xml><?xml version="1.0" encoding="utf-8"?>
<formControlPr xmlns="http://schemas.microsoft.com/office/spreadsheetml/2009/9/main" objectType="CheckBox" checked="Checked" fmlaLink="$I$13" lockText="1" noThreeD="1"/>
</file>

<file path=xl/ctrlProps/ctrlProp652.xml><?xml version="1.0" encoding="utf-8"?>
<formControlPr xmlns="http://schemas.microsoft.com/office/spreadsheetml/2009/9/main" objectType="CheckBox" checked="Checked" fmlaLink="$I$14" lockText="1" noThreeD="1"/>
</file>

<file path=xl/ctrlProps/ctrlProp653.xml><?xml version="1.0" encoding="utf-8"?>
<formControlPr xmlns="http://schemas.microsoft.com/office/spreadsheetml/2009/9/main" objectType="CheckBox" checked="Checked" fmlaLink="$I$15" lockText="1" noThreeD="1"/>
</file>

<file path=xl/ctrlProps/ctrlProp654.xml><?xml version="1.0" encoding="utf-8"?>
<formControlPr xmlns="http://schemas.microsoft.com/office/spreadsheetml/2009/9/main" objectType="CheckBox" checked="Checked" fmlaLink="$I$16" lockText="1" noThreeD="1"/>
</file>

<file path=xl/ctrlProps/ctrlProp655.xml><?xml version="1.0" encoding="utf-8"?>
<formControlPr xmlns="http://schemas.microsoft.com/office/spreadsheetml/2009/9/main" objectType="CheckBox" checked="Checked" fmlaLink="$I$17" lockText="1" noThreeD="1"/>
</file>

<file path=xl/ctrlProps/ctrlProp656.xml><?xml version="1.0" encoding="utf-8"?>
<formControlPr xmlns="http://schemas.microsoft.com/office/spreadsheetml/2009/9/main" objectType="CheckBox" checked="Checked" fmlaLink="$I$18" lockText="1" noThreeD="1"/>
</file>

<file path=xl/ctrlProps/ctrlProp657.xml><?xml version="1.0" encoding="utf-8"?>
<formControlPr xmlns="http://schemas.microsoft.com/office/spreadsheetml/2009/9/main" objectType="CheckBox" fmlaLink="$I$19" lockText="1" noThreeD="1"/>
</file>

<file path=xl/ctrlProps/ctrlProp658.xml><?xml version="1.0" encoding="utf-8"?>
<formControlPr xmlns="http://schemas.microsoft.com/office/spreadsheetml/2009/9/main" objectType="CheckBox" checked="Checked" fmlaLink="$I$20" lockText="1" noThreeD="1"/>
</file>

<file path=xl/ctrlProps/ctrlProp659.xml><?xml version="1.0" encoding="utf-8"?>
<formControlPr xmlns="http://schemas.microsoft.com/office/spreadsheetml/2009/9/main" objectType="CheckBox" checked="Checked" fmlaLink="$I$21" lockText="1" noThreeD="1"/>
</file>

<file path=xl/ctrlProps/ctrlProp660.xml><?xml version="1.0" encoding="utf-8"?>
<formControlPr xmlns="http://schemas.microsoft.com/office/spreadsheetml/2009/9/main" objectType="CheckBox" checked="Checked" fmlaLink="$I$22" lockText="1" noThreeD="1"/>
</file>

<file path=xl/ctrlProps/ctrlProp661.xml><?xml version="1.0" encoding="utf-8"?>
<formControlPr xmlns="http://schemas.microsoft.com/office/spreadsheetml/2009/9/main" objectType="CheckBox" checked="Checked" fmlaLink="$I$23" lockText="1" noThreeD="1"/>
</file>

<file path=xl/ctrlProps/ctrlProp662.xml><?xml version="1.0" encoding="utf-8"?>
<formControlPr xmlns="http://schemas.microsoft.com/office/spreadsheetml/2009/9/main" objectType="CheckBox" checked="Checked" fmlaLink="$I$24" lockText="1" noThreeD="1"/>
</file>

<file path=xl/ctrlProps/ctrlProp663.xml><?xml version="1.0" encoding="utf-8"?>
<formControlPr xmlns="http://schemas.microsoft.com/office/spreadsheetml/2009/9/main" objectType="CheckBox" checked="Checked" fmlaLink="$I$25" lockText="1" noThreeD="1"/>
</file>

<file path=xl/ctrlProps/ctrlProp664.xml><?xml version="1.0" encoding="utf-8"?>
<formControlPr xmlns="http://schemas.microsoft.com/office/spreadsheetml/2009/9/main" objectType="CheckBox" checked="Checked" fmlaLink="$I$26" lockText="1" noThreeD="1"/>
</file>

<file path=xl/ctrlProps/ctrlProp665.xml><?xml version="1.0" encoding="utf-8"?>
<formControlPr xmlns="http://schemas.microsoft.com/office/spreadsheetml/2009/9/main" objectType="CheckBox" fmlaLink="$I$27" lockText="1" noThreeD="1"/>
</file>

<file path=xl/ctrlProps/ctrlProp666.xml><?xml version="1.0" encoding="utf-8"?>
<formControlPr xmlns="http://schemas.microsoft.com/office/spreadsheetml/2009/9/main" objectType="CheckBox" fmlaLink="$I$28" lockText="1" noThreeD="1"/>
</file>

<file path=xl/ctrlProps/ctrlProp667.xml><?xml version="1.0" encoding="utf-8"?>
<formControlPr xmlns="http://schemas.microsoft.com/office/spreadsheetml/2009/9/main" objectType="CheckBox" checked="Checked" fmlaLink="$I$29" lockText="1" noThreeD="1"/>
</file>

<file path=xl/ctrlProps/ctrlProp668.xml><?xml version="1.0" encoding="utf-8"?>
<formControlPr xmlns="http://schemas.microsoft.com/office/spreadsheetml/2009/9/main" objectType="CheckBox" checked="Checked" fmlaLink="$I$30" lockText="1" noThreeD="1"/>
</file>

<file path=xl/ctrlProps/ctrlProp669.xml><?xml version="1.0" encoding="utf-8"?>
<formControlPr xmlns="http://schemas.microsoft.com/office/spreadsheetml/2009/9/main" objectType="CheckBox" checked="Checked" fmlaLink="$I$31" lockText="1" noThreeD="1"/>
</file>

<file path=xl/ctrlProps/ctrlProp670.xml><?xml version="1.0" encoding="utf-8"?>
<formControlPr xmlns="http://schemas.microsoft.com/office/spreadsheetml/2009/9/main" objectType="CheckBox" checked="Checked" fmlaLink="$I$32" lockText="1" noThreeD="1"/>
</file>

<file path=xl/ctrlProps/ctrlProp671.xml><?xml version="1.0" encoding="utf-8"?>
<formControlPr xmlns="http://schemas.microsoft.com/office/spreadsheetml/2009/9/main" objectType="CheckBox" fmlaLink="$I$33" lockText="1" noThreeD="1"/>
</file>

<file path=xl/ctrlProps/ctrlProp672.xml><?xml version="1.0" encoding="utf-8"?>
<formControlPr xmlns="http://schemas.microsoft.com/office/spreadsheetml/2009/9/main" objectType="CheckBox" checked="Checked" fmlaLink="$I$34" lockText="1" noThreeD="1"/>
</file>

<file path=xl/ctrlProps/ctrlProp673.xml><?xml version="1.0" encoding="utf-8"?>
<formControlPr xmlns="http://schemas.microsoft.com/office/spreadsheetml/2009/9/main" objectType="CheckBox" checked="Checked" fmlaLink="$I$35" lockText="1" noThreeD="1"/>
</file>

<file path=xl/ctrlProps/ctrlProp674.xml><?xml version="1.0" encoding="utf-8"?>
<formControlPr xmlns="http://schemas.microsoft.com/office/spreadsheetml/2009/9/main" objectType="CheckBox" checked="Checked" fmlaLink="$I$36" lockText="1" noThreeD="1"/>
</file>

<file path=xl/ctrlProps/ctrlProp675.xml><?xml version="1.0" encoding="utf-8"?>
<formControlPr xmlns="http://schemas.microsoft.com/office/spreadsheetml/2009/9/main" objectType="CheckBox" checked="Checked" fmlaLink="$I$37" lockText="1" noThreeD="1"/>
</file>

<file path=xl/ctrlProps/ctrlProp676.xml><?xml version="1.0" encoding="utf-8"?>
<formControlPr xmlns="http://schemas.microsoft.com/office/spreadsheetml/2009/9/main" objectType="CheckBox" checked="Checked" fmlaLink="$I$38" lockText="1" noThreeD="1"/>
</file>

<file path=xl/ctrlProps/ctrlProp677.xml><?xml version="1.0" encoding="utf-8"?>
<formControlPr xmlns="http://schemas.microsoft.com/office/spreadsheetml/2009/9/main" objectType="CheckBox" fmlaLink="$I$39" lockText="1" noThreeD="1"/>
</file>

<file path=xl/ctrlProps/ctrlProp678.xml><?xml version="1.0" encoding="utf-8"?>
<formControlPr xmlns="http://schemas.microsoft.com/office/spreadsheetml/2009/9/main" objectType="CheckBox" fmlaLink="$I$40" lockText="1" noThreeD="1"/>
</file>

<file path=xl/ctrlProps/ctrlProp679.xml><?xml version="1.0" encoding="utf-8"?>
<formControlPr xmlns="http://schemas.microsoft.com/office/spreadsheetml/2009/9/main" objectType="CheckBox" fmlaLink="$I$41" lockText="1" noThreeD="1"/>
</file>

<file path=xl/ctrlProps/ctrlProp680.xml><?xml version="1.0" encoding="utf-8"?>
<formControlPr xmlns="http://schemas.microsoft.com/office/spreadsheetml/2009/9/main" objectType="CheckBox" fmlaLink="$D$44" lockText="1" noThreeD="1"/>
</file>

<file path=xl/ctrlProps/ctrlProp681.xml><?xml version="1.0" encoding="utf-8"?>
<formControlPr xmlns="http://schemas.microsoft.com/office/spreadsheetml/2009/9/main" objectType="CheckBox" fmlaLink="$D$45" lockText="1" noThreeD="1"/>
</file>

<file path=xl/ctrlProps/ctrlProp682.xml><?xml version="1.0" encoding="utf-8"?>
<formControlPr xmlns="http://schemas.microsoft.com/office/spreadsheetml/2009/9/main" objectType="CheckBox" fmlaLink="$D$46" lockText="1" noThreeD="1"/>
</file>

<file path=xl/ctrlProps/ctrlProp683.xml><?xml version="1.0" encoding="utf-8"?>
<formControlPr xmlns="http://schemas.microsoft.com/office/spreadsheetml/2009/9/main" objectType="CheckBox" fmlaLink="$I$44" lockText="1" noThreeD="1"/>
</file>

<file path=xl/ctrlProps/ctrlProp684.xml><?xml version="1.0" encoding="utf-8"?>
<formControlPr xmlns="http://schemas.microsoft.com/office/spreadsheetml/2009/9/main" objectType="CheckBox" checked="Checked" fmlaLink="$I$45" lockText="1" noThreeD="1"/>
</file>

<file path=xl/ctrlProps/ctrlProp685.xml><?xml version="1.0" encoding="utf-8"?>
<formControlPr xmlns="http://schemas.microsoft.com/office/spreadsheetml/2009/9/main" objectType="CheckBox" fmlaLink="$I$46" lockText="1" noThreeD="1"/>
</file>

<file path=xl/ctrlProps/ctrlProp686.xml><?xml version="1.0" encoding="utf-8"?>
<formControlPr xmlns="http://schemas.microsoft.com/office/spreadsheetml/2009/9/main" objectType="CheckBox" fmlaLink="$I$47" lockText="1" noThreeD="1"/>
</file>

<file path=xl/ctrlProps/ctrlProp687.xml><?xml version="1.0" encoding="utf-8"?>
<formControlPr xmlns="http://schemas.microsoft.com/office/spreadsheetml/2009/9/main" objectType="CheckBox" fmlaLink="$I$48" lockText="1" noThreeD="1"/>
</file>

<file path=xl/ctrlProps/ctrlProp688.xml><?xml version="1.0" encoding="utf-8"?>
<formControlPr xmlns="http://schemas.microsoft.com/office/spreadsheetml/2009/9/main" objectType="CheckBox" fmlaLink="$I$49" lockText="1" noThreeD="1"/>
</file>

<file path=xl/ctrlProps/ctrlProp689.xml><?xml version="1.0" encoding="utf-8"?>
<formControlPr xmlns="http://schemas.microsoft.com/office/spreadsheetml/2009/9/main" objectType="CheckBox" fmlaLink="$D$46" lockText="1" noThreeD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CheckBox" checked="Checked" fmlaLink="$H$5" lockText="1" noThreeD="1"/>
</file>

<file path=xl/ctrlProps/ctrlProp694.xml><?xml version="1.0" encoding="utf-8"?>
<formControlPr xmlns="http://schemas.microsoft.com/office/spreadsheetml/2009/9/main" objectType="CheckBox" checked="Checked" fmlaLink="$H$6" lockText="1" noThreeD="1"/>
</file>

<file path=xl/ctrlProps/ctrlProp695.xml><?xml version="1.0" encoding="utf-8"?>
<formControlPr xmlns="http://schemas.microsoft.com/office/spreadsheetml/2009/9/main" objectType="CheckBox" checked="Checked" fmlaLink="$H$7" lockText="1" noThreeD="1"/>
</file>

<file path=xl/ctrlProps/ctrlProp696.xml><?xml version="1.0" encoding="utf-8"?>
<formControlPr xmlns="http://schemas.microsoft.com/office/spreadsheetml/2009/9/main" objectType="CheckBox" checked="Checked" fmlaLink="$H$8" lockText="1" noThreeD="1"/>
</file>

<file path=xl/ctrlProps/ctrlProp697.xml><?xml version="1.0" encoding="utf-8"?>
<formControlPr xmlns="http://schemas.microsoft.com/office/spreadsheetml/2009/9/main" objectType="CheckBox" checked="Checked" fmlaLink="$H$9" lockText="1" noThreeD="1"/>
</file>

<file path=xl/ctrlProps/ctrlProp698.xml><?xml version="1.0" encoding="utf-8"?>
<formControlPr xmlns="http://schemas.microsoft.com/office/spreadsheetml/2009/9/main" objectType="CheckBox" checked="Checked" fmlaLink="$H$10" lockText="1" noThreeD="1"/>
</file>

<file path=xl/ctrlProps/ctrlProp699.xml><?xml version="1.0" encoding="utf-8"?>
<formControlPr xmlns="http://schemas.microsoft.com/office/spreadsheetml/2009/9/main" objectType="CheckBox" checked="Checked" fmlaLink="$H$11" lockText="1" noThreeD="1"/>
</file>

<file path=xl/ctrlProps/ctrlProp700.xml><?xml version="1.0" encoding="utf-8"?>
<formControlPr xmlns="http://schemas.microsoft.com/office/spreadsheetml/2009/9/main" objectType="CheckBox" checked="Checked" fmlaLink="$H$12" lockText="1" noThreeD="1"/>
</file>

<file path=xl/ctrlProps/ctrlProp701.xml><?xml version="1.0" encoding="utf-8"?>
<formControlPr xmlns="http://schemas.microsoft.com/office/spreadsheetml/2009/9/main" objectType="CheckBox" checked="Checked" fmlaLink="$H$13" lockText="1" noThreeD="1"/>
</file>

<file path=xl/ctrlProps/ctrlProp702.xml><?xml version="1.0" encoding="utf-8"?>
<formControlPr xmlns="http://schemas.microsoft.com/office/spreadsheetml/2009/9/main" objectType="CheckBox" checked="Checked" fmlaLink="$H$14" lockText="1" noThreeD="1"/>
</file>

<file path=xl/ctrlProps/ctrlProp703.xml><?xml version="1.0" encoding="utf-8"?>
<formControlPr xmlns="http://schemas.microsoft.com/office/spreadsheetml/2009/9/main" objectType="CheckBox" checked="Checked" fmlaLink="$H$15" lockText="1" noThreeD="1"/>
</file>

<file path=xl/ctrlProps/ctrlProp704.xml><?xml version="1.0" encoding="utf-8"?>
<formControlPr xmlns="http://schemas.microsoft.com/office/spreadsheetml/2009/9/main" objectType="CheckBox" checked="Checked" fmlaLink="$H$16" lockText="1" noThreeD="1"/>
</file>

<file path=xl/ctrlProps/ctrlProp705.xml><?xml version="1.0" encoding="utf-8"?>
<formControlPr xmlns="http://schemas.microsoft.com/office/spreadsheetml/2009/9/main" objectType="CheckBox" checked="Checked" fmlaLink="$H$17" lockText="1" noThreeD="1"/>
</file>

<file path=xl/ctrlProps/ctrlProp706.xml><?xml version="1.0" encoding="utf-8"?>
<formControlPr xmlns="http://schemas.microsoft.com/office/spreadsheetml/2009/9/main" objectType="CheckBox" checked="Checked" fmlaLink="$H$18" lockText="1" noThreeD="1"/>
</file>

<file path=xl/ctrlProps/ctrlProp707.xml><?xml version="1.0" encoding="utf-8"?>
<formControlPr xmlns="http://schemas.microsoft.com/office/spreadsheetml/2009/9/main" objectType="CheckBox" checked="Checked" fmlaLink="$H$19" lockText="1" noThreeD="1"/>
</file>

<file path=xl/ctrlProps/ctrlProp708.xml><?xml version="1.0" encoding="utf-8"?>
<formControlPr xmlns="http://schemas.microsoft.com/office/spreadsheetml/2009/9/main" objectType="CheckBox" checked="Checked" fmlaLink="$H$20" lockText="1" noThreeD="1"/>
</file>

<file path=xl/ctrlProps/ctrlProp709.xml><?xml version="1.0" encoding="utf-8"?>
<formControlPr xmlns="http://schemas.microsoft.com/office/spreadsheetml/2009/9/main" objectType="CheckBox" checked="Checked" fmlaLink="$H$21" lockText="1" noThreeD="1"/>
</file>

<file path=xl/ctrlProps/ctrlProp710.xml><?xml version="1.0" encoding="utf-8"?>
<formControlPr xmlns="http://schemas.microsoft.com/office/spreadsheetml/2009/9/main" objectType="CheckBox" checked="Checked" fmlaLink="$H$22" lockText="1" noThreeD="1"/>
</file>

<file path=xl/ctrlProps/ctrlProp711.xml><?xml version="1.0" encoding="utf-8"?>
<formControlPr xmlns="http://schemas.microsoft.com/office/spreadsheetml/2009/9/main" objectType="CheckBox" checked="Checked" fmlaLink="$H$23" lockText="1" noThreeD="1"/>
</file>

<file path=xl/ctrlProps/ctrlProp712.xml><?xml version="1.0" encoding="utf-8"?>
<formControlPr xmlns="http://schemas.microsoft.com/office/spreadsheetml/2009/9/main" objectType="CheckBox" checked="Checked" fmlaLink="$H$24" lockText="1" noThreeD="1"/>
</file>

<file path=xl/ctrlProps/ctrlProp713.xml><?xml version="1.0" encoding="utf-8"?>
<formControlPr xmlns="http://schemas.microsoft.com/office/spreadsheetml/2009/9/main" objectType="CheckBox" checked="Checked" fmlaLink="$H$25" lockText="1" noThreeD="1"/>
</file>

<file path=xl/ctrlProps/ctrlProp714.xml><?xml version="1.0" encoding="utf-8"?>
<formControlPr xmlns="http://schemas.microsoft.com/office/spreadsheetml/2009/9/main" objectType="CheckBox" checked="Checked" fmlaLink="$H$26" lockText="1" noThreeD="1"/>
</file>

<file path=xl/ctrlProps/ctrlProp715.xml><?xml version="1.0" encoding="utf-8"?>
<formControlPr xmlns="http://schemas.microsoft.com/office/spreadsheetml/2009/9/main" objectType="CheckBox" checked="Checked" fmlaLink="$H$27" lockText="1" noThreeD="1"/>
</file>

<file path=xl/ctrlProps/ctrlProp716.xml><?xml version="1.0" encoding="utf-8"?>
<formControlPr xmlns="http://schemas.microsoft.com/office/spreadsheetml/2009/9/main" objectType="CheckBox" checked="Checked" fmlaLink="$H$28" lockText="1" noThreeD="1"/>
</file>

<file path=xl/ctrlProps/ctrlProp717.xml><?xml version="1.0" encoding="utf-8"?>
<formControlPr xmlns="http://schemas.microsoft.com/office/spreadsheetml/2009/9/main" objectType="CheckBox" checked="Checked" fmlaLink="$H$29" lockText="1" noThreeD="1"/>
</file>

<file path=xl/ctrlProps/ctrlProp718.xml><?xml version="1.0" encoding="utf-8"?>
<formControlPr xmlns="http://schemas.microsoft.com/office/spreadsheetml/2009/9/main" objectType="CheckBox" checked="Checked" fmlaLink="$H$30" lockText="1" noThreeD="1"/>
</file>

<file path=xl/ctrlProps/ctrlProp719.xml><?xml version="1.0" encoding="utf-8"?>
<formControlPr xmlns="http://schemas.microsoft.com/office/spreadsheetml/2009/9/main" objectType="CheckBox" checked="Checked" fmlaLink="$H$31" lockText="1" noThreeD="1"/>
</file>

<file path=xl/ctrlProps/ctrlProp720.xml><?xml version="1.0" encoding="utf-8"?>
<formControlPr xmlns="http://schemas.microsoft.com/office/spreadsheetml/2009/9/main" objectType="CheckBox" checked="Checked" fmlaLink="$H$32" lockText="1" noThreeD="1"/>
</file>

<file path=xl/ctrlProps/ctrlProp721.xml><?xml version="1.0" encoding="utf-8"?>
<formControlPr xmlns="http://schemas.microsoft.com/office/spreadsheetml/2009/9/main" objectType="CheckBox" checked="Checked" fmlaLink="$H$33" lockText="1" noThreeD="1"/>
</file>

<file path=xl/ctrlProps/ctrlProp722.xml><?xml version="1.0" encoding="utf-8"?>
<formControlPr xmlns="http://schemas.microsoft.com/office/spreadsheetml/2009/9/main" objectType="CheckBox" checked="Checked" fmlaLink="$H$34" lockText="1" noThreeD="1"/>
</file>

<file path=xl/ctrlProps/ctrlProp723.xml><?xml version="1.0" encoding="utf-8"?>
<formControlPr xmlns="http://schemas.microsoft.com/office/spreadsheetml/2009/9/main" objectType="CheckBox" checked="Checked" fmlaLink="$H$35" lockText="1" noThreeD="1"/>
</file>

<file path=xl/ctrlProps/ctrlProp724.xml><?xml version="1.0" encoding="utf-8"?>
<formControlPr xmlns="http://schemas.microsoft.com/office/spreadsheetml/2009/9/main" objectType="CheckBox" checked="Checked" fmlaLink="$H$36" lockText="1" noThreeD="1"/>
</file>

<file path=xl/ctrlProps/ctrlProp725.xml><?xml version="1.0" encoding="utf-8"?>
<formControlPr xmlns="http://schemas.microsoft.com/office/spreadsheetml/2009/9/main" objectType="CheckBox" checked="Checked" fmlaLink="$H$37" lockText="1" noThreeD="1"/>
</file>

<file path=xl/ctrlProps/ctrlProp726.xml><?xml version="1.0" encoding="utf-8"?>
<formControlPr xmlns="http://schemas.microsoft.com/office/spreadsheetml/2009/9/main" objectType="CheckBox" checked="Checked" fmlaLink="$H$38" lockText="1" noThreeD="1"/>
</file>

<file path=xl/ctrlProps/ctrlProp727.xml><?xml version="1.0" encoding="utf-8"?>
<formControlPr xmlns="http://schemas.microsoft.com/office/spreadsheetml/2009/9/main" objectType="CheckBox" checked="Checked" fmlaLink="$H$39" lockText="1" noThreeD="1"/>
</file>

<file path=xl/ctrlProps/ctrlProp728.xml><?xml version="1.0" encoding="utf-8"?>
<formControlPr xmlns="http://schemas.microsoft.com/office/spreadsheetml/2009/9/main" objectType="CheckBox" checked="Checked" fmlaLink="$H$40" lockText="1" noThreeD="1"/>
</file>

<file path=xl/ctrlProps/ctrlProp729.xml><?xml version="1.0" encoding="utf-8"?>
<formControlPr xmlns="http://schemas.microsoft.com/office/spreadsheetml/2009/9/main" objectType="CheckBox" checked="Checked" fmlaLink="$H$41" lockText="1" noThreeD="1"/>
</file>

<file path=xl/ctrlProps/ctrlProp730.xml><?xml version="1.0" encoding="utf-8"?>
<formControlPr xmlns="http://schemas.microsoft.com/office/spreadsheetml/2009/9/main" objectType="CheckBox" checked="Checked" fmlaLink="$H$42" lockText="1" noThreeD="1"/>
</file>

<file path=xl/ctrlProps/ctrlProp731.xml><?xml version="1.0" encoding="utf-8"?>
<formControlPr xmlns="http://schemas.microsoft.com/office/spreadsheetml/2009/9/main" objectType="CheckBox" checked="Checked" fmlaLink="$H$43" lockText="1" noThreeD="1"/>
</file>

<file path=xl/ctrlProps/ctrlProp732.xml><?xml version="1.0" encoding="utf-8"?>
<formControlPr xmlns="http://schemas.microsoft.com/office/spreadsheetml/2009/9/main" objectType="CheckBox" checked="Checked" fmlaLink="$H$44" lockText="1" noThreeD="1"/>
</file>

<file path=xl/ctrlProps/ctrlProp733.xml><?xml version="1.0" encoding="utf-8"?>
<formControlPr xmlns="http://schemas.microsoft.com/office/spreadsheetml/2009/9/main" objectType="CheckBox" checked="Checked" fmlaLink="$H$45" lockText="1" noThreeD="1"/>
</file>

<file path=xl/ctrlProps/ctrlProp734.xml><?xml version="1.0" encoding="utf-8"?>
<formControlPr xmlns="http://schemas.microsoft.com/office/spreadsheetml/2009/9/main" objectType="CheckBox" checked="Checked" fmlaLink="$H$46" lockText="1" noThreeD="1"/>
</file>

<file path=xl/ctrlProps/ctrlProp735.xml><?xml version="1.0" encoding="utf-8"?>
<formControlPr xmlns="http://schemas.microsoft.com/office/spreadsheetml/2009/9/main" objectType="CheckBox" checked="Checked" fmlaLink="$H$47" lockText="1" noThreeD="1"/>
</file>

<file path=xl/ctrlProps/ctrlProp736.xml><?xml version="1.0" encoding="utf-8"?>
<formControlPr xmlns="http://schemas.microsoft.com/office/spreadsheetml/2009/9/main" objectType="CheckBox" checked="Checked" fmlaLink="$H$48" lockText="1" noThreeD="1"/>
</file>

<file path=xl/ctrlProps/ctrlProp737.xml><?xml version="1.0" encoding="utf-8"?>
<formControlPr xmlns="http://schemas.microsoft.com/office/spreadsheetml/2009/9/main" objectType="CheckBox" checked="Checked" fmlaLink="$H$49" lockText="1" noThreeD="1"/>
</file>

<file path=xl/ctrlProps/ctrlProp738.xml><?xml version="1.0" encoding="utf-8"?>
<formControlPr xmlns="http://schemas.microsoft.com/office/spreadsheetml/2009/9/main" objectType="CheckBox" checked="Checked" fmlaLink="$H$50" lockText="1" noThreeD="1"/>
</file>

<file path=xl/ctrlProps/ctrlProp739.xml><?xml version="1.0" encoding="utf-8"?>
<formControlPr xmlns="http://schemas.microsoft.com/office/spreadsheetml/2009/9/main" objectType="CheckBox" checked="Checked" fmlaLink="$H$51" lockText="1" noThreeD="1"/>
</file>

<file path=xl/ctrlProps/ctrlProp740.xml><?xml version="1.0" encoding="utf-8"?>
<formControlPr xmlns="http://schemas.microsoft.com/office/spreadsheetml/2009/9/main" objectType="CheckBox" checked="Checked" fmlaLink="$H$52" lockText="1" noThreeD="1"/>
</file>

<file path=xl/ctrlProps/ctrlProp741.xml><?xml version="1.0" encoding="utf-8"?>
<formControlPr xmlns="http://schemas.microsoft.com/office/spreadsheetml/2009/9/main" objectType="CheckBox" checked="Checked" fmlaLink="$H$53" lockText="1" noThreeD="1"/>
</file>

<file path=xl/ctrlProps/ctrlProp742.xml><?xml version="1.0" encoding="utf-8"?>
<formControlPr xmlns="http://schemas.microsoft.com/office/spreadsheetml/2009/9/main" objectType="CheckBox" checked="Checked" fmlaLink="$H$54" lockText="1" noThreeD="1"/>
</file>

<file path=xl/ctrlProps/ctrlProp743.xml><?xml version="1.0" encoding="utf-8"?>
<formControlPr xmlns="http://schemas.microsoft.com/office/spreadsheetml/2009/9/main" objectType="CheckBox" checked="Checked" fmlaLink="$H$55" lockText="1" noThreeD="1"/>
</file>

<file path=xl/ctrlProps/ctrlProp744.xml><?xml version="1.0" encoding="utf-8"?>
<formControlPr xmlns="http://schemas.microsoft.com/office/spreadsheetml/2009/9/main" objectType="CheckBox" checked="Checked" fmlaLink="$H$56" lockText="1" noThreeD="1"/>
</file>

<file path=xl/ctrlProps/ctrlProp745.xml><?xml version="1.0" encoding="utf-8"?>
<formControlPr xmlns="http://schemas.microsoft.com/office/spreadsheetml/2009/9/main" objectType="CheckBox" checked="Checked" fmlaLink="$H$57" lockText="1" noThreeD="1"/>
</file>

<file path=xl/ctrlProps/ctrlProp746.xml><?xml version="1.0" encoding="utf-8"?>
<formControlPr xmlns="http://schemas.microsoft.com/office/spreadsheetml/2009/9/main" objectType="CheckBox" checked="Checked" fmlaLink="$H$58" lockText="1" noThreeD="1"/>
</file>

<file path=xl/ctrlProps/ctrlProp747.xml><?xml version="1.0" encoding="utf-8"?>
<formControlPr xmlns="http://schemas.microsoft.com/office/spreadsheetml/2009/9/main" objectType="CheckBox" fmlaLink="$H$59" lockText="1" noThreeD="1"/>
</file>

<file path=xl/ctrlProps/ctrlProp748.xml><?xml version="1.0" encoding="utf-8"?>
<formControlPr xmlns="http://schemas.microsoft.com/office/spreadsheetml/2009/9/main" objectType="CheckBox" checked="Checked" fmlaLink="$H$60" lockText="1" noThreeD="1"/>
</file>

<file path=xl/ctrlProps/ctrlProp749.xml><?xml version="1.0" encoding="utf-8"?>
<formControlPr xmlns="http://schemas.microsoft.com/office/spreadsheetml/2009/9/main" objectType="CheckBox" checked="Checked" fmlaLink="$H$61" lockText="1" noThreeD="1"/>
</file>

<file path=xl/ctrlProps/ctrlProp750.xml><?xml version="1.0" encoding="utf-8"?>
<formControlPr xmlns="http://schemas.microsoft.com/office/spreadsheetml/2009/9/main" objectType="CheckBox" checked="Checked" fmlaLink="$H$62" lockText="1" noThreeD="1"/>
</file>

<file path=xl/ctrlProps/ctrlProp751.xml><?xml version="1.0" encoding="utf-8"?>
<formControlPr xmlns="http://schemas.microsoft.com/office/spreadsheetml/2009/9/main" objectType="CheckBox" fmlaLink="$H$63" lockText="1" noThreeD="1"/>
</file>

<file path=xl/ctrlProps/ctrlProp752.xml><?xml version="1.0" encoding="utf-8"?>
<formControlPr xmlns="http://schemas.microsoft.com/office/spreadsheetml/2009/9/main" objectType="CheckBox" fmlaLink="$H$64" lockText="1" noThreeD="1"/>
</file>

<file path=xl/ctrlProps/ctrlProp753.xml><?xml version="1.0" encoding="utf-8"?>
<formControlPr xmlns="http://schemas.microsoft.com/office/spreadsheetml/2009/9/main" objectType="CheckBox" fmlaLink="$H$65" lockText="1" noThreeD="1"/>
</file>

<file path=xl/ctrlProps/ctrlProp754.xml><?xml version="1.0" encoding="utf-8"?>
<formControlPr xmlns="http://schemas.microsoft.com/office/spreadsheetml/2009/9/main" objectType="CheckBox" fmlaLink="$H$66" lockText="1" noThreeD="1"/>
</file>

<file path=xl/ctrlProps/ctrlProp755.xml><?xml version="1.0" encoding="utf-8"?>
<formControlPr xmlns="http://schemas.microsoft.com/office/spreadsheetml/2009/9/main" objectType="CheckBox" fmlaLink="$H$67" lockText="1" noThreeD="1"/>
</file>

<file path=xl/ctrlProps/ctrlProp756.xml><?xml version="1.0" encoding="utf-8"?>
<formControlPr xmlns="http://schemas.microsoft.com/office/spreadsheetml/2009/9/main" objectType="CheckBox" fmlaLink="$H$68" lockText="1" noThreeD="1"/>
</file>

<file path=xl/ctrlProps/ctrlProp757.xml><?xml version="1.0" encoding="utf-8"?>
<formControlPr xmlns="http://schemas.microsoft.com/office/spreadsheetml/2009/9/main" objectType="CheckBox" fmlaLink="$H$69" lockText="1" noThreeD="1"/>
</file>

<file path=xl/ctrlProps/ctrlProp758.xml><?xml version="1.0" encoding="utf-8"?>
<formControlPr xmlns="http://schemas.microsoft.com/office/spreadsheetml/2009/9/main" objectType="CheckBox" fmlaLink="$H$70" lockText="1" noThreeD="1"/>
</file>

<file path=xl/ctrlProps/ctrlProp759.xml><?xml version="1.0" encoding="utf-8"?>
<formControlPr xmlns="http://schemas.microsoft.com/office/spreadsheetml/2009/9/main" objectType="CheckBox" fmlaLink="$H$71" lockText="1" noThreeD="1"/>
</file>

<file path=xl/ctrlProps/ctrlProp760.xml><?xml version="1.0" encoding="utf-8"?>
<formControlPr xmlns="http://schemas.microsoft.com/office/spreadsheetml/2009/9/main" objectType="CheckBox" fmlaLink="$H$72" lockText="1" noThreeD="1"/>
</file>

<file path=xl/ctrlProps/ctrlProp761.xml><?xml version="1.0" encoding="utf-8"?>
<formControlPr xmlns="http://schemas.microsoft.com/office/spreadsheetml/2009/9/main" objectType="CheckBox" fmlaLink="$H$73" lockText="1" noThreeD="1"/>
</file>

<file path=xl/ctrlProps/ctrlProp762.xml><?xml version="1.0" encoding="utf-8"?>
<formControlPr xmlns="http://schemas.microsoft.com/office/spreadsheetml/2009/9/main" objectType="CheckBox" fmlaLink="$H$74" lockText="1" noThreeD="1"/>
</file>

<file path=xl/ctrlProps/ctrlProp763.xml><?xml version="1.0" encoding="utf-8"?>
<formControlPr xmlns="http://schemas.microsoft.com/office/spreadsheetml/2009/9/main" objectType="CheckBox" fmlaLink="$H$75" lockText="1" noThreeD="1"/>
</file>

<file path=xl/ctrlProps/ctrlProp764.xml><?xml version="1.0" encoding="utf-8"?>
<formControlPr xmlns="http://schemas.microsoft.com/office/spreadsheetml/2009/9/main" objectType="CheckBox" fmlaLink="$H$76" lockText="1" noThreeD="1"/>
</file>

<file path=xl/ctrlProps/ctrlProp765.xml><?xml version="1.0" encoding="utf-8"?>
<formControlPr xmlns="http://schemas.microsoft.com/office/spreadsheetml/2009/9/main" objectType="CheckBox" fmlaLink="$H$77" lockText="1" noThreeD="1"/>
</file>

<file path=xl/ctrlProps/ctrlProp766.xml><?xml version="1.0" encoding="utf-8"?>
<formControlPr xmlns="http://schemas.microsoft.com/office/spreadsheetml/2009/9/main" objectType="CheckBox" fmlaLink="$H$78" lockText="1" noThreeD="1"/>
</file>

<file path=xl/ctrlProps/ctrlProp767.xml><?xml version="1.0" encoding="utf-8"?>
<formControlPr xmlns="http://schemas.microsoft.com/office/spreadsheetml/2009/9/main" objectType="CheckBox" fmlaLink="$H$79" lockText="1" noThreeD="1"/>
</file>

<file path=xl/ctrlProps/ctrlProp768.xml><?xml version="1.0" encoding="utf-8"?>
<formControlPr xmlns="http://schemas.microsoft.com/office/spreadsheetml/2009/9/main" objectType="CheckBox" fmlaLink="$H$80" lockText="1" noThreeD="1"/>
</file>

<file path=xl/ctrlProps/ctrlProp769.xml><?xml version="1.0" encoding="utf-8"?>
<formControlPr xmlns="http://schemas.microsoft.com/office/spreadsheetml/2009/9/main" objectType="CheckBox" fmlaLink="$H$81" lockText="1" noThreeD="1"/>
</file>

<file path=xl/ctrlProps/ctrlProp770.xml><?xml version="1.0" encoding="utf-8"?>
<formControlPr xmlns="http://schemas.microsoft.com/office/spreadsheetml/2009/9/main" objectType="CheckBox" fmlaLink="$H$82" lockText="1" noThreeD="1"/>
</file>

<file path=xl/ctrlProps/ctrlProp771.xml><?xml version="1.0" encoding="utf-8"?>
<formControlPr xmlns="http://schemas.microsoft.com/office/spreadsheetml/2009/9/main" objectType="CheckBox" fmlaLink="$H$83" lockText="1" noThreeD="1"/>
</file>

<file path=xl/ctrlProps/ctrlProp772.xml><?xml version="1.0" encoding="utf-8"?>
<formControlPr xmlns="http://schemas.microsoft.com/office/spreadsheetml/2009/9/main" objectType="CheckBox" fmlaLink="$H$84" lockText="1" noThreeD="1"/>
</file>

<file path=xl/ctrlProps/ctrlProp773.xml><?xml version="1.0" encoding="utf-8"?>
<formControlPr xmlns="http://schemas.microsoft.com/office/spreadsheetml/2009/9/main" objectType="CheckBox" fmlaLink="$H$85" lockText="1" noThreeD="1"/>
</file>

<file path=xl/ctrlProps/ctrlProp774.xml><?xml version="1.0" encoding="utf-8"?>
<formControlPr xmlns="http://schemas.microsoft.com/office/spreadsheetml/2009/9/main" objectType="CheckBox" fmlaLink="$H$86" lockText="1" noThreeD="1"/>
</file>

<file path=xl/ctrlProps/ctrlProp775.xml><?xml version="1.0" encoding="utf-8"?>
<formControlPr xmlns="http://schemas.microsoft.com/office/spreadsheetml/2009/9/main" objectType="CheckBox" fmlaLink="$H$87" lockText="1" noThreeD="1"/>
</file>

<file path=xl/ctrlProps/ctrlProp776.xml><?xml version="1.0" encoding="utf-8"?>
<formControlPr xmlns="http://schemas.microsoft.com/office/spreadsheetml/2009/9/main" objectType="CheckBox" fmlaLink="$H$88" lockText="1" noThreeD="1"/>
</file>

<file path=xl/ctrlProps/ctrlProp777.xml><?xml version="1.0" encoding="utf-8"?>
<formControlPr xmlns="http://schemas.microsoft.com/office/spreadsheetml/2009/9/main" objectType="CheckBox" fmlaLink="$H$89" lockText="1" noThreeD="1"/>
</file>

<file path=xl/ctrlProps/ctrlProp778.xml><?xml version="1.0" encoding="utf-8"?>
<formControlPr xmlns="http://schemas.microsoft.com/office/spreadsheetml/2009/9/main" objectType="CheckBox" fmlaLink="$H$90" lockText="1" noThreeD="1"/>
</file>

<file path=xl/ctrlProps/ctrlProp779.xml><?xml version="1.0" encoding="utf-8"?>
<formControlPr xmlns="http://schemas.microsoft.com/office/spreadsheetml/2009/9/main" objectType="CheckBox" fmlaLink="$H$91" lockText="1" noThreeD="1"/>
</file>

<file path=xl/ctrlProps/ctrlProp780.xml><?xml version="1.0" encoding="utf-8"?>
<formControlPr xmlns="http://schemas.microsoft.com/office/spreadsheetml/2009/9/main" objectType="CheckBox" fmlaLink="$H$92" lockText="1" noThreeD="1"/>
</file>

<file path=xl/ctrlProps/ctrlProp781.xml><?xml version="1.0" encoding="utf-8"?>
<formControlPr xmlns="http://schemas.microsoft.com/office/spreadsheetml/2009/9/main" objectType="CheckBox" fmlaLink="$H$93" lockText="1" noThreeD="1"/>
</file>

<file path=xl/ctrlProps/ctrlProp782.xml><?xml version="1.0" encoding="utf-8"?>
<formControlPr xmlns="http://schemas.microsoft.com/office/spreadsheetml/2009/9/main" objectType="CheckBox" fmlaLink="$H$94" lockText="1" noThreeD="1"/>
</file>

<file path=xl/ctrlProps/ctrlProp783.xml><?xml version="1.0" encoding="utf-8"?>
<formControlPr xmlns="http://schemas.microsoft.com/office/spreadsheetml/2009/9/main" objectType="CheckBox" fmlaLink="$H$95" lockText="1" noThreeD="1"/>
</file>

<file path=xl/ctrlProps/ctrlProp784.xml><?xml version="1.0" encoding="utf-8"?>
<formControlPr xmlns="http://schemas.microsoft.com/office/spreadsheetml/2009/9/main" objectType="CheckBox" fmlaLink="$H$96" lockText="1" noThreeD="1"/>
</file>

<file path=xl/ctrlProps/ctrlProp785.xml><?xml version="1.0" encoding="utf-8"?>
<formControlPr xmlns="http://schemas.microsoft.com/office/spreadsheetml/2009/9/main" objectType="CheckBox" fmlaLink="$H$97" lockText="1" noThreeD="1"/>
</file>

<file path=xl/ctrlProps/ctrlProp786.xml><?xml version="1.0" encoding="utf-8"?>
<formControlPr xmlns="http://schemas.microsoft.com/office/spreadsheetml/2009/9/main" objectType="CheckBox" fmlaLink="$H$98" lockText="1" noThreeD="1"/>
</file>

<file path=xl/ctrlProps/ctrlProp787.xml><?xml version="1.0" encoding="utf-8"?>
<formControlPr xmlns="http://schemas.microsoft.com/office/spreadsheetml/2009/9/main" objectType="CheckBox" fmlaLink="$H$99" lockText="1" noThreeD="1"/>
</file>

<file path=xl/ctrlProps/ctrlProp788.xml><?xml version="1.0" encoding="utf-8"?>
<formControlPr xmlns="http://schemas.microsoft.com/office/spreadsheetml/2009/9/main" objectType="CheckBox" fmlaLink="$H$100" lockText="1" noThreeD="1"/>
</file>

<file path=xl/ctrlProps/ctrlProp789.xml><?xml version="1.0" encoding="utf-8"?>
<formControlPr xmlns="http://schemas.microsoft.com/office/spreadsheetml/2009/9/main" objectType="CheckBox" fmlaLink="$H$101" lockText="1" noThreeD="1"/>
</file>

<file path=xl/ctrlProps/ctrlProp790.xml><?xml version="1.0" encoding="utf-8"?>
<formControlPr xmlns="http://schemas.microsoft.com/office/spreadsheetml/2009/9/main" objectType="CheckBox" fmlaLink="$H$102" lockText="1" noThreeD="1"/>
</file>

<file path=xl/ctrlProps/ctrlProp791.xml><?xml version="1.0" encoding="utf-8"?>
<formControlPr xmlns="http://schemas.microsoft.com/office/spreadsheetml/2009/9/main" objectType="CheckBox" fmlaLink="$H$103" lockText="1" noThreeD="1"/>
</file>

<file path=xl/ctrlProps/ctrlProp792.xml><?xml version="1.0" encoding="utf-8"?>
<formControlPr xmlns="http://schemas.microsoft.com/office/spreadsheetml/2009/9/main" objectType="CheckBox" fmlaLink="$H$104" lockText="1" noThreeD="1"/>
</file>

<file path=xl/ctrlProps/ctrlProp793.xml><?xml version="1.0" encoding="utf-8"?>
<formControlPr xmlns="http://schemas.microsoft.com/office/spreadsheetml/2009/9/main" objectType="CheckBox" fmlaLink="$H$105" lockText="1" noThreeD="1"/>
</file>

<file path=xl/ctrlProps/ctrlProp794.xml><?xml version="1.0" encoding="utf-8"?>
<formControlPr xmlns="http://schemas.microsoft.com/office/spreadsheetml/2009/9/main" objectType="CheckBox" fmlaLink="$H$106" lockText="1" noThreeD="1"/>
</file>

<file path=xl/ctrlProps/ctrlProp795.xml><?xml version="1.0" encoding="utf-8"?>
<formControlPr xmlns="http://schemas.microsoft.com/office/spreadsheetml/2009/9/main" objectType="CheckBox" fmlaLink="$H$107" lockText="1" noThreeD="1"/>
</file>

<file path=xl/ctrlProps/ctrlProp796.xml><?xml version="1.0" encoding="utf-8"?>
<formControlPr xmlns="http://schemas.microsoft.com/office/spreadsheetml/2009/9/main" objectType="CheckBox" fmlaLink="$H$108" lockText="1" noThreeD="1"/>
</file>

<file path=xl/ctrlProps/ctrlProp797.xml><?xml version="1.0" encoding="utf-8"?>
<formControlPr xmlns="http://schemas.microsoft.com/office/spreadsheetml/2009/9/main" objectType="CheckBox" fmlaLink="$H$109" lockText="1" noThreeD="1"/>
</file>

<file path=xl/ctrlProps/ctrlProp798.xml><?xml version="1.0" encoding="utf-8"?>
<formControlPr xmlns="http://schemas.microsoft.com/office/spreadsheetml/2009/9/main" objectType="CheckBox" fmlaLink="$H$110" lockText="1" noThreeD="1"/>
</file>

<file path=xl/ctrlProps/ctrlProp799.xml><?xml version="1.0" encoding="utf-8"?>
<formControlPr xmlns="http://schemas.microsoft.com/office/spreadsheetml/2009/9/main" objectType="CheckBox" fmlaLink="$H$111" lockText="1" noThreeD="1"/>
</file>

<file path=xl/ctrlProps/ctrlProp800.xml><?xml version="1.0" encoding="utf-8"?>
<formControlPr xmlns="http://schemas.microsoft.com/office/spreadsheetml/2009/9/main" objectType="CheckBox" fmlaLink="$H$112" lockText="1" noThreeD="1"/>
</file>

<file path=xl/ctrlProps/ctrlProp801.xml><?xml version="1.0" encoding="utf-8"?>
<formControlPr xmlns="http://schemas.microsoft.com/office/spreadsheetml/2009/9/main" objectType="CheckBox" fmlaLink="$H$113" lockText="1" noThreeD="1"/>
</file>

<file path=xl/ctrlProps/ctrlProp802.xml><?xml version="1.0" encoding="utf-8"?>
<formControlPr xmlns="http://schemas.microsoft.com/office/spreadsheetml/2009/9/main" objectType="CheckBox" fmlaLink="$H$114" lockText="1" noThreeD="1"/>
</file>

<file path=xl/ctrlProps/ctrlProp803.xml><?xml version="1.0" encoding="utf-8"?>
<formControlPr xmlns="http://schemas.microsoft.com/office/spreadsheetml/2009/9/main" objectType="CheckBox" fmlaLink="$H$115" lockText="1" noThreeD="1"/>
</file>

<file path=xl/ctrlProps/ctrlProp804.xml><?xml version="1.0" encoding="utf-8"?>
<formControlPr xmlns="http://schemas.microsoft.com/office/spreadsheetml/2009/9/main" objectType="CheckBox" fmlaLink="$H$116" lockText="1" noThreeD="1"/>
</file>

<file path=xl/ctrlProps/ctrlProp805.xml><?xml version="1.0" encoding="utf-8"?>
<formControlPr xmlns="http://schemas.microsoft.com/office/spreadsheetml/2009/9/main" objectType="CheckBox" fmlaLink="$H$117" lockText="1" noThreeD="1"/>
</file>

<file path=xl/ctrlProps/ctrlProp806.xml><?xml version="1.0" encoding="utf-8"?>
<formControlPr xmlns="http://schemas.microsoft.com/office/spreadsheetml/2009/9/main" objectType="CheckBox" fmlaLink="$H$118" lockText="1" noThreeD="1"/>
</file>

<file path=xl/ctrlProps/ctrlProp807.xml><?xml version="1.0" encoding="utf-8"?>
<formControlPr xmlns="http://schemas.microsoft.com/office/spreadsheetml/2009/9/main" objectType="CheckBox" fmlaLink="$H$119" lockText="1" noThreeD="1"/>
</file>

<file path=xl/ctrlProps/ctrlProp808.xml><?xml version="1.0" encoding="utf-8"?>
<formControlPr xmlns="http://schemas.microsoft.com/office/spreadsheetml/2009/9/main" objectType="CheckBox" fmlaLink="$H$120" lockText="1" noThreeD="1"/>
</file>

<file path=xl/ctrlProps/ctrlProp809.xml><?xml version="1.0" encoding="utf-8"?>
<formControlPr xmlns="http://schemas.microsoft.com/office/spreadsheetml/2009/9/main" objectType="CheckBox" fmlaLink="$H$121" lockText="1" noThreeD="1"/>
</file>

<file path=xl/ctrlProps/ctrlProp810.xml><?xml version="1.0" encoding="utf-8"?>
<formControlPr xmlns="http://schemas.microsoft.com/office/spreadsheetml/2009/9/main" objectType="CheckBox" fmlaLink="$H$122" lockText="1" noThreeD="1"/>
</file>

<file path=xl/ctrlProps/ctrlProp811.xml><?xml version="1.0" encoding="utf-8"?>
<formControlPr xmlns="http://schemas.microsoft.com/office/spreadsheetml/2009/9/main" objectType="CheckBox" fmlaLink="$H$123" lockText="1" noThreeD="1"/>
</file>

<file path=xl/ctrlProps/ctrlProp812.xml><?xml version="1.0" encoding="utf-8"?>
<formControlPr xmlns="http://schemas.microsoft.com/office/spreadsheetml/2009/9/main" objectType="CheckBox" fmlaLink="$H$124" lockText="1" noThreeD="1"/>
</file>

<file path=xl/ctrlProps/ctrlProp813.xml><?xml version="1.0" encoding="utf-8"?>
<formControlPr xmlns="http://schemas.microsoft.com/office/spreadsheetml/2009/9/main" objectType="CheckBox" fmlaLink="$H$125" lockText="1" noThreeD="1"/>
</file>

<file path=xl/ctrlProps/ctrlProp814.xml><?xml version="1.0" encoding="utf-8"?>
<formControlPr xmlns="http://schemas.microsoft.com/office/spreadsheetml/2009/9/main" objectType="CheckBox" fmlaLink="$H$126" lockText="1" noThreeD="1"/>
</file>

<file path=xl/ctrlProps/ctrlProp815.xml><?xml version="1.0" encoding="utf-8"?>
<formControlPr xmlns="http://schemas.microsoft.com/office/spreadsheetml/2009/9/main" objectType="CheckBox" fmlaLink="$H$127" lockText="1" noThreeD="1"/>
</file>

<file path=xl/ctrlProps/ctrlProp816.xml><?xml version="1.0" encoding="utf-8"?>
<formControlPr xmlns="http://schemas.microsoft.com/office/spreadsheetml/2009/9/main" objectType="CheckBox" fmlaLink="$H$128" lockText="1" noThreeD="1"/>
</file>

<file path=xl/ctrlProps/ctrlProp817.xml><?xml version="1.0" encoding="utf-8"?>
<formControlPr xmlns="http://schemas.microsoft.com/office/spreadsheetml/2009/9/main" objectType="CheckBox" fmlaLink="$H$129" lockText="1" noThreeD="1"/>
</file>

<file path=xl/ctrlProps/ctrlProp818.xml><?xml version="1.0" encoding="utf-8"?>
<formControlPr xmlns="http://schemas.microsoft.com/office/spreadsheetml/2009/9/main" objectType="CheckBox" fmlaLink="$H$130" lockText="1" noThreeD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CheckBox" checked="Checked" fmlaLink="$D$13" lockText="1" noThreeD="1"/>
</file>

<file path=xl/ctrlProps/ctrlProp821.xml><?xml version="1.0" encoding="utf-8"?>
<formControlPr xmlns="http://schemas.microsoft.com/office/spreadsheetml/2009/9/main" objectType="CheckBox" checked="Checked" fmlaLink="$D$14" lockText="1" noThreeD="1"/>
</file>

<file path=xl/ctrlProps/ctrlProp822.xml><?xml version="1.0" encoding="utf-8"?>
<formControlPr xmlns="http://schemas.microsoft.com/office/spreadsheetml/2009/9/main" objectType="CheckBox" fmlaLink="$D$15" lockText="1" noThreeD="1"/>
</file>

<file path=xl/ctrlProps/ctrlProp823.xml><?xml version="1.0" encoding="utf-8"?>
<formControlPr xmlns="http://schemas.microsoft.com/office/spreadsheetml/2009/9/main" objectType="CheckBox" checked="Checked" fmlaLink="$D$16" lockText="1" noThreeD="1"/>
</file>

<file path=xl/ctrlProps/ctrlProp824.xml><?xml version="1.0" encoding="utf-8"?>
<formControlPr xmlns="http://schemas.microsoft.com/office/spreadsheetml/2009/9/main" objectType="CheckBox" fmlaLink="$D$17" lockText="1" noThreeD="1"/>
</file>

<file path=xl/ctrlProps/ctrlProp825.xml><?xml version="1.0" encoding="utf-8"?>
<formControlPr xmlns="http://schemas.microsoft.com/office/spreadsheetml/2009/9/main" objectType="CheckBox" fmlaLink="$D$18" lockText="1" noThreeD="1"/>
</file>

<file path=xl/ctrlProps/ctrlProp826.xml><?xml version="1.0" encoding="utf-8"?>
<formControlPr xmlns="http://schemas.microsoft.com/office/spreadsheetml/2009/9/main" objectType="CheckBox" fmlaLink="$D$19" lockText="1" noThreeD="1"/>
</file>

<file path=xl/ctrlProps/ctrlProp827.xml><?xml version="1.0" encoding="utf-8"?>
<formControlPr xmlns="http://schemas.microsoft.com/office/spreadsheetml/2009/9/main" objectType="CheckBox" fmlaLink="$D$20" lockText="1" noThreeD="1"/>
</file>

<file path=xl/ctrlProps/ctrlProp828.xml><?xml version="1.0" encoding="utf-8"?>
<formControlPr xmlns="http://schemas.microsoft.com/office/spreadsheetml/2009/9/main" objectType="CheckBox" fmlaLink="$D$21" lockText="1" noThreeD="1"/>
</file>

<file path=xl/ctrlProps/ctrlProp829.xml><?xml version="1.0" encoding="utf-8"?>
<formControlPr xmlns="http://schemas.microsoft.com/office/spreadsheetml/2009/9/main" objectType="CheckBox" fmlaLink="$D$22" lockText="1" noThreeD="1"/>
</file>

<file path=xl/ctrlProps/ctrlProp830.xml><?xml version="1.0" encoding="utf-8"?>
<formControlPr xmlns="http://schemas.microsoft.com/office/spreadsheetml/2009/9/main" objectType="CheckBox" fmlaLink="$D$23" lockText="1" noThreeD="1"/>
</file>

<file path=xl/ctrlProps/ctrlProp831.xml><?xml version="1.0" encoding="utf-8"?>
<formControlPr xmlns="http://schemas.microsoft.com/office/spreadsheetml/2009/9/main" objectType="CheckBox" fmlaLink="$D$24" lockText="1" noThreeD="1"/>
</file>

<file path=xl/ctrlProps/ctrlProp832.xml><?xml version="1.0" encoding="utf-8"?>
<formControlPr xmlns="http://schemas.microsoft.com/office/spreadsheetml/2009/9/main" objectType="CheckBox" fmlaLink="$D$25" lockText="1" noThreeD="1"/>
</file>

<file path=xl/ctrlProps/ctrlProp833.xml><?xml version="1.0" encoding="utf-8"?>
<formControlPr xmlns="http://schemas.microsoft.com/office/spreadsheetml/2009/9/main" objectType="CheckBox" fmlaLink="$D$26" lockText="1" noThreeD="1"/>
</file>

<file path=xl/ctrlProps/ctrlProp834.xml><?xml version="1.0" encoding="utf-8"?>
<formControlPr xmlns="http://schemas.microsoft.com/office/spreadsheetml/2009/9/main" objectType="CheckBox" fmlaLink="$D$27" lockText="1" noThreeD="1"/>
</file>

<file path=xl/ctrlProps/ctrlProp835.xml><?xml version="1.0" encoding="utf-8"?>
<formControlPr xmlns="http://schemas.microsoft.com/office/spreadsheetml/2009/9/main" objectType="CheckBox" fmlaLink="$D$28" lockText="1" noThreeD="1"/>
</file>

<file path=xl/ctrlProps/ctrlProp836.xml><?xml version="1.0" encoding="utf-8"?>
<formControlPr xmlns="http://schemas.microsoft.com/office/spreadsheetml/2009/9/main" objectType="CheckBox" fmlaLink="$D$29" lockText="1" noThreeD="1"/>
</file>

<file path=xl/ctrlProps/ctrlProp837.xml><?xml version="1.0" encoding="utf-8"?>
<formControlPr xmlns="http://schemas.microsoft.com/office/spreadsheetml/2009/9/main" objectType="CheckBox" fmlaLink="$D$30" lockText="1" noThreeD="1"/>
</file>

<file path=xl/ctrlProps/ctrlProp838.xml><?xml version="1.0" encoding="utf-8"?>
<formControlPr xmlns="http://schemas.microsoft.com/office/spreadsheetml/2009/9/main" objectType="CheckBox" fmlaLink="$D$31" lockText="1" noThreeD="1"/>
</file>

<file path=xl/ctrlProps/ctrlProp839.xml><?xml version="1.0" encoding="utf-8"?>
<formControlPr xmlns="http://schemas.microsoft.com/office/spreadsheetml/2009/9/main" objectType="CheckBox" fmlaLink="$D$32" lockText="1" noThreeD="1"/>
</file>

<file path=xl/ctrlProps/ctrlProp840.xml><?xml version="1.0" encoding="utf-8"?>
<formControlPr xmlns="http://schemas.microsoft.com/office/spreadsheetml/2009/9/main" objectType="CheckBox" fmlaLink="$D$33" lockText="1" noThreeD="1"/>
</file>

<file path=xl/ctrlProps/ctrlProp841.xml><?xml version="1.0" encoding="utf-8"?>
<formControlPr xmlns="http://schemas.microsoft.com/office/spreadsheetml/2009/9/main" objectType="CheckBox" fmlaLink="$D$34" lockText="1" noThreeD="1"/>
</file>

<file path=xl/ctrlProps/ctrlProp842.xml><?xml version="1.0" encoding="utf-8"?>
<formControlPr xmlns="http://schemas.microsoft.com/office/spreadsheetml/2009/9/main" objectType="CheckBox" fmlaLink="$D$35" lockText="1" noThreeD="1"/>
</file>

<file path=xl/ctrlProps/ctrlProp843.xml><?xml version="1.0" encoding="utf-8"?>
<formControlPr xmlns="http://schemas.microsoft.com/office/spreadsheetml/2009/9/main" objectType="CheckBox" fmlaLink="$D$36" lockText="1" noThreeD="1"/>
</file>

<file path=xl/ctrlProps/ctrlProp844.xml><?xml version="1.0" encoding="utf-8"?>
<formControlPr xmlns="http://schemas.microsoft.com/office/spreadsheetml/2009/9/main" objectType="CheckBox" fmlaLink="$D$37" lockText="1" noThreeD="1"/>
</file>

<file path=xl/ctrlProps/ctrlProp845.xml><?xml version="1.0" encoding="utf-8"?>
<formControlPr xmlns="http://schemas.microsoft.com/office/spreadsheetml/2009/9/main" objectType="CheckBox" fmlaLink="$D$38" lockText="1" noThreeD="1"/>
</file>

<file path=xl/ctrlProps/ctrlProp846.xml><?xml version="1.0" encoding="utf-8"?>
<formControlPr xmlns="http://schemas.microsoft.com/office/spreadsheetml/2009/9/main" objectType="CheckBox" fmlaLink="$D$39" lockText="1" noThreeD="1"/>
</file>

<file path=xl/ctrlProps/ctrlProp847.xml><?xml version="1.0" encoding="utf-8"?>
<formControlPr xmlns="http://schemas.microsoft.com/office/spreadsheetml/2009/9/main" objectType="CheckBox" fmlaLink="$D$40" lockText="1" noThreeD="1"/>
</file>

<file path=xl/ctrlProps/ctrlProp848.xml><?xml version="1.0" encoding="utf-8"?>
<formControlPr xmlns="http://schemas.microsoft.com/office/spreadsheetml/2009/9/main" objectType="CheckBox" fmlaLink="$D$41" lockText="1" noThreeD="1"/>
</file>

<file path=xl/ctrlProps/ctrlProp849.xml><?xml version="1.0" encoding="utf-8"?>
<formControlPr xmlns="http://schemas.microsoft.com/office/spreadsheetml/2009/9/main" objectType="CheckBox" checked="Checked" fmlaLink="$I$13" lockText="1" noThreeD="1"/>
</file>

<file path=xl/ctrlProps/ctrlProp850.xml><?xml version="1.0" encoding="utf-8"?>
<formControlPr xmlns="http://schemas.microsoft.com/office/spreadsheetml/2009/9/main" objectType="CheckBox" checked="Checked" fmlaLink="$I$14" lockText="1" noThreeD="1"/>
</file>

<file path=xl/ctrlProps/ctrlProp851.xml><?xml version="1.0" encoding="utf-8"?>
<formControlPr xmlns="http://schemas.microsoft.com/office/spreadsheetml/2009/9/main" objectType="CheckBox" checked="Checked" fmlaLink="$I$15" lockText="1" noThreeD="1"/>
</file>

<file path=xl/ctrlProps/ctrlProp852.xml><?xml version="1.0" encoding="utf-8"?>
<formControlPr xmlns="http://schemas.microsoft.com/office/spreadsheetml/2009/9/main" objectType="CheckBox" checked="Checked" fmlaLink="$I$16" lockText="1" noThreeD="1"/>
</file>

<file path=xl/ctrlProps/ctrlProp853.xml><?xml version="1.0" encoding="utf-8"?>
<formControlPr xmlns="http://schemas.microsoft.com/office/spreadsheetml/2009/9/main" objectType="CheckBox" checked="Checked" fmlaLink="$I$17" lockText="1" noThreeD="1"/>
</file>

<file path=xl/ctrlProps/ctrlProp854.xml><?xml version="1.0" encoding="utf-8"?>
<formControlPr xmlns="http://schemas.microsoft.com/office/spreadsheetml/2009/9/main" objectType="CheckBox" checked="Checked" fmlaLink="$I$18" lockText="1" noThreeD="1"/>
</file>

<file path=xl/ctrlProps/ctrlProp855.xml><?xml version="1.0" encoding="utf-8"?>
<formControlPr xmlns="http://schemas.microsoft.com/office/spreadsheetml/2009/9/main" objectType="CheckBox" checked="Checked" fmlaLink="$I$19" lockText="1" noThreeD="1"/>
</file>

<file path=xl/ctrlProps/ctrlProp856.xml><?xml version="1.0" encoding="utf-8"?>
<formControlPr xmlns="http://schemas.microsoft.com/office/spreadsheetml/2009/9/main" objectType="CheckBox" checked="Checked" fmlaLink="$I$20" lockText="1" noThreeD="1"/>
</file>

<file path=xl/ctrlProps/ctrlProp857.xml><?xml version="1.0" encoding="utf-8"?>
<formControlPr xmlns="http://schemas.microsoft.com/office/spreadsheetml/2009/9/main" objectType="CheckBox" checked="Checked" fmlaLink="$I$21" lockText="1" noThreeD="1"/>
</file>

<file path=xl/ctrlProps/ctrlProp858.xml><?xml version="1.0" encoding="utf-8"?>
<formControlPr xmlns="http://schemas.microsoft.com/office/spreadsheetml/2009/9/main" objectType="CheckBox" checked="Checked" fmlaLink="$I$22" lockText="1" noThreeD="1"/>
</file>

<file path=xl/ctrlProps/ctrlProp859.xml><?xml version="1.0" encoding="utf-8"?>
<formControlPr xmlns="http://schemas.microsoft.com/office/spreadsheetml/2009/9/main" objectType="CheckBox" checked="Checked" fmlaLink="$I$23" lockText="1" noThreeD="1"/>
</file>

<file path=xl/ctrlProps/ctrlProp860.xml><?xml version="1.0" encoding="utf-8"?>
<formControlPr xmlns="http://schemas.microsoft.com/office/spreadsheetml/2009/9/main" objectType="CheckBox" checked="Checked" fmlaLink="$I$24" lockText="1" noThreeD="1"/>
</file>

<file path=xl/ctrlProps/ctrlProp861.xml><?xml version="1.0" encoding="utf-8"?>
<formControlPr xmlns="http://schemas.microsoft.com/office/spreadsheetml/2009/9/main" objectType="CheckBox" fmlaLink="$I$25" lockText="1" noThreeD="1"/>
</file>

<file path=xl/ctrlProps/ctrlProp862.xml><?xml version="1.0" encoding="utf-8"?>
<formControlPr xmlns="http://schemas.microsoft.com/office/spreadsheetml/2009/9/main" objectType="CheckBox" checked="Checked" fmlaLink="$I$26" lockText="1" noThreeD="1"/>
</file>

<file path=xl/ctrlProps/ctrlProp863.xml><?xml version="1.0" encoding="utf-8"?>
<formControlPr xmlns="http://schemas.microsoft.com/office/spreadsheetml/2009/9/main" objectType="CheckBox" fmlaLink="$I$27" lockText="1" noThreeD="1"/>
</file>

<file path=xl/ctrlProps/ctrlProp864.xml><?xml version="1.0" encoding="utf-8"?>
<formControlPr xmlns="http://schemas.microsoft.com/office/spreadsheetml/2009/9/main" objectType="CheckBox" fmlaLink="$I$28" lockText="1" noThreeD="1"/>
</file>

<file path=xl/ctrlProps/ctrlProp865.xml><?xml version="1.0" encoding="utf-8"?>
<formControlPr xmlns="http://schemas.microsoft.com/office/spreadsheetml/2009/9/main" objectType="CheckBox" checked="Checked" fmlaLink="$I$29" lockText="1" noThreeD="1"/>
</file>

<file path=xl/ctrlProps/ctrlProp866.xml><?xml version="1.0" encoding="utf-8"?>
<formControlPr xmlns="http://schemas.microsoft.com/office/spreadsheetml/2009/9/main" objectType="CheckBox" checked="Checked" fmlaLink="$I$30" lockText="1" noThreeD="1"/>
</file>

<file path=xl/ctrlProps/ctrlProp867.xml><?xml version="1.0" encoding="utf-8"?>
<formControlPr xmlns="http://schemas.microsoft.com/office/spreadsheetml/2009/9/main" objectType="CheckBox" checked="Checked" fmlaLink="$I$31" lockText="1" noThreeD="1"/>
</file>

<file path=xl/ctrlProps/ctrlProp868.xml><?xml version="1.0" encoding="utf-8"?>
<formControlPr xmlns="http://schemas.microsoft.com/office/spreadsheetml/2009/9/main" objectType="CheckBox" checked="Checked" fmlaLink="$I$32" lockText="1" noThreeD="1"/>
</file>

<file path=xl/ctrlProps/ctrlProp869.xml><?xml version="1.0" encoding="utf-8"?>
<formControlPr xmlns="http://schemas.microsoft.com/office/spreadsheetml/2009/9/main" objectType="CheckBox" fmlaLink="$I$33" lockText="1" noThreeD="1"/>
</file>

<file path=xl/ctrlProps/ctrlProp870.xml><?xml version="1.0" encoding="utf-8"?>
<formControlPr xmlns="http://schemas.microsoft.com/office/spreadsheetml/2009/9/main" objectType="CheckBox" checked="Checked" fmlaLink="$I$34" lockText="1" noThreeD="1"/>
</file>

<file path=xl/ctrlProps/ctrlProp871.xml><?xml version="1.0" encoding="utf-8"?>
<formControlPr xmlns="http://schemas.microsoft.com/office/spreadsheetml/2009/9/main" objectType="CheckBox" checked="Checked" fmlaLink="$I$35" lockText="1" noThreeD="1"/>
</file>

<file path=xl/ctrlProps/ctrlProp872.xml><?xml version="1.0" encoding="utf-8"?>
<formControlPr xmlns="http://schemas.microsoft.com/office/spreadsheetml/2009/9/main" objectType="CheckBox" checked="Checked" fmlaLink="$I$36" lockText="1" noThreeD="1"/>
</file>

<file path=xl/ctrlProps/ctrlProp873.xml><?xml version="1.0" encoding="utf-8"?>
<formControlPr xmlns="http://schemas.microsoft.com/office/spreadsheetml/2009/9/main" objectType="CheckBox" checked="Checked" fmlaLink="$I$37" lockText="1" noThreeD="1"/>
</file>

<file path=xl/ctrlProps/ctrlProp874.xml><?xml version="1.0" encoding="utf-8"?>
<formControlPr xmlns="http://schemas.microsoft.com/office/spreadsheetml/2009/9/main" objectType="CheckBox" checked="Checked" fmlaLink="$I$38" lockText="1" noThreeD="1"/>
</file>

<file path=xl/ctrlProps/ctrlProp875.xml><?xml version="1.0" encoding="utf-8"?>
<formControlPr xmlns="http://schemas.microsoft.com/office/spreadsheetml/2009/9/main" objectType="CheckBox" fmlaLink="$I$39" lockText="1" noThreeD="1"/>
</file>

<file path=xl/ctrlProps/ctrlProp876.xml><?xml version="1.0" encoding="utf-8"?>
<formControlPr xmlns="http://schemas.microsoft.com/office/spreadsheetml/2009/9/main" objectType="CheckBox" fmlaLink="$I$40" lockText="1" noThreeD="1"/>
</file>

<file path=xl/ctrlProps/ctrlProp877.xml><?xml version="1.0" encoding="utf-8"?>
<formControlPr xmlns="http://schemas.microsoft.com/office/spreadsheetml/2009/9/main" objectType="CheckBox" fmlaLink="$I$41" lockText="1" noThreeD="1"/>
</file>

<file path=xl/ctrlProps/ctrlProp878.xml><?xml version="1.0" encoding="utf-8"?>
<formControlPr xmlns="http://schemas.microsoft.com/office/spreadsheetml/2009/9/main" objectType="CheckBox" fmlaLink="$D$44" lockText="1" noThreeD="1"/>
</file>

<file path=xl/ctrlProps/ctrlProp879.xml><?xml version="1.0" encoding="utf-8"?>
<formControlPr xmlns="http://schemas.microsoft.com/office/spreadsheetml/2009/9/main" objectType="CheckBox" fmlaLink="$D$45" lockText="1" noThreeD="1"/>
</file>

<file path=xl/ctrlProps/ctrlProp880.xml><?xml version="1.0" encoding="utf-8"?>
<formControlPr xmlns="http://schemas.microsoft.com/office/spreadsheetml/2009/9/main" objectType="CheckBox" fmlaLink="$D$46" lockText="1" noThreeD="1"/>
</file>

<file path=xl/ctrlProps/ctrlProp881.xml><?xml version="1.0" encoding="utf-8"?>
<formControlPr xmlns="http://schemas.microsoft.com/office/spreadsheetml/2009/9/main" objectType="CheckBox" fmlaLink="$I$44" lockText="1" noThreeD="1"/>
</file>

<file path=xl/ctrlProps/ctrlProp882.xml><?xml version="1.0" encoding="utf-8"?>
<formControlPr xmlns="http://schemas.microsoft.com/office/spreadsheetml/2009/9/main" objectType="CheckBox" fmlaLink="$I$45" lockText="1" noThreeD="1"/>
</file>

<file path=xl/ctrlProps/ctrlProp883.xml><?xml version="1.0" encoding="utf-8"?>
<formControlPr xmlns="http://schemas.microsoft.com/office/spreadsheetml/2009/9/main" objectType="CheckBox" fmlaLink="$I$46" lockText="1" noThreeD="1"/>
</file>

<file path=xl/ctrlProps/ctrlProp884.xml><?xml version="1.0" encoding="utf-8"?>
<formControlPr xmlns="http://schemas.microsoft.com/office/spreadsheetml/2009/9/main" objectType="CheckBox" fmlaLink="$I$47" lockText="1" noThreeD="1"/>
</file>

<file path=xl/ctrlProps/ctrlProp885.xml><?xml version="1.0" encoding="utf-8"?>
<formControlPr xmlns="http://schemas.microsoft.com/office/spreadsheetml/2009/9/main" objectType="CheckBox" fmlaLink="$I$48" lockText="1" noThreeD="1"/>
</file>

<file path=xl/ctrlProps/ctrlProp886.xml><?xml version="1.0" encoding="utf-8"?>
<formControlPr xmlns="http://schemas.microsoft.com/office/spreadsheetml/2009/9/main" objectType="CheckBox" fmlaLink="$I$49" lockText="1" noThreeD="1"/>
</file>

<file path=xl/ctrlProps/ctrlProp887.xml><?xml version="1.0" encoding="utf-8"?>
<formControlPr xmlns="http://schemas.microsoft.com/office/spreadsheetml/2009/9/main" objectType="CheckBox" fmlaLink="$D$46" lockText="1" noThreeD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CheckBox" checked="Checked" fmlaLink="$H$5" lockText="1" noThreeD="1"/>
</file>

<file path=xl/ctrlProps/ctrlProp892.xml><?xml version="1.0" encoding="utf-8"?>
<formControlPr xmlns="http://schemas.microsoft.com/office/spreadsheetml/2009/9/main" objectType="CheckBox" checked="Checked" fmlaLink="$H$6" lockText="1" noThreeD="1"/>
</file>

<file path=xl/ctrlProps/ctrlProp893.xml><?xml version="1.0" encoding="utf-8"?>
<formControlPr xmlns="http://schemas.microsoft.com/office/spreadsheetml/2009/9/main" objectType="CheckBox" checked="Checked" fmlaLink="$H$7" lockText="1" noThreeD="1"/>
</file>

<file path=xl/ctrlProps/ctrlProp894.xml><?xml version="1.0" encoding="utf-8"?>
<formControlPr xmlns="http://schemas.microsoft.com/office/spreadsheetml/2009/9/main" objectType="CheckBox" checked="Checked" fmlaLink="$H$8" lockText="1" noThreeD="1"/>
</file>

<file path=xl/ctrlProps/ctrlProp895.xml><?xml version="1.0" encoding="utf-8"?>
<formControlPr xmlns="http://schemas.microsoft.com/office/spreadsheetml/2009/9/main" objectType="CheckBox" checked="Checked" fmlaLink="$H$9" lockText="1" noThreeD="1"/>
</file>

<file path=xl/ctrlProps/ctrlProp896.xml><?xml version="1.0" encoding="utf-8"?>
<formControlPr xmlns="http://schemas.microsoft.com/office/spreadsheetml/2009/9/main" objectType="CheckBox" checked="Checked" fmlaLink="$H$10" lockText="1" noThreeD="1"/>
</file>

<file path=xl/ctrlProps/ctrlProp897.xml><?xml version="1.0" encoding="utf-8"?>
<formControlPr xmlns="http://schemas.microsoft.com/office/spreadsheetml/2009/9/main" objectType="CheckBox" checked="Checked" fmlaLink="$H$11" lockText="1" noThreeD="1"/>
</file>

<file path=xl/ctrlProps/ctrlProp898.xml><?xml version="1.0" encoding="utf-8"?>
<formControlPr xmlns="http://schemas.microsoft.com/office/spreadsheetml/2009/9/main" objectType="CheckBox" checked="Checked" fmlaLink="$H$12" lockText="1" noThreeD="1"/>
</file>

<file path=xl/ctrlProps/ctrlProp899.xml><?xml version="1.0" encoding="utf-8"?>
<formControlPr xmlns="http://schemas.microsoft.com/office/spreadsheetml/2009/9/main" objectType="CheckBox" checked="Checked" fmlaLink="$H$13" lockText="1" noThreeD="1"/>
</file>

<file path=xl/ctrlProps/ctrlProp900.xml><?xml version="1.0" encoding="utf-8"?>
<formControlPr xmlns="http://schemas.microsoft.com/office/spreadsheetml/2009/9/main" objectType="CheckBox" checked="Checked" fmlaLink="$H$14" lockText="1" noThreeD="1"/>
</file>

<file path=xl/ctrlProps/ctrlProp901.xml><?xml version="1.0" encoding="utf-8"?>
<formControlPr xmlns="http://schemas.microsoft.com/office/spreadsheetml/2009/9/main" objectType="CheckBox" checked="Checked" fmlaLink="$H$15" lockText="1" noThreeD="1"/>
</file>

<file path=xl/ctrlProps/ctrlProp902.xml><?xml version="1.0" encoding="utf-8"?>
<formControlPr xmlns="http://schemas.microsoft.com/office/spreadsheetml/2009/9/main" objectType="CheckBox" checked="Checked" fmlaLink="$H$16" lockText="1" noThreeD="1"/>
</file>

<file path=xl/ctrlProps/ctrlProp903.xml><?xml version="1.0" encoding="utf-8"?>
<formControlPr xmlns="http://schemas.microsoft.com/office/spreadsheetml/2009/9/main" objectType="CheckBox" checked="Checked" fmlaLink="$H$17" lockText="1" noThreeD="1"/>
</file>

<file path=xl/ctrlProps/ctrlProp904.xml><?xml version="1.0" encoding="utf-8"?>
<formControlPr xmlns="http://schemas.microsoft.com/office/spreadsheetml/2009/9/main" objectType="CheckBox" checked="Checked" fmlaLink="$H$18" lockText="1" noThreeD="1"/>
</file>

<file path=xl/ctrlProps/ctrlProp905.xml><?xml version="1.0" encoding="utf-8"?>
<formControlPr xmlns="http://schemas.microsoft.com/office/spreadsheetml/2009/9/main" objectType="CheckBox" checked="Checked" fmlaLink="$H$19" lockText="1" noThreeD="1"/>
</file>

<file path=xl/ctrlProps/ctrlProp906.xml><?xml version="1.0" encoding="utf-8"?>
<formControlPr xmlns="http://schemas.microsoft.com/office/spreadsheetml/2009/9/main" objectType="CheckBox" checked="Checked" fmlaLink="$H$20" lockText="1" noThreeD="1"/>
</file>

<file path=xl/ctrlProps/ctrlProp907.xml><?xml version="1.0" encoding="utf-8"?>
<formControlPr xmlns="http://schemas.microsoft.com/office/spreadsheetml/2009/9/main" objectType="CheckBox" checked="Checked" fmlaLink="$H$21" lockText="1" noThreeD="1"/>
</file>

<file path=xl/ctrlProps/ctrlProp908.xml><?xml version="1.0" encoding="utf-8"?>
<formControlPr xmlns="http://schemas.microsoft.com/office/spreadsheetml/2009/9/main" objectType="CheckBox" checked="Checked" fmlaLink="$H$22" lockText="1" noThreeD="1"/>
</file>

<file path=xl/ctrlProps/ctrlProp909.xml><?xml version="1.0" encoding="utf-8"?>
<formControlPr xmlns="http://schemas.microsoft.com/office/spreadsheetml/2009/9/main" objectType="CheckBox" checked="Checked" fmlaLink="$H$23" lockText="1" noThreeD="1"/>
</file>

<file path=xl/ctrlProps/ctrlProp910.xml><?xml version="1.0" encoding="utf-8"?>
<formControlPr xmlns="http://schemas.microsoft.com/office/spreadsheetml/2009/9/main" objectType="CheckBox" checked="Checked" fmlaLink="$H$24" lockText="1" noThreeD="1"/>
</file>

<file path=xl/ctrlProps/ctrlProp911.xml><?xml version="1.0" encoding="utf-8"?>
<formControlPr xmlns="http://schemas.microsoft.com/office/spreadsheetml/2009/9/main" objectType="CheckBox" checked="Checked" fmlaLink="$H$25" lockText="1" noThreeD="1"/>
</file>

<file path=xl/ctrlProps/ctrlProp912.xml><?xml version="1.0" encoding="utf-8"?>
<formControlPr xmlns="http://schemas.microsoft.com/office/spreadsheetml/2009/9/main" objectType="CheckBox" checked="Checked" fmlaLink="$H$26" lockText="1" noThreeD="1"/>
</file>

<file path=xl/ctrlProps/ctrlProp913.xml><?xml version="1.0" encoding="utf-8"?>
<formControlPr xmlns="http://schemas.microsoft.com/office/spreadsheetml/2009/9/main" objectType="CheckBox" checked="Checked" fmlaLink="$H$27" lockText="1" noThreeD="1"/>
</file>

<file path=xl/ctrlProps/ctrlProp914.xml><?xml version="1.0" encoding="utf-8"?>
<formControlPr xmlns="http://schemas.microsoft.com/office/spreadsheetml/2009/9/main" objectType="CheckBox" checked="Checked" fmlaLink="$H$28" lockText="1" noThreeD="1"/>
</file>

<file path=xl/ctrlProps/ctrlProp915.xml><?xml version="1.0" encoding="utf-8"?>
<formControlPr xmlns="http://schemas.microsoft.com/office/spreadsheetml/2009/9/main" objectType="CheckBox" checked="Checked" fmlaLink="$H$29" lockText="1" noThreeD="1"/>
</file>

<file path=xl/ctrlProps/ctrlProp916.xml><?xml version="1.0" encoding="utf-8"?>
<formControlPr xmlns="http://schemas.microsoft.com/office/spreadsheetml/2009/9/main" objectType="CheckBox" checked="Checked" fmlaLink="$H$30" lockText="1" noThreeD="1"/>
</file>

<file path=xl/ctrlProps/ctrlProp917.xml><?xml version="1.0" encoding="utf-8"?>
<formControlPr xmlns="http://schemas.microsoft.com/office/spreadsheetml/2009/9/main" objectType="CheckBox" checked="Checked" fmlaLink="$H$31" lockText="1" noThreeD="1"/>
</file>

<file path=xl/ctrlProps/ctrlProp918.xml><?xml version="1.0" encoding="utf-8"?>
<formControlPr xmlns="http://schemas.microsoft.com/office/spreadsheetml/2009/9/main" objectType="CheckBox" checked="Checked" fmlaLink="$H$32" lockText="1" noThreeD="1"/>
</file>

<file path=xl/ctrlProps/ctrlProp919.xml><?xml version="1.0" encoding="utf-8"?>
<formControlPr xmlns="http://schemas.microsoft.com/office/spreadsheetml/2009/9/main" objectType="CheckBox" checked="Checked" fmlaLink="$H$33" lockText="1" noThreeD="1"/>
</file>

<file path=xl/ctrlProps/ctrlProp920.xml><?xml version="1.0" encoding="utf-8"?>
<formControlPr xmlns="http://schemas.microsoft.com/office/spreadsheetml/2009/9/main" objectType="CheckBox" checked="Checked" fmlaLink="$H$34" lockText="1" noThreeD="1"/>
</file>

<file path=xl/ctrlProps/ctrlProp921.xml><?xml version="1.0" encoding="utf-8"?>
<formControlPr xmlns="http://schemas.microsoft.com/office/spreadsheetml/2009/9/main" objectType="CheckBox" checked="Checked" fmlaLink="$H$35" lockText="1" noThreeD="1"/>
</file>

<file path=xl/ctrlProps/ctrlProp922.xml><?xml version="1.0" encoding="utf-8"?>
<formControlPr xmlns="http://schemas.microsoft.com/office/spreadsheetml/2009/9/main" objectType="CheckBox" checked="Checked" fmlaLink="$H$36" lockText="1" noThreeD="1"/>
</file>

<file path=xl/ctrlProps/ctrlProp923.xml><?xml version="1.0" encoding="utf-8"?>
<formControlPr xmlns="http://schemas.microsoft.com/office/spreadsheetml/2009/9/main" objectType="CheckBox" checked="Checked" fmlaLink="$H$37" lockText="1" noThreeD="1"/>
</file>

<file path=xl/ctrlProps/ctrlProp924.xml><?xml version="1.0" encoding="utf-8"?>
<formControlPr xmlns="http://schemas.microsoft.com/office/spreadsheetml/2009/9/main" objectType="CheckBox" checked="Checked" fmlaLink="$H$38" lockText="1" noThreeD="1"/>
</file>

<file path=xl/ctrlProps/ctrlProp925.xml><?xml version="1.0" encoding="utf-8"?>
<formControlPr xmlns="http://schemas.microsoft.com/office/spreadsheetml/2009/9/main" objectType="CheckBox" checked="Checked" fmlaLink="$H$39" lockText="1" noThreeD="1"/>
</file>

<file path=xl/ctrlProps/ctrlProp926.xml><?xml version="1.0" encoding="utf-8"?>
<formControlPr xmlns="http://schemas.microsoft.com/office/spreadsheetml/2009/9/main" objectType="CheckBox" checked="Checked" fmlaLink="$H$40" lockText="1" noThreeD="1"/>
</file>

<file path=xl/ctrlProps/ctrlProp927.xml><?xml version="1.0" encoding="utf-8"?>
<formControlPr xmlns="http://schemas.microsoft.com/office/spreadsheetml/2009/9/main" objectType="CheckBox" checked="Checked" fmlaLink="$H$41" lockText="1" noThreeD="1"/>
</file>

<file path=xl/ctrlProps/ctrlProp928.xml><?xml version="1.0" encoding="utf-8"?>
<formControlPr xmlns="http://schemas.microsoft.com/office/spreadsheetml/2009/9/main" objectType="CheckBox" checked="Checked" fmlaLink="$H$42" lockText="1" noThreeD="1"/>
</file>

<file path=xl/ctrlProps/ctrlProp929.xml><?xml version="1.0" encoding="utf-8"?>
<formControlPr xmlns="http://schemas.microsoft.com/office/spreadsheetml/2009/9/main" objectType="CheckBox" checked="Checked" fmlaLink="$H$43" lockText="1" noThreeD="1"/>
</file>

<file path=xl/ctrlProps/ctrlProp930.xml><?xml version="1.0" encoding="utf-8"?>
<formControlPr xmlns="http://schemas.microsoft.com/office/spreadsheetml/2009/9/main" objectType="CheckBox" checked="Checked" fmlaLink="$H$44" lockText="1" noThreeD="1"/>
</file>

<file path=xl/ctrlProps/ctrlProp931.xml><?xml version="1.0" encoding="utf-8"?>
<formControlPr xmlns="http://schemas.microsoft.com/office/spreadsheetml/2009/9/main" objectType="CheckBox" checked="Checked" fmlaLink="$H$45" lockText="1" noThreeD="1"/>
</file>

<file path=xl/ctrlProps/ctrlProp932.xml><?xml version="1.0" encoding="utf-8"?>
<formControlPr xmlns="http://schemas.microsoft.com/office/spreadsheetml/2009/9/main" objectType="CheckBox" checked="Checked" fmlaLink="$H$46" lockText="1" noThreeD="1"/>
</file>

<file path=xl/ctrlProps/ctrlProp933.xml><?xml version="1.0" encoding="utf-8"?>
<formControlPr xmlns="http://schemas.microsoft.com/office/spreadsheetml/2009/9/main" objectType="CheckBox" checked="Checked" fmlaLink="$H$47" lockText="1" noThreeD="1"/>
</file>

<file path=xl/ctrlProps/ctrlProp934.xml><?xml version="1.0" encoding="utf-8"?>
<formControlPr xmlns="http://schemas.microsoft.com/office/spreadsheetml/2009/9/main" objectType="CheckBox" checked="Checked" fmlaLink="$H$48" lockText="1" noThreeD="1"/>
</file>

<file path=xl/ctrlProps/ctrlProp935.xml><?xml version="1.0" encoding="utf-8"?>
<formControlPr xmlns="http://schemas.microsoft.com/office/spreadsheetml/2009/9/main" objectType="CheckBox" checked="Checked" fmlaLink="$H$49" lockText="1" noThreeD="1"/>
</file>

<file path=xl/ctrlProps/ctrlProp936.xml><?xml version="1.0" encoding="utf-8"?>
<formControlPr xmlns="http://schemas.microsoft.com/office/spreadsheetml/2009/9/main" objectType="CheckBox" checked="Checked" fmlaLink="$H$50" lockText="1" noThreeD="1"/>
</file>

<file path=xl/ctrlProps/ctrlProp937.xml><?xml version="1.0" encoding="utf-8"?>
<formControlPr xmlns="http://schemas.microsoft.com/office/spreadsheetml/2009/9/main" objectType="CheckBox" checked="Checked" fmlaLink="$H$51" lockText="1" noThreeD="1"/>
</file>

<file path=xl/ctrlProps/ctrlProp938.xml><?xml version="1.0" encoding="utf-8"?>
<formControlPr xmlns="http://schemas.microsoft.com/office/spreadsheetml/2009/9/main" objectType="CheckBox" checked="Checked" fmlaLink="$H$52" lockText="1" noThreeD="1"/>
</file>

<file path=xl/ctrlProps/ctrlProp939.xml><?xml version="1.0" encoding="utf-8"?>
<formControlPr xmlns="http://schemas.microsoft.com/office/spreadsheetml/2009/9/main" objectType="CheckBox" checked="Checked" fmlaLink="$H$53" lockText="1" noThreeD="1"/>
</file>

<file path=xl/ctrlProps/ctrlProp940.xml><?xml version="1.0" encoding="utf-8"?>
<formControlPr xmlns="http://schemas.microsoft.com/office/spreadsheetml/2009/9/main" objectType="CheckBox" checked="Checked" fmlaLink="$H$54" lockText="1" noThreeD="1"/>
</file>

<file path=xl/ctrlProps/ctrlProp941.xml><?xml version="1.0" encoding="utf-8"?>
<formControlPr xmlns="http://schemas.microsoft.com/office/spreadsheetml/2009/9/main" objectType="CheckBox" checked="Checked" fmlaLink="$H$55" lockText="1" noThreeD="1"/>
</file>

<file path=xl/ctrlProps/ctrlProp942.xml><?xml version="1.0" encoding="utf-8"?>
<formControlPr xmlns="http://schemas.microsoft.com/office/spreadsheetml/2009/9/main" objectType="CheckBox" checked="Checked" fmlaLink="$H$56" lockText="1" noThreeD="1"/>
</file>

<file path=xl/ctrlProps/ctrlProp943.xml><?xml version="1.0" encoding="utf-8"?>
<formControlPr xmlns="http://schemas.microsoft.com/office/spreadsheetml/2009/9/main" objectType="CheckBox" checked="Checked" fmlaLink="$H$57" lockText="1" noThreeD="1"/>
</file>

<file path=xl/ctrlProps/ctrlProp944.xml><?xml version="1.0" encoding="utf-8"?>
<formControlPr xmlns="http://schemas.microsoft.com/office/spreadsheetml/2009/9/main" objectType="CheckBox" checked="Checked" fmlaLink="$H$58" lockText="1" noThreeD="1"/>
</file>

<file path=xl/ctrlProps/ctrlProp945.xml><?xml version="1.0" encoding="utf-8"?>
<formControlPr xmlns="http://schemas.microsoft.com/office/spreadsheetml/2009/9/main" objectType="CheckBox" checked="Checked" fmlaLink="$H$59" lockText="1" noThreeD="1"/>
</file>

<file path=xl/ctrlProps/ctrlProp946.xml><?xml version="1.0" encoding="utf-8"?>
<formControlPr xmlns="http://schemas.microsoft.com/office/spreadsheetml/2009/9/main" objectType="CheckBox" fmlaLink="$H$60" lockText="1" noThreeD="1"/>
</file>

<file path=xl/ctrlProps/ctrlProp947.xml><?xml version="1.0" encoding="utf-8"?>
<formControlPr xmlns="http://schemas.microsoft.com/office/spreadsheetml/2009/9/main" objectType="CheckBox" fmlaLink="$H$61" lockText="1" noThreeD="1"/>
</file>

<file path=xl/ctrlProps/ctrlProp948.xml><?xml version="1.0" encoding="utf-8"?>
<formControlPr xmlns="http://schemas.microsoft.com/office/spreadsheetml/2009/9/main" objectType="CheckBox" fmlaLink="$H$62" lockText="1" noThreeD="1"/>
</file>

<file path=xl/ctrlProps/ctrlProp949.xml><?xml version="1.0" encoding="utf-8"?>
<formControlPr xmlns="http://schemas.microsoft.com/office/spreadsheetml/2009/9/main" objectType="CheckBox" fmlaLink="$H$63" lockText="1" noThreeD="1"/>
</file>

<file path=xl/ctrlProps/ctrlProp950.xml><?xml version="1.0" encoding="utf-8"?>
<formControlPr xmlns="http://schemas.microsoft.com/office/spreadsheetml/2009/9/main" objectType="CheckBox" fmlaLink="$H$64" lockText="1" noThreeD="1"/>
</file>

<file path=xl/ctrlProps/ctrlProp951.xml><?xml version="1.0" encoding="utf-8"?>
<formControlPr xmlns="http://schemas.microsoft.com/office/spreadsheetml/2009/9/main" objectType="CheckBox" fmlaLink="$H$65" lockText="1" noThreeD="1"/>
</file>

<file path=xl/ctrlProps/ctrlProp952.xml><?xml version="1.0" encoding="utf-8"?>
<formControlPr xmlns="http://schemas.microsoft.com/office/spreadsheetml/2009/9/main" objectType="CheckBox" fmlaLink="$H$66" lockText="1" noThreeD="1"/>
</file>

<file path=xl/ctrlProps/ctrlProp953.xml><?xml version="1.0" encoding="utf-8"?>
<formControlPr xmlns="http://schemas.microsoft.com/office/spreadsheetml/2009/9/main" objectType="CheckBox" fmlaLink="$H$67" lockText="1" noThreeD="1"/>
</file>

<file path=xl/ctrlProps/ctrlProp954.xml><?xml version="1.0" encoding="utf-8"?>
<formControlPr xmlns="http://schemas.microsoft.com/office/spreadsheetml/2009/9/main" objectType="CheckBox" fmlaLink="$H$68" lockText="1" noThreeD="1"/>
</file>

<file path=xl/ctrlProps/ctrlProp955.xml><?xml version="1.0" encoding="utf-8"?>
<formControlPr xmlns="http://schemas.microsoft.com/office/spreadsheetml/2009/9/main" objectType="CheckBox" fmlaLink="$H$69" lockText="1" noThreeD="1"/>
</file>

<file path=xl/ctrlProps/ctrlProp956.xml><?xml version="1.0" encoding="utf-8"?>
<formControlPr xmlns="http://schemas.microsoft.com/office/spreadsheetml/2009/9/main" objectType="CheckBox" fmlaLink="$H$70" lockText="1" noThreeD="1"/>
</file>

<file path=xl/ctrlProps/ctrlProp957.xml><?xml version="1.0" encoding="utf-8"?>
<formControlPr xmlns="http://schemas.microsoft.com/office/spreadsheetml/2009/9/main" objectType="CheckBox" fmlaLink="$H$71" lockText="1" noThreeD="1"/>
</file>

<file path=xl/ctrlProps/ctrlProp958.xml><?xml version="1.0" encoding="utf-8"?>
<formControlPr xmlns="http://schemas.microsoft.com/office/spreadsheetml/2009/9/main" objectType="CheckBox" fmlaLink="$H$72" lockText="1" noThreeD="1"/>
</file>

<file path=xl/ctrlProps/ctrlProp959.xml><?xml version="1.0" encoding="utf-8"?>
<formControlPr xmlns="http://schemas.microsoft.com/office/spreadsheetml/2009/9/main" objectType="CheckBox" fmlaLink="$H$73" lockText="1" noThreeD="1"/>
</file>

<file path=xl/ctrlProps/ctrlProp960.xml><?xml version="1.0" encoding="utf-8"?>
<formControlPr xmlns="http://schemas.microsoft.com/office/spreadsheetml/2009/9/main" objectType="CheckBox" fmlaLink="$H$74" lockText="1" noThreeD="1"/>
</file>

<file path=xl/ctrlProps/ctrlProp961.xml><?xml version="1.0" encoding="utf-8"?>
<formControlPr xmlns="http://schemas.microsoft.com/office/spreadsheetml/2009/9/main" objectType="CheckBox" fmlaLink="$H$75" lockText="1" noThreeD="1"/>
</file>

<file path=xl/ctrlProps/ctrlProp962.xml><?xml version="1.0" encoding="utf-8"?>
<formControlPr xmlns="http://schemas.microsoft.com/office/spreadsheetml/2009/9/main" objectType="CheckBox" fmlaLink="$H$76" lockText="1" noThreeD="1"/>
</file>

<file path=xl/ctrlProps/ctrlProp963.xml><?xml version="1.0" encoding="utf-8"?>
<formControlPr xmlns="http://schemas.microsoft.com/office/spreadsheetml/2009/9/main" objectType="CheckBox" fmlaLink="$H$77" lockText="1" noThreeD="1"/>
</file>

<file path=xl/ctrlProps/ctrlProp964.xml><?xml version="1.0" encoding="utf-8"?>
<formControlPr xmlns="http://schemas.microsoft.com/office/spreadsheetml/2009/9/main" objectType="CheckBox" fmlaLink="$H$78" lockText="1" noThreeD="1"/>
</file>

<file path=xl/ctrlProps/ctrlProp965.xml><?xml version="1.0" encoding="utf-8"?>
<formControlPr xmlns="http://schemas.microsoft.com/office/spreadsheetml/2009/9/main" objectType="CheckBox" fmlaLink="$H$79" lockText="1" noThreeD="1"/>
</file>

<file path=xl/ctrlProps/ctrlProp966.xml><?xml version="1.0" encoding="utf-8"?>
<formControlPr xmlns="http://schemas.microsoft.com/office/spreadsheetml/2009/9/main" objectType="CheckBox" fmlaLink="$H$80" lockText="1" noThreeD="1"/>
</file>

<file path=xl/ctrlProps/ctrlProp967.xml><?xml version="1.0" encoding="utf-8"?>
<formControlPr xmlns="http://schemas.microsoft.com/office/spreadsheetml/2009/9/main" objectType="CheckBox" fmlaLink="$H$81" lockText="1" noThreeD="1"/>
</file>

<file path=xl/ctrlProps/ctrlProp968.xml><?xml version="1.0" encoding="utf-8"?>
<formControlPr xmlns="http://schemas.microsoft.com/office/spreadsheetml/2009/9/main" objectType="CheckBox" fmlaLink="$H$82" lockText="1" noThreeD="1"/>
</file>

<file path=xl/ctrlProps/ctrlProp969.xml><?xml version="1.0" encoding="utf-8"?>
<formControlPr xmlns="http://schemas.microsoft.com/office/spreadsheetml/2009/9/main" objectType="CheckBox" fmlaLink="$H$83" lockText="1" noThreeD="1"/>
</file>

<file path=xl/ctrlProps/ctrlProp970.xml><?xml version="1.0" encoding="utf-8"?>
<formControlPr xmlns="http://schemas.microsoft.com/office/spreadsheetml/2009/9/main" objectType="CheckBox" fmlaLink="$H$84" lockText="1" noThreeD="1"/>
</file>

<file path=xl/ctrlProps/ctrlProp971.xml><?xml version="1.0" encoding="utf-8"?>
<formControlPr xmlns="http://schemas.microsoft.com/office/spreadsheetml/2009/9/main" objectType="CheckBox" fmlaLink="$H$85" lockText="1" noThreeD="1"/>
</file>

<file path=xl/ctrlProps/ctrlProp972.xml><?xml version="1.0" encoding="utf-8"?>
<formControlPr xmlns="http://schemas.microsoft.com/office/spreadsheetml/2009/9/main" objectType="CheckBox" fmlaLink="$H$86" lockText="1" noThreeD="1"/>
</file>

<file path=xl/ctrlProps/ctrlProp973.xml><?xml version="1.0" encoding="utf-8"?>
<formControlPr xmlns="http://schemas.microsoft.com/office/spreadsheetml/2009/9/main" objectType="CheckBox" fmlaLink="$H$87" lockText="1" noThreeD="1"/>
</file>

<file path=xl/ctrlProps/ctrlProp974.xml><?xml version="1.0" encoding="utf-8"?>
<formControlPr xmlns="http://schemas.microsoft.com/office/spreadsheetml/2009/9/main" objectType="CheckBox" fmlaLink="$H$88" lockText="1" noThreeD="1"/>
</file>

<file path=xl/ctrlProps/ctrlProp975.xml><?xml version="1.0" encoding="utf-8"?>
<formControlPr xmlns="http://schemas.microsoft.com/office/spreadsheetml/2009/9/main" objectType="CheckBox" fmlaLink="$H$89" lockText="1" noThreeD="1"/>
</file>

<file path=xl/ctrlProps/ctrlProp976.xml><?xml version="1.0" encoding="utf-8"?>
<formControlPr xmlns="http://schemas.microsoft.com/office/spreadsheetml/2009/9/main" objectType="CheckBox" fmlaLink="$H$90" lockText="1" noThreeD="1"/>
</file>

<file path=xl/ctrlProps/ctrlProp977.xml><?xml version="1.0" encoding="utf-8"?>
<formControlPr xmlns="http://schemas.microsoft.com/office/spreadsheetml/2009/9/main" objectType="CheckBox" fmlaLink="$H$91" lockText="1" noThreeD="1"/>
</file>

<file path=xl/ctrlProps/ctrlProp978.xml><?xml version="1.0" encoding="utf-8"?>
<formControlPr xmlns="http://schemas.microsoft.com/office/spreadsheetml/2009/9/main" objectType="CheckBox" fmlaLink="$H$92" lockText="1" noThreeD="1"/>
</file>

<file path=xl/ctrlProps/ctrlProp979.xml><?xml version="1.0" encoding="utf-8"?>
<formControlPr xmlns="http://schemas.microsoft.com/office/spreadsheetml/2009/9/main" objectType="CheckBox" fmlaLink="$H$93" lockText="1" noThreeD="1"/>
</file>

<file path=xl/ctrlProps/ctrlProp980.xml><?xml version="1.0" encoding="utf-8"?>
<formControlPr xmlns="http://schemas.microsoft.com/office/spreadsheetml/2009/9/main" objectType="CheckBox" fmlaLink="$H$94" lockText="1" noThreeD="1"/>
</file>

<file path=xl/ctrlProps/ctrlProp981.xml><?xml version="1.0" encoding="utf-8"?>
<formControlPr xmlns="http://schemas.microsoft.com/office/spreadsheetml/2009/9/main" objectType="CheckBox" fmlaLink="$H$95" lockText="1" noThreeD="1"/>
</file>

<file path=xl/ctrlProps/ctrlProp982.xml><?xml version="1.0" encoding="utf-8"?>
<formControlPr xmlns="http://schemas.microsoft.com/office/spreadsheetml/2009/9/main" objectType="CheckBox" fmlaLink="$H$96" lockText="1" noThreeD="1"/>
</file>

<file path=xl/ctrlProps/ctrlProp983.xml><?xml version="1.0" encoding="utf-8"?>
<formControlPr xmlns="http://schemas.microsoft.com/office/spreadsheetml/2009/9/main" objectType="CheckBox" fmlaLink="$H$97" lockText="1" noThreeD="1"/>
</file>

<file path=xl/ctrlProps/ctrlProp984.xml><?xml version="1.0" encoding="utf-8"?>
<formControlPr xmlns="http://schemas.microsoft.com/office/spreadsheetml/2009/9/main" objectType="CheckBox" fmlaLink="$H$98" lockText="1" noThreeD="1"/>
</file>

<file path=xl/ctrlProps/ctrlProp985.xml><?xml version="1.0" encoding="utf-8"?>
<formControlPr xmlns="http://schemas.microsoft.com/office/spreadsheetml/2009/9/main" objectType="CheckBox" fmlaLink="$H$99" lockText="1" noThreeD="1"/>
</file>

<file path=xl/ctrlProps/ctrlProp986.xml><?xml version="1.0" encoding="utf-8"?>
<formControlPr xmlns="http://schemas.microsoft.com/office/spreadsheetml/2009/9/main" objectType="CheckBox" fmlaLink="$H$100" lockText="1" noThreeD="1"/>
</file>

<file path=xl/ctrlProps/ctrlProp987.xml><?xml version="1.0" encoding="utf-8"?>
<formControlPr xmlns="http://schemas.microsoft.com/office/spreadsheetml/2009/9/main" objectType="CheckBox" fmlaLink="$H$101" lockText="1" noThreeD="1"/>
</file>

<file path=xl/ctrlProps/ctrlProp988.xml><?xml version="1.0" encoding="utf-8"?>
<formControlPr xmlns="http://schemas.microsoft.com/office/spreadsheetml/2009/9/main" objectType="CheckBox" fmlaLink="$H$102" lockText="1" noThreeD="1"/>
</file>

<file path=xl/ctrlProps/ctrlProp989.xml><?xml version="1.0" encoding="utf-8"?>
<formControlPr xmlns="http://schemas.microsoft.com/office/spreadsheetml/2009/9/main" objectType="CheckBox" fmlaLink="$H$103" lockText="1" noThreeD="1"/>
</file>

<file path=xl/ctrlProps/ctrlProp990.xml><?xml version="1.0" encoding="utf-8"?>
<formControlPr xmlns="http://schemas.microsoft.com/office/spreadsheetml/2009/9/main" objectType="CheckBox" fmlaLink="$H$104" lockText="1" noThreeD="1"/>
</file>

<file path=xl/ctrlProps/ctrlProp991.xml><?xml version="1.0" encoding="utf-8"?>
<formControlPr xmlns="http://schemas.microsoft.com/office/spreadsheetml/2009/9/main" objectType="CheckBox" fmlaLink="$H$105" lockText="1" noThreeD="1"/>
</file>

<file path=xl/ctrlProps/ctrlProp992.xml><?xml version="1.0" encoding="utf-8"?>
<formControlPr xmlns="http://schemas.microsoft.com/office/spreadsheetml/2009/9/main" objectType="CheckBox" fmlaLink="$H$106" lockText="1" noThreeD="1"/>
</file>

<file path=xl/ctrlProps/ctrlProp993.xml><?xml version="1.0" encoding="utf-8"?>
<formControlPr xmlns="http://schemas.microsoft.com/office/spreadsheetml/2009/9/main" objectType="CheckBox" fmlaLink="$H$107" lockText="1" noThreeD="1"/>
</file>

<file path=xl/ctrlProps/ctrlProp994.xml><?xml version="1.0" encoding="utf-8"?>
<formControlPr xmlns="http://schemas.microsoft.com/office/spreadsheetml/2009/9/main" objectType="CheckBox" fmlaLink="$H$108" lockText="1" noThreeD="1"/>
</file>

<file path=xl/ctrlProps/ctrlProp995.xml><?xml version="1.0" encoding="utf-8"?>
<formControlPr xmlns="http://schemas.microsoft.com/office/spreadsheetml/2009/9/main" objectType="CheckBox" fmlaLink="$H$109" lockText="1" noThreeD="1"/>
</file>

<file path=xl/ctrlProps/ctrlProp996.xml><?xml version="1.0" encoding="utf-8"?>
<formControlPr xmlns="http://schemas.microsoft.com/office/spreadsheetml/2009/9/main" objectType="CheckBox" fmlaLink="$H$110" lockText="1" noThreeD="1"/>
</file>

<file path=xl/ctrlProps/ctrlProp997.xml><?xml version="1.0" encoding="utf-8"?>
<formControlPr xmlns="http://schemas.microsoft.com/office/spreadsheetml/2009/9/main" objectType="CheckBox" fmlaLink="$H$111" lockText="1" noThreeD="1"/>
</file>

<file path=xl/ctrlProps/ctrlProp998.xml><?xml version="1.0" encoding="utf-8"?>
<formControlPr xmlns="http://schemas.microsoft.com/office/spreadsheetml/2009/9/main" objectType="CheckBox" fmlaLink="$H$112" lockText="1" noThreeD="1"/>
</file>

<file path=xl/ctrlProps/ctrlProp999.xml><?xml version="1.0" encoding="utf-8"?>
<formControlPr xmlns="http://schemas.microsoft.com/office/spreadsheetml/2009/9/main" objectType="CheckBox" fmlaLink="$H$113" lockText="1" noThreeD="1"/>
</file>

<file path=xl/ctrlProps/ctrlProp1000.xml><?xml version="1.0" encoding="utf-8"?>
<formControlPr xmlns="http://schemas.microsoft.com/office/spreadsheetml/2009/9/main" objectType="CheckBox" fmlaLink="$H$114" lockText="1" noThreeD="1"/>
</file>

<file path=xl/ctrlProps/ctrlProp1001.xml><?xml version="1.0" encoding="utf-8"?>
<formControlPr xmlns="http://schemas.microsoft.com/office/spreadsheetml/2009/9/main" objectType="CheckBox" fmlaLink="$H$115" lockText="1" noThreeD="1"/>
</file>

<file path=xl/ctrlProps/ctrlProp1002.xml><?xml version="1.0" encoding="utf-8"?>
<formControlPr xmlns="http://schemas.microsoft.com/office/spreadsheetml/2009/9/main" objectType="CheckBox" fmlaLink="$H$116" lockText="1" noThreeD="1"/>
</file>

<file path=xl/ctrlProps/ctrlProp1003.xml><?xml version="1.0" encoding="utf-8"?>
<formControlPr xmlns="http://schemas.microsoft.com/office/spreadsheetml/2009/9/main" objectType="CheckBox" fmlaLink="$H$117" lockText="1" noThreeD="1"/>
</file>

<file path=xl/ctrlProps/ctrlProp1004.xml><?xml version="1.0" encoding="utf-8"?>
<formControlPr xmlns="http://schemas.microsoft.com/office/spreadsheetml/2009/9/main" objectType="CheckBox" fmlaLink="$H$118" lockText="1" noThreeD="1"/>
</file>

<file path=xl/ctrlProps/ctrlProp1005.xml><?xml version="1.0" encoding="utf-8"?>
<formControlPr xmlns="http://schemas.microsoft.com/office/spreadsheetml/2009/9/main" objectType="CheckBox" fmlaLink="$H$119" lockText="1" noThreeD="1"/>
</file>

<file path=xl/ctrlProps/ctrlProp1006.xml><?xml version="1.0" encoding="utf-8"?>
<formControlPr xmlns="http://schemas.microsoft.com/office/spreadsheetml/2009/9/main" objectType="CheckBox" fmlaLink="$H$120" lockText="1" noThreeD="1"/>
</file>

<file path=xl/ctrlProps/ctrlProp1007.xml><?xml version="1.0" encoding="utf-8"?>
<formControlPr xmlns="http://schemas.microsoft.com/office/spreadsheetml/2009/9/main" objectType="CheckBox" fmlaLink="$H$121" lockText="1" noThreeD="1"/>
</file>

<file path=xl/ctrlProps/ctrlProp1008.xml><?xml version="1.0" encoding="utf-8"?>
<formControlPr xmlns="http://schemas.microsoft.com/office/spreadsheetml/2009/9/main" objectType="CheckBox" fmlaLink="$H$122" lockText="1" noThreeD="1"/>
</file>

<file path=xl/ctrlProps/ctrlProp1009.xml><?xml version="1.0" encoding="utf-8"?>
<formControlPr xmlns="http://schemas.microsoft.com/office/spreadsheetml/2009/9/main" objectType="CheckBox" fmlaLink="$H$123" lockText="1" noThreeD="1"/>
</file>

<file path=xl/ctrlProps/ctrlProp1010.xml><?xml version="1.0" encoding="utf-8"?>
<formControlPr xmlns="http://schemas.microsoft.com/office/spreadsheetml/2009/9/main" objectType="CheckBox" fmlaLink="$H$124" lockText="1" noThreeD="1"/>
</file>

<file path=xl/ctrlProps/ctrlProp1011.xml><?xml version="1.0" encoding="utf-8"?>
<formControlPr xmlns="http://schemas.microsoft.com/office/spreadsheetml/2009/9/main" objectType="CheckBox" fmlaLink="$H$125" lockText="1" noThreeD="1"/>
</file>

<file path=xl/ctrlProps/ctrlProp1012.xml><?xml version="1.0" encoding="utf-8"?>
<formControlPr xmlns="http://schemas.microsoft.com/office/spreadsheetml/2009/9/main" objectType="CheckBox" fmlaLink="$H$126" lockText="1" noThreeD="1"/>
</file>

<file path=xl/ctrlProps/ctrlProp1013.xml><?xml version="1.0" encoding="utf-8"?>
<formControlPr xmlns="http://schemas.microsoft.com/office/spreadsheetml/2009/9/main" objectType="CheckBox" fmlaLink="$H$127" lockText="1" noThreeD="1"/>
</file>

<file path=xl/ctrlProps/ctrlProp1014.xml><?xml version="1.0" encoding="utf-8"?>
<formControlPr xmlns="http://schemas.microsoft.com/office/spreadsheetml/2009/9/main" objectType="CheckBox" fmlaLink="$H$128" lockText="1" noThreeD="1"/>
</file>

<file path=xl/ctrlProps/ctrlProp1015.xml><?xml version="1.0" encoding="utf-8"?>
<formControlPr xmlns="http://schemas.microsoft.com/office/spreadsheetml/2009/9/main" objectType="CheckBox" fmlaLink="$H$129" lockText="1" noThreeD="1"/>
</file>

<file path=xl/ctrlProps/ctrlProp1016.xml><?xml version="1.0" encoding="utf-8"?>
<formControlPr xmlns="http://schemas.microsoft.com/office/spreadsheetml/2009/9/main" objectType="CheckBox" fmlaLink="$H$130" lockText="1" noThreeD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CheckBox" checked="Checked" fmlaLink="$D$13" lockText="1" noThreeD="1"/>
</file>

<file path=xl/ctrlProps/ctrlProp1019.xml><?xml version="1.0" encoding="utf-8"?>
<formControlPr xmlns="http://schemas.microsoft.com/office/spreadsheetml/2009/9/main" objectType="CheckBox" checked="Checked" fmlaLink="$D$14" lockText="1" noThreeD="1"/>
</file>

<file path=xl/ctrlProps/ctrlProp1020.xml><?xml version="1.0" encoding="utf-8"?>
<formControlPr xmlns="http://schemas.microsoft.com/office/spreadsheetml/2009/9/main" objectType="CheckBox" fmlaLink="$D$15" lockText="1" noThreeD="1"/>
</file>

<file path=xl/ctrlProps/ctrlProp1021.xml><?xml version="1.0" encoding="utf-8"?>
<formControlPr xmlns="http://schemas.microsoft.com/office/spreadsheetml/2009/9/main" objectType="CheckBox" fmlaLink="$D$16" lockText="1" noThreeD="1"/>
</file>

<file path=xl/ctrlProps/ctrlProp1022.xml><?xml version="1.0" encoding="utf-8"?>
<formControlPr xmlns="http://schemas.microsoft.com/office/spreadsheetml/2009/9/main" objectType="CheckBox" fmlaLink="$D$17" lockText="1" noThreeD="1"/>
</file>

<file path=xl/ctrlProps/ctrlProp1023.xml><?xml version="1.0" encoding="utf-8"?>
<formControlPr xmlns="http://schemas.microsoft.com/office/spreadsheetml/2009/9/main" objectType="CheckBox" fmlaLink="$D$18" lockText="1" noThreeD="1"/>
</file>

<file path=xl/ctrlProps/ctrlProp1024.xml><?xml version="1.0" encoding="utf-8"?>
<formControlPr xmlns="http://schemas.microsoft.com/office/spreadsheetml/2009/9/main" objectType="CheckBox" fmlaLink="$D$19" lockText="1" noThreeD="1"/>
</file>

<file path=xl/ctrlProps/ctrlProp1025.xml><?xml version="1.0" encoding="utf-8"?>
<formControlPr xmlns="http://schemas.microsoft.com/office/spreadsheetml/2009/9/main" objectType="CheckBox" fmlaLink="$D$20" lockText="1" noThreeD="1"/>
</file>

<file path=xl/ctrlProps/ctrlProp1026.xml><?xml version="1.0" encoding="utf-8"?>
<formControlPr xmlns="http://schemas.microsoft.com/office/spreadsheetml/2009/9/main" objectType="CheckBox" fmlaLink="$D$21" lockText="1" noThreeD="1"/>
</file>

<file path=xl/ctrlProps/ctrlProp1027.xml><?xml version="1.0" encoding="utf-8"?>
<formControlPr xmlns="http://schemas.microsoft.com/office/spreadsheetml/2009/9/main" objectType="CheckBox" fmlaLink="$D$22" lockText="1" noThreeD="1"/>
</file>

<file path=xl/ctrlProps/ctrlProp1028.xml><?xml version="1.0" encoding="utf-8"?>
<formControlPr xmlns="http://schemas.microsoft.com/office/spreadsheetml/2009/9/main" objectType="CheckBox" fmlaLink="$D$23" lockText="1" noThreeD="1"/>
</file>

<file path=xl/ctrlProps/ctrlProp1029.xml><?xml version="1.0" encoding="utf-8"?>
<formControlPr xmlns="http://schemas.microsoft.com/office/spreadsheetml/2009/9/main" objectType="CheckBox" fmlaLink="$D$24" lockText="1" noThreeD="1"/>
</file>

<file path=xl/ctrlProps/ctrlProp1030.xml><?xml version="1.0" encoding="utf-8"?>
<formControlPr xmlns="http://schemas.microsoft.com/office/spreadsheetml/2009/9/main" objectType="CheckBox" fmlaLink="$D$25" lockText="1" noThreeD="1"/>
</file>

<file path=xl/ctrlProps/ctrlProp1031.xml><?xml version="1.0" encoding="utf-8"?>
<formControlPr xmlns="http://schemas.microsoft.com/office/spreadsheetml/2009/9/main" objectType="CheckBox" fmlaLink="$D$26" lockText="1" noThreeD="1"/>
</file>

<file path=xl/ctrlProps/ctrlProp1032.xml><?xml version="1.0" encoding="utf-8"?>
<formControlPr xmlns="http://schemas.microsoft.com/office/spreadsheetml/2009/9/main" objectType="CheckBox" fmlaLink="$D$27" lockText="1" noThreeD="1"/>
</file>

<file path=xl/ctrlProps/ctrlProp1033.xml><?xml version="1.0" encoding="utf-8"?>
<formControlPr xmlns="http://schemas.microsoft.com/office/spreadsheetml/2009/9/main" objectType="CheckBox" fmlaLink="$D$28" lockText="1" noThreeD="1"/>
</file>

<file path=xl/ctrlProps/ctrlProp1034.xml><?xml version="1.0" encoding="utf-8"?>
<formControlPr xmlns="http://schemas.microsoft.com/office/spreadsheetml/2009/9/main" objectType="CheckBox" fmlaLink="$D$29" lockText="1" noThreeD="1"/>
</file>

<file path=xl/ctrlProps/ctrlProp1035.xml><?xml version="1.0" encoding="utf-8"?>
<formControlPr xmlns="http://schemas.microsoft.com/office/spreadsheetml/2009/9/main" objectType="CheckBox" fmlaLink="$D$30" lockText="1" noThreeD="1"/>
</file>

<file path=xl/ctrlProps/ctrlProp1036.xml><?xml version="1.0" encoding="utf-8"?>
<formControlPr xmlns="http://schemas.microsoft.com/office/spreadsheetml/2009/9/main" objectType="CheckBox" fmlaLink="$D$31" lockText="1" noThreeD="1"/>
</file>

<file path=xl/ctrlProps/ctrlProp1037.xml><?xml version="1.0" encoding="utf-8"?>
<formControlPr xmlns="http://schemas.microsoft.com/office/spreadsheetml/2009/9/main" objectType="CheckBox" fmlaLink="$D$32" lockText="1" noThreeD="1"/>
</file>

<file path=xl/ctrlProps/ctrlProp1038.xml><?xml version="1.0" encoding="utf-8"?>
<formControlPr xmlns="http://schemas.microsoft.com/office/spreadsheetml/2009/9/main" objectType="CheckBox" fmlaLink="$D$33" lockText="1" noThreeD="1"/>
</file>

<file path=xl/ctrlProps/ctrlProp1039.xml><?xml version="1.0" encoding="utf-8"?>
<formControlPr xmlns="http://schemas.microsoft.com/office/spreadsheetml/2009/9/main" objectType="CheckBox" fmlaLink="$D$34" lockText="1" noThreeD="1"/>
</file>

<file path=xl/ctrlProps/ctrlProp1040.xml><?xml version="1.0" encoding="utf-8"?>
<formControlPr xmlns="http://schemas.microsoft.com/office/spreadsheetml/2009/9/main" objectType="CheckBox" fmlaLink="$D$35" lockText="1" noThreeD="1"/>
</file>

<file path=xl/ctrlProps/ctrlProp1041.xml><?xml version="1.0" encoding="utf-8"?>
<formControlPr xmlns="http://schemas.microsoft.com/office/spreadsheetml/2009/9/main" objectType="CheckBox" fmlaLink="$D$36" lockText="1" noThreeD="1"/>
</file>

<file path=xl/ctrlProps/ctrlProp1042.xml><?xml version="1.0" encoding="utf-8"?>
<formControlPr xmlns="http://schemas.microsoft.com/office/spreadsheetml/2009/9/main" objectType="CheckBox" fmlaLink="$D$37" lockText="1" noThreeD="1"/>
</file>

<file path=xl/ctrlProps/ctrlProp1043.xml><?xml version="1.0" encoding="utf-8"?>
<formControlPr xmlns="http://schemas.microsoft.com/office/spreadsheetml/2009/9/main" objectType="CheckBox" fmlaLink="$D$38" lockText="1" noThreeD="1"/>
</file>

<file path=xl/ctrlProps/ctrlProp1044.xml><?xml version="1.0" encoding="utf-8"?>
<formControlPr xmlns="http://schemas.microsoft.com/office/spreadsheetml/2009/9/main" objectType="CheckBox" fmlaLink="$D$39" lockText="1" noThreeD="1"/>
</file>

<file path=xl/ctrlProps/ctrlProp1045.xml><?xml version="1.0" encoding="utf-8"?>
<formControlPr xmlns="http://schemas.microsoft.com/office/spreadsheetml/2009/9/main" objectType="CheckBox" fmlaLink="$D$40" lockText="1" noThreeD="1"/>
</file>

<file path=xl/ctrlProps/ctrlProp1046.xml><?xml version="1.0" encoding="utf-8"?>
<formControlPr xmlns="http://schemas.microsoft.com/office/spreadsheetml/2009/9/main" objectType="CheckBox" fmlaLink="$D$41" lockText="1" noThreeD="1"/>
</file>

<file path=xl/ctrlProps/ctrlProp1047.xml><?xml version="1.0" encoding="utf-8"?>
<formControlPr xmlns="http://schemas.microsoft.com/office/spreadsheetml/2009/9/main" objectType="CheckBox" fmlaLink="$I$13" lockText="1" noThreeD="1"/>
</file>

<file path=xl/ctrlProps/ctrlProp1048.xml><?xml version="1.0" encoding="utf-8"?>
<formControlPr xmlns="http://schemas.microsoft.com/office/spreadsheetml/2009/9/main" objectType="CheckBox" fmlaLink="$I$14" lockText="1" noThreeD="1"/>
</file>

<file path=xl/ctrlProps/ctrlProp1049.xml><?xml version="1.0" encoding="utf-8"?>
<formControlPr xmlns="http://schemas.microsoft.com/office/spreadsheetml/2009/9/main" objectType="CheckBox" fmlaLink="$I$15" lockText="1" noThreeD="1"/>
</file>

<file path=xl/ctrlProps/ctrlProp1050.xml><?xml version="1.0" encoding="utf-8"?>
<formControlPr xmlns="http://schemas.microsoft.com/office/spreadsheetml/2009/9/main" objectType="CheckBox" fmlaLink="$I$16" lockText="1" noThreeD="1"/>
</file>

<file path=xl/ctrlProps/ctrlProp1051.xml><?xml version="1.0" encoding="utf-8"?>
<formControlPr xmlns="http://schemas.microsoft.com/office/spreadsheetml/2009/9/main" objectType="CheckBox" fmlaLink="$I$17" lockText="1" noThreeD="1"/>
</file>

<file path=xl/ctrlProps/ctrlProp1052.xml><?xml version="1.0" encoding="utf-8"?>
<formControlPr xmlns="http://schemas.microsoft.com/office/spreadsheetml/2009/9/main" objectType="CheckBox" fmlaLink="$I$18" lockText="1" noThreeD="1"/>
</file>

<file path=xl/ctrlProps/ctrlProp1053.xml><?xml version="1.0" encoding="utf-8"?>
<formControlPr xmlns="http://schemas.microsoft.com/office/spreadsheetml/2009/9/main" objectType="CheckBox" fmlaLink="$I$19" lockText="1" noThreeD="1"/>
</file>

<file path=xl/ctrlProps/ctrlProp1054.xml><?xml version="1.0" encoding="utf-8"?>
<formControlPr xmlns="http://schemas.microsoft.com/office/spreadsheetml/2009/9/main" objectType="CheckBox" fmlaLink="$I$20" lockText="1" noThreeD="1"/>
</file>

<file path=xl/ctrlProps/ctrlProp1055.xml><?xml version="1.0" encoding="utf-8"?>
<formControlPr xmlns="http://schemas.microsoft.com/office/spreadsheetml/2009/9/main" objectType="CheckBox" fmlaLink="$I$21" lockText="1" noThreeD="1"/>
</file>

<file path=xl/ctrlProps/ctrlProp1056.xml><?xml version="1.0" encoding="utf-8"?>
<formControlPr xmlns="http://schemas.microsoft.com/office/spreadsheetml/2009/9/main" objectType="CheckBox" fmlaLink="$I$22" lockText="1" noThreeD="1"/>
</file>

<file path=xl/ctrlProps/ctrlProp1057.xml><?xml version="1.0" encoding="utf-8"?>
<formControlPr xmlns="http://schemas.microsoft.com/office/spreadsheetml/2009/9/main" objectType="CheckBox" fmlaLink="$I$23" lockText="1" noThreeD="1"/>
</file>

<file path=xl/ctrlProps/ctrlProp1058.xml><?xml version="1.0" encoding="utf-8"?>
<formControlPr xmlns="http://schemas.microsoft.com/office/spreadsheetml/2009/9/main" objectType="CheckBox" fmlaLink="$I$24" lockText="1" noThreeD="1"/>
</file>

<file path=xl/ctrlProps/ctrlProp1059.xml><?xml version="1.0" encoding="utf-8"?>
<formControlPr xmlns="http://schemas.microsoft.com/office/spreadsheetml/2009/9/main" objectType="CheckBox" fmlaLink="$I$25" lockText="1" noThreeD="1"/>
</file>

<file path=xl/ctrlProps/ctrlProp1060.xml><?xml version="1.0" encoding="utf-8"?>
<formControlPr xmlns="http://schemas.microsoft.com/office/spreadsheetml/2009/9/main" objectType="CheckBox" fmlaLink="$I$26" lockText="1" noThreeD="1"/>
</file>

<file path=xl/ctrlProps/ctrlProp1061.xml><?xml version="1.0" encoding="utf-8"?>
<formControlPr xmlns="http://schemas.microsoft.com/office/spreadsheetml/2009/9/main" objectType="CheckBox" fmlaLink="$I$27" lockText="1" noThreeD="1"/>
</file>

<file path=xl/ctrlProps/ctrlProp1062.xml><?xml version="1.0" encoding="utf-8"?>
<formControlPr xmlns="http://schemas.microsoft.com/office/spreadsheetml/2009/9/main" objectType="CheckBox" fmlaLink="$I$28" lockText="1" noThreeD="1"/>
</file>

<file path=xl/ctrlProps/ctrlProp1063.xml><?xml version="1.0" encoding="utf-8"?>
<formControlPr xmlns="http://schemas.microsoft.com/office/spreadsheetml/2009/9/main" objectType="CheckBox" fmlaLink="$I$29" lockText="1" noThreeD="1"/>
</file>

<file path=xl/ctrlProps/ctrlProp1064.xml><?xml version="1.0" encoding="utf-8"?>
<formControlPr xmlns="http://schemas.microsoft.com/office/spreadsheetml/2009/9/main" objectType="CheckBox" fmlaLink="$I$30" lockText="1" noThreeD="1"/>
</file>

<file path=xl/ctrlProps/ctrlProp1065.xml><?xml version="1.0" encoding="utf-8"?>
<formControlPr xmlns="http://schemas.microsoft.com/office/spreadsheetml/2009/9/main" objectType="CheckBox" fmlaLink="$I$31" lockText="1" noThreeD="1"/>
</file>

<file path=xl/ctrlProps/ctrlProp1066.xml><?xml version="1.0" encoding="utf-8"?>
<formControlPr xmlns="http://schemas.microsoft.com/office/spreadsheetml/2009/9/main" objectType="CheckBox" fmlaLink="$I$32" lockText="1" noThreeD="1"/>
</file>

<file path=xl/ctrlProps/ctrlProp1067.xml><?xml version="1.0" encoding="utf-8"?>
<formControlPr xmlns="http://schemas.microsoft.com/office/spreadsheetml/2009/9/main" objectType="CheckBox" fmlaLink="$I$33" lockText="1" noThreeD="1"/>
</file>

<file path=xl/ctrlProps/ctrlProp1068.xml><?xml version="1.0" encoding="utf-8"?>
<formControlPr xmlns="http://schemas.microsoft.com/office/spreadsheetml/2009/9/main" objectType="CheckBox" fmlaLink="$I$34" lockText="1" noThreeD="1"/>
</file>

<file path=xl/ctrlProps/ctrlProp1069.xml><?xml version="1.0" encoding="utf-8"?>
<formControlPr xmlns="http://schemas.microsoft.com/office/spreadsheetml/2009/9/main" objectType="CheckBox" fmlaLink="$I$35" lockText="1" noThreeD="1"/>
</file>

<file path=xl/ctrlProps/ctrlProp1070.xml><?xml version="1.0" encoding="utf-8"?>
<formControlPr xmlns="http://schemas.microsoft.com/office/spreadsheetml/2009/9/main" objectType="CheckBox" fmlaLink="$I$36" lockText="1" noThreeD="1"/>
</file>

<file path=xl/ctrlProps/ctrlProp1071.xml><?xml version="1.0" encoding="utf-8"?>
<formControlPr xmlns="http://schemas.microsoft.com/office/spreadsheetml/2009/9/main" objectType="CheckBox" fmlaLink="$I$37" lockText="1" noThreeD="1"/>
</file>

<file path=xl/ctrlProps/ctrlProp1072.xml><?xml version="1.0" encoding="utf-8"?>
<formControlPr xmlns="http://schemas.microsoft.com/office/spreadsheetml/2009/9/main" objectType="CheckBox" fmlaLink="$I$38" lockText="1" noThreeD="1"/>
</file>

<file path=xl/ctrlProps/ctrlProp1073.xml><?xml version="1.0" encoding="utf-8"?>
<formControlPr xmlns="http://schemas.microsoft.com/office/spreadsheetml/2009/9/main" objectType="CheckBox" fmlaLink="$I$39" lockText="1" noThreeD="1"/>
</file>

<file path=xl/ctrlProps/ctrlProp1074.xml><?xml version="1.0" encoding="utf-8"?>
<formControlPr xmlns="http://schemas.microsoft.com/office/spreadsheetml/2009/9/main" objectType="CheckBox" fmlaLink="$I$40" lockText="1" noThreeD="1"/>
</file>

<file path=xl/ctrlProps/ctrlProp1075.xml><?xml version="1.0" encoding="utf-8"?>
<formControlPr xmlns="http://schemas.microsoft.com/office/spreadsheetml/2009/9/main" objectType="CheckBox" fmlaLink="$I$41" lockText="1" noThreeD="1"/>
</file>

<file path=xl/ctrlProps/ctrlProp1076.xml><?xml version="1.0" encoding="utf-8"?>
<formControlPr xmlns="http://schemas.microsoft.com/office/spreadsheetml/2009/9/main" objectType="CheckBox" fmlaLink="$D$44" lockText="1" noThreeD="1"/>
</file>

<file path=xl/ctrlProps/ctrlProp1077.xml><?xml version="1.0" encoding="utf-8"?>
<formControlPr xmlns="http://schemas.microsoft.com/office/spreadsheetml/2009/9/main" objectType="CheckBox" fmlaLink="$D$45" lockText="1" noThreeD="1"/>
</file>

<file path=xl/ctrlProps/ctrlProp1078.xml><?xml version="1.0" encoding="utf-8"?>
<formControlPr xmlns="http://schemas.microsoft.com/office/spreadsheetml/2009/9/main" objectType="CheckBox" fmlaLink="$D$46" lockText="1" noThreeD="1"/>
</file>

<file path=xl/ctrlProps/ctrlProp1079.xml><?xml version="1.0" encoding="utf-8"?>
<formControlPr xmlns="http://schemas.microsoft.com/office/spreadsheetml/2009/9/main" objectType="CheckBox" fmlaLink="$I$44" lockText="1" noThreeD="1"/>
</file>

<file path=xl/ctrlProps/ctrlProp1080.xml><?xml version="1.0" encoding="utf-8"?>
<formControlPr xmlns="http://schemas.microsoft.com/office/spreadsheetml/2009/9/main" objectType="CheckBox" fmlaLink="$I$45" lockText="1" noThreeD="1"/>
</file>

<file path=xl/ctrlProps/ctrlProp1081.xml><?xml version="1.0" encoding="utf-8"?>
<formControlPr xmlns="http://schemas.microsoft.com/office/spreadsheetml/2009/9/main" objectType="CheckBox" fmlaLink="$I$46" lockText="1" noThreeD="1"/>
</file>

<file path=xl/ctrlProps/ctrlProp1082.xml><?xml version="1.0" encoding="utf-8"?>
<formControlPr xmlns="http://schemas.microsoft.com/office/spreadsheetml/2009/9/main" objectType="CheckBox" fmlaLink="$I$47" lockText="1" noThreeD="1"/>
</file>

<file path=xl/ctrlProps/ctrlProp1083.xml><?xml version="1.0" encoding="utf-8"?>
<formControlPr xmlns="http://schemas.microsoft.com/office/spreadsheetml/2009/9/main" objectType="CheckBox" fmlaLink="$I$48" lockText="1" noThreeD="1"/>
</file>

<file path=xl/ctrlProps/ctrlProp1084.xml><?xml version="1.0" encoding="utf-8"?>
<formControlPr xmlns="http://schemas.microsoft.com/office/spreadsheetml/2009/9/main" objectType="CheckBox" fmlaLink="$I$49" lockText="1" noThreeD="1"/>
</file>

<file path=xl/ctrlProps/ctrlProp1085.xml><?xml version="1.0" encoding="utf-8"?>
<formControlPr xmlns="http://schemas.microsoft.com/office/spreadsheetml/2009/9/main" objectType="CheckBox" fmlaLink="$D$46" lockText="1" noThreeD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CheckBox" checked="Checked" fmlaLink="$H$5" lockText="1" noThreeD="1"/>
</file>

<file path=xl/ctrlProps/ctrlProp1090.xml><?xml version="1.0" encoding="utf-8"?>
<formControlPr xmlns="http://schemas.microsoft.com/office/spreadsheetml/2009/9/main" objectType="CheckBox" checked="Checked" fmlaLink="$H$6" lockText="1" noThreeD="1"/>
</file>

<file path=xl/ctrlProps/ctrlProp1091.xml><?xml version="1.0" encoding="utf-8"?>
<formControlPr xmlns="http://schemas.microsoft.com/office/spreadsheetml/2009/9/main" objectType="CheckBox" checked="Checked" fmlaLink="$H$7" lockText="1" noThreeD="1"/>
</file>

<file path=xl/ctrlProps/ctrlProp1092.xml><?xml version="1.0" encoding="utf-8"?>
<formControlPr xmlns="http://schemas.microsoft.com/office/spreadsheetml/2009/9/main" objectType="CheckBox" fmlaLink="$H$8" lockText="1" noThreeD="1"/>
</file>

<file path=xl/ctrlProps/ctrlProp1093.xml><?xml version="1.0" encoding="utf-8"?>
<formControlPr xmlns="http://schemas.microsoft.com/office/spreadsheetml/2009/9/main" objectType="CheckBox" fmlaLink="$H$9" lockText="1" noThreeD="1"/>
</file>

<file path=xl/ctrlProps/ctrlProp1094.xml><?xml version="1.0" encoding="utf-8"?>
<formControlPr xmlns="http://schemas.microsoft.com/office/spreadsheetml/2009/9/main" objectType="CheckBox" fmlaLink="$H$10" lockText="1" noThreeD="1"/>
</file>

<file path=xl/ctrlProps/ctrlProp1095.xml><?xml version="1.0" encoding="utf-8"?>
<formControlPr xmlns="http://schemas.microsoft.com/office/spreadsheetml/2009/9/main" objectType="CheckBox" fmlaLink="$H$11" lockText="1" noThreeD="1"/>
</file>

<file path=xl/ctrlProps/ctrlProp1096.xml><?xml version="1.0" encoding="utf-8"?>
<formControlPr xmlns="http://schemas.microsoft.com/office/spreadsheetml/2009/9/main" objectType="CheckBox" fmlaLink="$H$12" lockText="1" noThreeD="1"/>
</file>

<file path=xl/ctrlProps/ctrlProp1097.xml><?xml version="1.0" encoding="utf-8"?>
<formControlPr xmlns="http://schemas.microsoft.com/office/spreadsheetml/2009/9/main" objectType="CheckBox" fmlaLink="$H$13" lockText="1" noThreeD="1"/>
</file>

<file path=xl/ctrlProps/ctrlProp1098.xml><?xml version="1.0" encoding="utf-8"?>
<formControlPr xmlns="http://schemas.microsoft.com/office/spreadsheetml/2009/9/main" objectType="CheckBox" fmlaLink="$H$14" lockText="1" noThreeD="1"/>
</file>

<file path=xl/ctrlProps/ctrlProp1099.xml><?xml version="1.0" encoding="utf-8"?>
<formControlPr xmlns="http://schemas.microsoft.com/office/spreadsheetml/2009/9/main" objectType="CheckBox" fmlaLink="$H$15" lockText="1" noThreeD="1"/>
</file>

<file path=xl/ctrlProps/ctrlProp1100.xml><?xml version="1.0" encoding="utf-8"?>
<formControlPr xmlns="http://schemas.microsoft.com/office/spreadsheetml/2009/9/main" objectType="CheckBox" fmlaLink="$H$16" lockText="1" noThreeD="1"/>
</file>

<file path=xl/ctrlProps/ctrlProp1101.xml><?xml version="1.0" encoding="utf-8"?>
<formControlPr xmlns="http://schemas.microsoft.com/office/spreadsheetml/2009/9/main" objectType="CheckBox" fmlaLink="$H$17" lockText="1" noThreeD="1"/>
</file>

<file path=xl/ctrlProps/ctrlProp1102.xml><?xml version="1.0" encoding="utf-8"?>
<formControlPr xmlns="http://schemas.microsoft.com/office/spreadsheetml/2009/9/main" objectType="CheckBox" fmlaLink="$H$18" lockText="1" noThreeD="1"/>
</file>

<file path=xl/ctrlProps/ctrlProp1103.xml><?xml version="1.0" encoding="utf-8"?>
<formControlPr xmlns="http://schemas.microsoft.com/office/spreadsheetml/2009/9/main" objectType="CheckBox" fmlaLink="$H$19" lockText="1" noThreeD="1"/>
</file>

<file path=xl/ctrlProps/ctrlProp1104.xml><?xml version="1.0" encoding="utf-8"?>
<formControlPr xmlns="http://schemas.microsoft.com/office/spreadsheetml/2009/9/main" objectType="CheckBox" fmlaLink="$H$20" lockText="1" noThreeD="1"/>
</file>

<file path=xl/ctrlProps/ctrlProp1105.xml><?xml version="1.0" encoding="utf-8"?>
<formControlPr xmlns="http://schemas.microsoft.com/office/spreadsheetml/2009/9/main" objectType="CheckBox" fmlaLink="$H$21" lockText="1" noThreeD="1"/>
</file>

<file path=xl/ctrlProps/ctrlProp1106.xml><?xml version="1.0" encoding="utf-8"?>
<formControlPr xmlns="http://schemas.microsoft.com/office/spreadsheetml/2009/9/main" objectType="CheckBox" fmlaLink="$H$22" lockText="1" noThreeD="1"/>
</file>

<file path=xl/ctrlProps/ctrlProp1107.xml><?xml version="1.0" encoding="utf-8"?>
<formControlPr xmlns="http://schemas.microsoft.com/office/spreadsheetml/2009/9/main" objectType="CheckBox" fmlaLink="$H$23" lockText="1" noThreeD="1"/>
</file>

<file path=xl/ctrlProps/ctrlProp1108.xml><?xml version="1.0" encoding="utf-8"?>
<formControlPr xmlns="http://schemas.microsoft.com/office/spreadsheetml/2009/9/main" objectType="CheckBox" fmlaLink="$H$24" lockText="1" noThreeD="1"/>
</file>

<file path=xl/ctrlProps/ctrlProp1109.xml><?xml version="1.0" encoding="utf-8"?>
<formControlPr xmlns="http://schemas.microsoft.com/office/spreadsheetml/2009/9/main" objectType="CheckBox" fmlaLink="$H$25" lockText="1" noThreeD="1"/>
</file>

<file path=xl/ctrlProps/ctrlProp1110.xml><?xml version="1.0" encoding="utf-8"?>
<formControlPr xmlns="http://schemas.microsoft.com/office/spreadsheetml/2009/9/main" objectType="CheckBox" fmlaLink="$H$26" lockText="1" noThreeD="1"/>
</file>

<file path=xl/ctrlProps/ctrlProp1111.xml><?xml version="1.0" encoding="utf-8"?>
<formControlPr xmlns="http://schemas.microsoft.com/office/spreadsheetml/2009/9/main" objectType="CheckBox" fmlaLink="$H$27" lockText="1" noThreeD="1"/>
</file>

<file path=xl/ctrlProps/ctrlProp1112.xml><?xml version="1.0" encoding="utf-8"?>
<formControlPr xmlns="http://schemas.microsoft.com/office/spreadsheetml/2009/9/main" objectType="CheckBox" fmlaLink="$H$28" lockText="1" noThreeD="1"/>
</file>

<file path=xl/ctrlProps/ctrlProp1113.xml><?xml version="1.0" encoding="utf-8"?>
<formControlPr xmlns="http://schemas.microsoft.com/office/spreadsheetml/2009/9/main" objectType="CheckBox" fmlaLink="$H$29" lockText="1" noThreeD="1"/>
</file>

<file path=xl/ctrlProps/ctrlProp1114.xml><?xml version="1.0" encoding="utf-8"?>
<formControlPr xmlns="http://schemas.microsoft.com/office/spreadsheetml/2009/9/main" objectType="CheckBox" fmlaLink="$H$30" lockText="1" noThreeD="1"/>
</file>

<file path=xl/ctrlProps/ctrlProp1115.xml><?xml version="1.0" encoding="utf-8"?>
<formControlPr xmlns="http://schemas.microsoft.com/office/spreadsheetml/2009/9/main" objectType="CheckBox" fmlaLink="$H$31" lockText="1" noThreeD="1"/>
</file>

<file path=xl/ctrlProps/ctrlProp1116.xml><?xml version="1.0" encoding="utf-8"?>
<formControlPr xmlns="http://schemas.microsoft.com/office/spreadsheetml/2009/9/main" objectType="CheckBox" fmlaLink="$H$32" lockText="1" noThreeD="1"/>
</file>

<file path=xl/ctrlProps/ctrlProp1117.xml><?xml version="1.0" encoding="utf-8"?>
<formControlPr xmlns="http://schemas.microsoft.com/office/spreadsheetml/2009/9/main" objectType="CheckBox" fmlaLink="$H$33" lockText="1" noThreeD="1"/>
</file>

<file path=xl/ctrlProps/ctrlProp1118.xml><?xml version="1.0" encoding="utf-8"?>
<formControlPr xmlns="http://schemas.microsoft.com/office/spreadsheetml/2009/9/main" objectType="CheckBox" fmlaLink="$H$34" lockText="1" noThreeD="1"/>
</file>

<file path=xl/ctrlProps/ctrlProp1119.xml><?xml version="1.0" encoding="utf-8"?>
<formControlPr xmlns="http://schemas.microsoft.com/office/spreadsheetml/2009/9/main" objectType="CheckBox" fmlaLink="$H$35" lockText="1" noThreeD="1"/>
</file>

<file path=xl/ctrlProps/ctrlProp1120.xml><?xml version="1.0" encoding="utf-8"?>
<formControlPr xmlns="http://schemas.microsoft.com/office/spreadsheetml/2009/9/main" objectType="CheckBox" fmlaLink="$H$36" lockText="1" noThreeD="1"/>
</file>

<file path=xl/ctrlProps/ctrlProp1121.xml><?xml version="1.0" encoding="utf-8"?>
<formControlPr xmlns="http://schemas.microsoft.com/office/spreadsheetml/2009/9/main" objectType="CheckBox" fmlaLink="$H$37" lockText="1" noThreeD="1"/>
</file>

<file path=xl/ctrlProps/ctrlProp1122.xml><?xml version="1.0" encoding="utf-8"?>
<formControlPr xmlns="http://schemas.microsoft.com/office/spreadsheetml/2009/9/main" objectType="CheckBox" fmlaLink="$H$38" lockText="1" noThreeD="1"/>
</file>

<file path=xl/ctrlProps/ctrlProp1123.xml><?xml version="1.0" encoding="utf-8"?>
<formControlPr xmlns="http://schemas.microsoft.com/office/spreadsheetml/2009/9/main" objectType="CheckBox" fmlaLink="$H$39" lockText="1" noThreeD="1"/>
</file>

<file path=xl/ctrlProps/ctrlProp1124.xml><?xml version="1.0" encoding="utf-8"?>
<formControlPr xmlns="http://schemas.microsoft.com/office/spreadsheetml/2009/9/main" objectType="CheckBox" fmlaLink="$H$40" lockText="1" noThreeD="1"/>
</file>

<file path=xl/ctrlProps/ctrlProp1125.xml><?xml version="1.0" encoding="utf-8"?>
<formControlPr xmlns="http://schemas.microsoft.com/office/spreadsheetml/2009/9/main" objectType="CheckBox" fmlaLink="$H$41" lockText="1" noThreeD="1"/>
</file>

<file path=xl/ctrlProps/ctrlProp1126.xml><?xml version="1.0" encoding="utf-8"?>
<formControlPr xmlns="http://schemas.microsoft.com/office/spreadsheetml/2009/9/main" objectType="CheckBox" fmlaLink="$H$42" lockText="1" noThreeD="1"/>
</file>

<file path=xl/ctrlProps/ctrlProp1127.xml><?xml version="1.0" encoding="utf-8"?>
<formControlPr xmlns="http://schemas.microsoft.com/office/spreadsheetml/2009/9/main" objectType="CheckBox" fmlaLink="$H$43" lockText="1" noThreeD="1"/>
</file>

<file path=xl/ctrlProps/ctrlProp1128.xml><?xml version="1.0" encoding="utf-8"?>
<formControlPr xmlns="http://schemas.microsoft.com/office/spreadsheetml/2009/9/main" objectType="CheckBox" fmlaLink="$H$44" lockText="1" noThreeD="1"/>
</file>

<file path=xl/ctrlProps/ctrlProp1129.xml><?xml version="1.0" encoding="utf-8"?>
<formControlPr xmlns="http://schemas.microsoft.com/office/spreadsheetml/2009/9/main" objectType="CheckBox" fmlaLink="$H$45" lockText="1" noThreeD="1"/>
</file>

<file path=xl/ctrlProps/ctrlProp1130.xml><?xml version="1.0" encoding="utf-8"?>
<formControlPr xmlns="http://schemas.microsoft.com/office/spreadsheetml/2009/9/main" objectType="CheckBox" fmlaLink="$H$46" lockText="1" noThreeD="1"/>
</file>

<file path=xl/ctrlProps/ctrlProp1131.xml><?xml version="1.0" encoding="utf-8"?>
<formControlPr xmlns="http://schemas.microsoft.com/office/spreadsheetml/2009/9/main" objectType="CheckBox" fmlaLink="$H$47" lockText="1" noThreeD="1"/>
</file>

<file path=xl/ctrlProps/ctrlProp1132.xml><?xml version="1.0" encoding="utf-8"?>
<formControlPr xmlns="http://schemas.microsoft.com/office/spreadsheetml/2009/9/main" objectType="CheckBox" fmlaLink="$H$48" lockText="1" noThreeD="1"/>
</file>

<file path=xl/ctrlProps/ctrlProp1133.xml><?xml version="1.0" encoding="utf-8"?>
<formControlPr xmlns="http://schemas.microsoft.com/office/spreadsheetml/2009/9/main" objectType="CheckBox" fmlaLink="$H$49" lockText="1" noThreeD="1"/>
</file>

<file path=xl/ctrlProps/ctrlProp1134.xml><?xml version="1.0" encoding="utf-8"?>
<formControlPr xmlns="http://schemas.microsoft.com/office/spreadsheetml/2009/9/main" objectType="CheckBox" fmlaLink="$H$50" lockText="1" noThreeD="1"/>
</file>

<file path=xl/ctrlProps/ctrlProp1135.xml><?xml version="1.0" encoding="utf-8"?>
<formControlPr xmlns="http://schemas.microsoft.com/office/spreadsheetml/2009/9/main" objectType="CheckBox" fmlaLink="$H$51" lockText="1" noThreeD="1"/>
</file>

<file path=xl/ctrlProps/ctrlProp1136.xml><?xml version="1.0" encoding="utf-8"?>
<formControlPr xmlns="http://schemas.microsoft.com/office/spreadsheetml/2009/9/main" objectType="CheckBox" fmlaLink="$H$52" lockText="1" noThreeD="1"/>
</file>

<file path=xl/ctrlProps/ctrlProp1137.xml><?xml version="1.0" encoding="utf-8"?>
<formControlPr xmlns="http://schemas.microsoft.com/office/spreadsheetml/2009/9/main" objectType="CheckBox" fmlaLink="$H$53" lockText="1" noThreeD="1"/>
</file>

<file path=xl/ctrlProps/ctrlProp1138.xml><?xml version="1.0" encoding="utf-8"?>
<formControlPr xmlns="http://schemas.microsoft.com/office/spreadsheetml/2009/9/main" objectType="CheckBox" fmlaLink="$H$54" lockText="1" noThreeD="1"/>
</file>

<file path=xl/ctrlProps/ctrlProp1139.xml><?xml version="1.0" encoding="utf-8"?>
<formControlPr xmlns="http://schemas.microsoft.com/office/spreadsheetml/2009/9/main" objectType="CheckBox" fmlaLink="$H$55" lockText="1" noThreeD="1"/>
</file>

<file path=xl/ctrlProps/ctrlProp1140.xml><?xml version="1.0" encoding="utf-8"?>
<formControlPr xmlns="http://schemas.microsoft.com/office/spreadsheetml/2009/9/main" objectType="CheckBox" fmlaLink="$H$56" lockText="1" noThreeD="1"/>
</file>

<file path=xl/ctrlProps/ctrlProp1141.xml><?xml version="1.0" encoding="utf-8"?>
<formControlPr xmlns="http://schemas.microsoft.com/office/spreadsheetml/2009/9/main" objectType="CheckBox" fmlaLink="$H$57" lockText="1" noThreeD="1"/>
</file>

<file path=xl/ctrlProps/ctrlProp1142.xml><?xml version="1.0" encoding="utf-8"?>
<formControlPr xmlns="http://schemas.microsoft.com/office/spreadsheetml/2009/9/main" objectType="CheckBox" fmlaLink="$H$58" lockText="1" noThreeD="1"/>
</file>

<file path=xl/ctrlProps/ctrlProp1143.xml><?xml version="1.0" encoding="utf-8"?>
<formControlPr xmlns="http://schemas.microsoft.com/office/spreadsheetml/2009/9/main" objectType="CheckBox" fmlaLink="$H$59" lockText="1" noThreeD="1"/>
</file>

<file path=xl/ctrlProps/ctrlProp1144.xml><?xml version="1.0" encoding="utf-8"?>
<formControlPr xmlns="http://schemas.microsoft.com/office/spreadsheetml/2009/9/main" objectType="CheckBox" fmlaLink="$H$60" lockText="1" noThreeD="1"/>
</file>

<file path=xl/ctrlProps/ctrlProp1145.xml><?xml version="1.0" encoding="utf-8"?>
<formControlPr xmlns="http://schemas.microsoft.com/office/spreadsheetml/2009/9/main" objectType="CheckBox" fmlaLink="$H$61" lockText="1" noThreeD="1"/>
</file>

<file path=xl/ctrlProps/ctrlProp1146.xml><?xml version="1.0" encoding="utf-8"?>
<formControlPr xmlns="http://schemas.microsoft.com/office/spreadsheetml/2009/9/main" objectType="CheckBox" fmlaLink="$H$62" lockText="1" noThreeD="1"/>
</file>

<file path=xl/ctrlProps/ctrlProp1147.xml><?xml version="1.0" encoding="utf-8"?>
<formControlPr xmlns="http://schemas.microsoft.com/office/spreadsheetml/2009/9/main" objectType="CheckBox" fmlaLink="$H$63" lockText="1" noThreeD="1"/>
</file>

<file path=xl/ctrlProps/ctrlProp1148.xml><?xml version="1.0" encoding="utf-8"?>
<formControlPr xmlns="http://schemas.microsoft.com/office/spreadsheetml/2009/9/main" objectType="CheckBox" fmlaLink="$H$64" lockText="1" noThreeD="1"/>
</file>

<file path=xl/ctrlProps/ctrlProp1149.xml><?xml version="1.0" encoding="utf-8"?>
<formControlPr xmlns="http://schemas.microsoft.com/office/spreadsheetml/2009/9/main" objectType="CheckBox" fmlaLink="$H$65" lockText="1" noThreeD="1"/>
</file>

<file path=xl/ctrlProps/ctrlProp1150.xml><?xml version="1.0" encoding="utf-8"?>
<formControlPr xmlns="http://schemas.microsoft.com/office/spreadsheetml/2009/9/main" objectType="CheckBox" fmlaLink="$H$66" lockText="1" noThreeD="1"/>
</file>

<file path=xl/ctrlProps/ctrlProp1151.xml><?xml version="1.0" encoding="utf-8"?>
<formControlPr xmlns="http://schemas.microsoft.com/office/spreadsheetml/2009/9/main" objectType="CheckBox" fmlaLink="$H$67" lockText="1" noThreeD="1"/>
</file>

<file path=xl/ctrlProps/ctrlProp1152.xml><?xml version="1.0" encoding="utf-8"?>
<formControlPr xmlns="http://schemas.microsoft.com/office/spreadsheetml/2009/9/main" objectType="CheckBox" fmlaLink="$H$68" lockText="1" noThreeD="1"/>
</file>

<file path=xl/ctrlProps/ctrlProp1153.xml><?xml version="1.0" encoding="utf-8"?>
<formControlPr xmlns="http://schemas.microsoft.com/office/spreadsheetml/2009/9/main" objectType="CheckBox" fmlaLink="$H$69" lockText="1" noThreeD="1"/>
</file>

<file path=xl/ctrlProps/ctrlProp1154.xml><?xml version="1.0" encoding="utf-8"?>
<formControlPr xmlns="http://schemas.microsoft.com/office/spreadsheetml/2009/9/main" objectType="CheckBox" fmlaLink="$H$70" lockText="1" noThreeD="1"/>
</file>

<file path=xl/ctrlProps/ctrlProp1155.xml><?xml version="1.0" encoding="utf-8"?>
<formControlPr xmlns="http://schemas.microsoft.com/office/spreadsheetml/2009/9/main" objectType="CheckBox" fmlaLink="$H$71" lockText="1" noThreeD="1"/>
</file>

<file path=xl/ctrlProps/ctrlProp1156.xml><?xml version="1.0" encoding="utf-8"?>
<formControlPr xmlns="http://schemas.microsoft.com/office/spreadsheetml/2009/9/main" objectType="CheckBox" fmlaLink="$H$72" lockText="1" noThreeD="1"/>
</file>

<file path=xl/ctrlProps/ctrlProp1157.xml><?xml version="1.0" encoding="utf-8"?>
<formControlPr xmlns="http://schemas.microsoft.com/office/spreadsheetml/2009/9/main" objectType="CheckBox" fmlaLink="$H$73" lockText="1" noThreeD="1"/>
</file>

<file path=xl/ctrlProps/ctrlProp1158.xml><?xml version="1.0" encoding="utf-8"?>
<formControlPr xmlns="http://schemas.microsoft.com/office/spreadsheetml/2009/9/main" objectType="CheckBox" fmlaLink="$H$74" lockText="1" noThreeD="1"/>
</file>

<file path=xl/ctrlProps/ctrlProp1159.xml><?xml version="1.0" encoding="utf-8"?>
<formControlPr xmlns="http://schemas.microsoft.com/office/spreadsheetml/2009/9/main" objectType="CheckBox" fmlaLink="$H$75" lockText="1" noThreeD="1"/>
</file>

<file path=xl/ctrlProps/ctrlProp1160.xml><?xml version="1.0" encoding="utf-8"?>
<formControlPr xmlns="http://schemas.microsoft.com/office/spreadsheetml/2009/9/main" objectType="CheckBox" fmlaLink="$H$76" lockText="1" noThreeD="1"/>
</file>

<file path=xl/ctrlProps/ctrlProp1161.xml><?xml version="1.0" encoding="utf-8"?>
<formControlPr xmlns="http://schemas.microsoft.com/office/spreadsheetml/2009/9/main" objectType="CheckBox" fmlaLink="$H$77" lockText="1" noThreeD="1"/>
</file>

<file path=xl/ctrlProps/ctrlProp1162.xml><?xml version="1.0" encoding="utf-8"?>
<formControlPr xmlns="http://schemas.microsoft.com/office/spreadsheetml/2009/9/main" objectType="CheckBox" fmlaLink="$H$78" lockText="1" noThreeD="1"/>
</file>

<file path=xl/ctrlProps/ctrlProp1163.xml><?xml version="1.0" encoding="utf-8"?>
<formControlPr xmlns="http://schemas.microsoft.com/office/spreadsheetml/2009/9/main" objectType="CheckBox" fmlaLink="$H$79" lockText="1" noThreeD="1"/>
</file>

<file path=xl/ctrlProps/ctrlProp1164.xml><?xml version="1.0" encoding="utf-8"?>
<formControlPr xmlns="http://schemas.microsoft.com/office/spreadsheetml/2009/9/main" objectType="CheckBox" fmlaLink="$H$80" lockText="1" noThreeD="1"/>
</file>

<file path=xl/ctrlProps/ctrlProp1165.xml><?xml version="1.0" encoding="utf-8"?>
<formControlPr xmlns="http://schemas.microsoft.com/office/spreadsheetml/2009/9/main" objectType="CheckBox" fmlaLink="$H$81" lockText="1" noThreeD="1"/>
</file>

<file path=xl/ctrlProps/ctrlProp1166.xml><?xml version="1.0" encoding="utf-8"?>
<formControlPr xmlns="http://schemas.microsoft.com/office/spreadsheetml/2009/9/main" objectType="CheckBox" fmlaLink="$H$82" lockText="1" noThreeD="1"/>
</file>

<file path=xl/ctrlProps/ctrlProp1167.xml><?xml version="1.0" encoding="utf-8"?>
<formControlPr xmlns="http://schemas.microsoft.com/office/spreadsheetml/2009/9/main" objectType="CheckBox" fmlaLink="$H$83" lockText="1" noThreeD="1"/>
</file>

<file path=xl/ctrlProps/ctrlProp1168.xml><?xml version="1.0" encoding="utf-8"?>
<formControlPr xmlns="http://schemas.microsoft.com/office/spreadsheetml/2009/9/main" objectType="CheckBox" fmlaLink="$H$84" lockText="1" noThreeD="1"/>
</file>

<file path=xl/ctrlProps/ctrlProp1169.xml><?xml version="1.0" encoding="utf-8"?>
<formControlPr xmlns="http://schemas.microsoft.com/office/spreadsheetml/2009/9/main" objectType="CheckBox" fmlaLink="$H$85" lockText="1" noThreeD="1"/>
</file>

<file path=xl/ctrlProps/ctrlProp1170.xml><?xml version="1.0" encoding="utf-8"?>
<formControlPr xmlns="http://schemas.microsoft.com/office/spreadsheetml/2009/9/main" objectType="CheckBox" fmlaLink="$H$86" lockText="1" noThreeD="1"/>
</file>

<file path=xl/ctrlProps/ctrlProp1171.xml><?xml version="1.0" encoding="utf-8"?>
<formControlPr xmlns="http://schemas.microsoft.com/office/spreadsheetml/2009/9/main" objectType="CheckBox" fmlaLink="$H$87" lockText="1" noThreeD="1"/>
</file>

<file path=xl/ctrlProps/ctrlProp1172.xml><?xml version="1.0" encoding="utf-8"?>
<formControlPr xmlns="http://schemas.microsoft.com/office/spreadsheetml/2009/9/main" objectType="CheckBox" fmlaLink="$H$88" lockText="1" noThreeD="1"/>
</file>

<file path=xl/ctrlProps/ctrlProp1173.xml><?xml version="1.0" encoding="utf-8"?>
<formControlPr xmlns="http://schemas.microsoft.com/office/spreadsheetml/2009/9/main" objectType="CheckBox" fmlaLink="$H$89" lockText="1" noThreeD="1"/>
</file>

<file path=xl/ctrlProps/ctrlProp1174.xml><?xml version="1.0" encoding="utf-8"?>
<formControlPr xmlns="http://schemas.microsoft.com/office/spreadsheetml/2009/9/main" objectType="CheckBox" fmlaLink="$H$90" lockText="1" noThreeD="1"/>
</file>

<file path=xl/ctrlProps/ctrlProp1175.xml><?xml version="1.0" encoding="utf-8"?>
<formControlPr xmlns="http://schemas.microsoft.com/office/spreadsheetml/2009/9/main" objectType="CheckBox" fmlaLink="$H$91" lockText="1" noThreeD="1"/>
</file>

<file path=xl/ctrlProps/ctrlProp1176.xml><?xml version="1.0" encoding="utf-8"?>
<formControlPr xmlns="http://schemas.microsoft.com/office/spreadsheetml/2009/9/main" objectType="CheckBox" fmlaLink="$H$92" lockText="1" noThreeD="1"/>
</file>

<file path=xl/ctrlProps/ctrlProp1177.xml><?xml version="1.0" encoding="utf-8"?>
<formControlPr xmlns="http://schemas.microsoft.com/office/spreadsheetml/2009/9/main" objectType="CheckBox" fmlaLink="$H$93" lockText="1" noThreeD="1"/>
</file>

<file path=xl/ctrlProps/ctrlProp1178.xml><?xml version="1.0" encoding="utf-8"?>
<formControlPr xmlns="http://schemas.microsoft.com/office/spreadsheetml/2009/9/main" objectType="CheckBox" fmlaLink="$H$94" lockText="1" noThreeD="1"/>
</file>

<file path=xl/ctrlProps/ctrlProp1179.xml><?xml version="1.0" encoding="utf-8"?>
<formControlPr xmlns="http://schemas.microsoft.com/office/spreadsheetml/2009/9/main" objectType="CheckBox" fmlaLink="$H$95" lockText="1" noThreeD="1"/>
</file>

<file path=xl/ctrlProps/ctrlProp1180.xml><?xml version="1.0" encoding="utf-8"?>
<formControlPr xmlns="http://schemas.microsoft.com/office/spreadsheetml/2009/9/main" objectType="CheckBox" fmlaLink="$H$96" lockText="1" noThreeD="1"/>
</file>

<file path=xl/ctrlProps/ctrlProp1181.xml><?xml version="1.0" encoding="utf-8"?>
<formControlPr xmlns="http://schemas.microsoft.com/office/spreadsheetml/2009/9/main" objectType="CheckBox" fmlaLink="$H$97" lockText="1" noThreeD="1"/>
</file>

<file path=xl/ctrlProps/ctrlProp1182.xml><?xml version="1.0" encoding="utf-8"?>
<formControlPr xmlns="http://schemas.microsoft.com/office/spreadsheetml/2009/9/main" objectType="CheckBox" fmlaLink="$H$98" lockText="1" noThreeD="1"/>
</file>

<file path=xl/ctrlProps/ctrlProp1183.xml><?xml version="1.0" encoding="utf-8"?>
<formControlPr xmlns="http://schemas.microsoft.com/office/spreadsheetml/2009/9/main" objectType="CheckBox" fmlaLink="$H$99" lockText="1" noThreeD="1"/>
</file>

<file path=xl/ctrlProps/ctrlProp1184.xml><?xml version="1.0" encoding="utf-8"?>
<formControlPr xmlns="http://schemas.microsoft.com/office/spreadsheetml/2009/9/main" objectType="CheckBox" fmlaLink="$H$100" lockText="1" noThreeD="1"/>
</file>

<file path=xl/ctrlProps/ctrlProp1185.xml><?xml version="1.0" encoding="utf-8"?>
<formControlPr xmlns="http://schemas.microsoft.com/office/spreadsheetml/2009/9/main" objectType="CheckBox" fmlaLink="$H$101" lockText="1" noThreeD="1"/>
</file>

<file path=xl/ctrlProps/ctrlProp1186.xml><?xml version="1.0" encoding="utf-8"?>
<formControlPr xmlns="http://schemas.microsoft.com/office/spreadsheetml/2009/9/main" objectType="CheckBox" fmlaLink="$H$102" lockText="1" noThreeD="1"/>
</file>

<file path=xl/ctrlProps/ctrlProp1187.xml><?xml version="1.0" encoding="utf-8"?>
<formControlPr xmlns="http://schemas.microsoft.com/office/spreadsheetml/2009/9/main" objectType="CheckBox" fmlaLink="$H$103" lockText="1" noThreeD="1"/>
</file>

<file path=xl/ctrlProps/ctrlProp1188.xml><?xml version="1.0" encoding="utf-8"?>
<formControlPr xmlns="http://schemas.microsoft.com/office/spreadsheetml/2009/9/main" objectType="CheckBox" fmlaLink="$H$104" lockText="1" noThreeD="1"/>
</file>

<file path=xl/ctrlProps/ctrlProp1189.xml><?xml version="1.0" encoding="utf-8"?>
<formControlPr xmlns="http://schemas.microsoft.com/office/spreadsheetml/2009/9/main" objectType="CheckBox" fmlaLink="$H$105" lockText="1" noThreeD="1"/>
</file>

<file path=xl/ctrlProps/ctrlProp1190.xml><?xml version="1.0" encoding="utf-8"?>
<formControlPr xmlns="http://schemas.microsoft.com/office/spreadsheetml/2009/9/main" objectType="CheckBox" fmlaLink="$H$106" lockText="1" noThreeD="1"/>
</file>

<file path=xl/ctrlProps/ctrlProp1191.xml><?xml version="1.0" encoding="utf-8"?>
<formControlPr xmlns="http://schemas.microsoft.com/office/spreadsheetml/2009/9/main" objectType="CheckBox" fmlaLink="$H$107" lockText="1" noThreeD="1"/>
</file>

<file path=xl/ctrlProps/ctrlProp1192.xml><?xml version="1.0" encoding="utf-8"?>
<formControlPr xmlns="http://schemas.microsoft.com/office/spreadsheetml/2009/9/main" objectType="CheckBox" fmlaLink="$H$108" lockText="1" noThreeD="1"/>
</file>

<file path=xl/ctrlProps/ctrlProp1193.xml><?xml version="1.0" encoding="utf-8"?>
<formControlPr xmlns="http://schemas.microsoft.com/office/spreadsheetml/2009/9/main" objectType="CheckBox" fmlaLink="$H$109" lockText="1" noThreeD="1"/>
</file>

<file path=xl/ctrlProps/ctrlProp1194.xml><?xml version="1.0" encoding="utf-8"?>
<formControlPr xmlns="http://schemas.microsoft.com/office/spreadsheetml/2009/9/main" objectType="CheckBox" fmlaLink="$H$110" lockText="1" noThreeD="1"/>
</file>

<file path=xl/ctrlProps/ctrlProp1195.xml><?xml version="1.0" encoding="utf-8"?>
<formControlPr xmlns="http://schemas.microsoft.com/office/spreadsheetml/2009/9/main" objectType="CheckBox" fmlaLink="$H$111" lockText="1" noThreeD="1"/>
</file>

<file path=xl/ctrlProps/ctrlProp1196.xml><?xml version="1.0" encoding="utf-8"?>
<formControlPr xmlns="http://schemas.microsoft.com/office/spreadsheetml/2009/9/main" objectType="CheckBox" fmlaLink="$H$112" lockText="1" noThreeD="1"/>
</file>

<file path=xl/ctrlProps/ctrlProp1197.xml><?xml version="1.0" encoding="utf-8"?>
<formControlPr xmlns="http://schemas.microsoft.com/office/spreadsheetml/2009/9/main" objectType="CheckBox" fmlaLink="$H$113" lockText="1" noThreeD="1"/>
</file>

<file path=xl/ctrlProps/ctrlProp1198.xml><?xml version="1.0" encoding="utf-8"?>
<formControlPr xmlns="http://schemas.microsoft.com/office/spreadsheetml/2009/9/main" objectType="CheckBox" fmlaLink="$H$114" lockText="1" noThreeD="1"/>
</file>

<file path=xl/ctrlProps/ctrlProp1199.xml><?xml version="1.0" encoding="utf-8"?>
<formControlPr xmlns="http://schemas.microsoft.com/office/spreadsheetml/2009/9/main" objectType="CheckBox" fmlaLink="$H$115" lockText="1" noThreeD="1"/>
</file>

<file path=xl/ctrlProps/ctrlProp1200.xml><?xml version="1.0" encoding="utf-8"?>
<formControlPr xmlns="http://schemas.microsoft.com/office/spreadsheetml/2009/9/main" objectType="CheckBox" fmlaLink="$H$116" lockText="1" noThreeD="1"/>
</file>

<file path=xl/ctrlProps/ctrlProp1201.xml><?xml version="1.0" encoding="utf-8"?>
<formControlPr xmlns="http://schemas.microsoft.com/office/spreadsheetml/2009/9/main" objectType="CheckBox" fmlaLink="$H$117" lockText="1" noThreeD="1"/>
</file>

<file path=xl/ctrlProps/ctrlProp1202.xml><?xml version="1.0" encoding="utf-8"?>
<formControlPr xmlns="http://schemas.microsoft.com/office/spreadsheetml/2009/9/main" objectType="CheckBox" fmlaLink="$H$118" lockText="1" noThreeD="1"/>
</file>

<file path=xl/ctrlProps/ctrlProp1203.xml><?xml version="1.0" encoding="utf-8"?>
<formControlPr xmlns="http://schemas.microsoft.com/office/spreadsheetml/2009/9/main" objectType="CheckBox" fmlaLink="$H$119" lockText="1" noThreeD="1"/>
</file>

<file path=xl/ctrlProps/ctrlProp1204.xml><?xml version="1.0" encoding="utf-8"?>
<formControlPr xmlns="http://schemas.microsoft.com/office/spreadsheetml/2009/9/main" objectType="CheckBox" fmlaLink="$H$120" lockText="1" noThreeD="1"/>
</file>

<file path=xl/ctrlProps/ctrlProp1205.xml><?xml version="1.0" encoding="utf-8"?>
<formControlPr xmlns="http://schemas.microsoft.com/office/spreadsheetml/2009/9/main" objectType="CheckBox" fmlaLink="$H$121" lockText="1" noThreeD="1"/>
</file>

<file path=xl/ctrlProps/ctrlProp1206.xml><?xml version="1.0" encoding="utf-8"?>
<formControlPr xmlns="http://schemas.microsoft.com/office/spreadsheetml/2009/9/main" objectType="CheckBox" fmlaLink="$H$122" lockText="1" noThreeD="1"/>
</file>

<file path=xl/ctrlProps/ctrlProp1207.xml><?xml version="1.0" encoding="utf-8"?>
<formControlPr xmlns="http://schemas.microsoft.com/office/spreadsheetml/2009/9/main" objectType="CheckBox" fmlaLink="$H$123" lockText="1" noThreeD="1"/>
</file>

<file path=xl/ctrlProps/ctrlProp1208.xml><?xml version="1.0" encoding="utf-8"?>
<formControlPr xmlns="http://schemas.microsoft.com/office/spreadsheetml/2009/9/main" objectType="CheckBox" fmlaLink="$H$124" lockText="1" noThreeD="1"/>
</file>

<file path=xl/ctrlProps/ctrlProp1209.xml><?xml version="1.0" encoding="utf-8"?>
<formControlPr xmlns="http://schemas.microsoft.com/office/spreadsheetml/2009/9/main" objectType="CheckBox" fmlaLink="$H$125" lockText="1" noThreeD="1"/>
</file>

<file path=xl/ctrlProps/ctrlProp1210.xml><?xml version="1.0" encoding="utf-8"?>
<formControlPr xmlns="http://schemas.microsoft.com/office/spreadsheetml/2009/9/main" objectType="CheckBox" fmlaLink="$H$126" lockText="1" noThreeD="1"/>
</file>

<file path=xl/ctrlProps/ctrlProp1211.xml><?xml version="1.0" encoding="utf-8"?>
<formControlPr xmlns="http://schemas.microsoft.com/office/spreadsheetml/2009/9/main" objectType="CheckBox" fmlaLink="$H$127" lockText="1" noThreeD="1"/>
</file>

<file path=xl/ctrlProps/ctrlProp1212.xml><?xml version="1.0" encoding="utf-8"?>
<formControlPr xmlns="http://schemas.microsoft.com/office/spreadsheetml/2009/9/main" objectType="CheckBox" fmlaLink="$H$128" lockText="1" noThreeD="1"/>
</file>

<file path=xl/ctrlProps/ctrlProp1213.xml><?xml version="1.0" encoding="utf-8"?>
<formControlPr xmlns="http://schemas.microsoft.com/office/spreadsheetml/2009/9/main" objectType="CheckBox" fmlaLink="$H$129" lockText="1" noThreeD="1"/>
</file>

<file path=xl/ctrlProps/ctrlProp1214.xml><?xml version="1.0" encoding="utf-8"?>
<formControlPr xmlns="http://schemas.microsoft.com/office/spreadsheetml/2009/9/main" objectType="CheckBox" fmlaLink="$H$130" lockText="1" noThreeD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CheckBox" fmlaLink="$D$13" lockText="1" noThreeD="1"/>
</file>

<file path=xl/ctrlProps/ctrlProp1217.xml><?xml version="1.0" encoding="utf-8"?>
<formControlPr xmlns="http://schemas.microsoft.com/office/spreadsheetml/2009/9/main" objectType="CheckBox" fmlaLink="$D$14" lockText="1" noThreeD="1"/>
</file>

<file path=xl/ctrlProps/ctrlProp1218.xml><?xml version="1.0" encoding="utf-8"?>
<formControlPr xmlns="http://schemas.microsoft.com/office/spreadsheetml/2009/9/main" objectType="CheckBox" fmlaLink="$D$15" lockText="1" noThreeD="1"/>
</file>

<file path=xl/ctrlProps/ctrlProp1219.xml><?xml version="1.0" encoding="utf-8"?>
<formControlPr xmlns="http://schemas.microsoft.com/office/spreadsheetml/2009/9/main" objectType="CheckBox" fmlaLink="$D$16" lockText="1" noThreeD="1"/>
</file>

<file path=xl/ctrlProps/ctrlProp1220.xml><?xml version="1.0" encoding="utf-8"?>
<formControlPr xmlns="http://schemas.microsoft.com/office/spreadsheetml/2009/9/main" objectType="CheckBox" fmlaLink="$D$17" lockText="1" noThreeD="1"/>
</file>

<file path=xl/ctrlProps/ctrlProp1221.xml><?xml version="1.0" encoding="utf-8"?>
<formControlPr xmlns="http://schemas.microsoft.com/office/spreadsheetml/2009/9/main" objectType="CheckBox" fmlaLink="$D$18" lockText="1" noThreeD="1"/>
</file>

<file path=xl/ctrlProps/ctrlProp1222.xml><?xml version="1.0" encoding="utf-8"?>
<formControlPr xmlns="http://schemas.microsoft.com/office/spreadsheetml/2009/9/main" objectType="CheckBox" fmlaLink="$D$19" lockText="1" noThreeD="1"/>
</file>

<file path=xl/ctrlProps/ctrlProp1223.xml><?xml version="1.0" encoding="utf-8"?>
<formControlPr xmlns="http://schemas.microsoft.com/office/spreadsheetml/2009/9/main" objectType="CheckBox" fmlaLink="$D$20" lockText="1" noThreeD="1"/>
</file>

<file path=xl/ctrlProps/ctrlProp1224.xml><?xml version="1.0" encoding="utf-8"?>
<formControlPr xmlns="http://schemas.microsoft.com/office/spreadsheetml/2009/9/main" objectType="CheckBox" fmlaLink="$D$21" lockText="1" noThreeD="1"/>
</file>

<file path=xl/ctrlProps/ctrlProp1225.xml><?xml version="1.0" encoding="utf-8"?>
<formControlPr xmlns="http://schemas.microsoft.com/office/spreadsheetml/2009/9/main" objectType="CheckBox" fmlaLink="$D$22" lockText="1" noThreeD="1"/>
</file>

<file path=xl/ctrlProps/ctrlProp1226.xml><?xml version="1.0" encoding="utf-8"?>
<formControlPr xmlns="http://schemas.microsoft.com/office/spreadsheetml/2009/9/main" objectType="CheckBox" fmlaLink="$D$23" lockText="1" noThreeD="1"/>
</file>

<file path=xl/ctrlProps/ctrlProp1227.xml><?xml version="1.0" encoding="utf-8"?>
<formControlPr xmlns="http://schemas.microsoft.com/office/spreadsheetml/2009/9/main" objectType="CheckBox" fmlaLink="$D$24" lockText="1" noThreeD="1"/>
</file>

<file path=xl/ctrlProps/ctrlProp1228.xml><?xml version="1.0" encoding="utf-8"?>
<formControlPr xmlns="http://schemas.microsoft.com/office/spreadsheetml/2009/9/main" objectType="CheckBox" fmlaLink="$D$25" lockText="1" noThreeD="1"/>
</file>

<file path=xl/ctrlProps/ctrlProp1229.xml><?xml version="1.0" encoding="utf-8"?>
<formControlPr xmlns="http://schemas.microsoft.com/office/spreadsheetml/2009/9/main" objectType="CheckBox" fmlaLink="$D$26" lockText="1" noThreeD="1"/>
</file>

<file path=xl/ctrlProps/ctrlProp1230.xml><?xml version="1.0" encoding="utf-8"?>
<formControlPr xmlns="http://schemas.microsoft.com/office/spreadsheetml/2009/9/main" objectType="CheckBox" fmlaLink="$D$27" lockText="1" noThreeD="1"/>
</file>

<file path=xl/ctrlProps/ctrlProp1231.xml><?xml version="1.0" encoding="utf-8"?>
<formControlPr xmlns="http://schemas.microsoft.com/office/spreadsheetml/2009/9/main" objectType="CheckBox" fmlaLink="$D$28" lockText="1" noThreeD="1"/>
</file>

<file path=xl/ctrlProps/ctrlProp1232.xml><?xml version="1.0" encoding="utf-8"?>
<formControlPr xmlns="http://schemas.microsoft.com/office/spreadsheetml/2009/9/main" objectType="CheckBox" fmlaLink="$D$29" lockText="1" noThreeD="1"/>
</file>

<file path=xl/ctrlProps/ctrlProp1233.xml><?xml version="1.0" encoding="utf-8"?>
<formControlPr xmlns="http://schemas.microsoft.com/office/spreadsheetml/2009/9/main" objectType="CheckBox" fmlaLink="$D$30" lockText="1" noThreeD="1"/>
</file>

<file path=xl/ctrlProps/ctrlProp1234.xml><?xml version="1.0" encoding="utf-8"?>
<formControlPr xmlns="http://schemas.microsoft.com/office/spreadsheetml/2009/9/main" objectType="CheckBox" fmlaLink="$D$31" lockText="1" noThreeD="1"/>
</file>

<file path=xl/ctrlProps/ctrlProp1235.xml><?xml version="1.0" encoding="utf-8"?>
<formControlPr xmlns="http://schemas.microsoft.com/office/spreadsheetml/2009/9/main" objectType="CheckBox" fmlaLink="$D$32" lockText="1" noThreeD="1"/>
</file>

<file path=xl/ctrlProps/ctrlProp1236.xml><?xml version="1.0" encoding="utf-8"?>
<formControlPr xmlns="http://schemas.microsoft.com/office/spreadsheetml/2009/9/main" objectType="CheckBox" fmlaLink="$D$33" lockText="1" noThreeD="1"/>
</file>

<file path=xl/ctrlProps/ctrlProp1237.xml><?xml version="1.0" encoding="utf-8"?>
<formControlPr xmlns="http://schemas.microsoft.com/office/spreadsheetml/2009/9/main" objectType="CheckBox" fmlaLink="$D$34" lockText="1" noThreeD="1"/>
</file>

<file path=xl/ctrlProps/ctrlProp1238.xml><?xml version="1.0" encoding="utf-8"?>
<formControlPr xmlns="http://schemas.microsoft.com/office/spreadsheetml/2009/9/main" objectType="CheckBox" fmlaLink="$D$35" lockText="1" noThreeD="1"/>
</file>

<file path=xl/ctrlProps/ctrlProp1239.xml><?xml version="1.0" encoding="utf-8"?>
<formControlPr xmlns="http://schemas.microsoft.com/office/spreadsheetml/2009/9/main" objectType="CheckBox" fmlaLink="$D$36" lockText="1" noThreeD="1"/>
</file>

<file path=xl/ctrlProps/ctrlProp1240.xml><?xml version="1.0" encoding="utf-8"?>
<formControlPr xmlns="http://schemas.microsoft.com/office/spreadsheetml/2009/9/main" objectType="CheckBox" fmlaLink="$D$37" lockText="1" noThreeD="1"/>
</file>

<file path=xl/ctrlProps/ctrlProp1241.xml><?xml version="1.0" encoding="utf-8"?>
<formControlPr xmlns="http://schemas.microsoft.com/office/spreadsheetml/2009/9/main" objectType="CheckBox" fmlaLink="$D$38" lockText="1" noThreeD="1"/>
</file>

<file path=xl/ctrlProps/ctrlProp1242.xml><?xml version="1.0" encoding="utf-8"?>
<formControlPr xmlns="http://schemas.microsoft.com/office/spreadsheetml/2009/9/main" objectType="CheckBox" fmlaLink="$D$39" lockText="1" noThreeD="1"/>
</file>

<file path=xl/ctrlProps/ctrlProp1243.xml><?xml version="1.0" encoding="utf-8"?>
<formControlPr xmlns="http://schemas.microsoft.com/office/spreadsheetml/2009/9/main" objectType="CheckBox" fmlaLink="$D$40" lockText="1" noThreeD="1"/>
</file>

<file path=xl/ctrlProps/ctrlProp1244.xml><?xml version="1.0" encoding="utf-8"?>
<formControlPr xmlns="http://schemas.microsoft.com/office/spreadsheetml/2009/9/main" objectType="CheckBox" fmlaLink="$D$41" lockText="1" noThreeD="1"/>
</file>

<file path=xl/ctrlProps/ctrlProp1245.xml><?xml version="1.0" encoding="utf-8"?>
<formControlPr xmlns="http://schemas.microsoft.com/office/spreadsheetml/2009/9/main" objectType="CheckBox" fmlaLink="$I$13" lockText="1" noThreeD="1"/>
</file>

<file path=xl/ctrlProps/ctrlProp1246.xml><?xml version="1.0" encoding="utf-8"?>
<formControlPr xmlns="http://schemas.microsoft.com/office/spreadsheetml/2009/9/main" objectType="CheckBox" fmlaLink="$I$14" lockText="1" noThreeD="1"/>
</file>

<file path=xl/ctrlProps/ctrlProp1247.xml><?xml version="1.0" encoding="utf-8"?>
<formControlPr xmlns="http://schemas.microsoft.com/office/spreadsheetml/2009/9/main" objectType="CheckBox" fmlaLink="$I$15" lockText="1" noThreeD="1"/>
</file>

<file path=xl/ctrlProps/ctrlProp1248.xml><?xml version="1.0" encoding="utf-8"?>
<formControlPr xmlns="http://schemas.microsoft.com/office/spreadsheetml/2009/9/main" objectType="CheckBox" fmlaLink="$I$16" lockText="1" noThreeD="1"/>
</file>

<file path=xl/ctrlProps/ctrlProp1249.xml><?xml version="1.0" encoding="utf-8"?>
<formControlPr xmlns="http://schemas.microsoft.com/office/spreadsheetml/2009/9/main" objectType="CheckBox" fmlaLink="$I$17" lockText="1" noThreeD="1"/>
</file>

<file path=xl/ctrlProps/ctrlProp1250.xml><?xml version="1.0" encoding="utf-8"?>
<formControlPr xmlns="http://schemas.microsoft.com/office/spreadsheetml/2009/9/main" objectType="CheckBox" fmlaLink="$I$18" lockText="1" noThreeD="1"/>
</file>

<file path=xl/ctrlProps/ctrlProp1251.xml><?xml version="1.0" encoding="utf-8"?>
<formControlPr xmlns="http://schemas.microsoft.com/office/spreadsheetml/2009/9/main" objectType="CheckBox" fmlaLink="$I$19" lockText="1" noThreeD="1"/>
</file>

<file path=xl/ctrlProps/ctrlProp1252.xml><?xml version="1.0" encoding="utf-8"?>
<formControlPr xmlns="http://schemas.microsoft.com/office/spreadsheetml/2009/9/main" objectType="CheckBox" fmlaLink="$I$20" lockText="1" noThreeD="1"/>
</file>

<file path=xl/ctrlProps/ctrlProp1253.xml><?xml version="1.0" encoding="utf-8"?>
<formControlPr xmlns="http://schemas.microsoft.com/office/spreadsheetml/2009/9/main" objectType="CheckBox" fmlaLink="$I$21" lockText="1" noThreeD="1"/>
</file>

<file path=xl/ctrlProps/ctrlProp1254.xml><?xml version="1.0" encoding="utf-8"?>
<formControlPr xmlns="http://schemas.microsoft.com/office/spreadsheetml/2009/9/main" objectType="CheckBox" fmlaLink="$I$22" lockText="1" noThreeD="1"/>
</file>

<file path=xl/ctrlProps/ctrlProp1255.xml><?xml version="1.0" encoding="utf-8"?>
<formControlPr xmlns="http://schemas.microsoft.com/office/spreadsheetml/2009/9/main" objectType="CheckBox" fmlaLink="$I$23" lockText="1" noThreeD="1"/>
</file>

<file path=xl/ctrlProps/ctrlProp1256.xml><?xml version="1.0" encoding="utf-8"?>
<formControlPr xmlns="http://schemas.microsoft.com/office/spreadsheetml/2009/9/main" objectType="CheckBox" fmlaLink="$I$24" lockText="1" noThreeD="1"/>
</file>

<file path=xl/ctrlProps/ctrlProp1257.xml><?xml version="1.0" encoding="utf-8"?>
<formControlPr xmlns="http://schemas.microsoft.com/office/spreadsheetml/2009/9/main" objectType="CheckBox" fmlaLink="$I$25" lockText="1" noThreeD="1"/>
</file>

<file path=xl/ctrlProps/ctrlProp1258.xml><?xml version="1.0" encoding="utf-8"?>
<formControlPr xmlns="http://schemas.microsoft.com/office/spreadsheetml/2009/9/main" objectType="CheckBox" fmlaLink="$I$26" lockText="1" noThreeD="1"/>
</file>

<file path=xl/ctrlProps/ctrlProp1259.xml><?xml version="1.0" encoding="utf-8"?>
<formControlPr xmlns="http://schemas.microsoft.com/office/spreadsheetml/2009/9/main" objectType="CheckBox" fmlaLink="$I$27" lockText="1" noThreeD="1"/>
</file>

<file path=xl/ctrlProps/ctrlProp1260.xml><?xml version="1.0" encoding="utf-8"?>
<formControlPr xmlns="http://schemas.microsoft.com/office/spreadsheetml/2009/9/main" objectType="CheckBox" fmlaLink="$I$28" lockText="1" noThreeD="1"/>
</file>

<file path=xl/ctrlProps/ctrlProp1261.xml><?xml version="1.0" encoding="utf-8"?>
<formControlPr xmlns="http://schemas.microsoft.com/office/spreadsheetml/2009/9/main" objectType="CheckBox" fmlaLink="$I$29" lockText="1" noThreeD="1"/>
</file>

<file path=xl/ctrlProps/ctrlProp1262.xml><?xml version="1.0" encoding="utf-8"?>
<formControlPr xmlns="http://schemas.microsoft.com/office/spreadsheetml/2009/9/main" objectType="CheckBox" fmlaLink="$I$30" lockText="1" noThreeD="1"/>
</file>

<file path=xl/ctrlProps/ctrlProp1263.xml><?xml version="1.0" encoding="utf-8"?>
<formControlPr xmlns="http://schemas.microsoft.com/office/spreadsheetml/2009/9/main" objectType="CheckBox" fmlaLink="$I$31" lockText="1" noThreeD="1"/>
</file>

<file path=xl/ctrlProps/ctrlProp1264.xml><?xml version="1.0" encoding="utf-8"?>
<formControlPr xmlns="http://schemas.microsoft.com/office/spreadsheetml/2009/9/main" objectType="CheckBox" fmlaLink="$I$32" lockText="1" noThreeD="1"/>
</file>

<file path=xl/ctrlProps/ctrlProp1265.xml><?xml version="1.0" encoding="utf-8"?>
<formControlPr xmlns="http://schemas.microsoft.com/office/spreadsheetml/2009/9/main" objectType="CheckBox" fmlaLink="$I$33" lockText="1" noThreeD="1"/>
</file>

<file path=xl/ctrlProps/ctrlProp1266.xml><?xml version="1.0" encoding="utf-8"?>
<formControlPr xmlns="http://schemas.microsoft.com/office/spreadsheetml/2009/9/main" objectType="CheckBox" fmlaLink="$I$34" lockText="1" noThreeD="1"/>
</file>

<file path=xl/ctrlProps/ctrlProp1267.xml><?xml version="1.0" encoding="utf-8"?>
<formControlPr xmlns="http://schemas.microsoft.com/office/spreadsheetml/2009/9/main" objectType="CheckBox" fmlaLink="$I$35" lockText="1" noThreeD="1"/>
</file>

<file path=xl/ctrlProps/ctrlProp1268.xml><?xml version="1.0" encoding="utf-8"?>
<formControlPr xmlns="http://schemas.microsoft.com/office/spreadsheetml/2009/9/main" objectType="CheckBox" fmlaLink="$I$36" lockText="1" noThreeD="1"/>
</file>

<file path=xl/ctrlProps/ctrlProp1269.xml><?xml version="1.0" encoding="utf-8"?>
<formControlPr xmlns="http://schemas.microsoft.com/office/spreadsheetml/2009/9/main" objectType="CheckBox" fmlaLink="$I$37" lockText="1" noThreeD="1"/>
</file>

<file path=xl/ctrlProps/ctrlProp1270.xml><?xml version="1.0" encoding="utf-8"?>
<formControlPr xmlns="http://schemas.microsoft.com/office/spreadsheetml/2009/9/main" objectType="CheckBox" fmlaLink="$I$38" lockText="1" noThreeD="1"/>
</file>

<file path=xl/ctrlProps/ctrlProp1271.xml><?xml version="1.0" encoding="utf-8"?>
<formControlPr xmlns="http://schemas.microsoft.com/office/spreadsheetml/2009/9/main" objectType="CheckBox" fmlaLink="$I$39" lockText="1" noThreeD="1"/>
</file>

<file path=xl/ctrlProps/ctrlProp1272.xml><?xml version="1.0" encoding="utf-8"?>
<formControlPr xmlns="http://schemas.microsoft.com/office/spreadsheetml/2009/9/main" objectType="CheckBox" fmlaLink="$I$40" lockText="1" noThreeD="1"/>
</file>

<file path=xl/ctrlProps/ctrlProp1273.xml><?xml version="1.0" encoding="utf-8"?>
<formControlPr xmlns="http://schemas.microsoft.com/office/spreadsheetml/2009/9/main" objectType="CheckBox" fmlaLink="$I$41" lockText="1" noThreeD="1"/>
</file>

<file path=xl/ctrlProps/ctrlProp1274.xml><?xml version="1.0" encoding="utf-8"?>
<formControlPr xmlns="http://schemas.microsoft.com/office/spreadsheetml/2009/9/main" objectType="CheckBox" fmlaLink="$D$44" lockText="1" noThreeD="1"/>
</file>

<file path=xl/ctrlProps/ctrlProp1275.xml><?xml version="1.0" encoding="utf-8"?>
<formControlPr xmlns="http://schemas.microsoft.com/office/spreadsheetml/2009/9/main" objectType="CheckBox" fmlaLink="$D$45" lockText="1" noThreeD="1"/>
</file>

<file path=xl/ctrlProps/ctrlProp1276.xml><?xml version="1.0" encoding="utf-8"?>
<formControlPr xmlns="http://schemas.microsoft.com/office/spreadsheetml/2009/9/main" objectType="CheckBox" fmlaLink="$D$46" lockText="1" noThreeD="1"/>
</file>

<file path=xl/ctrlProps/ctrlProp1277.xml><?xml version="1.0" encoding="utf-8"?>
<formControlPr xmlns="http://schemas.microsoft.com/office/spreadsheetml/2009/9/main" objectType="CheckBox" fmlaLink="$I$44" lockText="1" noThreeD="1"/>
</file>

<file path=xl/ctrlProps/ctrlProp1278.xml><?xml version="1.0" encoding="utf-8"?>
<formControlPr xmlns="http://schemas.microsoft.com/office/spreadsheetml/2009/9/main" objectType="CheckBox" fmlaLink="$I$45" lockText="1" noThreeD="1"/>
</file>

<file path=xl/ctrlProps/ctrlProp1279.xml><?xml version="1.0" encoding="utf-8"?>
<formControlPr xmlns="http://schemas.microsoft.com/office/spreadsheetml/2009/9/main" objectType="CheckBox" fmlaLink="$I$46" lockText="1" noThreeD="1"/>
</file>

<file path=xl/ctrlProps/ctrlProp1280.xml><?xml version="1.0" encoding="utf-8"?>
<formControlPr xmlns="http://schemas.microsoft.com/office/spreadsheetml/2009/9/main" objectType="CheckBox" fmlaLink="$I$47" lockText="1" noThreeD="1"/>
</file>

<file path=xl/ctrlProps/ctrlProp1281.xml><?xml version="1.0" encoding="utf-8"?>
<formControlPr xmlns="http://schemas.microsoft.com/office/spreadsheetml/2009/9/main" objectType="CheckBox" fmlaLink="$I$48" lockText="1" noThreeD="1"/>
</file>

<file path=xl/ctrlProps/ctrlProp1282.xml><?xml version="1.0" encoding="utf-8"?>
<formControlPr xmlns="http://schemas.microsoft.com/office/spreadsheetml/2009/9/main" objectType="CheckBox" fmlaLink="$I$49" lockText="1" noThreeD="1"/>
</file>

<file path=xl/ctrlProps/ctrlProp1283.xml><?xml version="1.0" encoding="utf-8"?>
<formControlPr xmlns="http://schemas.microsoft.com/office/spreadsheetml/2009/9/main" objectType="CheckBox" fmlaLink="$D$46" lockText="1" noThreeD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CheckBox" fmlaLink="$H$5" lockText="1" noThreeD="1"/>
</file>

<file path=xl/ctrlProps/ctrlProp1288.xml><?xml version="1.0" encoding="utf-8"?>
<formControlPr xmlns="http://schemas.microsoft.com/office/spreadsheetml/2009/9/main" objectType="CheckBox" fmlaLink="$H$6" lockText="1" noThreeD="1"/>
</file>

<file path=xl/ctrlProps/ctrlProp1289.xml><?xml version="1.0" encoding="utf-8"?>
<formControlPr xmlns="http://schemas.microsoft.com/office/spreadsheetml/2009/9/main" objectType="CheckBox" fmlaLink="$H$7" lockText="1" noThreeD="1"/>
</file>

<file path=xl/ctrlProps/ctrlProp1290.xml><?xml version="1.0" encoding="utf-8"?>
<formControlPr xmlns="http://schemas.microsoft.com/office/spreadsheetml/2009/9/main" objectType="CheckBox" fmlaLink="$H$8" lockText="1" noThreeD="1"/>
</file>

<file path=xl/ctrlProps/ctrlProp1291.xml><?xml version="1.0" encoding="utf-8"?>
<formControlPr xmlns="http://schemas.microsoft.com/office/spreadsheetml/2009/9/main" objectType="CheckBox" fmlaLink="$H$9" lockText="1" noThreeD="1"/>
</file>

<file path=xl/ctrlProps/ctrlProp1292.xml><?xml version="1.0" encoding="utf-8"?>
<formControlPr xmlns="http://schemas.microsoft.com/office/spreadsheetml/2009/9/main" objectType="CheckBox" fmlaLink="$H$10" lockText="1" noThreeD="1"/>
</file>

<file path=xl/ctrlProps/ctrlProp1293.xml><?xml version="1.0" encoding="utf-8"?>
<formControlPr xmlns="http://schemas.microsoft.com/office/spreadsheetml/2009/9/main" objectType="CheckBox" fmlaLink="$H$11" lockText="1" noThreeD="1"/>
</file>

<file path=xl/ctrlProps/ctrlProp1294.xml><?xml version="1.0" encoding="utf-8"?>
<formControlPr xmlns="http://schemas.microsoft.com/office/spreadsheetml/2009/9/main" objectType="CheckBox" fmlaLink="$H$12" lockText="1" noThreeD="1"/>
</file>

<file path=xl/ctrlProps/ctrlProp1295.xml><?xml version="1.0" encoding="utf-8"?>
<formControlPr xmlns="http://schemas.microsoft.com/office/spreadsheetml/2009/9/main" objectType="CheckBox" fmlaLink="$H$13" lockText="1" noThreeD="1"/>
</file>

<file path=xl/ctrlProps/ctrlProp1296.xml><?xml version="1.0" encoding="utf-8"?>
<formControlPr xmlns="http://schemas.microsoft.com/office/spreadsheetml/2009/9/main" objectType="CheckBox" fmlaLink="$H$14" lockText="1" noThreeD="1"/>
</file>

<file path=xl/ctrlProps/ctrlProp1297.xml><?xml version="1.0" encoding="utf-8"?>
<formControlPr xmlns="http://schemas.microsoft.com/office/spreadsheetml/2009/9/main" objectType="CheckBox" fmlaLink="$H$15" lockText="1" noThreeD="1"/>
</file>

<file path=xl/ctrlProps/ctrlProp1298.xml><?xml version="1.0" encoding="utf-8"?>
<formControlPr xmlns="http://schemas.microsoft.com/office/spreadsheetml/2009/9/main" objectType="CheckBox" fmlaLink="$H$16" lockText="1" noThreeD="1"/>
</file>

<file path=xl/ctrlProps/ctrlProp1299.xml><?xml version="1.0" encoding="utf-8"?>
<formControlPr xmlns="http://schemas.microsoft.com/office/spreadsheetml/2009/9/main" objectType="CheckBox" fmlaLink="$H$17" lockText="1" noThreeD="1"/>
</file>

<file path=xl/ctrlProps/ctrlProp1300.xml><?xml version="1.0" encoding="utf-8"?>
<formControlPr xmlns="http://schemas.microsoft.com/office/spreadsheetml/2009/9/main" objectType="CheckBox" fmlaLink="$H$18" lockText="1" noThreeD="1"/>
</file>

<file path=xl/ctrlProps/ctrlProp1301.xml><?xml version="1.0" encoding="utf-8"?>
<formControlPr xmlns="http://schemas.microsoft.com/office/spreadsheetml/2009/9/main" objectType="CheckBox" fmlaLink="$H$19" lockText="1" noThreeD="1"/>
</file>

<file path=xl/ctrlProps/ctrlProp1302.xml><?xml version="1.0" encoding="utf-8"?>
<formControlPr xmlns="http://schemas.microsoft.com/office/spreadsheetml/2009/9/main" objectType="CheckBox" fmlaLink="$H$20" lockText="1" noThreeD="1"/>
</file>

<file path=xl/ctrlProps/ctrlProp1303.xml><?xml version="1.0" encoding="utf-8"?>
<formControlPr xmlns="http://schemas.microsoft.com/office/spreadsheetml/2009/9/main" objectType="CheckBox" fmlaLink="$H$21" lockText="1" noThreeD="1"/>
</file>

<file path=xl/ctrlProps/ctrlProp1304.xml><?xml version="1.0" encoding="utf-8"?>
<formControlPr xmlns="http://schemas.microsoft.com/office/spreadsheetml/2009/9/main" objectType="CheckBox" fmlaLink="$H$22" lockText="1" noThreeD="1"/>
</file>

<file path=xl/ctrlProps/ctrlProp1305.xml><?xml version="1.0" encoding="utf-8"?>
<formControlPr xmlns="http://schemas.microsoft.com/office/spreadsheetml/2009/9/main" objectType="CheckBox" fmlaLink="$H$23" lockText="1" noThreeD="1"/>
</file>

<file path=xl/ctrlProps/ctrlProp1306.xml><?xml version="1.0" encoding="utf-8"?>
<formControlPr xmlns="http://schemas.microsoft.com/office/spreadsheetml/2009/9/main" objectType="CheckBox" fmlaLink="$H$24" lockText="1" noThreeD="1"/>
</file>

<file path=xl/ctrlProps/ctrlProp1307.xml><?xml version="1.0" encoding="utf-8"?>
<formControlPr xmlns="http://schemas.microsoft.com/office/spreadsheetml/2009/9/main" objectType="CheckBox" fmlaLink="$H$25" lockText="1" noThreeD="1"/>
</file>

<file path=xl/ctrlProps/ctrlProp1308.xml><?xml version="1.0" encoding="utf-8"?>
<formControlPr xmlns="http://schemas.microsoft.com/office/spreadsheetml/2009/9/main" objectType="CheckBox" fmlaLink="$H$26" lockText="1" noThreeD="1"/>
</file>

<file path=xl/ctrlProps/ctrlProp1309.xml><?xml version="1.0" encoding="utf-8"?>
<formControlPr xmlns="http://schemas.microsoft.com/office/spreadsheetml/2009/9/main" objectType="CheckBox" fmlaLink="$H$27" lockText="1" noThreeD="1"/>
</file>

<file path=xl/ctrlProps/ctrlProp1310.xml><?xml version="1.0" encoding="utf-8"?>
<formControlPr xmlns="http://schemas.microsoft.com/office/spreadsheetml/2009/9/main" objectType="CheckBox" fmlaLink="$H$28" lockText="1" noThreeD="1"/>
</file>

<file path=xl/ctrlProps/ctrlProp1311.xml><?xml version="1.0" encoding="utf-8"?>
<formControlPr xmlns="http://schemas.microsoft.com/office/spreadsheetml/2009/9/main" objectType="CheckBox" fmlaLink="$H$29" lockText="1" noThreeD="1"/>
</file>

<file path=xl/ctrlProps/ctrlProp1312.xml><?xml version="1.0" encoding="utf-8"?>
<formControlPr xmlns="http://schemas.microsoft.com/office/spreadsheetml/2009/9/main" objectType="CheckBox" fmlaLink="$H$30" lockText="1" noThreeD="1"/>
</file>

<file path=xl/ctrlProps/ctrlProp1313.xml><?xml version="1.0" encoding="utf-8"?>
<formControlPr xmlns="http://schemas.microsoft.com/office/spreadsheetml/2009/9/main" objectType="CheckBox" fmlaLink="$H$31" lockText="1" noThreeD="1"/>
</file>

<file path=xl/ctrlProps/ctrlProp1314.xml><?xml version="1.0" encoding="utf-8"?>
<formControlPr xmlns="http://schemas.microsoft.com/office/spreadsheetml/2009/9/main" objectType="CheckBox" fmlaLink="$H$32" lockText="1" noThreeD="1"/>
</file>

<file path=xl/ctrlProps/ctrlProp1315.xml><?xml version="1.0" encoding="utf-8"?>
<formControlPr xmlns="http://schemas.microsoft.com/office/spreadsheetml/2009/9/main" objectType="CheckBox" fmlaLink="$H$33" lockText="1" noThreeD="1"/>
</file>

<file path=xl/ctrlProps/ctrlProp1316.xml><?xml version="1.0" encoding="utf-8"?>
<formControlPr xmlns="http://schemas.microsoft.com/office/spreadsheetml/2009/9/main" objectType="CheckBox" fmlaLink="$H$34" lockText="1" noThreeD="1"/>
</file>

<file path=xl/ctrlProps/ctrlProp1317.xml><?xml version="1.0" encoding="utf-8"?>
<formControlPr xmlns="http://schemas.microsoft.com/office/spreadsheetml/2009/9/main" objectType="CheckBox" fmlaLink="$H$35" lockText="1" noThreeD="1"/>
</file>

<file path=xl/ctrlProps/ctrlProp1318.xml><?xml version="1.0" encoding="utf-8"?>
<formControlPr xmlns="http://schemas.microsoft.com/office/spreadsheetml/2009/9/main" objectType="CheckBox" fmlaLink="$H$36" lockText="1" noThreeD="1"/>
</file>

<file path=xl/ctrlProps/ctrlProp1319.xml><?xml version="1.0" encoding="utf-8"?>
<formControlPr xmlns="http://schemas.microsoft.com/office/spreadsheetml/2009/9/main" objectType="CheckBox" fmlaLink="$H$37" lockText="1" noThreeD="1"/>
</file>

<file path=xl/ctrlProps/ctrlProp1320.xml><?xml version="1.0" encoding="utf-8"?>
<formControlPr xmlns="http://schemas.microsoft.com/office/spreadsheetml/2009/9/main" objectType="CheckBox" fmlaLink="$H$38" lockText="1" noThreeD="1"/>
</file>

<file path=xl/ctrlProps/ctrlProp1321.xml><?xml version="1.0" encoding="utf-8"?>
<formControlPr xmlns="http://schemas.microsoft.com/office/spreadsheetml/2009/9/main" objectType="CheckBox" fmlaLink="$H$39" lockText="1" noThreeD="1"/>
</file>

<file path=xl/ctrlProps/ctrlProp1322.xml><?xml version="1.0" encoding="utf-8"?>
<formControlPr xmlns="http://schemas.microsoft.com/office/spreadsheetml/2009/9/main" objectType="CheckBox" fmlaLink="$H$40" lockText="1" noThreeD="1"/>
</file>

<file path=xl/ctrlProps/ctrlProp1323.xml><?xml version="1.0" encoding="utf-8"?>
<formControlPr xmlns="http://schemas.microsoft.com/office/spreadsheetml/2009/9/main" objectType="CheckBox" fmlaLink="$H$41" lockText="1" noThreeD="1"/>
</file>

<file path=xl/ctrlProps/ctrlProp1324.xml><?xml version="1.0" encoding="utf-8"?>
<formControlPr xmlns="http://schemas.microsoft.com/office/spreadsheetml/2009/9/main" objectType="CheckBox" fmlaLink="$H$42" lockText="1" noThreeD="1"/>
</file>

<file path=xl/ctrlProps/ctrlProp1325.xml><?xml version="1.0" encoding="utf-8"?>
<formControlPr xmlns="http://schemas.microsoft.com/office/spreadsheetml/2009/9/main" objectType="CheckBox" fmlaLink="$H$43" lockText="1" noThreeD="1"/>
</file>

<file path=xl/ctrlProps/ctrlProp1326.xml><?xml version="1.0" encoding="utf-8"?>
<formControlPr xmlns="http://schemas.microsoft.com/office/spreadsheetml/2009/9/main" objectType="CheckBox" fmlaLink="$H$44" lockText="1" noThreeD="1"/>
</file>

<file path=xl/ctrlProps/ctrlProp1327.xml><?xml version="1.0" encoding="utf-8"?>
<formControlPr xmlns="http://schemas.microsoft.com/office/spreadsheetml/2009/9/main" objectType="CheckBox" fmlaLink="$H$45" lockText="1" noThreeD="1"/>
</file>

<file path=xl/ctrlProps/ctrlProp1328.xml><?xml version="1.0" encoding="utf-8"?>
<formControlPr xmlns="http://schemas.microsoft.com/office/spreadsheetml/2009/9/main" objectType="CheckBox" fmlaLink="$H$46" lockText="1" noThreeD="1"/>
</file>

<file path=xl/ctrlProps/ctrlProp1329.xml><?xml version="1.0" encoding="utf-8"?>
<formControlPr xmlns="http://schemas.microsoft.com/office/spreadsheetml/2009/9/main" objectType="CheckBox" fmlaLink="$H$47" lockText="1" noThreeD="1"/>
</file>

<file path=xl/ctrlProps/ctrlProp1330.xml><?xml version="1.0" encoding="utf-8"?>
<formControlPr xmlns="http://schemas.microsoft.com/office/spreadsheetml/2009/9/main" objectType="CheckBox" fmlaLink="$H$48" lockText="1" noThreeD="1"/>
</file>

<file path=xl/ctrlProps/ctrlProp1331.xml><?xml version="1.0" encoding="utf-8"?>
<formControlPr xmlns="http://schemas.microsoft.com/office/spreadsheetml/2009/9/main" objectType="CheckBox" fmlaLink="$H$49" lockText="1" noThreeD="1"/>
</file>

<file path=xl/ctrlProps/ctrlProp1332.xml><?xml version="1.0" encoding="utf-8"?>
<formControlPr xmlns="http://schemas.microsoft.com/office/spreadsheetml/2009/9/main" objectType="CheckBox" fmlaLink="$H$50" lockText="1" noThreeD="1"/>
</file>

<file path=xl/ctrlProps/ctrlProp1333.xml><?xml version="1.0" encoding="utf-8"?>
<formControlPr xmlns="http://schemas.microsoft.com/office/spreadsheetml/2009/9/main" objectType="CheckBox" fmlaLink="$H$51" lockText="1" noThreeD="1"/>
</file>

<file path=xl/ctrlProps/ctrlProp1334.xml><?xml version="1.0" encoding="utf-8"?>
<formControlPr xmlns="http://schemas.microsoft.com/office/spreadsheetml/2009/9/main" objectType="CheckBox" fmlaLink="$H$52" lockText="1" noThreeD="1"/>
</file>

<file path=xl/ctrlProps/ctrlProp1335.xml><?xml version="1.0" encoding="utf-8"?>
<formControlPr xmlns="http://schemas.microsoft.com/office/spreadsheetml/2009/9/main" objectType="CheckBox" fmlaLink="$H$53" lockText="1" noThreeD="1"/>
</file>

<file path=xl/ctrlProps/ctrlProp1336.xml><?xml version="1.0" encoding="utf-8"?>
<formControlPr xmlns="http://schemas.microsoft.com/office/spreadsheetml/2009/9/main" objectType="CheckBox" fmlaLink="$H$54" lockText="1" noThreeD="1"/>
</file>

<file path=xl/ctrlProps/ctrlProp1337.xml><?xml version="1.0" encoding="utf-8"?>
<formControlPr xmlns="http://schemas.microsoft.com/office/spreadsheetml/2009/9/main" objectType="CheckBox" fmlaLink="$H$55" lockText="1" noThreeD="1"/>
</file>

<file path=xl/ctrlProps/ctrlProp1338.xml><?xml version="1.0" encoding="utf-8"?>
<formControlPr xmlns="http://schemas.microsoft.com/office/spreadsheetml/2009/9/main" objectType="CheckBox" fmlaLink="$H$56" lockText="1" noThreeD="1"/>
</file>

<file path=xl/ctrlProps/ctrlProp1339.xml><?xml version="1.0" encoding="utf-8"?>
<formControlPr xmlns="http://schemas.microsoft.com/office/spreadsheetml/2009/9/main" objectType="CheckBox" fmlaLink="$H$57" lockText="1" noThreeD="1"/>
</file>

<file path=xl/ctrlProps/ctrlProp1340.xml><?xml version="1.0" encoding="utf-8"?>
<formControlPr xmlns="http://schemas.microsoft.com/office/spreadsheetml/2009/9/main" objectType="CheckBox" fmlaLink="$H$58" lockText="1" noThreeD="1"/>
</file>

<file path=xl/ctrlProps/ctrlProp1341.xml><?xml version="1.0" encoding="utf-8"?>
<formControlPr xmlns="http://schemas.microsoft.com/office/spreadsheetml/2009/9/main" objectType="CheckBox" fmlaLink="$H$59" lockText="1" noThreeD="1"/>
</file>

<file path=xl/ctrlProps/ctrlProp1342.xml><?xml version="1.0" encoding="utf-8"?>
<formControlPr xmlns="http://schemas.microsoft.com/office/spreadsheetml/2009/9/main" objectType="CheckBox" fmlaLink="$H$60" lockText="1" noThreeD="1"/>
</file>

<file path=xl/ctrlProps/ctrlProp1343.xml><?xml version="1.0" encoding="utf-8"?>
<formControlPr xmlns="http://schemas.microsoft.com/office/spreadsheetml/2009/9/main" objectType="CheckBox" fmlaLink="$H$61" lockText="1" noThreeD="1"/>
</file>

<file path=xl/ctrlProps/ctrlProp1344.xml><?xml version="1.0" encoding="utf-8"?>
<formControlPr xmlns="http://schemas.microsoft.com/office/spreadsheetml/2009/9/main" objectType="CheckBox" fmlaLink="$H$62" lockText="1" noThreeD="1"/>
</file>

<file path=xl/ctrlProps/ctrlProp1345.xml><?xml version="1.0" encoding="utf-8"?>
<formControlPr xmlns="http://schemas.microsoft.com/office/spreadsheetml/2009/9/main" objectType="CheckBox" fmlaLink="$H$63" lockText="1" noThreeD="1"/>
</file>

<file path=xl/ctrlProps/ctrlProp1346.xml><?xml version="1.0" encoding="utf-8"?>
<formControlPr xmlns="http://schemas.microsoft.com/office/spreadsheetml/2009/9/main" objectType="CheckBox" fmlaLink="$H$64" lockText="1" noThreeD="1"/>
</file>

<file path=xl/ctrlProps/ctrlProp1347.xml><?xml version="1.0" encoding="utf-8"?>
<formControlPr xmlns="http://schemas.microsoft.com/office/spreadsheetml/2009/9/main" objectType="CheckBox" fmlaLink="$H$65" lockText="1" noThreeD="1"/>
</file>

<file path=xl/ctrlProps/ctrlProp1348.xml><?xml version="1.0" encoding="utf-8"?>
<formControlPr xmlns="http://schemas.microsoft.com/office/spreadsheetml/2009/9/main" objectType="CheckBox" fmlaLink="$H$66" lockText="1" noThreeD="1"/>
</file>

<file path=xl/ctrlProps/ctrlProp1349.xml><?xml version="1.0" encoding="utf-8"?>
<formControlPr xmlns="http://schemas.microsoft.com/office/spreadsheetml/2009/9/main" objectType="CheckBox" fmlaLink="$H$67" lockText="1" noThreeD="1"/>
</file>

<file path=xl/ctrlProps/ctrlProp1350.xml><?xml version="1.0" encoding="utf-8"?>
<formControlPr xmlns="http://schemas.microsoft.com/office/spreadsheetml/2009/9/main" objectType="CheckBox" fmlaLink="$H$68" lockText="1" noThreeD="1"/>
</file>

<file path=xl/ctrlProps/ctrlProp1351.xml><?xml version="1.0" encoding="utf-8"?>
<formControlPr xmlns="http://schemas.microsoft.com/office/spreadsheetml/2009/9/main" objectType="CheckBox" fmlaLink="$H$69" lockText="1" noThreeD="1"/>
</file>

<file path=xl/ctrlProps/ctrlProp1352.xml><?xml version="1.0" encoding="utf-8"?>
<formControlPr xmlns="http://schemas.microsoft.com/office/spreadsheetml/2009/9/main" objectType="CheckBox" fmlaLink="$H$70" lockText="1" noThreeD="1"/>
</file>

<file path=xl/ctrlProps/ctrlProp1353.xml><?xml version="1.0" encoding="utf-8"?>
<formControlPr xmlns="http://schemas.microsoft.com/office/spreadsheetml/2009/9/main" objectType="CheckBox" fmlaLink="$H$71" lockText="1" noThreeD="1"/>
</file>

<file path=xl/ctrlProps/ctrlProp1354.xml><?xml version="1.0" encoding="utf-8"?>
<formControlPr xmlns="http://schemas.microsoft.com/office/spreadsheetml/2009/9/main" objectType="CheckBox" fmlaLink="$H$72" lockText="1" noThreeD="1"/>
</file>

<file path=xl/ctrlProps/ctrlProp1355.xml><?xml version="1.0" encoding="utf-8"?>
<formControlPr xmlns="http://schemas.microsoft.com/office/spreadsheetml/2009/9/main" objectType="CheckBox" fmlaLink="$H$73" lockText="1" noThreeD="1"/>
</file>

<file path=xl/ctrlProps/ctrlProp1356.xml><?xml version="1.0" encoding="utf-8"?>
<formControlPr xmlns="http://schemas.microsoft.com/office/spreadsheetml/2009/9/main" objectType="CheckBox" fmlaLink="$H$74" lockText="1" noThreeD="1"/>
</file>

<file path=xl/ctrlProps/ctrlProp1357.xml><?xml version="1.0" encoding="utf-8"?>
<formControlPr xmlns="http://schemas.microsoft.com/office/spreadsheetml/2009/9/main" objectType="CheckBox" fmlaLink="$H$75" lockText="1" noThreeD="1"/>
</file>

<file path=xl/ctrlProps/ctrlProp1358.xml><?xml version="1.0" encoding="utf-8"?>
<formControlPr xmlns="http://schemas.microsoft.com/office/spreadsheetml/2009/9/main" objectType="CheckBox" fmlaLink="$H$76" lockText="1" noThreeD="1"/>
</file>

<file path=xl/ctrlProps/ctrlProp1359.xml><?xml version="1.0" encoding="utf-8"?>
<formControlPr xmlns="http://schemas.microsoft.com/office/spreadsheetml/2009/9/main" objectType="CheckBox" fmlaLink="$H$77" lockText="1" noThreeD="1"/>
</file>

<file path=xl/ctrlProps/ctrlProp1360.xml><?xml version="1.0" encoding="utf-8"?>
<formControlPr xmlns="http://schemas.microsoft.com/office/spreadsheetml/2009/9/main" objectType="CheckBox" fmlaLink="$H$78" lockText="1" noThreeD="1"/>
</file>

<file path=xl/ctrlProps/ctrlProp1361.xml><?xml version="1.0" encoding="utf-8"?>
<formControlPr xmlns="http://schemas.microsoft.com/office/spreadsheetml/2009/9/main" objectType="CheckBox" fmlaLink="$H$79" lockText="1" noThreeD="1"/>
</file>

<file path=xl/ctrlProps/ctrlProp1362.xml><?xml version="1.0" encoding="utf-8"?>
<formControlPr xmlns="http://schemas.microsoft.com/office/spreadsheetml/2009/9/main" objectType="CheckBox" fmlaLink="$H$80" lockText="1" noThreeD="1"/>
</file>

<file path=xl/ctrlProps/ctrlProp1363.xml><?xml version="1.0" encoding="utf-8"?>
<formControlPr xmlns="http://schemas.microsoft.com/office/spreadsheetml/2009/9/main" objectType="CheckBox" fmlaLink="$H$81" lockText="1" noThreeD="1"/>
</file>

<file path=xl/ctrlProps/ctrlProp1364.xml><?xml version="1.0" encoding="utf-8"?>
<formControlPr xmlns="http://schemas.microsoft.com/office/spreadsheetml/2009/9/main" objectType="CheckBox" fmlaLink="$H$82" lockText="1" noThreeD="1"/>
</file>

<file path=xl/ctrlProps/ctrlProp1365.xml><?xml version="1.0" encoding="utf-8"?>
<formControlPr xmlns="http://schemas.microsoft.com/office/spreadsheetml/2009/9/main" objectType="CheckBox" fmlaLink="$H$83" lockText="1" noThreeD="1"/>
</file>

<file path=xl/ctrlProps/ctrlProp1366.xml><?xml version="1.0" encoding="utf-8"?>
<formControlPr xmlns="http://schemas.microsoft.com/office/spreadsheetml/2009/9/main" objectType="CheckBox" fmlaLink="$H$84" lockText="1" noThreeD="1"/>
</file>

<file path=xl/ctrlProps/ctrlProp1367.xml><?xml version="1.0" encoding="utf-8"?>
<formControlPr xmlns="http://schemas.microsoft.com/office/spreadsheetml/2009/9/main" objectType="CheckBox" fmlaLink="$H$85" lockText="1" noThreeD="1"/>
</file>

<file path=xl/ctrlProps/ctrlProp1368.xml><?xml version="1.0" encoding="utf-8"?>
<formControlPr xmlns="http://schemas.microsoft.com/office/spreadsheetml/2009/9/main" objectType="CheckBox" fmlaLink="$H$86" lockText="1" noThreeD="1"/>
</file>

<file path=xl/ctrlProps/ctrlProp1369.xml><?xml version="1.0" encoding="utf-8"?>
<formControlPr xmlns="http://schemas.microsoft.com/office/spreadsheetml/2009/9/main" objectType="CheckBox" fmlaLink="$H$87" lockText="1" noThreeD="1"/>
</file>

<file path=xl/ctrlProps/ctrlProp1370.xml><?xml version="1.0" encoding="utf-8"?>
<formControlPr xmlns="http://schemas.microsoft.com/office/spreadsheetml/2009/9/main" objectType="CheckBox" fmlaLink="$H$88" lockText="1" noThreeD="1"/>
</file>

<file path=xl/ctrlProps/ctrlProp1371.xml><?xml version="1.0" encoding="utf-8"?>
<formControlPr xmlns="http://schemas.microsoft.com/office/spreadsheetml/2009/9/main" objectType="CheckBox" fmlaLink="$H$89" lockText="1" noThreeD="1"/>
</file>

<file path=xl/ctrlProps/ctrlProp1372.xml><?xml version="1.0" encoding="utf-8"?>
<formControlPr xmlns="http://schemas.microsoft.com/office/spreadsheetml/2009/9/main" objectType="CheckBox" fmlaLink="$H$90" lockText="1" noThreeD="1"/>
</file>

<file path=xl/ctrlProps/ctrlProp1373.xml><?xml version="1.0" encoding="utf-8"?>
<formControlPr xmlns="http://schemas.microsoft.com/office/spreadsheetml/2009/9/main" objectType="CheckBox" fmlaLink="$H$91" lockText="1" noThreeD="1"/>
</file>

<file path=xl/ctrlProps/ctrlProp1374.xml><?xml version="1.0" encoding="utf-8"?>
<formControlPr xmlns="http://schemas.microsoft.com/office/spreadsheetml/2009/9/main" objectType="CheckBox" fmlaLink="$H$92" lockText="1" noThreeD="1"/>
</file>

<file path=xl/ctrlProps/ctrlProp1375.xml><?xml version="1.0" encoding="utf-8"?>
<formControlPr xmlns="http://schemas.microsoft.com/office/spreadsheetml/2009/9/main" objectType="CheckBox" fmlaLink="$H$93" lockText="1" noThreeD="1"/>
</file>

<file path=xl/ctrlProps/ctrlProp1376.xml><?xml version="1.0" encoding="utf-8"?>
<formControlPr xmlns="http://schemas.microsoft.com/office/spreadsheetml/2009/9/main" objectType="CheckBox" fmlaLink="$H$94" lockText="1" noThreeD="1"/>
</file>

<file path=xl/ctrlProps/ctrlProp1377.xml><?xml version="1.0" encoding="utf-8"?>
<formControlPr xmlns="http://schemas.microsoft.com/office/spreadsheetml/2009/9/main" objectType="CheckBox" fmlaLink="$H$95" lockText="1" noThreeD="1"/>
</file>

<file path=xl/ctrlProps/ctrlProp1378.xml><?xml version="1.0" encoding="utf-8"?>
<formControlPr xmlns="http://schemas.microsoft.com/office/spreadsheetml/2009/9/main" objectType="CheckBox" fmlaLink="$H$96" lockText="1" noThreeD="1"/>
</file>

<file path=xl/ctrlProps/ctrlProp1379.xml><?xml version="1.0" encoding="utf-8"?>
<formControlPr xmlns="http://schemas.microsoft.com/office/spreadsheetml/2009/9/main" objectType="CheckBox" fmlaLink="$H$97" lockText="1" noThreeD="1"/>
</file>

<file path=xl/ctrlProps/ctrlProp1380.xml><?xml version="1.0" encoding="utf-8"?>
<formControlPr xmlns="http://schemas.microsoft.com/office/spreadsheetml/2009/9/main" objectType="CheckBox" fmlaLink="$H$98" lockText="1" noThreeD="1"/>
</file>

<file path=xl/ctrlProps/ctrlProp1381.xml><?xml version="1.0" encoding="utf-8"?>
<formControlPr xmlns="http://schemas.microsoft.com/office/spreadsheetml/2009/9/main" objectType="CheckBox" fmlaLink="$H$99" lockText="1" noThreeD="1"/>
</file>

<file path=xl/ctrlProps/ctrlProp1382.xml><?xml version="1.0" encoding="utf-8"?>
<formControlPr xmlns="http://schemas.microsoft.com/office/spreadsheetml/2009/9/main" objectType="CheckBox" fmlaLink="$H$100" lockText="1" noThreeD="1"/>
</file>

<file path=xl/ctrlProps/ctrlProp1383.xml><?xml version="1.0" encoding="utf-8"?>
<formControlPr xmlns="http://schemas.microsoft.com/office/spreadsheetml/2009/9/main" objectType="CheckBox" fmlaLink="$H$101" lockText="1" noThreeD="1"/>
</file>

<file path=xl/ctrlProps/ctrlProp1384.xml><?xml version="1.0" encoding="utf-8"?>
<formControlPr xmlns="http://schemas.microsoft.com/office/spreadsheetml/2009/9/main" objectType="CheckBox" fmlaLink="$H$102" lockText="1" noThreeD="1"/>
</file>

<file path=xl/ctrlProps/ctrlProp1385.xml><?xml version="1.0" encoding="utf-8"?>
<formControlPr xmlns="http://schemas.microsoft.com/office/spreadsheetml/2009/9/main" objectType="CheckBox" fmlaLink="$H$103" lockText="1" noThreeD="1"/>
</file>

<file path=xl/ctrlProps/ctrlProp1386.xml><?xml version="1.0" encoding="utf-8"?>
<formControlPr xmlns="http://schemas.microsoft.com/office/spreadsheetml/2009/9/main" objectType="CheckBox" fmlaLink="$H$104" lockText="1" noThreeD="1"/>
</file>

<file path=xl/ctrlProps/ctrlProp1387.xml><?xml version="1.0" encoding="utf-8"?>
<formControlPr xmlns="http://schemas.microsoft.com/office/spreadsheetml/2009/9/main" objectType="CheckBox" fmlaLink="$H$105" lockText="1" noThreeD="1"/>
</file>

<file path=xl/ctrlProps/ctrlProp1388.xml><?xml version="1.0" encoding="utf-8"?>
<formControlPr xmlns="http://schemas.microsoft.com/office/spreadsheetml/2009/9/main" objectType="CheckBox" fmlaLink="$H$106" lockText="1" noThreeD="1"/>
</file>

<file path=xl/ctrlProps/ctrlProp1389.xml><?xml version="1.0" encoding="utf-8"?>
<formControlPr xmlns="http://schemas.microsoft.com/office/spreadsheetml/2009/9/main" objectType="CheckBox" fmlaLink="$H$107" lockText="1" noThreeD="1"/>
</file>

<file path=xl/ctrlProps/ctrlProp1390.xml><?xml version="1.0" encoding="utf-8"?>
<formControlPr xmlns="http://schemas.microsoft.com/office/spreadsheetml/2009/9/main" objectType="CheckBox" fmlaLink="$H$108" lockText="1" noThreeD="1"/>
</file>

<file path=xl/ctrlProps/ctrlProp1391.xml><?xml version="1.0" encoding="utf-8"?>
<formControlPr xmlns="http://schemas.microsoft.com/office/spreadsheetml/2009/9/main" objectType="CheckBox" fmlaLink="$H$109" lockText="1" noThreeD="1"/>
</file>

<file path=xl/ctrlProps/ctrlProp1392.xml><?xml version="1.0" encoding="utf-8"?>
<formControlPr xmlns="http://schemas.microsoft.com/office/spreadsheetml/2009/9/main" objectType="CheckBox" fmlaLink="$H$110" lockText="1" noThreeD="1"/>
</file>

<file path=xl/ctrlProps/ctrlProp1393.xml><?xml version="1.0" encoding="utf-8"?>
<formControlPr xmlns="http://schemas.microsoft.com/office/spreadsheetml/2009/9/main" objectType="CheckBox" fmlaLink="$H$111" lockText="1" noThreeD="1"/>
</file>

<file path=xl/ctrlProps/ctrlProp1394.xml><?xml version="1.0" encoding="utf-8"?>
<formControlPr xmlns="http://schemas.microsoft.com/office/spreadsheetml/2009/9/main" objectType="CheckBox" fmlaLink="$H$112" lockText="1" noThreeD="1"/>
</file>

<file path=xl/ctrlProps/ctrlProp1395.xml><?xml version="1.0" encoding="utf-8"?>
<formControlPr xmlns="http://schemas.microsoft.com/office/spreadsheetml/2009/9/main" objectType="CheckBox" fmlaLink="$H$113" lockText="1" noThreeD="1"/>
</file>

<file path=xl/ctrlProps/ctrlProp1396.xml><?xml version="1.0" encoding="utf-8"?>
<formControlPr xmlns="http://schemas.microsoft.com/office/spreadsheetml/2009/9/main" objectType="CheckBox" fmlaLink="$H$114" lockText="1" noThreeD="1"/>
</file>

<file path=xl/ctrlProps/ctrlProp1397.xml><?xml version="1.0" encoding="utf-8"?>
<formControlPr xmlns="http://schemas.microsoft.com/office/spreadsheetml/2009/9/main" objectType="CheckBox" fmlaLink="$H$115" lockText="1" noThreeD="1"/>
</file>

<file path=xl/ctrlProps/ctrlProp1398.xml><?xml version="1.0" encoding="utf-8"?>
<formControlPr xmlns="http://schemas.microsoft.com/office/spreadsheetml/2009/9/main" objectType="CheckBox" fmlaLink="$H$116" lockText="1" noThreeD="1"/>
</file>

<file path=xl/ctrlProps/ctrlProp1399.xml><?xml version="1.0" encoding="utf-8"?>
<formControlPr xmlns="http://schemas.microsoft.com/office/spreadsheetml/2009/9/main" objectType="CheckBox" fmlaLink="$H$117" lockText="1" noThreeD="1"/>
</file>

<file path=xl/ctrlProps/ctrlProp1400.xml><?xml version="1.0" encoding="utf-8"?>
<formControlPr xmlns="http://schemas.microsoft.com/office/spreadsheetml/2009/9/main" objectType="CheckBox" fmlaLink="$H$118" lockText="1" noThreeD="1"/>
</file>

<file path=xl/ctrlProps/ctrlProp1401.xml><?xml version="1.0" encoding="utf-8"?>
<formControlPr xmlns="http://schemas.microsoft.com/office/spreadsheetml/2009/9/main" objectType="CheckBox" fmlaLink="$H$119" lockText="1" noThreeD="1"/>
</file>

<file path=xl/ctrlProps/ctrlProp1402.xml><?xml version="1.0" encoding="utf-8"?>
<formControlPr xmlns="http://schemas.microsoft.com/office/spreadsheetml/2009/9/main" objectType="CheckBox" fmlaLink="$H$120" lockText="1" noThreeD="1"/>
</file>

<file path=xl/ctrlProps/ctrlProp1403.xml><?xml version="1.0" encoding="utf-8"?>
<formControlPr xmlns="http://schemas.microsoft.com/office/spreadsheetml/2009/9/main" objectType="CheckBox" fmlaLink="$H$121" lockText="1" noThreeD="1"/>
</file>

<file path=xl/ctrlProps/ctrlProp1404.xml><?xml version="1.0" encoding="utf-8"?>
<formControlPr xmlns="http://schemas.microsoft.com/office/spreadsheetml/2009/9/main" objectType="CheckBox" fmlaLink="$H$122" lockText="1" noThreeD="1"/>
</file>

<file path=xl/ctrlProps/ctrlProp1405.xml><?xml version="1.0" encoding="utf-8"?>
<formControlPr xmlns="http://schemas.microsoft.com/office/spreadsheetml/2009/9/main" objectType="CheckBox" fmlaLink="$H$123" lockText="1" noThreeD="1"/>
</file>

<file path=xl/ctrlProps/ctrlProp1406.xml><?xml version="1.0" encoding="utf-8"?>
<formControlPr xmlns="http://schemas.microsoft.com/office/spreadsheetml/2009/9/main" objectType="CheckBox" fmlaLink="$H$124" lockText="1" noThreeD="1"/>
</file>

<file path=xl/ctrlProps/ctrlProp1407.xml><?xml version="1.0" encoding="utf-8"?>
<formControlPr xmlns="http://schemas.microsoft.com/office/spreadsheetml/2009/9/main" objectType="CheckBox" fmlaLink="$H$125" lockText="1" noThreeD="1"/>
</file>

<file path=xl/ctrlProps/ctrlProp1408.xml><?xml version="1.0" encoding="utf-8"?>
<formControlPr xmlns="http://schemas.microsoft.com/office/spreadsheetml/2009/9/main" objectType="CheckBox" fmlaLink="$H$126" lockText="1" noThreeD="1"/>
</file>

<file path=xl/ctrlProps/ctrlProp1409.xml><?xml version="1.0" encoding="utf-8"?>
<formControlPr xmlns="http://schemas.microsoft.com/office/spreadsheetml/2009/9/main" objectType="CheckBox" fmlaLink="$H$127" lockText="1" noThreeD="1"/>
</file>

<file path=xl/ctrlProps/ctrlProp1410.xml><?xml version="1.0" encoding="utf-8"?>
<formControlPr xmlns="http://schemas.microsoft.com/office/spreadsheetml/2009/9/main" objectType="CheckBox" fmlaLink="$H$128" lockText="1" noThreeD="1"/>
</file>

<file path=xl/ctrlProps/ctrlProp1411.xml><?xml version="1.0" encoding="utf-8"?>
<formControlPr xmlns="http://schemas.microsoft.com/office/spreadsheetml/2009/9/main" objectType="CheckBox" fmlaLink="$H$129" lockText="1" noThreeD="1"/>
</file>

<file path=xl/ctrlProps/ctrlProp1412.xml><?xml version="1.0" encoding="utf-8"?>
<formControlPr xmlns="http://schemas.microsoft.com/office/spreadsheetml/2009/9/main" objectType="CheckBox" fmlaLink="$H$130" lockText="1" noThreeD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CheckBox" fmlaLink="$D$13" lockText="1" noThreeD="1"/>
</file>

<file path=xl/ctrlProps/ctrlProp1415.xml><?xml version="1.0" encoding="utf-8"?>
<formControlPr xmlns="http://schemas.microsoft.com/office/spreadsheetml/2009/9/main" objectType="CheckBox" fmlaLink="$D$14" lockText="1" noThreeD="1"/>
</file>

<file path=xl/ctrlProps/ctrlProp1416.xml><?xml version="1.0" encoding="utf-8"?>
<formControlPr xmlns="http://schemas.microsoft.com/office/spreadsheetml/2009/9/main" objectType="CheckBox" fmlaLink="$D$15" lockText="1" noThreeD="1"/>
</file>

<file path=xl/ctrlProps/ctrlProp1417.xml><?xml version="1.0" encoding="utf-8"?>
<formControlPr xmlns="http://schemas.microsoft.com/office/spreadsheetml/2009/9/main" objectType="CheckBox" fmlaLink="$D$16" lockText="1" noThreeD="1"/>
</file>

<file path=xl/ctrlProps/ctrlProp1418.xml><?xml version="1.0" encoding="utf-8"?>
<formControlPr xmlns="http://schemas.microsoft.com/office/spreadsheetml/2009/9/main" objectType="CheckBox" fmlaLink="$D$17" lockText="1" noThreeD="1"/>
</file>

<file path=xl/ctrlProps/ctrlProp1419.xml><?xml version="1.0" encoding="utf-8"?>
<formControlPr xmlns="http://schemas.microsoft.com/office/spreadsheetml/2009/9/main" objectType="CheckBox" fmlaLink="$D$18" lockText="1" noThreeD="1"/>
</file>

<file path=xl/ctrlProps/ctrlProp1420.xml><?xml version="1.0" encoding="utf-8"?>
<formControlPr xmlns="http://schemas.microsoft.com/office/spreadsheetml/2009/9/main" objectType="CheckBox" fmlaLink="$D$19" lockText="1" noThreeD="1"/>
</file>

<file path=xl/ctrlProps/ctrlProp1421.xml><?xml version="1.0" encoding="utf-8"?>
<formControlPr xmlns="http://schemas.microsoft.com/office/spreadsheetml/2009/9/main" objectType="CheckBox" fmlaLink="$D$20" lockText="1" noThreeD="1"/>
</file>

<file path=xl/ctrlProps/ctrlProp1422.xml><?xml version="1.0" encoding="utf-8"?>
<formControlPr xmlns="http://schemas.microsoft.com/office/spreadsheetml/2009/9/main" objectType="CheckBox" fmlaLink="$D$21" lockText="1" noThreeD="1"/>
</file>

<file path=xl/ctrlProps/ctrlProp1423.xml><?xml version="1.0" encoding="utf-8"?>
<formControlPr xmlns="http://schemas.microsoft.com/office/spreadsheetml/2009/9/main" objectType="CheckBox" fmlaLink="$D$22" lockText="1" noThreeD="1"/>
</file>

<file path=xl/ctrlProps/ctrlProp1424.xml><?xml version="1.0" encoding="utf-8"?>
<formControlPr xmlns="http://schemas.microsoft.com/office/spreadsheetml/2009/9/main" objectType="CheckBox" fmlaLink="$D$23" lockText="1" noThreeD="1"/>
</file>

<file path=xl/ctrlProps/ctrlProp1425.xml><?xml version="1.0" encoding="utf-8"?>
<formControlPr xmlns="http://schemas.microsoft.com/office/spreadsheetml/2009/9/main" objectType="CheckBox" fmlaLink="$D$24" lockText="1" noThreeD="1"/>
</file>

<file path=xl/ctrlProps/ctrlProp1426.xml><?xml version="1.0" encoding="utf-8"?>
<formControlPr xmlns="http://schemas.microsoft.com/office/spreadsheetml/2009/9/main" objectType="CheckBox" fmlaLink="$D$25" lockText="1" noThreeD="1"/>
</file>

<file path=xl/ctrlProps/ctrlProp1427.xml><?xml version="1.0" encoding="utf-8"?>
<formControlPr xmlns="http://schemas.microsoft.com/office/spreadsheetml/2009/9/main" objectType="CheckBox" fmlaLink="$D$26" lockText="1" noThreeD="1"/>
</file>

<file path=xl/ctrlProps/ctrlProp1428.xml><?xml version="1.0" encoding="utf-8"?>
<formControlPr xmlns="http://schemas.microsoft.com/office/spreadsheetml/2009/9/main" objectType="CheckBox" fmlaLink="$D$27" lockText="1" noThreeD="1"/>
</file>

<file path=xl/ctrlProps/ctrlProp1429.xml><?xml version="1.0" encoding="utf-8"?>
<formControlPr xmlns="http://schemas.microsoft.com/office/spreadsheetml/2009/9/main" objectType="CheckBox" fmlaLink="$D$28" lockText="1" noThreeD="1"/>
</file>

<file path=xl/ctrlProps/ctrlProp1430.xml><?xml version="1.0" encoding="utf-8"?>
<formControlPr xmlns="http://schemas.microsoft.com/office/spreadsheetml/2009/9/main" objectType="CheckBox" fmlaLink="$D$29" lockText="1" noThreeD="1"/>
</file>

<file path=xl/ctrlProps/ctrlProp1431.xml><?xml version="1.0" encoding="utf-8"?>
<formControlPr xmlns="http://schemas.microsoft.com/office/spreadsheetml/2009/9/main" objectType="CheckBox" fmlaLink="$D$30" lockText="1" noThreeD="1"/>
</file>

<file path=xl/ctrlProps/ctrlProp1432.xml><?xml version="1.0" encoding="utf-8"?>
<formControlPr xmlns="http://schemas.microsoft.com/office/spreadsheetml/2009/9/main" objectType="CheckBox" fmlaLink="$D$31" lockText="1" noThreeD="1"/>
</file>

<file path=xl/ctrlProps/ctrlProp1433.xml><?xml version="1.0" encoding="utf-8"?>
<formControlPr xmlns="http://schemas.microsoft.com/office/spreadsheetml/2009/9/main" objectType="CheckBox" fmlaLink="$D$32" lockText="1" noThreeD="1"/>
</file>

<file path=xl/ctrlProps/ctrlProp1434.xml><?xml version="1.0" encoding="utf-8"?>
<formControlPr xmlns="http://schemas.microsoft.com/office/spreadsheetml/2009/9/main" objectType="CheckBox" fmlaLink="$D$33" lockText="1" noThreeD="1"/>
</file>

<file path=xl/ctrlProps/ctrlProp1435.xml><?xml version="1.0" encoding="utf-8"?>
<formControlPr xmlns="http://schemas.microsoft.com/office/spreadsheetml/2009/9/main" objectType="CheckBox" fmlaLink="$D$34" lockText="1" noThreeD="1"/>
</file>

<file path=xl/ctrlProps/ctrlProp1436.xml><?xml version="1.0" encoding="utf-8"?>
<formControlPr xmlns="http://schemas.microsoft.com/office/spreadsheetml/2009/9/main" objectType="CheckBox" fmlaLink="$D$35" lockText="1" noThreeD="1"/>
</file>

<file path=xl/ctrlProps/ctrlProp1437.xml><?xml version="1.0" encoding="utf-8"?>
<formControlPr xmlns="http://schemas.microsoft.com/office/spreadsheetml/2009/9/main" objectType="CheckBox" fmlaLink="$D$36" lockText="1" noThreeD="1"/>
</file>

<file path=xl/ctrlProps/ctrlProp1438.xml><?xml version="1.0" encoding="utf-8"?>
<formControlPr xmlns="http://schemas.microsoft.com/office/spreadsheetml/2009/9/main" objectType="CheckBox" fmlaLink="$D$37" lockText="1" noThreeD="1"/>
</file>

<file path=xl/ctrlProps/ctrlProp1439.xml><?xml version="1.0" encoding="utf-8"?>
<formControlPr xmlns="http://schemas.microsoft.com/office/spreadsheetml/2009/9/main" objectType="CheckBox" fmlaLink="$D$38" lockText="1" noThreeD="1"/>
</file>

<file path=xl/ctrlProps/ctrlProp1440.xml><?xml version="1.0" encoding="utf-8"?>
<formControlPr xmlns="http://schemas.microsoft.com/office/spreadsheetml/2009/9/main" objectType="CheckBox" fmlaLink="$D$39" lockText="1" noThreeD="1"/>
</file>

<file path=xl/ctrlProps/ctrlProp1441.xml><?xml version="1.0" encoding="utf-8"?>
<formControlPr xmlns="http://schemas.microsoft.com/office/spreadsheetml/2009/9/main" objectType="CheckBox" fmlaLink="$D$40" lockText="1" noThreeD="1"/>
</file>

<file path=xl/ctrlProps/ctrlProp1442.xml><?xml version="1.0" encoding="utf-8"?>
<formControlPr xmlns="http://schemas.microsoft.com/office/spreadsheetml/2009/9/main" objectType="CheckBox" fmlaLink="$D$41" lockText="1" noThreeD="1"/>
</file>

<file path=xl/ctrlProps/ctrlProp1443.xml><?xml version="1.0" encoding="utf-8"?>
<formControlPr xmlns="http://schemas.microsoft.com/office/spreadsheetml/2009/9/main" objectType="CheckBox" fmlaLink="$I$13" lockText="1" noThreeD="1"/>
</file>

<file path=xl/ctrlProps/ctrlProp1444.xml><?xml version="1.0" encoding="utf-8"?>
<formControlPr xmlns="http://schemas.microsoft.com/office/spreadsheetml/2009/9/main" objectType="CheckBox" fmlaLink="$I$14" lockText="1" noThreeD="1"/>
</file>

<file path=xl/ctrlProps/ctrlProp1445.xml><?xml version="1.0" encoding="utf-8"?>
<formControlPr xmlns="http://schemas.microsoft.com/office/spreadsheetml/2009/9/main" objectType="CheckBox" fmlaLink="$I$15" lockText="1" noThreeD="1"/>
</file>

<file path=xl/ctrlProps/ctrlProp1446.xml><?xml version="1.0" encoding="utf-8"?>
<formControlPr xmlns="http://schemas.microsoft.com/office/spreadsheetml/2009/9/main" objectType="CheckBox" fmlaLink="$I$16" lockText="1" noThreeD="1"/>
</file>

<file path=xl/ctrlProps/ctrlProp1447.xml><?xml version="1.0" encoding="utf-8"?>
<formControlPr xmlns="http://schemas.microsoft.com/office/spreadsheetml/2009/9/main" objectType="CheckBox" fmlaLink="$I$17" lockText="1" noThreeD="1"/>
</file>

<file path=xl/ctrlProps/ctrlProp1448.xml><?xml version="1.0" encoding="utf-8"?>
<formControlPr xmlns="http://schemas.microsoft.com/office/spreadsheetml/2009/9/main" objectType="CheckBox" fmlaLink="$I$18" lockText="1" noThreeD="1"/>
</file>

<file path=xl/ctrlProps/ctrlProp1449.xml><?xml version="1.0" encoding="utf-8"?>
<formControlPr xmlns="http://schemas.microsoft.com/office/spreadsheetml/2009/9/main" objectType="CheckBox" fmlaLink="$I$19" lockText="1" noThreeD="1"/>
</file>

<file path=xl/ctrlProps/ctrlProp1450.xml><?xml version="1.0" encoding="utf-8"?>
<formControlPr xmlns="http://schemas.microsoft.com/office/spreadsheetml/2009/9/main" objectType="CheckBox" fmlaLink="$I$20" lockText="1" noThreeD="1"/>
</file>

<file path=xl/ctrlProps/ctrlProp1451.xml><?xml version="1.0" encoding="utf-8"?>
<formControlPr xmlns="http://schemas.microsoft.com/office/spreadsheetml/2009/9/main" objectType="CheckBox" fmlaLink="$I$21" lockText="1" noThreeD="1"/>
</file>

<file path=xl/ctrlProps/ctrlProp1452.xml><?xml version="1.0" encoding="utf-8"?>
<formControlPr xmlns="http://schemas.microsoft.com/office/spreadsheetml/2009/9/main" objectType="CheckBox" fmlaLink="$I$22" lockText="1" noThreeD="1"/>
</file>

<file path=xl/ctrlProps/ctrlProp1453.xml><?xml version="1.0" encoding="utf-8"?>
<formControlPr xmlns="http://schemas.microsoft.com/office/spreadsheetml/2009/9/main" objectType="CheckBox" fmlaLink="$I$23" lockText="1" noThreeD="1"/>
</file>

<file path=xl/ctrlProps/ctrlProp1454.xml><?xml version="1.0" encoding="utf-8"?>
<formControlPr xmlns="http://schemas.microsoft.com/office/spreadsheetml/2009/9/main" objectType="CheckBox" fmlaLink="$I$24" lockText="1" noThreeD="1"/>
</file>

<file path=xl/ctrlProps/ctrlProp1455.xml><?xml version="1.0" encoding="utf-8"?>
<formControlPr xmlns="http://schemas.microsoft.com/office/spreadsheetml/2009/9/main" objectType="CheckBox" fmlaLink="$I$25" lockText="1" noThreeD="1"/>
</file>

<file path=xl/ctrlProps/ctrlProp1456.xml><?xml version="1.0" encoding="utf-8"?>
<formControlPr xmlns="http://schemas.microsoft.com/office/spreadsheetml/2009/9/main" objectType="CheckBox" fmlaLink="$I$26" lockText="1" noThreeD="1"/>
</file>

<file path=xl/ctrlProps/ctrlProp1457.xml><?xml version="1.0" encoding="utf-8"?>
<formControlPr xmlns="http://schemas.microsoft.com/office/spreadsheetml/2009/9/main" objectType="CheckBox" fmlaLink="$I$27" lockText="1" noThreeD="1"/>
</file>

<file path=xl/ctrlProps/ctrlProp1458.xml><?xml version="1.0" encoding="utf-8"?>
<formControlPr xmlns="http://schemas.microsoft.com/office/spreadsheetml/2009/9/main" objectType="CheckBox" fmlaLink="$I$28" lockText="1" noThreeD="1"/>
</file>

<file path=xl/ctrlProps/ctrlProp1459.xml><?xml version="1.0" encoding="utf-8"?>
<formControlPr xmlns="http://schemas.microsoft.com/office/spreadsheetml/2009/9/main" objectType="CheckBox" fmlaLink="$I$29" lockText="1" noThreeD="1"/>
</file>

<file path=xl/ctrlProps/ctrlProp1460.xml><?xml version="1.0" encoding="utf-8"?>
<formControlPr xmlns="http://schemas.microsoft.com/office/spreadsheetml/2009/9/main" objectType="CheckBox" fmlaLink="$I$30" lockText="1" noThreeD="1"/>
</file>

<file path=xl/ctrlProps/ctrlProp1461.xml><?xml version="1.0" encoding="utf-8"?>
<formControlPr xmlns="http://schemas.microsoft.com/office/spreadsheetml/2009/9/main" objectType="CheckBox" fmlaLink="$I$31" lockText="1" noThreeD="1"/>
</file>

<file path=xl/ctrlProps/ctrlProp1462.xml><?xml version="1.0" encoding="utf-8"?>
<formControlPr xmlns="http://schemas.microsoft.com/office/spreadsheetml/2009/9/main" objectType="CheckBox" fmlaLink="$I$32" lockText="1" noThreeD="1"/>
</file>

<file path=xl/ctrlProps/ctrlProp1463.xml><?xml version="1.0" encoding="utf-8"?>
<formControlPr xmlns="http://schemas.microsoft.com/office/spreadsheetml/2009/9/main" objectType="CheckBox" fmlaLink="$I$33" lockText="1" noThreeD="1"/>
</file>

<file path=xl/ctrlProps/ctrlProp1464.xml><?xml version="1.0" encoding="utf-8"?>
<formControlPr xmlns="http://schemas.microsoft.com/office/spreadsheetml/2009/9/main" objectType="CheckBox" fmlaLink="$I$34" lockText="1" noThreeD="1"/>
</file>

<file path=xl/ctrlProps/ctrlProp1465.xml><?xml version="1.0" encoding="utf-8"?>
<formControlPr xmlns="http://schemas.microsoft.com/office/spreadsheetml/2009/9/main" objectType="CheckBox" fmlaLink="$I$35" lockText="1" noThreeD="1"/>
</file>

<file path=xl/ctrlProps/ctrlProp1466.xml><?xml version="1.0" encoding="utf-8"?>
<formControlPr xmlns="http://schemas.microsoft.com/office/spreadsheetml/2009/9/main" objectType="CheckBox" fmlaLink="$I$36" lockText="1" noThreeD="1"/>
</file>

<file path=xl/ctrlProps/ctrlProp1467.xml><?xml version="1.0" encoding="utf-8"?>
<formControlPr xmlns="http://schemas.microsoft.com/office/spreadsheetml/2009/9/main" objectType="CheckBox" fmlaLink="$I$37" lockText="1" noThreeD="1"/>
</file>

<file path=xl/ctrlProps/ctrlProp1468.xml><?xml version="1.0" encoding="utf-8"?>
<formControlPr xmlns="http://schemas.microsoft.com/office/spreadsheetml/2009/9/main" objectType="CheckBox" fmlaLink="$I$38" lockText="1" noThreeD="1"/>
</file>

<file path=xl/ctrlProps/ctrlProp1469.xml><?xml version="1.0" encoding="utf-8"?>
<formControlPr xmlns="http://schemas.microsoft.com/office/spreadsheetml/2009/9/main" objectType="CheckBox" fmlaLink="$I$39" lockText="1" noThreeD="1"/>
</file>

<file path=xl/ctrlProps/ctrlProp1470.xml><?xml version="1.0" encoding="utf-8"?>
<formControlPr xmlns="http://schemas.microsoft.com/office/spreadsheetml/2009/9/main" objectType="CheckBox" fmlaLink="$I$40" lockText="1" noThreeD="1"/>
</file>

<file path=xl/ctrlProps/ctrlProp1471.xml><?xml version="1.0" encoding="utf-8"?>
<formControlPr xmlns="http://schemas.microsoft.com/office/spreadsheetml/2009/9/main" objectType="CheckBox" fmlaLink="$I$41" lockText="1" noThreeD="1"/>
</file>

<file path=xl/ctrlProps/ctrlProp1472.xml><?xml version="1.0" encoding="utf-8"?>
<formControlPr xmlns="http://schemas.microsoft.com/office/spreadsheetml/2009/9/main" objectType="CheckBox" fmlaLink="$D$44" lockText="1" noThreeD="1"/>
</file>

<file path=xl/ctrlProps/ctrlProp1473.xml><?xml version="1.0" encoding="utf-8"?>
<formControlPr xmlns="http://schemas.microsoft.com/office/spreadsheetml/2009/9/main" objectType="CheckBox" fmlaLink="$D$45" lockText="1" noThreeD="1"/>
</file>

<file path=xl/ctrlProps/ctrlProp1474.xml><?xml version="1.0" encoding="utf-8"?>
<formControlPr xmlns="http://schemas.microsoft.com/office/spreadsheetml/2009/9/main" objectType="CheckBox" fmlaLink="$D$46" lockText="1" noThreeD="1"/>
</file>

<file path=xl/ctrlProps/ctrlProp1475.xml><?xml version="1.0" encoding="utf-8"?>
<formControlPr xmlns="http://schemas.microsoft.com/office/spreadsheetml/2009/9/main" objectType="CheckBox" fmlaLink="$I$44" lockText="1" noThreeD="1"/>
</file>

<file path=xl/ctrlProps/ctrlProp1476.xml><?xml version="1.0" encoding="utf-8"?>
<formControlPr xmlns="http://schemas.microsoft.com/office/spreadsheetml/2009/9/main" objectType="CheckBox" fmlaLink="$I$45" lockText="1" noThreeD="1"/>
</file>

<file path=xl/ctrlProps/ctrlProp1477.xml><?xml version="1.0" encoding="utf-8"?>
<formControlPr xmlns="http://schemas.microsoft.com/office/spreadsheetml/2009/9/main" objectType="CheckBox" fmlaLink="$I$46" lockText="1" noThreeD="1"/>
</file>

<file path=xl/ctrlProps/ctrlProp1478.xml><?xml version="1.0" encoding="utf-8"?>
<formControlPr xmlns="http://schemas.microsoft.com/office/spreadsheetml/2009/9/main" objectType="CheckBox" fmlaLink="$I$47" lockText="1" noThreeD="1"/>
</file>

<file path=xl/ctrlProps/ctrlProp1479.xml><?xml version="1.0" encoding="utf-8"?>
<formControlPr xmlns="http://schemas.microsoft.com/office/spreadsheetml/2009/9/main" objectType="CheckBox" fmlaLink="$I$48" lockText="1" noThreeD="1"/>
</file>

<file path=xl/ctrlProps/ctrlProp1480.xml><?xml version="1.0" encoding="utf-8"?>
<formControlPr xmlns="http://schemas.microsoft.com/office/spreadsheetml/2009/9/main" objectType="CheckBox" fmlaLink="$I$49" lockText="1" noThreeD="1"/>
</file>

<file path=xl/ctrlProps/ctrlProp1481.xml><?xml version="1.0" encoding="utf-8"?>
<formControlPr xmlns="http://schemas.microsoft.com/office/spreadsheetml/2009/9/main" objectType="CheckBox" fmlaLink="$D$46" lockText="1" noThreeD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CheckBox" fmlaLink="$H$5" lockText="1" noThreeD="1"/>
</file>

<file path=xl/ctrlProps/ctrlProp1486.xml><?xml version="1.0" encoding="utf-8"?>
<formControlPr xmlns="http://schemas.microsoft.com/office/spreadsheetml/2009/9/main" objectType="CheckBox" fmlaLink="$H$6" lockText="1" noThreeD="1"/>
</file>

<file path=xl/ctrlProps/ctrlProp1487.xml><?xml version="1.0" encoding="utf-8"?>
<formControlPr xmlns="http://schemas.microsoft.com/office/spreadsheetml/2009/9/main" objectType="CheckBox" fmlaLink="$H$7" lockText="1" noThreeD="1"/>
</file>

<file path=xl/ctrlProps/ctrlProp1488.xml><?xml version="1.0" encoding="utf-8"?>
<formControlPr xmlns="http://schemas.microsoft.com/office/spreadsheetml/2009/9/main" objectType="CheckBox" fmlaLink="$H$8" lockText="1" noThreeD="1"/>
</file>

<file path=xl/ctrlProps/ctrlProp1489.xml><?xml version="1.0" encoding="utf-8"?>
<formControlPr xmlns="http://schemas.microsoft.com/office/spreadsheetml/2009/9/main" objectType="CheckBox" fmlaLink="$H$9" lockText="1" noThreeD="1"/>
</file>

<file path=xl/ctrlProps/ctrlProp1490.xml><?xml version="1.0" encoding="utf-8"?>
<formControlPr xmlns="http://schemas.microsoft.com/office/spreadsheetml/2009/9/main" objectType="CheckBox" fmlaLink="$H$10" lockText="1" noThreeD="1"/>
</file>

<file path=xl/ctrlProps/ctrlProp1491.xml><?xml version="1.0" encoding="utf-8"?>
<formControlPr xmlns="http://schemas.microsoft.com/office/spreadsheetml/2009/9/main" objectType="CheckBox" fmlaLink="$H$11" lockText="1" noThreeD="1"/>
</file>

<file path=xl/ctrlProps/ctrlProp1492.xml><?xml version="1.0" encoding="utf-8"?>
<formControlPr xmlns="http://schemas.microsoft.com/office/spreadsheetml/2009/9/main" objectType="CheckBox" fmlaLink="$H$12" lockText="1" noThreeD="1"/>
</file>

<file path=xl/ctrlProps/ctrlProp1493.xml><?xml version="1.0" encoding="utf-8"?>
<formControlPr xmlns="http://schemas.microsoft.com/office/spreadsheetml/2009/9/main" objectType="CheckBox" fmlaLink="$H$13" lockText="1" noThreeD="1"/>
</file>

<file path=xl/ctrlProps/ctrlProp1494.xml><?xml version="1.0" encoding="utf-8"?>
<formControlPr xmlns="http://schemas.microsoft.com/office/spreadsheetml/2009/9/main" objectType="CheckBox" fmlaLink="$H$14" lockText="1" noThreeD="1"/>
</file>

<file path=xl/ctrlProps/ctrlProp1495.xml><?xml version="1.0" encoding="utf-8"?>
<formControlPr xmlns="http://schemas.microsoft.com/office/spreadsheetml/2009/9/main" objectType="CheckBox" fmlaLink="$H$15" lockText="1" noThreeD="1"/>
</file>

<file path=xl/ctrlProps/ctrlProp1496.xml><?xml version="1.0" encoding="utf-8"?>
<formControlPr xmlns="http://schemas.microsoft.com/office/spreadsheetml/2009/9/main" objectType="CheckBox" fmlaLink="$H$16" lockText="1" noThreeD="1"/>
</file>

<file path=xl/ctrlProps/ctrlProp1497.xml><?xml version="1.0" encoding="utf-8"?>
<formControlPr xmlns="http://schemas.microsoft.com/office/spreadsheetml/2009/9/main" objectType="CheckBox" fmlaLink="$H$17" lockText="1" noThreeD="1"/>
</file>

<file path=xl/ctrlProps/ctrlProp1498.xml><?xml version="1.0" encoding="utf-8"?>
<formControlPr xmlns="http://schemas.microsoft.com/office/spreadsheetml/2009/9/main" objectType="CheckBox" fmlaLink="$H$18" lockText="1" noThreeD="1"/>
</file>

<file path=xl/ctrlProps/ctrlProp1499.xml><?xml version="1.0" encoding="utf-8"?>
<formControlPr xmlns="http://schemas.microsoft.com/office/spreadsheetml/2009/9/main" objectType="CheckBox" fmlaLink="$H$19" lockText="1" noThreeD="1"/>
</file>

<file path=xl/ctrlProps/ctrlProp1500.xml><?xml version="1.0" encoding="utf-8"?>
<formControlPr xmlns="http://schemas.microsoft.com/office/spreadsheetml/2009/9/main" objectType="CheckBox" fmlaLink="$H$20" lockText="1" noThreeD="1"/>
</file>

<file path=xl/ctrlProps/ctrlProp1501.xml><?xml version="1.0" encoding="utf-8"?>
<formControlPr xmlns="http://schemas.microsoft.com/office/spreadsheetml/2009/9/main" objectType="CheckBox" fmlaLink="$H$21" lockText="1" noThreeD="1"/>
</file>

<file path=xl/ctrlProps/ctrlProp1502.xml><?xml version="1.0" encoding="utf-8"?>
<formControlPr xmlns="http://schemas.microsoft.com/office/spreadsheetml/2009/9/main" objectType="CheckBox" fmlaLink="$H$22" lockText="1" noThreeD="1"/>
</file>

<file path=xl/ctrlProps/ctrlProp1503.xml><?xml version="1.0" encoding="utf-8"?>
<formControlPr xmlns="http://schemas.microsoft.com/office/spreadsheetml/2009/9/main" objectType="CheckBox" fmlaLink="$H$23" lockText="1" noThreeD="1"/>
</file>

<file path=xl/ctrlProps/ctrlProp1504.xml><?xml version="1.0" encoding="utf-8"?>
<formControlPr xmlns="http://schemas.microsoft.com/office/spreadsheetml/2009/9/main" objectType="CheckBox" fmlaLink="$H$24" lockText="1" noThreeD="1"/>
</file>

<file path=xl/ctrlProps/ctrlProp1505.xml><?xml version="1.0" encoding="utf-8"?>
<formControlPr xmlns="http://schemas.microsoft.com/office/spreadsheetml/2009/9/main" objectType="CheckBox" fmlaLink="$H$25" lockText="1" noThreeD="1"/>
</file>

<file path=xl/ctrlProps/ctrlProp1506.xml><?xml version="1.0" encoding="utf-8"?>
<formControlPr xmlns="http://schemas.microsoft.com/office/spreadsheetml/2009/9/main" objectType="CheckBox" fmlaLink="$H$26" lockText="1" noThreeD="1"/>
</file>

<file path=xl/ctrlProps/ctrlProp1507.xml><?xml version="1.0" encoding="utf-8"?>
<formControlPr xmlns="http://schemas.microsoft.com/office/spreadsheetml/2009/9/main" objectType="CheckBox" fmlaLink="$H$27" lockText="1" noThreeD="1"/>
</file>

<file path=xl/ctrlProps/ctrlProp1508.xml><?xml version="1.0" encoding="utf-8"?>
<formControlPr xmlns="http://schemas.microsoft.com/office/spreadsheetml/2009/9/main" objectType="CheckBox" fmlaLink="$H$28" lockText="1" noThreeD="1"/>
</file>

<file path=xl/ctrlProps/ctrlProp1509.xml><?xml version="1.0" encoding="utf-8"?>
<formControlPr xmlns="http://schemas.microsoft.com/office/spreadsheetml/2009/9/main" objectType="CheckBox" fmlaLink="$H$29" lockText="1" noThreeD="1"/>
</file>

<file path=xl/ctrlProps/ctrlProp1510.xml><?xml version="1.0" encoding="utf-8"?>
<formControlPr xmlns="http://schemas.microsoft.com/office/spreadsheetml/2009/9/main" objectType="CheckBox" fmlaLink="$H$30" lockText="1" noThreeD="1"/>
</file>

<file path=xl/ctrlProps/ctrlProp1511.xml><?xml version="1.0" encoding="utf-8"?>
<formControlPr xmlns="http://schemas.microsoft.com/office/spreadsheetml/2009/9/main" objectType="CheckBox" fmlaLink="$H$31" lockText="1" noThreeD="1"/>
</file>

<file path=xl/ctrlProps/ctrlProp1512.xml><?xml version="1.0" encoding="utf-8"?>
<formControlPr xmlns="http://schemas.microsoft.com/office/spreadsheetml/2009/9/main" objectType="CheckBox" fmlaLink="$H$32" lockText="1" noThreeD="1"/>
</file>

<file path=xl/ctrlProps/ctrlProp1513.xml><?xml version="1.0" encoding="utf-8"?>
<formControlPr xmlns="http://schemas.microsoft.com/office/spreadsheetml/2009/9/main" objectType="CheckBox" fmlaLink="$H$33" lockText="1" noThreeD="1"/>
</file>

<file path=xl/ctrlProps/ctrlProp1514.xml><?xml version="1.0" encoding="utf-8"?>
<formControlPr xmlns="http://schemas.microsoft.com/office/spreadsheetml/2009/9/main" objectType="CheckBox" fmlaLink="$H$34" lockText="1" noThreeD="1"/>
</file>

<file path=xl/ctrlProps/ctrlProp1515.xml><?xml version="1.0" encoding="utf-8"?>
<formControlPr xmlns="http://schemas.microsoft.com/office/spreadsheetml/2009/9/main" objectType="CheckBox" fmlaLink="$H$35" lockText="1" noThreeD="1"/>
</file>

<file path=xl/ctrlProps/ctrlProp1516.xml><?xml version="1.0" encoding="utf-8"?>
<formControlPr xmlns="http://schemas.microsoft.com/office/spreadsheetml/2009/9/main" objectType="CheckBox" fmlaLink="$H$36" lockText="1" noThreeD="1"/>
</file>

<file path=xl/ctrlProps/ctrlProp1517.xml><?xml version="1.0" encoding="utf-8"?>
<formControlPr xmlns="http://schemas.microsoft.com/office/spreadsheetml/2009/9/main" objectType="CheckBox" fmlaLink="$H$37" lockText="1" noThreeD="1"/>
</file>

<file path=xl/ctrlProps/ctrlProp1518.xml><?xml version="1.0" encoding="utf-8"?>
<formControlPr xmlns="http://schemas.microsoft.com/office/spreadsheetml/2009/9/main" objectType="CheckBox" fmlaLink="$H$38" lockText="1" noThreeD="1"/>
</file>

<file path=xl/ctrlProps/ctrlProp1519.xml><?xml version="1.0" encoding="utf-8"?>
<formControlPr xmlns="http://schemas.microsoft.com/office/spreadsheetml/2009/9/main" objectType="CheckBox" fmlaLink="$H$39" lockText="1" noThreeD="1"/>
</file>

<file path=xl/ctrlProps/ctrlProp1520.xml><?xml version="1.0" encoding="utf-8"?>
<formControlPr xmlns="http://schemas.microsoft.com/office/spreadsheetml/2009/9/main" objectType="CheckBox" fmlaLink="$H$40" lockText="1" noThreeD="1"/>
</file>

<file path=xl/ctrlProps/ctrlProp1521.xml><?xml version="1.0" encoding="utf-8"?>
<formControlPr xmlns="http://schemas.microsoft.com/office/spreadsheetml/2009/9/main" objectType="CheckBox" fmlaLink="$H$41" lockText="1" noThreeD="1"/>
</file>

<file path=xl/ctrlProps/ctrlProp1522.xml><?xml version="1.0" encoding="utf-8"?>
<formControlPr xmlns="http://schemas.microsoft.com/office/spreadsheetml/2009/9/main" objectType="CheckBox" fmlaLink="$H$42" lockText="1" noThreeD="1"/>
</file>

<file path=xl/ctrlProps/ctrlProp1523.xml><?xml version="1.0" encoding="utf-8"?>
<formControlPr xmlns="http://schemas.microsoft.com/office/spreadsheetml/2009/9/main" objectType="CheckBox" fmlaLink="$H$43" lockText="1" noThreeD="1"/>
</file>

<file path=xl/ctrlProps/ctrlProp1524.xml><?xml version="1.0" encoding="utf-8"?>
<formControlPr xmlns="http://schemas.microsoft.com/office/spreadsheetml/2009/9/main" objectType="CheckBox" fmlaLink="$H$44" lockText="1" noThreeD="1"/>
</file>

<file path=xl/ctrlProps/ctrlProp1525.xml><?xml version="1.0" encoding="utf-8"?>
<formControlPr xmlns="http://schemas.microsoft.com/office/spreadsheetml/2009/9/main" objectType="CheckBox" fmlaLink="$H$45" lockText="1" noThreeD="1"/>
</file>

<file path=xl/ctrlProps/ctrlProp1526.xml><?xml version="1.0" encoding="utf-8"?>
<formControlPr xmlns="http://schemas.microsoft.com/office/spreadsheetml/2009/9/main" objectType="CheckBox" fmlaLink="$H$46" lockText="1" noThreeD="1"/>
</file>

<file path=xl/ctrlProps/ctrlProp1527.xml><?xml version="1.0" encoding="utf-8"?>
<formControlPr xmlns="http://schemas.microsoft.com/office/spreadsheetml/2009/9/main" objectType="CheckBox" fmlaLink="$H$47" lockText="1" noThreeD="1"/>
</file>

<file path=xl/ctrlProps/ctrlProp1528.xml><?xml version="1.0" encoding="utf-8"?>
<formControlPr xmlns="http://schemas.microsoft.com/office/spreadsheetml/2009/9/main" objectType="CheckBox" fmlaLink="$H$48" lockText="1" noThreeD="1"/>
</file>

<file path=xl/ctrlProps/ctrlProp1529.xml><?xml version="1.0" encoding="utf-8"?>
<formControlPr xmlns="http://schemas.microsoft.com/office/spreadsheetml/2009/9/main" objectType="CheckBox" fmlaLink="$H$49" lockText="1" noThreeD="1"/>
</file>

<file path=xl/ctrlProps/ctrlProp1530.xml><?xml version="1.0" encoding="utf-8"?>
<formControlPr xmlns="http://schemas.microsoft.com/office/spreadsheetml/2009/9/main" objectType="CheckBox" fmlaLink="$H$50" lockText="1" noThreeD="1"/>
</file>

<file path=xl/ctrlProps/ctrlProp1531.xml><?xml version="1.0" encoding="utf-8"?>
<formControlPr xmlns="http://schemas.microsoft.com/office/spreadsheetml/2009/9/main" objectType="CheckBox" fmlaLink="$H$51" lockText="1" noThreeD="1"/>
</file>

<file path=xl/ctrlProps/ctrlProp1532.xml><?xml version="1.0" encoding="utf-8"?>
<formControlPr xmlns="http://schemas.microsoft.com/office/spreadsheetml/2009/9/main" objectType="CheckBox" fmlaLink="$H$52" lockText="1" noThreeD="1"/>
</file>

<file path=xl/ctrlProps/ctrlProp1533.xml><?xml version="1.0" encoding="utf-8"?>
<formControlPr xmlns="http://schemas.microsoft.com/office/spreadsheetml/2009/9/main" objectType="CheckBox" fmlaLink="$H$53" lockText="1" noThreeD="1"/>
</file>

<file path=xl/ctrlProps/ctrlProp1534.xml><?xml version="1.0" encoding="utf-8"?>
<formControlPr xmlns="http://schemas.microsoft.com/office/spreadsheetml/2009/9/main" objectType="CheckBox" fmlaLink="$H$54" lockText="1" noThreeD="1"/>
</file>

<file path=xl/ctrlProps/ctrlProp1535.xml><?xml version="1.0" encoding="utf-8"?>
<formControlPr xmlns="http://schemas.microsoft.com/office/spreadsheetml/2009/9/main" objectType="CheckBox" fmlaLink="$H$55" lockText="1" noThreeD="1"/>
</file>

<file path=xl/ctrlProps/ctrlProp1536.xml><?xml version="1.0" encoding="utf-8"?>
<formControlPr xmlns="http://schemas.microsoft.com/office/spreadsheetml/2009/9/main" objectType="CheckBox" fmlaLink="$H$56" lockText="1" noThreeD="1"/>
</file>

<file path=xl/ctrlProps/ctrlProp1537.xml><?xml version="1.0" encoding="utf-8"?>
<formControlPr xmlns="http://schemas.microsoft.com/office/spreadsheetml/2009/9/main" objectType="CheckBox" fmlaLink="$H$57" lockText="1" noThreeD="1"/>
</file>

<file path=xl/ctrlProps/ctrlProp1538.xml><?xml version="1.0" encoding="utf-8"?>
<formControlPr xmlns="http://schemas.microsoft.com/office/spreadsheetml/2009/9/main" objectType="CheckBox" fmlaLink="$H$58" lockText="1" noThreeD="1"/>
</file>

<file path=xl/ctrlProps/ctrlProp1539.xml><?xml version="1.0" encoding="utf-8"?>
<formControlPr xmlns="http://schemas.microsoft.com/office/spreadsheetml/2009/9/main" objectType="CheckBox" fmlaLink="$H$59" lockText="1" noThreeD="1"/>
</file>

<file path=xl/ctrlProps/ctrlProp1540.xml><?xml version="1.0" encoding="utf-8"?>
<formControlPr xmlns="http://schemas.microsoft.com/office/spreadsheetml/2009/9/main" objectType="CheckBox" fmlaLink="$H$60" lockText="1" noThreeD="1"/>
</file>

<file path=xl/ctrlProps/ctrlProp1541.xml><?xml version="1.0" encoding="utf-8"?>
<formControlPr xmlns="http://schemas.microsoft.com/office/spreadsheetml/2009/9/main" objectType="CheckBox" fmlaLink="$H$61" lockText="1" noThreeD="1"/>
</file>

<file path=xl/ctrlProps/ctrlProp1542.xml><?xml version="1.0" encoding="utf-8"?>
<formControlPr xmlns="http://schemas.microsoft.com/office/spreadsheetml/2009/9/main" objectType="CheckBox" fmlaLink="$H$62" lockText="1" noThreeD="1"/>
</file>

<file path=xl/ctrlProps/ctrlProp1543.xml><?xml version="1.0" encoding="utf-8"?>
<formControlPr xmlns="http://schemas.microsoft.com/office/spreadsheetml/2009/9/main" objectType="CheckBox" fmlaLink="$H$63" lockText="1" noThreeD="1"/>
</file>

<file path=xl/ctrlProps/ctrlProp1544.xml><?xml version="1.0" encoding="utf-8"?>
<formControlPr xmlns="http://schemas.microsoft.com/office/spreadsheetml/2009/9/main" objectType="CheckBox" fmlaLink="$H$64" lockText="1" noThreeD="1"/>
</file>

<file path=xl/ctrlProps/ctrlProp1545.xml><?xml version="1.0" encoding="utf-8"?>
<formControlPr xmlns="http://schemas.microsoft.com/office/spreadsheetml/2009/9/main" objectType="CheckBox" fmlaLink="$H$65" lockText="1" noThreeD="1"/>
</file>

<file path=xl/ctrlProps/ctrlProp1546.xml><?xml version="1.0" encoding="utf-8"?>
<formControlPr xmlns="http://schemas.microsoft.com/office/spreadsheetml/2009/9/main" objectType="CheckBox" fmlaLink="$H$66" lockText="1" noThreeD="1"/>
</file>

<file path=xl/ctrlProps/ctrlProp1547.xml><?xml version="1.0" encoding="utf-8"?>
<formControlPr xmlns="http://schemas.microsoft.com/office/spreadsheetml/2009/9/main" objectType="CheckBox" fmlaLink="$H$67" lockText="1" noThreeD="1"/>
</file>

<file path=xl/ctrlProps/ctrlProp1548.xml><?xml version="1.0" encoding="utf-8"?>
<formControlPr xmlns="http://schemas.microsoft.com/office/spreadsheetml/2009/9/main" objectType="CheckBox" fmlaLink="$H$68" lockText="1" noThreeD="1"/>
</file>

<file path=xl/ctrlProps/ctrlProp1549.xml><?xml version="1.0" encoding="utf-8"?>
<formControlPr xmlns="http://schemas.microsoft.com/office/spreadsheetml/2009/9/main" objectType="CheckBox" fmlaLink="$H$69" lockText="1" noThreeD="1"/>
</file>

<file path=xl/ctrlProps/ctrlProp1550.xml><?xml version="1.0" encoding="utf-8"?>
<formControlPr xmlns="http://schemas.microsoft.com/office/spreadsheetml/2009/9/main" objectType="CheckBox" fmlaLink="$H$70" lockText="1" noThreeD="1"/>
</file>

<file path=xl/ctrlProps/ctrlProp1551.xml><?xml version="1.0" encoding="utf-8"?>
<formControlPr xmlns="http://schemas.microsoft.com/office/spreadsheetml/2009/9/main" objectType="CheckBox" fmlaLink="$H$71" lockText="1" noThreeD="1"/>
</file>

<file path=xl/ctrlProps/ctrlProp1552.xml><?xml version="1.0" encoding="utf-8"?>
<formControlPr xmlns="http://schemas.microsoft.com/office/spreadsheetml/2009/9/main" objectType="CheckBox" fmlaLink="$H$72" lockText="1" noThreeD="1"/>
</file>

<file path=xl/ctrlProps/ctrlProp1553.xml><?xml version="1.0" encoding="utf-8"?>
<formControlPr xmlns="http://schemas.microsoft.com/office/spreadsheetml/2009/9/main" objectType="CheckBox" fmlaLink="$H$73" lockText="1" noThreeD="1"/>
</file>

<file path=xl/ctrlProps/ctrlProp1554.xml><?xml version="1.0" encoding="utf-8"?>
<formControlPr xmlns="http://schemas.microsoft.com/office/spreadsheetml/2009/9/main" objectType="CheckBox" fmlaLink="$H$74" lockText="1" noThreeD="1"/>
</file>

<file path=xl/ctrlProps/ctrlProp1555.xml><?xml version="1.0" encoding="utf-8"?>
<formControlPr xmlns="http://schemas.microsoft.com/office/spreadsheetml/2009/9/main" objectType="CheckBox" fmlaLink="$H$75" lockText="1" noThreeD="1"/>
</file>

<file path=xl/ctrlProps/ctrlProp1556.xml><?xml version="1.0" encoding="utf-8"?>
<formControlPr xmlns="http://schemas.microsoft.com/office/spreadsheetml/2009/9/main" objectType="CheckBox" fmlaLink="$H$76" lockText="1" noThreeD="1"/>
</file>

<file path=xl/ctrlProps/ctrlProp1557.xml><?xml version="1.0" encoding="utf-8"?>
<formControlPr xmlns="http://schemas.microsoft.com/office/spreadsheetml/2009/9/main" objectType="CheckBox" fmlaLink="$H$77" lockText="1" noThreeD="1"/>
</file>

<file path=xl/ctrlProps/ctrlProp1558.xml><?xml version="1.0" encoding="utf-8"?>
<formControlPr xmlns="http://schemas.microsoft.com/office/spreadsheetml/2009/9/main" objectType="CheckBox" fmlaLink="$H$78" lockText="1" noThreeD="1"/>
</file>

<file path=xl/ctrlProps/ctrlProp1559.xml><?xml version="1.0" encoding="utf-8"?>
<formControlPr xmlns="http://schemas.microsoft.com/office/spreadsheetml/2009/9/main" objectType="CheckBox" fmlaLink="$H$79" lockText="1" noThreeD="1"/>
</file>

<file path=xl/ctrlProps/ctrlProp1560.xml><?xml version="1.0" encoding="utf-8"?>
<formControlPr xmlns="http://schemas.microsoft.com/office/spreadsheetml/2009/9/main" objectType="CheckBox" fmlaLink="$H$80" lockText="1" noThreeD="1"/>
</file>

<file path=xl/ctrlProps/ctrlProp1561.xml><?xml version="1.0" encoding="utf-8"?>
<formControlPr xmlns="http://schemas.microsoft.com/office/spreadsheetml/2009/9/main" objectType="CheckBox" fmlaLink="$H$81" lockText="1" noThreeD="1"/>
</file>

<file path=xl/ctrlProps/ctrlProp1562.xml><?xml version="1.0" encoding="utf-8"?>
<formControlPr xmlns="http://schemas.microsoft.com/office/spreadsheetml/2009/9/main" objectType="CheckBox" fmlaLink="$H$82" lockText="1" noThreeD="1"/>
</file>

<file path=xl/ctrlProps/ctrlProp1563.xml><?xml version="1.0" encoding="utf-8"?>
<formControlPr xmlns="http://schemas.microsoft.com/office/spreadsheetml/2009/9/main" objectType="CheckBox" fmlaLink="$H$83" lockText="1" noThreeD="1"/>
</file>

<file path=xl/ctrlProps/ctrlProp1564.xml><?xml version="1.0" encoding="utf-8"?>
<formControlPr xmlns="http://schemas.microsoft.com/office/spreadsheetml/2009/9/main" objectType="CheckBox" fmlaLink="$H$84" lockText="1" noThreeD="1"/>
</file>

<file path=xl/ctrlProps/ctrlProp1565.xml><?xml version="1.0" encoding="utf-8"?>
<formControlPr xmlns="http://schemas.microsoft.com/office/spreadsheetml/2009/9/main" objectType="CheckBox" fmlaLink="$H$85" lockText="1" noThreeD="1"/>
</file>

<file path=xl/ctrlProps/ctrlProp1566.xml><?xml version="1.0" encoding="utf-8"?>
<formControlPr xmlns="http://schemas.microsoft.com/office/spreadsheetml/2009/9/main" objectType="CheckBox" fmlaLink="$H$86" lockText="1" noThreeD="1"/>
</file>

<file path=xl/ctrlProps/ctrlProp1567.xml><?xml version="1.0" encoding="utf-8"?>
<formControlPr xmlns="http://schemas.microsoft.com/office/spreadsheetml/2009/9/main" objectType="CheckBox" fmlaLink="$H$87" lockText="1" noThreeD="1"/>
</file>

<file path=xl/ctrlProps/ctrlProp1568.xml><?xml version="1.0" encoding="utf-8"?>
<formControlPr xmlns="http://schemas.microsoft.com/office/spreadsheetml/2009/9/main" objectType="CheckBox" fmlaLink="$H$88" lockText="1" noThreeD="1"/>
</file>

<file path=xl/ctrlProps/ctrlProp1569.xml><?xml version="1.0" encoding="utf-8"?>
<formControlPr xmlns="http://schemas.microsoft.com/office/spreadsheetml/2009/9/main" objectType="CheckBox" fmlaLink="$H$89" lockText="1" noThreeD="1"/>
</file>

<file path=xl/ctrlProps/ctrlProp1570.xml><?xml version="1.0" encoding="utf-8"?>
<formControlPr xmlns="http://schemas.microsoft.com/office/spreadsheetml/2009/9/main" objectType="CheckBox" fmlaLink="$H$90" lockText="1" noThreeD="1"/>
</file>

<file path=xl/ctrlProps/ctrlProp1571.xml><?xml version="1.0" encoding="utf-8"?>
<formControlPr xmlns="http://schemas.microsoft.com/office/spreadsheetml/2009/9/main" objectType="CheckBox" fmlaLink="$H$91" lockText="1" noThreeD="1"/>
</file>

<file path=xl/ctrlProps/ctrlProp1572.xml><?xml version="1.0" encoding="utf-8"?>
<formControlPr xmlns="http://schemas.microsoft.com/office/spreadsheetml/2009/9/main" objectType="CheckBox" fmlaLink="$H$92" lockText="1" noThreeD="1"/>
</file>

<file path=xl/ctrlProps/ctrlProp1573.xml><?xml version="1.0" encoding="utf-8"?>
<formControlPr xmlns="http://schemas.microsoft.com/office/spreadsheetml/2009/9/main" objectType="CheckBox" fmlaLink="$H$93" lockText="1" noThreeD="1"/>
</file>

<file path=xl/ctrlProps/ctrlProp1574.xml><?xml version="1.0" encoding="utf-8"?>
<formControlPr xmlns="http://schemas.microsoft.com/office/spreadsheetml/2009/9/main" objectType="CheckBox" fmlaLink="$H$94" lockText="1" noThreeD="1"/>
</file>

<file path=xl/ctrlProps/ctrlProp1575.xml><?xml version="1.0" encoding="utf-8"?>
<formControlPr xmlns="http://schemas.microsoft.com/office/spreadsheetml/2009/9/main" objectType="CheckBox" fmlaLink="$H$95" lockText="1" noThreeD="1"/>
</file>

<file path=xl/ctrlProps/ctrlProp1576.xml><?xml version="1.0" encoding="utf-8"?>
<formControlPr xmlns="http://schemas.microsoft.com/office/spreadsheetml/2009/9/main" objectType="CheckBox" fmlaLink="$H$96" lockText="1" noThreeD="1"/>
</file>

<file path=xl/ctrlProps/ctrlProp1577.xml><?xml version="1.0" encoding="utf-8"?>
<formControlPr xmlns="http://schemas.microsoft.com/office/spreadsheetml/2009/9/main" objectType="CheckBox" fmlaLink="$H$97" lockText="1" noThreeD="1"/>
</file>

<file path=xl/ctrlProps/ctrlProp1578.xml><?xml version="1.0" encoding="utf-8"?>
<formControlPr xmlns="http://schemas.microsoft.com/office/spreadsheetml/2009/9/main" objectType="CheckBox" fmlaLink="$H$98" lockText="1" noThreeD="1"/>
</file>

<file path=xl/ctrlProps/ctrlProp1579.xml><?xml version="1.0" encoding="utf-8"?>
<formControlPr xmlns="http://schemas.microsoft.com/office/spreadsheetml/2009/9/main" objectType="CheckBox" fmlaLink="$H$99" lockText="1" noThreeD="1"/>
</file>

<file path=xl/ctrlProps/ctrlProp1580.xml><?xml version="1.0" encoding="utf-8"?>
<formControlPr xmlns="http://schemas.microsoft.com/office/spreadsheetml/2009/9/main" objectType="CheckBox" fmlaLink="$H$100" lockText="1" noThreeD="1"/>
</file>

<file path=xl/ctrlProps/ctrlProp1581.xml><?xml version="1.0" encoding="utf-8"?>
<formControlPr xmlns="http://schemas.microsoft.com/office/spreadsheetml/2009/9/main" objectType="CheckBox" fmlaLink="$H$101" lockText="1" noThreeD="1"/>
</file>

<file path=xl/ctrlProps/ctrlProp1582.xml><?xml version="1.0" encoding="utf-8"?>
<formControlPr xmlns="http://schemas.microsoft.com/office/spreadsheetml/2009/9/main" objectType="CheckBox" fmlaLink="$H$102" lockText="1" noThreeD="1"/>
</file>

<file path=xl/ctrlProps/ctrlProp1583.xml><?xml version="1.0" encoding="utf-8"?>
<formControlPr xmlns="http://schemas.microsoft.com/office/spreadsheetml/2009/9/main" objectType="CheckBox" fmlaLink="$H$103" lockText="1" noThreeD="1"/>
</file>

<file path=xl/ctrlProps/ctrlProp1584.xml><?xml version="1.0" encoding="utf-8"?>
<formControlPr xmlns="http://schemas.microsoft.com/office/spreadsheetml/2009/9/main" objectType="CheckBox" fmlaLink="$H$104" lockText="1" noThreeD="1"/>
</file>

<file path=xl/ctrlProps/ctrlProp1585.xml><?xml version="1.0" encoding="utf-8"?>
<formControlPr xmlns="http://schemas.microsoft.com/office/spreadsheetml/2009/9/main" objectType="CheckBox" fmlaLink="$H$105" lockText="1" noThreeD="1"/>
</file>

<file path=xl/ctrlProps/ctrlProp1586.xml><?xml version="1.0" encoding="utf-8"?>
<formControlPr xmlns="http://schemas.microsoft.com/office/spreadsheetml/2009/9/main" objectType="CheckBox" fmlaLink="$H$106" lockText="1" noThreeD="1"/>
</file>

<file path=xl/ctrlProps/ctrlProp1587.xml><?xml version="1.0" encoding="utf-8"?>
<formControlPr xmlns="http://schemas.microsoft.com/office/spreadsheetml/2009/9/main" objectType="CheckBox" fmlaLink="$H$107" lockText="1" noThreeD="1"/>
</file>

<file path=xl/ctrlProps/ctrlProp1588.xml><?xml version="1.0" encoding="utf-8"?>
<formControlPr xmlns="http://schemas.microsoft.com/office/spreadsheetml/2009/9/main" objectType="CheckBox" fmlaLink="$H$108" lockText="1" noThreeD="1"/>
</file>

<file path=xl/ctrlProps/ctrlProp1589.xml><?xml version="1.0" encoding="utf-8"?>
<formControlPr xmlns="http://schemas.microsoft.com/office/spreadsheetml/2009/9/main" objectType="CheckBox" fmlaLink="$H$109" lockText="1" noThreeD="1"/>
</file>

<file path=xl/ctrlProps/ctrlProp1590.xml><?xml version="1.0" encoding="utf-8"?>
<formControlPr xmlns="http://schemas.microsoft.com/office/spreadsheetml/2009/9/main" objectType="CheckBox" fmlaLink="$H$110" lockText="1" noThreeD="1"/>
</file>

<file path=xl/ctrlProps/ctrlProp1591.xml><?xml version="1.0" encoding="utf-8"?>
<formControlPr xmlns="http://schemas.microsoft.com/office/spreadsheetml/2009/9/main" objectType="CheckBox" fmlaLink="$H$111" lockText="1" noThreeD="1"/>
</file>

<file path=xl/ctrlProps/ctrlProp1592.xml><?xml version="1.0" encoding="utf-8"?>
<formControlPr xmlns="http://schemas.microsoft.com/office/spreadsheetml/2009/9/main" objectType="CheckBox" fmlaLink="$H$112" lockText="1" noThreeD="1"/>
</file>

<file path=xl/ctrlProps/ctrlProp1593.xml><?xml version="1.0" encoding="utf-8"?>
<formControlPr xmlns="http://schemas.microsoft.com/office/spreadsheetml/2009/9/main" objectType="CheckBox" fmlaLink="$H$113" lockText="1" noThreeD="1"/>
</file>

<file path=xl/ctrlProps/ctrlProp1594.xml><?xml version="1.0" encoding="utf-8"?>
<formControlPr xmlns="http://schemas.microsoft.com/office/spreadsheetml/2009/9/main" objectType="CheckBox" fmlaLink="$H$114" lockText="1" noThreeD="1"/>
</file>

<file path=xl/ctrlProps/ctrlProp1595.xml><?xml version="1.0" encoding="utf-8"?>
<formControlPr xmlns="http://schemas.microsoft.com/office/spreadsheetml/2009/9/main" objectType="CheckBox" fmlaLink="$H$115" lockText="1" noThreeD="1"/>
</file>

<file path=xl/ctrlProps/ctrlProp1596.xml><?xml version="1.0" encoding="utf-8"?>
<formControlPr xmlns="http://schemas.microsoft.com/office/spreadsheetml/2009/9/main" objectType="CheckBox" fmlaLink="$H$116" lockText="1" noThreeD="1"/>
</file>

<file path=xl/ctrlProps/ctrlProp1597.xml><?xml version="1.0" encoding="utf-8"?>
<formControlPr xmlns="http://schemas.microsoft.com/office/spreadsheetml/2009/9/main" objectType="CheckBox" fmlaLink="$H$117" lockText="1" noThreeD="1"/>
</file>

<file path=xl/ctrlProps/ctrlProp1598.xml><?xml version="1.0" encoding="utf-8"?>
<formControlPr xmlns="http://schemas.microsoft.com/office/spreadsheetml/2009/9/main" objectType="CheckBox" fmlaLink="$H$118" lockText="1" noThreeD="1"/>
</file>

<file path=xl/ctrlProps/ctrlProp1599.xml><?xml version="1.0" encoding="utf-8"?>
<formControlPr xmlns="http://schemas.microsoft.com/office/spreadsheetml/2009/9/main" objectType="CheckBox" fmlaLink="$H$119" lockText="1" noThreeD="1"/>
</file>

<file path=xl/ctrlProps/ctrlProp1600.xml><?xml version="1.0" encoding="utf-8"?>
<formControlPr xmlns="http://schemas.microsoft.com/office/spreadsheetml/2009/9/main" objectType="CheckBox" fmlaLink="$H$120" lockText="1" noThreeD="1"/>
</file>

<file path=xl/ctrlProps/ctrlProp1601.xml><?xml version="1.0" encoding="utf-8"?>
<formControlPr xmlns="http://schemas.microsoft.com/office/spreadsheetml/2009/9/main" objectType="CheckBox" fmlaLink="$H$121" lockText="1" noThreeD="1"/>
</file>

<file path=xl/ctrlProps/ctrlProp1602.xml><?xml version="1.0" encoding="utf-8"?>
<formControlPr xmlns="http://schemas.microsoft.com/office/spreadsheetml/2009/9/main" objectType="CheckBox" fmlaLink="$H$122" lockText="1" noThreeD="1"/>
</file>

<file path=xl/ctrlProps/ctrlProp1603.xml><?xml version="1.0" encoding="utf-8"?>
<formControlPr xmlns="http://schemas.microsoft.com/office/spreadsheetml/2009/9/main" objectType="CheckBox" fmlaLink="$H$123" lockText="1" noThreeD="1"/>
</file>

<file path=xl/ctrlProps/ctrlProp1604.xml><?xml version="1.0" encoding="utf-8"?>
<formControlPr xmlns="http://schemas.microsoft.com/office/spreadsheetml/2009/9/main" objectType="CheckBox" fmlaLink="$H$124" lockText="1" noThreeD="1"/>
</file>

<file path=xl/ctrlProps/ctrlProp1605.xml><?xml version="1.0" encoding="utf-8"?>
<formControlPr xmlns="http://schemas.microsoft.com/office/spreadsheetml/2009/9/main" objectType="CheckBox" fmlaLink="$H$125" lockText="1" noThreeD="1"/>
</file>

<file path=xl/ctrlProps/ctrlProp1606.xml><?xml version="1.0" encoding="utf-8"?>
<formControlPr xmlns="http://schemas.microsoft.com/office/spreadsheetml/2009/9/main" objectType="CheckBox" fmlaLink="$H$126" lockText="1" noThreeD="1"/>
</file>

<file path=xl/ctrlProps/ctrlProp1607.xml><?xml version="1.0" encoding="utf-8"?>
<formControlPr xmlns="http://schemas.microsoft.com/office/spreadsheetml/2009/9/main" objectType="CheckBox" fmlaLink="$H$127" lockText="1" noThreeD="1"/>
</file>

<file path=xl/ctrlProps/ctrlProp1608.xml><?xml version="1.0" encoding="utf-8"?>
<formControlPr xmlns="http://schemas.microsoft.com/office/spreadsheetml/2009/9/main" objectType="CheckBox" fmlaLink="$H$128" lockText="1" noThreeD="1"/>
</file>

<file path=xl/ctrlProps/ctrlProp1609.xml><?xml version="1.0" encoding="utf-8"?>
<formControlPr xmlns="http://schemas.microsoft.com/office/spreadsheetml/2009/9/main" objectType="CheckBox" fmlaLink="$H$129" lockText="1" noThreeD="1"/>
</file>

<file path=xl/ctrlProps/ctrlProp1610.xml><?xml version="1.0" encoding="utf-8"?>
<formControlPr xmlns="http://schemas.microsoft.com/office/spreadsheetml/2009/9/main" objectType="CheckBox" fmlaLink="$H$130" lockText="1" noThreeD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CheckBox" fmlaLink="$D$13" lockText="1" noThreeD="1"/>
</file>

<file path=xl/ctrlProps/ctrlProp1613.xml><?xml version="1.0" encoding="utf-8"?>
<formControlPr xmlns="http://schemas.microsoft.com/office/spreadsheetml/2009/9/main" objectType="CheckBox" fmlaLink="$D$14" lockText="1" noThreeD="1"/>
</file>

<file path=xl/ctrlProps/ctrlProp1614.xml><?xml version="1.0" encoding="utf-8"?>
<formControlPr xmlns="http://schemas.microsoft.com/office/spreadsheetml/2009/9/main" objectType="CheckBox" fmlaLink="$D$15" lockText="1" noThreeD="1"/>
</file>

<file path=xl/ctrlProps/ctrlProp1615.xml><?xml version="1.0" encoding="utf-8"?>
<formControlPr xmlns="http://schemas.microsoft.com/office/spreadsheetml/2009/9/main" objectType="CheckBox" fmlaLink="$D$16" lockText="1" noThreeD="1"/>
</file>

<file path=xl/ctrlProps/ctrlProp1616.xml><?xml version="1.0" encoding="utf-8"?>
<formControlPr xmlns="http://schemas.microsoft.com/office/spreadsheetml/2009/9/main" objectType="CheckBox" fmlaLink="$D$17" lockText="1" noThreeD="1"/>
</file>

<file path=xl/ctrlProps/ctrlProp1617.xml><?xml version="1.0" encoding="utf-8"?>
<formControlPr xmlns="http://schemas.microsoft.com/office/spreadsheetml/2009/9/main" objectType="CheckBox" fmlaLink="$D$18" lockText="1" noThreeD="1"/>
</file>

<file path=xl/ctrlProps/ctrlProp1618.xml><?xml version="1.0" encoding="utf-8"?>
<formControlPr xmlns="http://schemas.microsoft.com/office/spreadsheetml/2009/9/main" objectType="CheckBox" fmlaLink="$D$19" lockText="1" noThreeD="1"/>
</file>

<file path=xl/ctrlProps/ctrlProp1619.xml><?xml version="1.0" encoding="utf-8"?>
<formControlPr xmlns="http://schemas.microsoft.com/office/spreadsheetml/2009/9/main" objectType="CheckBox" fmlaLink="$D$20" lockText="1" noThreeD="1"/>
</file>

<file path=xl/ctrlProps/ctrlProp1620.xml><?xml version="1.0" encoding="utf-8"?>
<formControlPr xmlns="http://schemas.microsoft.com/office/spreadsheetml/2009/9/main" objectType="CheckBox" fmlaLink="$D$21" lockText="1" noThreeD="1"/>
</file>

<file path=xl/ctrlProps/ctrlProp1621.xml><?xml version="1.0" encoding="utf-8"?>
<formControlPr xmlns="http://schemas.microsoft.com/office/spreadsheetml/2009/9/main" objectType="CheckBox" fmlaLink="$D$22" lockText="1" noThreeD="1"/>
</file>

<file path=xl/ctrlProps/ctrlProp1622.xml><?xml version="1.0" encoding="utf-8"?>
<formControlPr xmlns="http://schemas.microsoft.com/office/spreadsheetml/2009/9/main" objectType="CheckBox" fmlaLink="$D$23" lockText="1" noThreeD="1"/>
</file>

<file path=xl/ctrlProps/ctrlProp1623.xml><?xml version="1.0" encoding="utf-8"?>
<formControlPr xmlns="http://schemas.microsoft.com/office/spreadsheetml/2009/9/main" objectType="CheckBox" fmlaLink="$D$24" lockText="1" noThreeD="1"/>
</file>

<file path=xl/ctrlProps/ctrlProp1624.xml><?xml version="1.0" encoding="utf-8"?>
<formControlPr xmlns="http://schemas.microsoft.com/office/spreadsheetml/2009/9/main" objectType="CheckBox" fmlaLink="$D$25" lockText="1" noThreeD="1"/>
</file>

<file path=xl/ctrlProps/ctrlProp1625.xml><?xml version="1.0" encoding="utf-8"?>
<formControlPr xmlns="http://schemas.microsoft.com/office/spreadsheetml/2009/9/main" objectType="CheckBox" fmlaLink="$D$26" lockText="1" noThreeD="1"/>
</file>

<file path=xl/ctrlProps/ctrlProp1626.xml><?xml version="1.0" encoding="utf-8"?>
<formControlPr xmlns="http://schemas.microsoft.com/office/spreadsheetml/2009/9/main" objectType="CheckBox" fmlaLink="$D$27" lockText="1" noThreeD="1"/>
</file>

<file path=xl/ctrlProps/ctrlProp1627.xml><?xml version="1.0" encoding="utf-8"?>
<formControlPr xmlns="http://schemas.microsoft.com/office/spreadsheetml/2009/9/main" objectType="CheckBox" fmlaLink="$D$28" lockText="1" noThreeD="1"/>
</file>

<file path=xl/ctrlProps/ctrlProp1628.xml><?xml version="1.0" encoding="utf-8"?>
<formControlPr xmlns="http://schemas.microsoft.com/office/spreadsheetml/2009/9/main" objectType="CheckBox" fmlaLink="$D$29" lockText="1" noThreeD="1"/>
</file>

<file path=xl/ctrlProps/ctrlProp1629.xml><?xml version="1.0" encoding="utf-8"?>
<formControlPr xmlns="http://schemas.microsoft.com/office/spreadsheetml/2009/9/main" objectType="CheckBox" fmlaLink="$D$30" lockText="1" noThreeD="1"/>
</file>

<file path=xl/ctrlProps/ctrlProp1630.xml><?xml version="1.0" encoding="utf-8"?>
<formControlPr xmlns="http://schemas.microsoft.com/office/spreadsheetml/2009/9/main" objectType="CheckBox" fmlaLink="$D$31" lockText="1" noThreeD="1"/>
</file>

<file path=xl/ctrlProps/ctrlProp1631.xml><?xml version="1.0" encoding="utf-8"?>
<formControlPr xmlns="http://schemas.microsoft.com/office/spreadsheetml/2009/9/main" objectType="CheckBox" fmlaLink="$D$32" lockText="1" noThreeD="1"/>
</file>

<file path=xl/ctrlProps/ctrlProp1632.xml><?xml version="1.0" encoding="utf-8"?>
<formControlPr xmlns="http://schemas.microsoft.com/office/spreadsheetml/2009/9/main" objectType="CheckBox" fmlaLink="$D$33" lockText="1" noThreeD="1"/>
</file>

<file path=xl/ctrlProps/ctrlProp1633.xml><?xml version="1.0" encoding="utf-8"?>
<formControlPr xmlns="http://schemas.microsoft.com/office/spreadsheetml/2009/9/main" objectType="CheckBox" fmlaLink="$D$34" lockText="1" noThreeD="1"/>
</file>

<file path=xl/ctrlProps/ctrlProp1634.xml><?xml version="1.0" encoding="utf-8"?>
<formControlPr xmlns="http://schemas.microsoft.com/office/spreadsheetml/2009/9/main" objectType="CheckBox" fmlaLink="$D$35" lockText="1" noThreeD="1"/>
</file>

<file path=xl/ctrlProps/ctrlProp1635.xml><?xml version="1.0" encoding="utf-8"?>
<formControlPr xmlns="http://schemas.microsoft.com/office/spreadsheetml/2009/9/main" objectType="CheckBox" fmlaLink="$D$36" lockText="1" noThreeD="1"/>
</file>

<file path=xl/ctrlProps/ctrlProp1636.xml><?xml version="1.0" encoding="utf-8"?>
<formControlPr xmlns="http://schemas.microsoft.com/office/spreadsheetml/2009/9/main" objectType="CheckBox" fmlaLink="$D$37" lockText="1" noThreeD="1"/>
</file>

<file path=xl/ctrlProps/ctrlProp1637.xml><?xml version="1.0" encoding="utf-8"?>
<formControlPr xmlns="http://schemas.microsoft.com/office/spreadsheetml/2009/9/main" objectType="CheckBox" fmlaLink="$D$38" lockText="1" noThreeD="1"/>
</file>

<file path=xl/ctrlProps/ctrlProp1638.xml><?xml version="1.0" encoding="utf-8"?>
<formControlPr xmlns="http://schemas.microsoft.com/office/spreadsheetml/2009/9/main" objectType="CheckBox" fmlaLink="$D$39" lockText="1" noThreeD="1"/>
</file>

<file path=xl/ctrlProps/ctrlProp1639.xml><?xml version="1.0" encoding="utf-8"?>
<formControlPr xmlns="http://schemas.microsoft.com/office/spreadsheetml/2009/9/main" objectType="CheckBox" fmlaLink="$D$40" lockText="1" noThreeD="1"/>
</file>

<file path=xl/ctrlProps/ctrlProp1640.xml><?xml version="1.0" encoding="utf-8"?>
<formControlPr xmlns="http://schemas.microsoft.com/office/spreadsheetml/2009/9/main" objectType="CheckBox" fmlaLink="$D$41" lockText="1" noThreeD="1"/>
</file>

<file path=xl/ctrlProps/ctrlProp1641.xml><?xml version="1.0" encoding="utf-8"?>
<formControlPr xmlns="http://schemas.microsoft.com/office/spreadsheetml/2009/9/main" objectType="CheckBox" fmlaLink="$I$13" lockText="1" noThreeD="1"/>
</file>

<file path=xl/ctrlProps/ctrlProp1642.xml><?xml version="1.0" encoding="utf-8"?>
<formControlPr xmlns="http://schemas.microsoft.com/office/spreadsheetml/2009/9/main" objectType="CheckBox" fmlaLink="$I$14" lockText="1" noThreeD="1"/>
</file>

<file path=xl/ctrlProps/ctrlProp1643.xml><?xml version="1.0" encoding="utf-8"?>
<formControlPr xmlns="http://schemas.microsoft.com/office/spreadsheetml/2009/9/main" objectType="CheckBox" fmlaLink="$I$15" lockText="1" noThreeD="1"/>
</file>

<file path=xl/ctrlProps/ctrlProp1644.xml><?xml version="1.0" encoding="utf-8"?>
<formControlPr xmlns="http://schemas.microsoft.com/office/spreadsheetml/2009/9/main" objectType="CheckBox" fmlaLink="$I$16" lockText="1" noThreeD="1"/>
</file>

<file path=xl/ctrlProps/ctrlProp1645.xml><?xml version="1.0" encoding="utf-8"?>
<formControlPr xmlns="http://schemas.microsoft.com/office/spreadsheetml/2009/9/main" objectType="CheckBox" fmlaLink="$I$17" lockText="1" noThreeD="1"/>
</file>

<file path=xl/ctrlProps/ctrlProp1646.xml><?xml version="1.0" encoding="utf-8"?>
<formControlPr xmlns="http://schemas.microsoft.com/office/spreadsheetml/2009/9/main" objectType="CheckBox" fmlaLink="$I$18" lockText="1" noThreeD="1"/>
</file>

<file path=xl/ctrlProps/ctrlProp1647.xml><?xml version="1.0" encoding="utf-8"?>
<formControlPr xmlns="http://schemas.microsoft.com/office/spreadsheetml/2009/9/main" objectType="CheckBox" fmlaLink="$I$19" lockText="1" noThreeD="1"/>
</file>

<file path=xl/ctrlProps/ctrlProp1648.xml><?xml version="1.0" encoding="utf-8"?>
<formControlPr xmlns="http://schemas.microsoft.com/office/spreadsheetml/2009/9/main" objectType="CheckBox" fmlaLink="$I$20" lockText="1" noThreeD="1"/>
</file>

<file path=xl/ctrlProps/ctrlProp1649.xml><?xml version="1.0" encoding="utf-8"?>
<formControlPr xmlns="http://schemas.microsoft.com/office/spreadsheetml/2009/9/main" objectType="CheckBox" fmlaLink="$I$21" lockText="1" noThreeD="1"/>
</file>

<file path=xl/ctrlProps/ctrlProp1650.xml><?xml version="1.0" encoding="utf-8"?>
<formControlPr xmlns="http://schemas.microsoft.com/office/spreadsheetml/2009/9/main" objectType="CheckBox" fmlaLink="$I$22" lockText="1" noThreeD="1"/>
</file>

<file path=xl/ctrlProps/ctrlProp1651.xml><?xml version="1.0" encoding="utf-8"?>
<formControlPr xmlns="http://schemas.microsoft.com/office/spreadsheetml/2009/9/main" objectType="CheckBox" fmlaLink="$I$23" lockText="1" noThreeD="1"/>
</file>

<file path=xl/ctrlProps/ctrlProp1652.xml><?xml version="1.0" encoding="utf-8"?>
<formControlPr xmlns="http://schemas.microsoft.com/office/spreadsheetml/2009/9/main" objectType="CheckBox" fmlaLink="$I$24" lockText="1" noThreeD="1"/>
</file>

<file path=xl/ctrlProps/ctrlProp1653.xml><?xml version="1.0" encoding="utf-8"?>
<formControlPr xmlns="http://schemas.microsoft.com/office/spreadsheetml/2009/9/main" objectType="CheckBox" fmlaLink="$I$25" lockText="1" noThreeD="1"/>
</file>

<file path=xl/ctrlProps/ctrlProp1654.xml><?xml version="1.0" encoding="utf-8"?>
<formControlPr xmlns="http://schemas.microsoft.com/office/spreadsheetml/2009/9/main" objectType="CheckBox" fmlaLink="$I$26" lockText="1" noThreeD="1"/>
</file>

<file path=xl/ctrlProps/ctrlProp1655.xml><?xml version="1.0" encoding="utf-8"?>
<formControlPr xmlns="http://schemas.microsoft.com/office/spreadsheetml/2009/9/main" objectType="CheckBox" fmlaLink="$I$27" lockText="1" noThreeD="1"/>
</file>

<file path=xl/ctrlProps/ctrlProp1656.xml><?xml version="1.0" encoding="utf-8"?>
<formControlPr xmlns="http://schemas.microsoft.com/office/spreadsheetml/2009/9/main" objectType="CheckBox" fmlaLink="$I$28" lockText="1" noThreeD="1"/>
</file>

<file path=xl/ctrlProps/ctrlProp1657.xml><?xml version="1.0" encoding="utf-8"?>
<formControlPr xmlns="http://schemas.microsoft.com/office/spreadsheetml/2009/9/main" objectType="CheckBox" fmlaLink="$I$29" lockText="1" noThreeD="1"/>
</file>

<file path=xl/ctrlProps/ctrlProp1658.xml><?xml version="1.0" encoding="utf-8"?>
<formControlPr xmlns="http://schemas.microsoft.com/office/spreadsheetml/2009/9/main" objectType="CheckBox" fmlaLink="$I$30" lockText="1" noThreeD="1"/>
</file>

<file path=xl/ctrlProps/ctrlProp1659.xml><?xml version="1.0" encoding="utf-8"?>
<formControlPr xmlns="http://schemas.microsoft.com/office/spreadsheetml/2009/9/main" objectType="CheckBox" fmlaLink="$I$31" lockText="1" noThreeD="1"/>
</file>

<file path=xl/ctrlProps/ctrlProp1660.xml><?xml version="1.0" encoding="utf-8"?>
<formControlPr xmlns="http://schemas.microsoft.com/office/spreadsheetml/2009/9/main" objectType="CheckBox" fmlaLink="$I$32" lockText="1" noThreeD="1"/>
</file>

<file path=xl/ctrlProps/ctrlProp1661.xml><?xml version="1.0" encoding="utf-8"?>
<formControlPr xmlns="http://schemas.microsoft.com/office/spreadsheetml/2009/9/main" objectType="CheckBox" fmlaLink="$I$33" lockText="1" noThreeD="1"/>
</file>

<file path=xl/ctrlProps/ctrlProp1662.xml><?xml version="1.0" encoding="utf-8"?>
<formControlPr xmlns="http://schemas.microsoft.com/office/spreadsheetml/2009/9/main" objectType="CheckBox" fmlaLink="$I$34" lockText="1" noThreeD="1"/>
</file>

<file path=xl/ctrlProps/ctrlProp1663.xml><?xml version="1.0" encoding="utf-8"?>
<formControlPr xmlns="http://schemas.microsoft.com/office/spreadsheetml/2009/9/main" objectType="CheckBox" fmlaLink="$I$35" lockText="1" noThreeD="1"/>
</file>

<file path=xl/ctrlProps/ctrlProp1664.xml><?xml version="1.0" encoding="utf-8"?>
<formControlPr xmlns="http://schemas.microsoft.com/office/spreadsheetml/2009/9/main" objectType="CheckBox" fmlaLink="$I$36" lockText="1" noThreeD="1"/>
</file>

<file path=xl/ctrlProps/ctrlProp1665.xml><?xml version="1.0" encoding="utf-8"?>
<formControlPr xmlns="http://schemas.microsoft.com/office/spreadsheetml/2009/9/main" objectType="CheckBox" fmlaLink="$I$37" lockText="1" noThreeD="1"/>
</file>

<file path=xl/ctrlProps/ctrlProp1666.xml><?xml version="1.0" encoding="utf-8"?>
<formControlPr xmlns="http://schemas.microsoft.com/office/spreadsheetml/2009/9/main" objectType="CheckBox" fmlaLink="$I$38" lockText="1" noThreeD="1"/>
</file>

<file path=xl/ctrlProps/ctrlProp1667.xml><?xml version="1.0" encoding="utf-8"?>
<formControlPr xmlns="http://schemas.microsoft.com/office/spreadsheetml/2009/9/main" objectType="CheckBox" fmlaLink="$I$39" lockText="1" noThreeD="1"/>
</file>

<file path=xl/ctrlProps/ctrlProp1668.xml><?xml version="1.0" encoding="utf-8"?>
<formControlPr xmlns="http://schemas.microsoft.com/office/spreadsheetml/2009/9/main" objectType="CheckBox" fmlaLink="$I$40" lockText="1" noThreeD="1"/>
</file>

<file path=xl/ctrlProps/ctrlProp1669.xml><?xml version="1.0" encoding="utf-8"?>
<formControlPr xmlns="http://schemas.microsoft.com/office/spreadsheetml/2009/9/main" objectType="CheckBox" fmlaLink="$I$41" lockText="1" noThreeD="1"/>
</file>

<file path=xl/ctrlProps/ctrlProp1670.xml><?xml version="1.0" encoding="utf-8"?>
<formControlPr xmlns="http://schemas.microsoft.com/office/spreadsheetml/2009/9/main" objectType="CheckBox" fmlaLink="$D$44" lockText="1" noThreeD="1"/>
</file>

<file path=xl/ctrlProps/ctrlProp1671.xml><?xml version="1.0" encoding="utf-8"?>
<formControlPr xmlns="http://schemas.microsoft.com/office/spreadsheetml/2009/9/main" objectType="CheckBox" fmlaLink="$D$45" lockText="1" noThreeD="1"/>
</file>

<file path=xl/ctrlProps/ctrlProp1672.xml><?xml version="1.0" encoding="utf-8"?>
<formControlPr xmlns="http://schemas.microsoft.com/office/spreadsheetml/2009/9/main" objectType="CheckBox" fmlaLink="$D$46" lockText="1" noThreeD="1"/>
</file>

<file path=xl/ctrlProps/ctrlProp1673.xml><?xml version="1.0" encoding="utf-8"?>
<formControlPr xmlns="http://schemas.microsoft.com/office/spreadsheetml/2009/9/main" objectType="CheckBox" fmlaLink="$I$44" lockText="1" noThreeD="1"/>
</file>

<file path=xl/ctrlProps/ctrlProp1674.xml><?xml version="1.0" encoding="utf-8"?>
<formControlPr xmlns="http://schemas.microsoft.com/office/spreadsheetml/2009/9/main" objectType="CheckBox" fmlaLink="$I$45" lockText="1" noThreeD="1"/>
</file>

<file path=xl/ctrlProps/ctrlProp1675.xml><?xml version="1.0" encoding="utf-8"?>
<formControlPr xmlns="http://schemas.microsoft.com/office/spreadsheetml/2009/9/main" objectType="CheckBox" fmlaLink="$I$46" lockText="1" noThreeD="1"/>
</file>

<file path=xl/ctrlProps/ctrlProp1676.xml><?xml version="1.0" encoding="utf-8"?>
<formControlPr xmlns="http://schemas.microsoft.com/office/spreadsheetml/2009/9/main" objectType="CheckBox" fmlaLink="$I$47" lockText="1" noThreeD="1"/>
</file>

<file path=xl/ctrlProps/ctrlProp1677.xml><?xml version="1.0" encoding="utf-8"?>
<formControlPr xmlns="http://schemas.microsoft.com/office/spreadsheetml/2009/9/main" objectType="CheckBox" fmlaLink="$I$48" lockText="1" noThreeD="1"/>
</file>

<file path=xl/ctrlProps/ctrlProp1678.xml><?xml version="1.0" encoding="utf-8"?>
<formControlPr xmlns="http://schemas.microsoft.com/office/spreadsheetml/2009/9/main" objectType="CheckBox" fmlaLink="$I$49" lockText="1" noThreeD="1"/>
</file>

<file path=xl/ctrlProps/ctrlProp1679.xml><?xml version="1.0" encoding="utf-8"?>
<formControlPr xmlns="http://schemas.microsoft.com/office/spreadsheetml/2009/9/main" objectType="CheckBox" fmlaLink="$D$46" lockText="1" noThreeD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CheckBox" fmlaLink="$H$5" lockText="1" noThreeD="1"/>
</file>

<file path=xl/ctrlProps/ctrlProp1684.xml><?xml version="1.0" encoding="utf-8"?>
<formControlPr xmlns="http://schemas.microsoft.com/office/spreadsheetml/2009/9/main" objectType="CheckBox" fmlaLink="$H$6" lockText="1" noThreeD="1"/>
</file>

<file path=xl/ctrlProps/ctrlProp1685.xml><?xml version="1.0" encoding="utf-8"?>
<formControlPr xmlns="http://schemas.microsoft.com/office/spreadsheetml/2009/9/main" objectType="CheckBox" fmlaLink="$H$7" lockText="1" noThreeD="1"/>
</file>

<file path=xl/ctrlProps/ctrlProp1686.xml><?xml version="1.0" encoding="utf-8"?>
<formControlPr xmlns="http://schemas.microsoft.com/office/spreadsheetml/2009/9/main" objectType="CheckBox" fmlaLink="$H$8" lockText="1" noThreeD="1"/>
</file>

<file path=xl/ctrlProps/ctrlProp1687.xml><?xml version="1.0" encoding="utf-8"?>
<formControlPr xmlns="http://schemas.microsoft.com/office/spreadsheetml/2009/9/main" objectType="CheckBox" fmlaLink="$H$9" lockText="1" noThreeD="1"/>
</file>

<file path=xl/ctrlProps/ctrlProp1688.xml><?xml version="1.0" encoding="utf-8"?>
<formControlPr xmlns="http://schemas.microsoft.com/office/spreadsheetml/2009/9/main" objectType="CheckBox" fmlaLink="$H$10" lockText="1" noThreeD="1"/>
</file>

<file path=xl/ctrlProps/ctrlProp1689.xml><?xml version="1.0" encoding="utf-8"?>
<formControlPr xmlns="http://schemas.microsoft.com/office/spreadsheetml/2009/9/main" objectType="CheckBox" fmlaLink="$H$11" lockText="1" noThreeD="1"/>
</file>

<file path=xl/ctrlProps/ctrlProp1690.xml><?xml version="1.0" encoding="utf-8"?>
<formControlPr xmlns="http://schemas.microsoft.com/office/spreadsheetml/2009/9/main" objectType="CheckBox" fmlaLink="$H$12" lockText="1" noThreeD="1"/>
</file>

<file path=xl/ctrlProps/ctrlProp1691.xml><?xml version="1.0" encoding="utf-8"?>
<formControlPr xmlns="http://schemas.microsoft.com/office/spreadsheetml/2009/9/main" objectType="CheckBox" fmlaLink="$H$13" lockText="1" noThreeD="1"/>
</file>

<file path=xl/ctrlProps/ctrlProp1692.xml><?xml version="1.0" encoding="utf-8"?>
<formControlPr xmlns="http://schemas.microsoft.com/office/spreadsheetml/2009/9/main" objectType="CheckBox" fmlaLink="$H$14" lockText="1" noThreeD="1"/>
</file>

<file path=xl/ctrlProps/ctrlProp1693.xml><?xml version="1.0" encoding="utf-8"?>
<formControlPr xmlns="http://schemas.microsoft.com/office/spreadsheetml/2009/9/main" objectType="CheckBox" fmlaLink="$H$15" lockText="1" noThreeD="1"/>
</file>

<file path=xl/ctrlProps/ctrlProp1694.xml><?xml version="1.0" encoding="utf-8"?>
<formControlPr xmlns="http://schemas.microsoft.com/office/spreadsheetml/2009/9/main" objectType="CheckBox" fmlaLink="$H$16" lockText="1" noThreeD="1"/>
</file>

<file path=xl/ctrlProps/ctrlProp1695.xml><?xml version="1.0" encoding="utf-8"?>
<formControlPr xmlns="http://schemas.microsoft.com/office/spreadsheetml/2009/9/main" objectType="CheckBox" fmlaLink="$H$17" lockText="1" noThreeD="1"/>
</file>

<file path=xl/ctrlProps/ctrlProp1696.xml><?xml version="1.0" encoding="utf-8"?>
<formControlPr xmlns="http://schemas.microsoft.com/office/spreadsheetml/2009/9/main" objectType="CheckBox" fmlaLink="$H$18" lockText="1" noThreeD="1"/>
</file>

<file path=xl/ctrlProps/ctrlProp1697.xml><?xml version="1.0" encoding="utf-8"?>
<formControlPr xmlns="http://schemas.microsoft.com/office/spreadsheetml/2009/9/main" objectType="CheckBox" fmlaLink="$H$19" lockText="1" noThreeD="1"/>
</file>

<file path=xl/ctrlProps/ctrlProp1698.xml><?xml version="1.0" encoding="utf-8"?>
<formControlPr xmlns="http://schemas.microsoft.com/office/spreadsheetml/2009/9/main" objectType="CheckBox" fmlaLink="$H$20" lockText="1" noThreeD="1"/>
</file>

<file path=xl/ctrlProps/ctrlProp1699.xml><?xml version="1.0" encoding="utf-8"?>
<formControlPr xmlns="http://schemas.microsoft.com/office/spreadsheetml/2009/9/main" objectType="CheckBox" fmlaLink="$H$21" lockText="1" noThreeD="1"/>
</file>

<file path=xl/ctrlProps/ctrlProp1700.xml><?xml version="1.0" encoding="utf-8"?>
<formControlPr xmlns="http://schemas.microsoft.com/office/spreadsheetml/2009/9/main" objectType="CheckBox" fmlaLink="$H$22" lockText="1" noThreeD="1"/>
</file>

<file path=xl/ctrlProps/ctrlProp1701.xml><?xml version="1.0" encoding="utf-8"?>
<formControlPr xmlns="http://schemas.microsoft.com/office/spreadsheetml/2009/9/main" objectType="CheckBox" fmlaLink="$H$23" lockText="1" noThreeD="1"/>
</file>

<file path=xl/ctrlProps/ctrlProp1702.xml><?xml version="1.0" encoding="utf-8"?>
<formControlPr xmlns="http://schemas.microsoft.com/office/spreadsheetml/2009/9/main" objectType="CheckBox" fmlaLink="$H$24" lockText="1" noThreeD="1"/>
</file>

<file path=xl/ctrlProps/ctrlProp1703.xml><?xml version="1.0" encoding="utf-8"?>
<formControlPr xmlns="http://schemas.microsoft.com/office/spreadsheetml/2009/9/main" objectType="CheckBox" fmlaLink="$H$25" lockText="1" noThreeD="1"/>
</file>

<file path=xl/ctrlProps/ctrlProp1704.xml><?xml version="1.0" encoding="utf-8"?>
<formControlPr xmlns="http://schemas.microsoft.com/office/spreadsheetml/2009/9/main" objectType="CheckBox" fmlaLink="$H$26" lockText="1" noThreeD="1"/>
</file>

<file path=xl/ctrlProps/ctrlProp1705.xml><?xml version="1.0" encoding="utf-8"?>
<formControlPr xmlns="http://schemas.microsoft.com/office/spreadsheetml/2009/9/main" objectType="CheckBox" fmlaLink="$H$27" lockText="1" noThreeD="1"/>
</file>

<file path=xl/ctrlProps/ctrlProp1706.xml><?xml version="1.0" encoding="utf-8"?>
<formControlPr xmlns="http://schemas.microsoft.com/office/spreadsheetml/2009/9/main" objectType="CheckBox" fmlaLink="$H$28" lockText="1" noThreeD="1"/>
</file>

<file path=xl/ctrlProps/ctrlProp1707.xml><?xml version="1.0" encoding="utf-8"?>
<formControlPr xmlns="http://schemas.microsoft.com/office/spreadsheetml/2009/9/main" objectType="CheckBox" fmlaLink="$H$29" lockText="1" noThreeD="1"/>
</file>

<file path=xl/ctrlProps/ctrlProp1708.xml><?xml version="1.0" encoding="utf-8"?>
<formControlPr xmlns="http://schemas.microsoft.com/office/spreadsheetml/2009/9/main" objectType="CheckBox" fmlaLink="$H$30" lockText="1" noThreeD="1"/>
</file>

<file path=xl/ctrlProps/ctrlProp1709.xml><?xml version="1.0" encoding="utf-8"?>
<formControlPr xmlns="http://schemas.microsoft.com/office/spreadsheetml/2009/9/main" objectType="CheckBox" fmlaLink="$H$31" lockText="1" noThreeD="1"/>
</file>

<file path=xl/ctrlProps/ctrlProp1710.xml><?xml version="1.0" encoding="utf-8"?>
<formControlPr xmlns="http://schemas.microsoft.com/office/spreadsheetml/2009/9/main" objectType="CheckBox" fmlaLink="$H$32" lockText="1" noThreeD="1"/>
</file>

<file path=xl/ctrlProps/ctrlProp1711.xml><?xml version="1.0" encoding="utf-8"?>
<formControlPr xmlns="http://schemas.microsoft.com/office/spreadsheetml/2009/9/main" objectType="CheckBox" fmlaLink="$H$33" lockText="1" noThreeD="1"/>
</file>

<file path=xl/ctrlProps/ctrlProp1712.xml><?xml version="1.0" encoding="utf-8"?>
<formControlPr xmlns="http://schemas.microsoft.com/office/spreadsheetml/2009/9/main" objectType="CheckBox" fmlaLink="$H$34" lockText="1" noThreeD="1"/>
</file>

<file path=xl/ctrlProps/ctrlProp1713.xml><?xml version="1.0" encoding="utf-8"?>
<formControlPr xmlns="http://schemas.microsoft.com/office/spreadsheetml/2009/9/main" objectType="CheckBox" fmlaLink="$H$35" lockText="1" noThreeD="1"/>
</file>

<file path=xl/ctrlProps/ctrlProp1714.xml><?xml version="1.0" encoding="utf-8"?>
<formControlPr xmlns="http://schemas.microsoft.com/office/spreadsheetml/2009/9/main" objectType="CheckBox" fmlaLink="$H$36" lockText="1" noThreeD="1"/>
</file>

<file path=xl/ctrlProps/ctrlProp1715.xml><?xml version="1.0" encoding="utf-8"?>
<formControlPr xmlns="http://schemas.microsoft.com/office/spreadsheetml/2009/9/main" objectType="CheckBox" fmlaLink="$H$37" lockText="1" noThreeD="1"/>
</file>

<file path=xl/ctrlProps/ctrlProp1716.xml><?xml version="1.0" encoding="utf-8"?>
<formControlPr xmlns="http://schemas.microsoft.com/office/spreadsheetml/2009/9/main" objectType="CheckBox" fmlaLink="$H$38" lockText="1" noThreeD="1"/>
</file>

<file path=xl/ctrlProps/ctrlProp1717.xml><?xml version="1.0" encoding="utf-8"?>
<formControlPr xmlns="http://schemas.microsoft.com/office/spreadsheetml/2009/9/main" objectType="CheckBox" fmlaLink="$H$39" lockText="1" noThreeD="1"/>
</file>

<file path=xl/ctrlProps/ctrlProp1718.xml><?xml version="1.0" encoding="utf-8"?>
<formControlPr xmlns="http://schemas.microsoft.com/office/spreadsheetml/2009/9/main" objectType="CheckBox" fmlaLink="$H$40" lockText="1" noThreeD="1"/>
</file>

<file path=xl/ctrlProps/ctrlProp1719.xml><?xml version="1.0" encoding="utf-8"?>
<formControlPr xmlns="http://schemas.microsoft.com/office/spreadsheetml/2009/9/main" objectType="CheckBox" fmlaLink="$H$41" lockText="1" noThreeD="1"/>
</file>

<file path=xl/ctrlProps/ctrlProp1720.xml><?xml version="1.0" encoding="utf-8"?>
<formControlPr xmlns="http://schemas.microsoft.com/office/spreadsheetml/2009/9/main" objectType="CheckBox" fmlaLink="$H$42" lockText="1" noThreeD="1"/>
</file>

<file path=xl/ctrlProps/ctrlProp1721.xml><?xml version="1.0" encoding="utf-8"?>
<formControlPr xmlns="http://schemas.microsoft.com/office/spreadsheetml/2009/9/main" objectType="CheckBox" fmlaLink="$H$43" lockText="1" noThreeD="1"/>
</file>

<file path=xl/ctrlProps/ctrlProp1722.xml><?xml version="1.0" encoding="utf-8"?>
<formControlPr xmlns="http://schemas.microsoft.com/office/spreadsheetml/2009/9/main" objectType="CheckBox" fmlaLink="$H$44" lockText="1" noThreeD="1"/>
</file>

<file path=xl/ctrlProps/ctrlProp1723.xml><?xml version="1.0" encoding="utf-8"?>
<formControlPr xmlns="http://schemas.microsoft.com/office/spreadsheetml/2009/9/main" objectType="CheckBox" fmlaLink="$H$45" lockText="1" noThreeD="1"/>
</file>

<file path=xl/ctrlProps/ctrlProp1724.xml><?xml version="1.0" encoding="utf-8"?>
<formControlPr xmlns="http://schemas.microsoft.com/office/spreadsheetml/2009/9/main" objectType="CheckBox" fmlaLink="$H$46" lockText="1" noThreeD="1"/>
</file>

<file path=xl/ctrlProps/ctrlProp1725.xml><?xml version="1.0" encoding="utf-8"?>
<formControlPr xmlns="http://schemas.microsoft.com/office/spreadsheetml/2009/9/main" objectType="CheckBox" fmlaLink="$H$47" lockText="1" noThreeD="1"/>
</file>

<file path=xl/ctrlProps/ctrlProp1726.xml><?xml version="1.0" encoding="utf-8"?>
<formControlPr xmlns="http://schemas.microsoft.com/office/spreadsheetml/2009/9/main" objectType="CheckBox" fmlaLink="$H$48" lockText="1" noThreeD="1"/>
</file>

<file path=xl/ctrlProps/ctrlProp1727.xml><?xml version="1.0" encoding="utf-8"?>
<formControlPr xmlns="http://schemas.microsoft.com/office/spreadsheetml/2009/9/main" objectType="CheckBox" fmlaLink="$H$49" lockText="1" noThreeD="1"/>
</file>

<file path=xl/ctrlProps/ctrlProp1728.xml><?xml version="1.0" encoding="utf-8"?>
<formControlPr xmlns="http://schemas.microsoft.com/office/spreadsheetml/2009/9/main" objectType="CheckBox" fmlaLink="$H$50" lockText="1" noThreeD="1"/>
</file>

<file path=xl/ctrlProps/ctrlProp1729.xml><?xml version="1.0" encoding="utf-8"?>
<formControlPr xmlns="http://schemas.microsoft.com/office/spreadsheetml/2009/9/main" objectType="CheckBox" fmlaLink="$H$51" lockText="1" noThreeD="1"/>
</file>

<file path=xl/ctrlProps/ctrlProp1730.xml><?xml version="1.0" encoding="utf-8"?>
<formControlPr xmlns="http://schemas.microsoft.com/office/spreadsheetml/2009/9/main" objectType="CheckBox" fmlaLink="$H$52" lockText="1" noThreeD="1"/>
</file>

<file path=xl/ctrlProps/ctrlProp1731.xml><?xml version="1.0" encoding="utf-8"?>
<formControlPr xmlns="http://schemas.microsoft.com/office/spreadsheetml/2009/9/main" objectType="CheckBox" fmlaLink="$H$53" lockText="1" noThreeD="1"/>
</file>

<file path=xl/ctrlProps/ctrlProp1732.xml><?xml version="1.0" encoding="utf-8"?>
<formControlPr xmlns="http://schemas.microsoft.com/office/spreadsheetml/2009/9/main" objectType="CheckBox" fmlaLink="$H$54" lockText="1" noThreeD="1"/>
</file>

<file path=xl/ctrlProps/ctrlProp1733.xml><?xml version="1.0" encoding="utf-8"?>
<formControlPr xmlns="http://schemas.microsoft.com/office/spreadsheetml/2009/9/main" objectType="CheckBox" fmlaLink="$H$55" lockText="1" noThreeD="1"/>
</file>

<file path=xl/ctrlProps/ctrlProp1734.xml><?xml version="1.0" encoding="utf-8"?>
<formControlPr xmlns="http://schemas.microsoft.com/office/spreadsheetml/2009/9/main" objectType="CheckBox" fmlaLink="$H$56" lockText="1" noThreeD="1"/>
</file>

<file path=xl/ctrlProps/ctrlProp1735.xml><?xml version="1.0" encoding="utf-8"?>
<formControlPr xmlns="http://schemas.microsoft.com/office/spreadsheetml/2009/9/main" objectType="CheckBox" fmlaLink="$H$57" lockText="1" noThreeD="1"/>
</file>

<file path=xl/ctrlProps/ctrlProp1736.xml><?xml version="1.0" encoding="utf-8"?>
<formControlPr xmlns="http://schemas.microsoft.com/office/spreadsheetml/2009/9/main" objectType="CheckBox" fmlaLink="$H$58" lockText="1" noThreeD="1"/>
</file>

<file path=xl/ctrlProps/ctrlProp1737.xml><?xml version="1.0" encoding="utf-8"?>
<formControlPr xmlns="http://schemas.microsoft.com/office/spreadsheetml/2009/9/main" objectType="CheckBox" fmlaLink="$H$59" lockText="1" noThreeD="1"/>
</file>

<file path=xl/ctrlProps/ctrlProp1738.xml><?xml version="1.0" encoding="utf-8"?>
<formControlPr xmlns="http://schemas.microsoft.com/office/spreadsheetml/2009/9/main" objectType="CheckBox" fmlaLink="$H$60" lockText="1" noThreeD="1"/>
</file>

<file path=xl/ctrlProps/ctrlProp1739.xml><?xml version="1.0" encoding="utf-8"?>
<formControlPr xmlns="http://schemas.microsoft.com/office/spreadsheetml/2009/9/main" objectType="CheckBox" fmlaLink="$H$61" lockText="1" noThreeD="1"/>
</file>

<file path=xl/ctrlProps/ctrlProp1740.xml><?xml version="1.0" encoding="utf-8"?>
<formControlPr xmlns="http://schemas.microsoft.com/office/spreadsheetml/2009/9/main" objectType="CheckBox" fmlaLink="$H$62" lockText="1" noThreeD="1"/>
</file>

<file path=xl/ctrlProps/ctrlProp1741.xml><?xml version="1.0" encoding="utf-8"?>
<formControlPr xmlns="http://schemas.microsoft.com/office/spreadsheetml/2009/9/main" objectType="CheckBox" fmlaLink="$H$63" lockText="1" noThreeD="1"/>
</file>

<file path=xl/ctrlProps/ctrlProp1742.xml><?xml version="1.0" encoding="utf-8"?>
<formControlPr xmlns="http://schemas.microsoft.com/office/spreadsheetml/2009/9/main" objectType="CheckBox" fmlaLink="$H$64" lockText="1" noThreeD="1"/>
</file>

<file path=xl/ctrlProps/ctrlProp1743.xml><?xml version="1.0" encoding="utf-8"?>
<formControlPr xmlns="http://schemas.microsoft.com/office/spreadsheetml/2009/9/main" objectType="CheckBox" fmlaLink="$H$65" lockText="1" noThreeD="1"/>
</file>

<file path=xl/ctrlProps/ctrlProp1744.xml><?xml version="1.0" encoding="utf-8"?>
<formControlPr xmlns="http://schemas.microsoft.com/office/spreadsheetml/2009/9/main" objectType="CheckBox" fmlaLink="$H$66" lockText="1" noThreeD="1"/>
</file>

<file path=xl/ctrlProps/ctrlProp1745.xml><?xml version="1.0" encoding="utf-8"?>
<formControlPr xmlns="http://schemas.microsoft.com/office/spreadsheetml/2009/9/main" objectType="CheckBox" fmlaLink="$H$67" lockText="1" noThreeD="1"/>
</file>

<file path=xl/ctrlProps/ctrlProp1746.xml><?xml version="1.0" encoding="utf-8"?>
<formControlPr xmlns="http://schemas.microsoft.com/office/spreadsheetml/2009/9/main" objectType="CheckBox" fmlaLink="$H$68" lockText="1" noThreeD="1"/>
</file>

<file path=xl/ctrlProps/ctrlProp1747.xml><?xml version="1.0" encoding="utf-8"?>
<formControlPr xmlns="http://schemas.microsoft.com/office/spreadsheetml/2009/9/main" objectType="CheckBox" fmlaLink="$H$69" lockText="1" noThreeD="1"/>
</file>

<file path=xl/ctrlProps/ctrlProp1748.xml><?xml version="1.0" encoding="utf-8"?>
<formControlPr xmlns="http://schemas.microsoft.com/office/spreadsheetml/2009/9/main" objectType="CheckBox" fmlaLink="$H$70" lockText="1" noThreeD="1"/>
</file>

<file path=xl/ctrlProps/ctrlProp1749.xml><?xml version="1.0" encoding="utf-8"?>
<formControlPr xmlns="http://schemas.microsoft.com/office/spreadsheetml/2009/9/main" objectType="CheckBox" fmlaLink="$H$71" lockText="1" noThreeD="1"/>
</file>

<file path=xl/ctrlProps/ctrlProp1750.xml><?xml version="1.0" encoding="utf-8"?>
<formControlPr xmlns="http://schemas.microsoft.com/office/spreadsheetml/2009/9/main" objectType="CheckBox" fmlaLink="$H$72" lockText="1" noThreeD="1"/>
</file>

<file path=xl/ctrlProps/ctrlProp1751.xml><?xml version="1.0" encoding="utf-8"?>
<formControlPr xmlns="http://schemas.microsoft.com/office/spreadsheetml/2009/9/main" objectType="CheckBox" fmlaLink="$H$73" lockText="1" noThreeD="1"/>
</file>

<file path=xl/ctrlProps/ctrlProp1752.xml><?xml version="1.0" encoding="utf-8"?>
<formControlPr xmlns="http://schemas.microsoft.com/office/spreadsheetml/2009/9/main" objectType="CheckBox" fmlaLink="$H$74" lockText="1" noThreeD="1"/>
</file>

<file path=xl/ctrlProps/ctrlProp1753.xml><?xml version="1.0" encoding="utf-8"?>
<formControlPr xmlns="http://schemas.microsoft.com/office/spreadsheetml/2009/9/main" objectType="CheckBox" fmlaLink="$H$75" lockText="1" noThreeD="1"/>
</file>

<file path=xl/ctrlProps/ctrlProp1754.xml><?xml version="1.0" encoding="utf-8"?>
<formControlPr xmlns="http://schemas.microsoft.com/office/spreadsheetml/2009/9/main" objectType="CheckBox" fmlaLink="$H$76" lockText="1" noThreeD="1"/>
</file>

<file path=xl/ctrlProps/ctrlProp1755.xml><?xml version="1.0" encoding="utf-8"?>
<formControlPr xmlns="http://schemas.microsoft.com/office/spreadsheetml/2009/9/main" objectType="CheckBox" fmlaLink="$H$77" lockText="1" noThreeD="1"/>
</file>

<file path=xl/ctrlProps/ctrlProp1756.xml><?xml version="1.0" encoding="utf-8"?>
<formControlPr xmlns="http://schemas.microsoft.com/office/spreadsheetml/2009/9/main" objectType="CheckBox" fmlaLink="$H$78" lockText="1" noThreeD="1"/>
</file>

<file path=xl/ctrlProps/ctrlProp1757.xml><?xml version="1.0" encoding="utf-8"?>
<formControlPr xmlns="http://schemas.microsoft.com/office/spreadsheetml/2009/9/main" objectType="CheckBox" fmlaLink="$H$79" lockText="1" noThreeD="1"/>
</file>

<file path=xl/ctrlProps/ctrlProp1758.xml><?xml version="1.0" encoding="utf-8"?>
<formControlPr xmlns="http://schemas.microsoft.com/office/spreadsheetml/2009/9/main" objectType="CheckBox" fmlaLink="$H$80" lockText="1" noThreeD="1"/>
</file>

<file path=xl/ctrlProps/ctrlProp1759.xml><?xml version="1.0" encoding="utf-8"?>
<formControlPr xmlns="http://schemas.microsoft.com/office/spreadsheetml/2009/9/main" objectType="CheckBox" fmlaLink="$H$81" lockText="1" noThreeD="1"/>
</file>

<file path=xl/ctrlProps/ctrlProp1760.xml><?xml version="1.0" encoding="utf-8"?>
<formControlPr xmlns="http://schemas.microsoft.com/office/spreadsheetml/2009/9/main" objectType="CheckBox" fmlaLink="$H$82" lockText="1" noThreeD="1"/>
</file>

<file path=xl/ctrlProps/ctrlProp1761.xml><?xml version="1.0" encoding="utf-8"?>
<formControlPr xmlns="http://schemas.microsoft.com/office/spreadsheetml/2009/9/main" objectType="CheckBox" fmlaLink="$H$83" lockText="1" noThreeD="1"/>
</file>

<file path=xl/ctrlProps/ctrlProp1762.xml><?xml version="1.0" encoding="utf-8"?>
<formControlPr xmlns="http://schemas.microsoft.com/office/spreadsheetml/2009/9/main" objectType="CheckBox" fmlaLink="$H$84" lockText="1" noThreeD="1"/>
</file>

<file path=xl/ctrlProps/ctrlProp1763.xml><?xml version="1.0" encoding="utf-8"?>
<formControlPr xmlns="http://schemas.microsoft.com/office/spreadsheetml/2009/9/main" objectType="CheckBox" fmlaLink="$H$85" lockText="1" noThreeD="1"/>
</file>

<file path=xl/ctrlProps/ctrlProp1764.xml><?xml version="1.0" encoding="utf-8"?>
<formControlPr xmlns="http://schemas.microsoft.com/office/spreadsheetml/2009/9/main" objectType="CheckBox" fmlaLink="$H$86" lockText="1" noThreeD="1"/>
</file>

<file path=xl/ctrlProps/ctrlProp1765.xml><?xml version="1.0" encoding="utf-8"?>
<formControlPr xmlns="http://schemas.microsoft.com/office/spreadsheetml/2009/9/main" objectType="CheckBox" fmlaLink="$H$87" lockText="1" noThreeD="1"/>
</file>

<file path=xl/ctrlProps/ctrlProp1766.xml><?xml version="1.0" encoding="utf-8"?>
<formControlPr xmlns="http://schemas.microsoft.com/office/spreadsheetml/2009/9/main" objectType="CheckBox" fmlaLink="$H$88" lockText="1" noThreeD="1"/>
</file>

<file path=xl/ctrlProps/ctrlProp1767.xml><?xml version="1.0" encoding="utf-8"?>
<formControlPr xmlns="http://schemas.microsoft.com/office/spreadsheetml/2009/9/main" objectType="CheckBox" fmlaLink="$H$89" lockText="1" noThreeD="1"/>
</file>

<file path=xl/ctrlProps/ctrlProp1768.xml><?xml version="1.0" encoding="utf-8"?>
<formControlPr xmlns="http://schemas.microsoft.com/office/spreadsheetml/2009/9/main" objectType="CheckBox" fmlaLink="$H$90" lockText="1" noThreeD="1"/>
</file>

<file path=xl/ctrlProps/ctrlProp1769.xml><?xml version="1.0" encoding="utf-8"?>
<formControlPr xmlns="http://schemas.microsoft.com/office/spreadsheetml/2009/9/main" objectType="CheckBox" fmlaLink="$H$91" lockText="1" noThreeD="1"/>
</file>

<file path=xl/ctrlProps/ctrlProp1770.xml><?xml version="1.0" encoding="utf-8"?>
<formControlPr xmlns="http://schemas.microsoft.com/office/spreadsheetml/2009/9/main" objectType="CheckBox" fmlaLink="$H$92" lockText="1" noThreeD="1"/>
</file>

<file path=xl/ctrlProps/ctrlProp1771.xml><?xml version="1.0" encoding="utf-8"?>
<formControlPr xmlns="http://schemas.microsoft.com/office/spreadsheetml/2009/9/main" objectType="CheckBox" fmlaLink="$H$93" lockText="1" noThreeD="1"/>
</file>

<file path=xl/ctrlProps/ctrlProp1772.xml><?xml version="1.0" encoding="utf-8"?>
<formControlPr xmlns="http://schemas.microsoft.com/office/spreadsheetml/2009/9/main" objectType="CheckBox" fmlaLink="$H$94" lockText="1" noThreeD="1"/>
</file>

<file path=xl/ctrlProps/ctrlProp1773.xml><?xml version="1.0" encoding="utf-8"?>
<formControlPr xmlns="http://schemas.microsoft.com/office/spreadsheetml/2009/9/main" objectType="CheckBox" fmlaLink="$H$95" lockText="1" noThreeD="1"/>
</file>

<file path=xl/ctrlProps/ctrlProp1774.xml><?xml version="1.0" encoding="utf-8"?>
<formControlPr xmlns="http://schemas.microsoft.com/office/spreadsheetml/2009/9/main" objectType="CheckBox" fmlaLink="$H$96" lockText="1" noThreeD="1"/>
</file>

<file path=xl/ctrlProps/ctrlProp1775.xml><?xml version="1.0" encoding="utf-8"?>
<formControlPr xmlns="http://schemas.microsoft.com/office/spreadsheetml/2009/9/main" objectType="CheckBox" fmlaLink="$H$97" lockText="1" noThreeD="1"/>
</file>

<file path=xl/ctrlProps/ctrlProp1776.xml><?xml version="1.0" encoding="utf-8"?>
<formControlPr xmlns="http://schemas.microsoft.com/office/spreadsheetml/2009/9/main" objectType="CheckBox" fmlaLink="$H$98" lockText="1" noThreeD="1"/>
</file>

<file path=xl/ctrlProps/ctrlProp1777.xml><?xml version="1.0" encoding="utf-8"?>
<formControlPr xmlns="http://schemas.microsoft.com/office/spreadsheetml/2009/9/main" objectType="CheckBox" fmlaLink="$H$99" lockText="1" noThreeD="1"/>
</file>

<file path=xl/ctrlProps/ctrlProp1778.xml><?xml version="1.0" encoding="utf-8"?>
<formControlPr xmlns="http://schemas.microsoft.com/office/spreadsheetml/2009/9/main" objectType="CheckBox" fmlaLink="$H$100" lockText="1" noThreeD="1"/>
</file>

<file path=xl/ctrlProps/ctrlProp1779.xml><?xml version="1.0" encoding="utf-8"?>
<formControlPr xmlns="http://schemas.microsoft.com/office/spreadsheetml/2009/9/main" objectType="CheckBox" fmlaLink="$H$101" lockText="1" noThreeD="1"/>
</file>

<file path=xl/ctrlProps/ctrlProp1780.xml><?xml version="1.0" encoding="utf-8"?>
<formControlPr xmlns="http://schemas.microsoft.com/office/spreadsheetml/2009/9/main" objectType="CheckBox" fmlaLink="$H$102" lockText="1" noThreeD="1"/>
</file>

<file path=xl/ctrlProps/ctrlProp1781.xml><?xml version="1.0" encoding="utf-8"?>
<formControlPr xmlns="http://schemas.microsoft.com/office/spreadsheetml/2009/9/main" objectType="CheckBox" fmlaLink="$H$103" lockText="1" noThreeD="1"/>
</file>

<file path=xl/ctrlProps/ctrlProp1782.xml><?xml version="1.0" encoding="utf-8"?>
<formControlPr xmlns="http://schemas.microsoft.com/office/spreadsheetml/2009/9/main" objectType="CheckBox" fmlaLink="$H$104" lockText="1" noThreeD="1"/>
</file>

<file path=xl/ctrlProps/ctrlProp1783.xml><?xml version="1.0" encoding="utf-8"?>
<formControlPr xmlns="http://schemas.microsoft.com/office/spreadsheetml/2009/9/main" objectType="CheckBox" fmlaLink="$H$105" lockText="1" noThreeD="1"/>
</file>

<file path=xl/ctrlProps/ctrlProp1784.xml><?xml version="1.0" encoding="utf-8"?>
<formControlPr xmlns="http://schemas.microsoft.com/office/spreadsheetml/2009/9/main" objectType="CheckBox" fmlaLink="$H$106" lockText="1" noThreeD="1"/>
</file>

<file path=xl/ctrlProps/ctrlProp1785.xml><?xml version="1.0" encoding="utf-8"?>
<formControlPr xmlns="http://schemas.microsoft.com/office/spreadsheetml/2009/9/main" objectType="CheckBox" fmlaLink="$H$107" lockText="1" noThreeD="1"/>
</file>

<file path=xl/ctrlProps/ctrlProp1786.xml><?xml version="1.0" encoding="utf-8"?>
<formControlPr xmlns="http://schemas.microsoft.com/office/spreadsheetml/2009/9/main" objectType="CheckBox" fmlaLink="$H$108" lockText="1" noThreeD="1"/>
</file>

<file path=xl/ctrlProps/ctrlProp1787.xml><?xml version="1.0" encoding="utf-8"?>
<formControlPr xmlns="http://schemas.microsoft.com/office/spreadsheetml/2009/9/main" objectType="CheckBox" fmlaLink="$H$109" lockText="1" noThreeD="1"/>
</file>

<file path=xl/ctrlProps/ctrlProp1788.xml><?xml version="1.0" encoding="utf-8"?>
<formControlPr xmlns="http://schemas.microsoft.com/office/spreadsheetml/2009/9/main" objectType="CheckBox" fmlaLink="$H$110" lockText="1" noThreeD="1"/>
</file>

<file path=xl/ctrlProps/ctrlProp1789.xml><?xml version="1.0" encoding="utf-8"?>
<formControlPr xmlns="http://schemas.microsoft.com/office/spreadsheetml/2009/9/main" objectType="CheckBox" fmlaLink="$H$111" lockText="1" noThreeD="1"/>
</file>

<file path=xl/ctrlProps/ctrlProp1790.xml><?xml version="1.0" encoding="utf-8"?>
<formControlPr xmlns="http://schemas.microsoft.com/office/spreadsheetml/2009/9/main" objectType="CheckBox" fmlaLink="$H$112" lockText="1" noThreeD="1"/>
</file>

<file path=xl/ctrlProps/ctrlProp1791.xml><?xml version="1.0" encoding="utf-8"?>
<formControlPr xmlns="http://schemas.microsoft.com/office/spreadsheetml/2009/9/main" objectType="CheckBox" fmlaLink="$H$113" lockText="1" noThreeD="1"/>
</file>

<file path=xl/ctrlProps/ctrlProp1792.xml><?xml version="1.0" encoding="utf-8"?>
<formControlPr xmlns="http://schemas.microsoft.com/office/spreadsheetml/2009/9/main" objectType="CheckBox" fmlaLink="$H$114" lockText="1" noThreeD="1"/>
</file>

<file path=xl/ctrlProps/ctrlProp1793.xml><?xml version="1.0" encoding="utf-8"?>
<formControlPr xmlns="http://schemas.microsoft.com/office/spreadsheetml/2009/9/main" objectType="CheckBox" fmlaLink="$H$115" lockText="1" noThreeD="1"/>
</file>

<file path=xl/ctrlProps/ctrlProp1794.xml><?xml version="1.0" encoding="utf-8"?>
<formControlPr xmlns="http://schemas.microsoft.com/office/spreadsheetml/2009/9/main" objectType="CheckBox" fmlaLink="$H$116" lockText="1" noThreeD="1"/>
</file>

<file path=xl/ctrlProps/ctrlProp1795.xml><?xml version="1.0" encoding="utf-8"?>
<formControlPr xmlns="http://schemas.microsoft.com/office/spreadsheetml/2009/9/main" objectType="CheckBox" fmlaLink="$H$117" lockText="1" noThreeD="1"/>
</file>

<file path=xl/ctrlProps/ctrlProp1796.xml><?xml version="1.0" encoding="utf-8"?>
<formControlPr xmlns="http://schemas.microsoft.com/office/spreadsheetml/2009/9/main" objectType="CheckBox" fmlaLink="$H$118" lockText="1" noThreeD="1"/>
</file>

<file path=xl/ctrlProps/ctrlProp1797.xml><?xml version="1.0" encoding="utf-8"?>
<formControlPr xmlns="http://schemas.microsoft.com/office/spreadsheetml/2009/9/main" objectType="CheckBox" fmlaLink="$H$119" lockText="1" noThreeD="1"/>
</file>

<file path=xl/ctrlProps/ctrlProp1798.xml><?xml version="1.0" encoding="utf-8"?>
<formControlPr xmlns="http://schemas.microsoft.com/office/spreadsheetml/2009/9/main" objectType="CheckBox" fmlaLink="$H$120" lockText="1" noThreeD="1"/>
</file>

<file path=xl/ctrlProps/ctrlProp1799.xml><?xml version="1.0" encoding="utf-8"?>
<formControlPr xmlns="http://schemas.microsoft.com/office/spreadsheetml/2009/9/main" objectType="CheckBox" fmlaLink="$H$121" lockText="1" noThreeD="1"/>
</file>

<file path=xl/ctrlProps/ctrlProp1800.xml><?xml version="1.0" encoding="utf-8"?>
<formControlPr xmlns="http://schemas.microsoft.com/office/spreadsheetml/2009/9/main" objectType="CheckBox" fmlaLink="$H$122" lockText="1" noThreeD="1"/>
</file>

<file path=xl/ctrlProps/ctrlProp1801.xml><?xml version="1.0" encoding="utf-8"?>
<formControlPr xmlns="http://schemas.microsoft.com/office/spreadsheetml/2009/9/main" objectType="CheckBox" fmlaLink="$H$123" lockText="1" noThreeD="1"/>
</file>

<file path=xl/ctrlProps/ctrlProp1802.xml><?xml version="1.0" encoding="utf-8"?>
<formControlPr xmlns="http://schemas.microsoft.com/office/spreadsheetml/2009/9/main" objectType="CheckBox" fmlaLink="$H$124" lockText="1" noThreeD="1"/>
</file>

<file path=xl/ctrlProps/ctrlProp1803.xml><?xml version="1.0" encoding="utf-8"?>
<formControlPr xmlns="http://schemas.microsoft.com/office/spreadsheetml/2009/9/main" objectType="CheckBox" fmlaLink="$H$125" lockText="1" noThreeD="1"/>
</file>

<file path=xl/ctrlProps/ctrlProp1804.xml><?xml version="1.0" encoding="utf-8"?>
<formControlPr xmlns="http://schemas.microsoft.com/office/spreadsheetml/2009/9/main" objectType="CheckBox" fmlaLink="$H$126" lockText="1" noThreeD="1"/>
</file>

<file path=xl/ctrlProps/ctrlProp1805.xml><?xml version="1.0" encoding="utf-8"?>
<formControlPr xmlns="http://schemas.microsoft.com/office/spreadsheetml/2009/9/main" objectType="CheckBox" fmlaLink="$H$127" lockText="1" noThreeD="1"/>
</file>

<file path=xl/ctrlProps/ctrlProp1806.xml><?xml version="1.0" encoding="utf-8"?>
<formControlPr xmlns="http://schemas.microsoft.com/office/spreadsheetml/2009/9/main" objectType="CheckBox" fmlaLink="$H$128" lockText="1" noThreeD="1"/>
</file>

<file path=xl/ctrlProps/ctrlProp1807.xml><?xml version="1.0" encoding="utf-8"?>
<formControlPr xmlns="http://schemas.microsoft.com/office/spreadsheetml/2009/9/main" objectType="CheckBox" fmlaLink="$H$129" lockText="1" noThreeD="1"/>
</file>

<file path=xl/ctrlProps/ctrlProp1808.xml><?xml version="1.0" encoding="utf-8"?>
<formControlPr xmlns="http://schemas.microsoft.com/office/spreadsheetml/2009/9/main" objectType="CheckBox" fmlaLink="$H$130" lockText="1" noThreeD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CheckBox" fmlaLink="$D$13" lockText="1" noThreeD="1"/>
</file>

<file path=xl/ctrlProps/ctrlProp1811.xml><?xml version="1.0" encoding="utf-8"?>
<formControlPr xmlns="http://schemas.microsoft.com/office/spreadsheetml/2009/9/main" objectType="CheckBox" fmlaLink="$D$14" lockText="1" noThreeD="1"/>
</file>

<file path=xl/ctrlProps/ctrlProp1812.xml><?xml version="1.0" encoding="utf-8"?>
<formControlPr xmlns="http://schemas.microsoft.com/office/spreadsheetml/2009/9/main" objectType="CheckBox" fmlaLink="$D$15" lockText="1" noThreeD="1"/>
</file>

<file path=xl/ctrlProps/ctrlProp1813.xml><?xml version="1.0" encoding="utf-8"?>
<formControlPr xmlns="http://schemas.microsoft.com/office/spreadsheetml/2009/9/main" objectType="CheckBox" fmlaLink="$D$16" lockText="1" noThreeD="1"/>
</file>

<file path=xl/ctrlProps/ctrlProp1814.xml><?xml version="1.0" encoding="utf-8"?>
<formControlPr xmlns="http://schemas.microsoft.com/office/spreadsheetml/2009/9/main" objectType="CheckBox" fmlaLink="$D$17" lockText="1" noThreeD="1"/>
</file>

<file path=xl/ctrlProps/ctrlProp1815.xml><?xml version="1.0" encoding="utf-8"?>
<formControlPr xmlns="http://schemas.microsoft.com/office/spreadsheetml/2009/9/main" objectType="CheckBox" fmlaLink="$D$18" lockText="1" noThreeD="1"/>
</file>

<file path=xl/ctrlProps/ctrlProp1816.xml><?xml version="1.0" encoding="utf-8"?>
<formControlPr xmlns="http://schemas.microsoft.com/office/spreadsheetml/2009/9/main" objectType="CheckBox" fmlaLink="$D$19" lockText="1" noThreeD="1"/>
</file>

<file path=xl/ctrlProps/ctrlProp1817.xml><?xml version="1.0" encoding="utf-8"?>
<formControlPr xmlns="http://schemas.microsoft.com/office/spreadsheetml/2009/9/main" objectType="CheckBox" fmlaLink="$D$20" lockText="1" noThreeD="1"/>
</file>

<file path=xl/ctrlProps/ctrlProp1818.xml><?xml version="1.0" encoding="utf-8"?>
<formControlPr xmlns="http://schemas.microsoft.com/office/spreadsheetml/2009/9/main" objectType="CheckBox" fmlaLink="$D$21" lockText="1" noThreeD="1"/>
</file>

<file path=xl/ctrlProps/ctrlProp1819.xml><?xml version="1.0" encoding="utf-8"?>
<formControlPr xmlns="http://schemas.microsoft.com/office/spreadsheetml/2009/9/main" objectType="CheckBox" fmlaLink="$D$22" lockText="1" noThreeD="1"/>
</file>

<file path=xl/ctrlProps/ctrlProp1820.xml><?xml version="1.0" encoding="utf-8"?>
<formControlPr xmlns="http://schemas.microsoft.com/office/spreadsheetml/2009/9/main" objectType="CheckBox" fmlaLink="$D$23" lockText="1" noThreeD="1"/>
</file>

<file path=xl/ctrlProps/ctrlProp1821.xml><?xml version="1.0" encoding="utf-8"?>
<formControlPr xmlns="http://schemas.microsoft.com/office/spreadsheetml/2009/9/main" objectType="CheckBox" fmlaLink="$D$24" lockText="1" noThreeD="1"/>
</file>

<file path=xl/ctrlProps/ctrlProp1822.xml><?xml version="1.0" encoding="utf-8"?>
<formControlPr xmlns="http://schemas.microsoft.com/office/spreadsheetml/2009/9/main" objectType="CheckBox" fmlaLink="$D$25" lockText="1" noThreeD="1"/>
</file>

<file path=xl/ctrlProps/ctrlProp1823.xml><?xml version="1.0" encoding="utf-8"?>
<formControlPr xmlns="http://schemas.microsoft.com/office/spreadsheetml/2009/9/main" objectType="CheckBox" fmlaLink="$D$26" lockText="1" noThreeD="1"/>
</file>

<file path=xl/ctrlProps/ctrlProp1824.xml><?xml version="1.0" encoding="utf-8"?>
<formControlPr xmlns="http://schemas.microsoft.com/office/spreadsheetml/2009/9/main" objectType="CheckBox" fmlaLink="$D$27" lockText="1" noThreeD="1"/>
</file>

<file path=xl/ctrlProps/ctrlProp1825.xml><?xml version="1.0" encoding="utf-8"?>
<formControlPr xmlns="http://schemas.microsoft.com/office/spreadsheetml/2009/9/main" objectType="CheckBox" fmlaLink="$D$28" lockText="1" noThreeD="1"/>
</file>

<file path=xl/ctrlProps/ctrlProp1826.xml><?xml version="1.0" encoding="utf-8"?>
<formControlPr xmlns="http://schemas.microsoft.com/office/spreadsheetml/2009/9/main" objectType="CheckBox" fmlaLink="$D$29" lockText="1" noThreeD="1"/>
</file>

<file path=xl/ctrlProps/ctrlProp1827.xml><?xml version="1.0" encoding="utf-8"?>
<formControlPr xmlns="http://schemas.microsoft.com/office/spreadsheetml/2009/9/main" objectType="CheckBox" fmlaLink="$D$30" lockText="1" noThreeD="1"/>
</file>

<file path=xl/ctrlProps/ctrlProp1828.xml><?xml version="1.0" encoding="utf-8"?>
<formControlPr xmlns="http://schemas.microsoft.com/office/spreadsheetml/2009/9/main" objectType="CheckBox" fmlaLink="$D$31" lockText="1" noThreeD="1"/>
</file>

<file path=xl/ctrlProps/ctrlProp1829.xml><?xml version="1.0" encoding="utf-8"?>
<formControlPr xmlns="http://schemas.microsoft.com/office/spreadsheetml/2009/9/main" objectType="CheckBox" fmlaLink="$D$32" lockText="1" noThreeD="1"/>
</file>

<file path=xl/ctrlProps/ctrlProp1830.xml><?xml version="1.0" encoding="utf-8"?>
<formControlPr xmlns="http://schemas.microsoft.com/office/spreadsheetml/2009/9/main" objectType="CheckBox" fmlaLink="$D$33" lockText="1" noThreeD="1"/>
</file>

<file path=xl/ctrlProps/ctrlProp1831.xml><?xml version="1.0" encoding="utf-8"?>
<formControlPr xmlns="http://schemas.microsoft.com/office/spreadsheetml/2009/9/main" objectType="CheckBox" fmlaLink="$D$34" lockText="1" noThreeD="1"/>
</file>

<file path=xl/ctrlProps/ctrlProp1832.xml><?xml version="1.0" encoding="utf-8"?>
<formControlPr xmlns="http://schemas.microsoft.com/office/spreadsheetml/2009/9/main" objectType="CheckBox" fmlaLink="$D$35" lockText="1" noThreeD="1"/>
</file>

<file path=xl/ctrlProps/ctrlProp1833.xml><?xml version="1.0" encoding="utf-8"?>
<formControlPr xmlns="http://schemas.microsoft.com/office/spreadsheetml/2009/9/main" objectType="CheckBox" fmlaLink="$D$36" lockText="1" noThreeD="1"/>
</file>

<file path=xl/ctrlProps/ctrlProp1834.xml><?xml version="1.0" encoding="utf-8"?>
<formControlPr xmlns="http://schemas.microsoft.com/office/spreadsheetml/2009/9/main" objectType="CheckBox" fmlaLink="$D$37" lockText="1" noThreeD="1"/>
</file>

<file path=xl/ctrlProps/ctrlProp1835.xml><?xml version="1.0" encoding="utf-8"?>
<formControlPr xmlns="http://schemas.microsoft.com/office/spreadsheetml/2009/9/main" objectType="CheckBox" fmlaLink="$D$38" lockText="1" noThreeD="1"/>
</file>

<file path=xl/ctrlProps/ctrlProp1836.xml><?xml version="1.0" encoding="utf-8"?>
<formControlPr xmlns="http://schemas.microsoft.com/office/spreadsheetml/2009/9/main" objectType="CheckBox" fmlaLink="$D$39" lockText="1" noThreeD="1"/>
</file>

<file path=xl/ctrlProps/ctrlProp1837.xml><?xml version="1.0" encoding="utf-8"?>
<formControlPr xmlns="http://schemas.microsoft.com/office/spreadsheetml/2009/9/main" objectType="CheckBox" fmlaLink="$D$40" lockText="1" noThreeD="1"/>
</file>

<file path=xl/ctrlProps/ctrlProp1838.xml><?xml version="1.0" encoding="utf-8"?>
<formControlPr xmlns="http://schemas.microsoft.com/office/spreadsheetml/2009/9/main" objectType="CheckBox" fmlaLink="$D$41" lockText="1" noThreeD="1"/>
</file>

<file path=xl/ctrlProps/ctrlProp1839.xml><?xml version="1.0" encoding="utf-8"?>
<formControlPr xmlns="http://schemas.microsoft.com/office/spreadsheetml/2009/9/main" objectType="CheckBox" fmlaLink="$I$13" lockText="1" noThreeD="1"/>
</file>

<file path=xl/ctrlProps/ctrlProp1840.xml><?xml version="1.0" encoding="utf-8"?>
<formControlPr xmlns="http://schemas.microsoft.com/office/spreadsheetml/2009/9/main" objectType="CheckBox" fmlaLink="$I$14" lockText="1" noThreeD="1"/>
</file>

<file path=xl/ctrlProps/ctrlProp1841.xml><?xml version="1.0" encoding="utf-8"?>
<formControlPr xmlns="http://schemas.microsoft.com/office/spreadsheetml/2009/9/main" objectType="CheckBox" fmlaLink="$I$15" lockText="1" noThreeD="1"/>
</file>

<file path=xl/ctrlProps/ctrlProp1842.xml><?xml version="1.0" encoding="utf-8"?>
<formControlPr xmlns="http://schemas.microsoft.com/office/spreadsheetml/2009/9/main" objectType="CheckBox" fmlaLink="$I$16" lockText="1" noThreeD="1"/>
</file>

<file path=xl/ctrlProps/ctrlProp1843.xml><?xml version="1.0" encoding="utf-8"?>
<formControlPr xmlns="http://schemas.microsoft.com/office/spreadsheetml/2009/9/main" objectType="CheckBox" fmlaLink="$I$17" lockText="1" noThreeD="1"/>
</file>

<file path=xl/ctrlProps/ctrlProp1844.xml><?xml version="1.0" encoding="utf-8"?>
<formControlPr xmlns="http://schemas.microsoft.com/office/spreadsheetml/2009/9/main" objectType="CheckBox" fmlaLink="$I$18" lockText="1" noThreeD="1"/>
</file>

<file path=xl/ctrlProps/ctrlProp1845.xml><?xml version="1.0" encoding="utf-8"?>
<formControlPr xmlns="http://schemas.microsoft.com/office/spreadsheetml/2009/9/main" objectType="CheckBox" fmlaLink="$I$19" lockText="1" noThreeD="1"/>
</file>

<file path=xl/ctrlProps/ctrlProp1846.xml><?xml version="1.0" encoding="utf-8"?>
<formControlPr xmlns="http://schemas.microsoft.com/office/spreadsheetml/2009/9/main" objectType="CheckBox" fmlaLink="$I$20" lockText="1" noThreeD="1"/>
</file>

<file path=xl/ctrlProps/ctrlProp1847.xml><?xml version="1.0" encoding="utf-8"?>
<formControlPr xmlns="http://schemas.microsoft.com/office/spreadsheetml/2009/9/main" objectType="CheckBox" fmlaLink="$I$21" lockText="1" noThreeD="1"/>
</file>

<file path=xl/ctrlProps/ctrlProp1848.xml><?xml version="1.0" encoding="utf-8"?>
<formControlPr xmlns="http://schemas.microsoft.com/office/spreadsheetml/2009/9/main" objectType="CheckBox" fmlaLink="$I$22" lockText="1" noThreeD="1"/>
</file>

<file path=xl/ctrlProps/ctrlProp1849.xml><?xml version="1.0" encoding="utf-8"?>
<formControlPr xmlns="http://schemas.microsoft.com/office/spreadsheetml/2009/9/main" objectType="CheckBox" fmlaLink="$I$23" lockText="1" noThreeD="1"/>
</file>

<file path=xl/ctrlProps/ctrlProp1850.xml><?xml version="1.0" encoding="utf-8"?>
<formControlPr xmlns="http://schemas.microsoft.com/office/spreadsheetml/2009/9/main" objectType="CheckBox" fmlaLink="$I$24" lockText="1" noThreeD="1"/>
</file>

<file path=xl/ctrlProps/ctrlProp1851.xml><?xml version="1.0" encoding="utf-8"?>
<formControlPr xmlns="http://schemas.microsoft.com/office/spreadsheetml/2009/9/main" objectType="CheckBox" fmlaLink="$I$25" lockText="1" noThreeD="1"/>
</file>

<file path=xl/ctrlProps/ctrlProp1852.xml><?xml version="1.0" encoding="utf-8"?>
<formControlPr xmlns="http://schemas.microsoft.com/office/spreadsheetml/2009/9/main" objectType="CheckBox" fmlaLink="$I$26" lockText="1" noThreeD="1"/>
</file>

<file path=xl/ctrlProps/ctrlProp1853.xml><?xml version="1.0" encoding="utf-8"?>
<formControlPr xmlns="http://schemas.microsoft.com/office/spreadsheetml/2009/9/main" objectType="CheckBox" fmlaLink="$I$27" lockText="1" noThreeD="1"/>
</file>

<file path=xl/ctrlProps/ctrlProp1854.xml><?xml version="1.0" encoding="utf-8"?>
<formControlPr xmlns="http://schemas.microsoft.com/office/spreadsheetml/2009/9/main" objectType="CheckBox" fmlaLink="$I$28" lockText="1" noThreeD="1"/>
</file>

<file path=xl/ctrlProps/ctrlProp1855.xml><?xml version="1.0" encoding="utf-8"?>
<formControlPr xmlns="http://schemas.microsoft.com/office/spreadsheetml/2009/9/main" objectType="CheckBox" fmlaLink="$I$29" lockText="1" noThreeD="1"/>
</file>

<file path=xl/ctrlProps/ctrlProp1856.xml><?xml version="1.0" encoding="utf-8"?>
<formControlPr xmlns="http://schemas.microsoft.com/office/spreadsheetml/2009/9/main" objectType="CheckBox" fmlaLink="$I$30" lockText="1" noThreeD="1"/>
</file>

<file path=xl/ctrlProps/ctrlProp1857.xml><?xml version="1.0" encoding="utf-8"?>
<formControlPr xmlns="http://schemas.microsoft.com/office/spreadsheetml/2009/9/main" objectType="CheckBox" fmlaLink="$I$31" lockText="1" noThreeD="1"/>
</file>

<file path=xl/ctrlProps/ctrlProp1858.xml><?xml version="1.0" encoding="utf-8"?>
<formControlPr xmlns="http://schemas.microsoft.com/office/spreadsheetml/2009/9/main" objectType="CheckBox" fmlaLink="$I$32" lockText="1" noThreeD="1"/>
</file>

<file path=xl/ctrlProps/ctrlProp1859.xml><?xml version="1.0" encoding="utf-8"?>
<formControlPr xmlns="http://schemas.microsoft.com/office/spreadsheetml/2009/9/main" objectType="CheckBox" fmlaLink="$I$33" lockText="1" noThreeD="1"/>
</file>

<file path=xl/ctrlProps/ctrlProp1860.xml><?xml version="1.0" encoding="utf-8"?>
<formControlPr xmlns="http://schemas.microsoft.com/office/spreadsheetml/2009/9/main" objectType="CheckBox" fmlaLink="$I$34" lockText="1" noThreeD="1"/>
</file>

<file path=xl/ctrlProps/ctrlProp1861.xml><?xml version="1.0" encoding="utf-8"?>
<formControlPr xmlns="http://schemas.microsoft.com/office/spreadsheetml/2009/9/main" objectType="CheckBox" fmlaLink="$I$35" lockText="1" noThreeD="1"/>
</file>

<file path=xl/ctrlProps/ctrlProp1862.xml><?xml version="1.0" encoding="utf-8"?>
<formControlPr xmlns="http://schemas.microsoft.com/office/spreadsheetml/2009/9/main" objectType="CheckBox" fmlaLink="$I$36" lockText="1" noThreeD="1"/>
</file>

<file path=xl/ctrlProps/ctrlProp1863.xml><?xml version="1.0" encoding="utf-8"?>
<formControlPr xmlns="http://schemas.microsoft.com/office/spreadsheetml/2009/9/main" objectType="CheckBox" fmlaLink="$I$37" lockText="1" noThreeD="1"/>
</file>

<file path=xl/ctrlProps/ctrlProp1864.xml><?xml version="1.0" encoding="utf-8"?>
<formControlPr xmlns="http://schemas.microsoft.com/office/spreadsheetml/2009/9/main" objectType="CheckBox" fmlaLink="$I$38" lockText="1" noThreeD="1"/>
</file>

<file path=xl/ctrlProps/ctrlProp1865.xml><?xml version="1.0" encoding="utf-8"?>
<formControlPr xmlns="http://schemas.microsoft.com/office/spreadsheetml/2009/9/main" objectType="CheckBox" fmlaLink="$I$39" lockText="1" noThreeD="1"/>
</file>

<file path=xl/ctrlProps/ctrlProp1866.xml><?xml version="1.0" encoding="utf-8"?>
<formControlPr xmlns="http://schemas.microsoft.com/office/spreadsheetml/2009/9/main" objectType="CheckBox" fmlaLink="$I$40" lockText="1" noThreeD="1"/>
</file>

<file path=xl/ctrlProps/ctrlProp1867.xml><?xml version="1.0" encoding="utf-8"?>
<formControlPr xmlns="http://schemas.microsoft.com/office/spreadsheetml/2009/9/main" objectType="CheckBox" fmlaLink="$I$41" lockText="1" noThreeD="1"/>
</file>

<file path=xl/ctrlProps/ctrlProp1868.xml><?xml version="1.0" encoding="utf-8"?>
<formControlPr xmlns="http://schemas.microsoft.com/office/spreadsheetml/2009/9/main" objectType="CheckBox" fmlaLink="$D$44" lockText="1" noThreeD="1"/>
</file>

<file path=xl/ctrlProps/ctrlProp1869.xml><?xml version="1.0" encoding="utf-8"?>
<formControlPr xmlns="http://schemas.microsoft.com/office/spreadsheetml/2009/9/main" objectType="CheckBox" fmlaLink="$D$45" lockText="1" noThreeD="1"/>
</file>

<file path=xl/ctrlProps/ctrlProp1870.xml><?xml version="1.0" encoding="utf-8"?>
<formControlPr xmlns="http://schemas.microsoft.com/office/spreadsheetml/2009/9/main" objectType="CheckBox" fmlaLink="$D$46" lockText="1" noThreeD="1"/>
</file>

<file path=xl/ctrlProps/ctrlProp1871.xml><?xml version="1.0" encoding="utf-8"?>
<formControlPr xmlns="http://schemas.microsoft.com/office/spreadsheetml/2009/9/main" objectType="CheckBox" fmlaLink="$I$44" lockText="1" noThreeD="1"/>
</file>

<file path=xl/ctrlProps/ctrlProp1872.xml><?xml version="1.0" encoding="utf-8"?>
<formControlPr xmlns="http://schemas.microsoft.com/office/spreadsheetml/2009/9/main" objectType="CheckBox" fmlaLink="$I$45" lockText="1" noThreeD="1"/>
</file>

<file path=xl/ctrlProps/ctrlProp1873.xml><?xml version="1.0" encoding="utf-8"?>
<formControlPr xmlns="http://schemas.microsoft.com/office/spreadsheetml/2009/9/main" objectType="CheckBox" fmlaLink="$I$46" lockText="1" noThreeD="1"/>
</file>

<file path=xl/ctrlProps/ctrlProp1874.xml><?xml version="1.0" encoding="utf-8"?>
<formControlPr xmlns="http://schemas.microsoft.com/office/spreadsheetml/2009/9/main" objectType="CheckBox" fmlaLink="$I$47" lockText="1" noThreeD="1"/>
</file>

<file path=xl/ctrlProps/ctrlProp1875.xml><?xml version="1.0" encoding="utf-8"?>
<formControlPr xmlns="http://schemas.microsoft.com/office/spreadsheetml/2009/9/main" objectType="CheckBox" fmlaLink="$I$48" lockText="1" noThreeD="1"/>
</file>

<file path=xl/ctrlProps/ctrlProp1876.xml><?xml version="1.0" encoding="utf-8"?>
<formControlPr xmlns="http://schemas.microsoft.com/office/spreadsheetml/2009/9/main" objectType="CheckBox" fmlaLink="$I$49" lockText="1" noThreeD="1"/>
</file>

<file path=xl/ctrlProps/ctrlProp1877.xml><?xml version="1.0" encoding="utf-8"?>
<formControlPr xmlns="http://schemas.microsoft.com/office/spreadsheetml/2009/9/main" objectType="CheckBox" fmlaLink="$D$46" lockText="1" noThreeD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CheckBox" fmlaLink="$H$5" lockText="1" noThreeD="1"/>
</file>

<file path=xl/ctrlProps/ctrlProp1882.xml><?xml version="1.0" encoding="utf-8"?>
<formControlPr xmlns="http://schemas.microsoft.com/office/spreadsheetml/2009/9/main" objectType="CheckBox" fmlaLink="$H$6" lockText="1" noThreeD="1"/>
</file>

<file path=xl/ctrlProps/ctrlProp1883.xml><?xml version="1.0" encoding="utf-8"?>
<formControlPr xmlns="http://schemas.microsoft.com/office/spreadsheetml/2009/9/main" objectType="CheckBox" fmlaLink="$H$7" lockText="1" noThreeD="1"/>
</file>

<file path=xl/ctrlProps/ctrlProp1884.xml><?xml version="1.0" encoding="utf-8"?>
<formControlPr xmlns="http://schemas.microsoft.com/office/spreadsheetml/2009/9/main" objectType="CheckBox" fmlaLink="$H$8" lockText="1" noThreeD="1"/>
</file>

<file path=xl/ctrlProps/ctrlProp1885.xml><?xml version="1.0" encoding="utf-8"?>
<formControlPr xmlns="http://schemas.microsoft.com/office/spreadsheetml/2009/9/main" objectType="CheckBox" fmlaLink="$H$9" lockText="1" noThreeD="1"/>
</file>

<file path=xl/ctrlProps/ctrlProp1886.xml><?xml version="1.0" encoding="utf-8"?>
<formControlPr xmlns="http://schemas.microsoft.com/office/spreadsheetml/2009/9/main" objectType="CheckBox" fmlaLink="$H$10" lockText="1" noThreeD="1"/>
</file>

<file path=xl/ctrlProps/ctrlProp1887.xml><?xml version="1.0" encoding="utf-8"?>
<formControlPr xmlns="http://schemas.microsoft.com/office/spreadsheetml/2009/9/main" objectType="CheckBox" fmlaLink="$H$11" lockText="1" noThreeD="1"/>
</file>

<file path=xl/ctrlProps/ctrlProp1888.xml><?xml version="1.0" encoding="utf-8"?>
<formControlPr xmlns="http://schemas.microsoft.com/office/spreadsheetml/2009/9/main" objectType="CheckBox" fmlaLink="$H$12" lockText="1" noThreeD="1"/>
</file>

<file path=xl/ctrlProps/ctrlProp1889.xml><?xml version="1.0" encoding="utf-8"?>
<formControlPr xmlns="http://schemas.microsoft.com/office/spreadsheetml/2009/9/main" objectType="CheckBox" fmlaLink="$H$13" lockText="1" noThreeD="1"/>
</file>

<file path=xl/ctrlProps/ctrlProp1890.xml><?xml version="1.0" encoding="utf-8"?>
<formControlPr xmlns="http://schemas.microsoft.com/office/spreadsheetml/2009/9/main" objectType="CheckBox" fmlaLink="$H$14" lockText="1" noThreeD="1"/>
</file>

<file path=xl/ctrlProps/ctrlProp1891.xml><?xml version="1.0" encoding="utf-8"?>
<formControlPr xmlns="http://schemas.microsoft.com/office/spreadsheetml/2009/9/main" objectType="CheckBox" fmlaLink="$H$15" lockText="1" noThreeD="1"/>
</file>

<file path=xl/ctrlProps/ctrlProp1892.xml><?xml version="1.0" encoding="utf-8"?>
<formControlPr xmlns="http://schemas.microsoft.com/office/spreadsheetml/2009/9/main" objectType="CheckBox" fmlaLink="$H$16" lockText="1" noThreeD="1"/>
</file>

<file path=xl/ctrlProps/ctrlProp1893.xml><?xml version="1.0" encoding="utf-8"?>
<formControlPr xmlns="http://schemas.microsoft.com/office/spreadsheetml/2009/9/main" objectType="CheckBox" fmlaLink="$H$17" lockText="1" noThreeD="1"/>
</file>

<file path=xl/ctrlProps/ctrlProp1894.xml><?xml version="1.0" encoding="utf-8"?>
<formControlPr xmlns="http://schemas.microsoft.com/office/spreadsheetml/2009/9/main" objectType="CheckBox" fmlaLink="$H$18" lockText="1" noThreeD="1"/>
</file>

<file path=xl/ctrlProps/ctrlProp1895.xml><?xml version="1.0" encoding="utf-8"?>
<formControlPr xmlns="http://schemas.microsoft.com/office/spreadsheetml/2009/9/main" objectType="CheckBox" fmlaLink="$H$19" lockText="1" noThreeD="1"/>
</file>

<file path=xl/ctrlProps/ctrlProp1896.xml><?xml version="1.0" encoding="utf-8"?>
<formControlPr xmlns="http://schemas.microsoft.com/office/spreadsheetml/2009/9/main" objectType="CheckBox" fmlaLink="$H$20" lockText="1" noThreeD="1"/>
</file>

<file path=xl/ctrlProps/ctrlProp1897.xml><?xml version="1.0" encoding="utf-8"?>
<formControlPr xmlns="http://schemas.microsoft.com/office/spreadsheetml/2009/9/main" objectType="CheckBox" fmlaLink="$H$21" lockText="1" noThreeD="1"/>
</file>

<file path=xl/ctrlProps/ctrlProp1898.xml><?xml version="1.0" encoding="utf-8"?>
<formControlPr xmlns="http://schemas.microsoft.com/office/spreadsheetml/2009/9/main" objectType="CheckBox" fmlaLink="$H$22" lockText="1" noThreeD="1"/>
</file>

<file path=xl/ctrlProps/ctrlProp1899.xml><?xml version="1.0" encoding="utf-8"?>
<formControlPr xmlns="http://schemas.microsoft.com/office/spreadsheetml/2009/9/main" objectType="CheckBox" fmlaLink="$H$23" lockText="1" noThreeD="1"/>
</file>

<file path=xl/ctrlProps/ctrlProp1900.xml><?xml version="1.0" encoding="utf-8"?>
<formControlPr xmlns="http://schemas.microsoft.com/office/spreadsheetml/2009/9/main" objectType="CheckBox" fmlaLink="$H$24" lockText="1" noThreeD="1"/>
</file>

<file path=xl/ctrlProps/ctrlProp1901.xml><?xml version="1.0" encoding="utf-8"?>
<formControlPr xmlns="http://schemas.microsoft.com/office/spreadsheetml/2009/9/main" objectType="CheckBox" fmlaLink="$H$25" lockText="1" noThreeD="1"/>
</file>

<file path=xl/ctrlProps/ctrlProp1902.xml><?xml version="1.0" encoding="utf-8"?>
<formControlPr xmlns="http://schemas.microsoft.com/office/spreadsheetml/2009/9/main" objectType="CheckBox" fmlaLink="$H$26" lockText="1" noThreeD="1"/>
</file>

<file path=xl/ctrlProps/ctrlProp1903.xml><?xml version="1.0" encoding="utf-8"?>
<formControlPr xmlns="http://schemas.microsoft.com/office/spreadsheetml/2009/9/main" objectType="CheckBox" fmlaLink="$H$27" lockText="1" noThreeD="1"/>
</file>

<file path=xl/ctrlProps/ctrlProp1904.xml><?xml version="1.0" encoding="utf-8"?>
<formControlPr xmlns="http://schemas.microsoft.com/office/spreadsheetml/2009/9/main" objectType="CheckBox" fmlaLink="$H$28" lockText="1" noThreeD="1"/>
</file>

<file path=xl/ctrlProps/ctrlProp1905.xml><?xml version="1.0" encoding="utf-8"?>
<formControlPr xmlns="http://schemas.microsoft.com/office/spreadsheetml/2009/9/main" objectType="CheckBox" fmlaLink="$H$29" lockText="1" noThreeD="1"/>
</file>

<file path=xl/ctrlProps/ctrlProp1906.xml><?xml version="1.0" encoding="utf-8"?>
<formControlPr xmlns="http://schemas.microsoft.com/office/spreadsheetml/2009/9/main" objectType="CheckBox" fmlaLink="$H$30" lockText="1" noThreeD="1"/>
</file>

<file path=xl/ctrlProps/ctrlProp1907.xml><?xml version="1.0" encoding="utf-8"?>
<formControlPr xmlns="http://schemas.microsoft.com/office/spreadsheetml/2009/9/main" objectType="CheckBox" fmlaLink="$H$31" lockText="1" noThreeD="1"/>
</file>

<file path=xl/ctrlProps/ctrlProp1908.xml><?xml version="1.0" encoding="utf-8"?>
<formControlPr xmlns="http://schemas.microsoft.com/office/spreadsheetml/2009/9/main" objectType="CheckBox" fmlaLink="$H$32" lockText="1" noThreeD="1"/>
</file>

<file path=xl/ctrlProps/ctrlProp1909.xml><?xml version="1.0" encoding="utf-8"?>
<formControlPr xmlns="http://schemas.microsoft.com/office/spreadsheetml/2009/9/main" objectType="CheckBox" fmlaLink="$H$33" lockText="1" noThreeD="1"/>
</file>

<file path=xl/ctrlProps/ctrlProp1910.xml><?xml version="1.0" encoding="utf-8"?>
<formControlPr xmlns="http://schemas.microsoft.com/office/spreadsheetml/2009/9/main" objectType="CheckBox" fmlaLink="$H$34" lockText="1" noThreeD="1"/>
</file>

<file path=xl/ctrlProps/ctrlProp1911.xml><?xml version="1.0" encoding="utf-8"?>
<formControlPr xmlns="http://schemas.microsoft.com/office/spreadsheetml/2009/9/main" objectType="CheckBox" fmlaLink="$H$35" lockText="1" noThreeD="1"/>
</file>

<file path=xl/ctrlProps/ctrlProp1912.xml><?xml version="1.0" encoding="utf-8"?>
<formControlPr xmlns="http://schemas.microsoft.com/office/spreadsheetml/2009/9/main" objectType="CheckBox" fmlaLink="$H$36" lockText="1" noThreeD="1"/>
</file>

<file path=xl/ctrlProps/ctrlProp1913.xml><?xml version="1.0" encoding="utf-8"?>
<formControlPr xmlns="http://schemas.microsoft.com/office/spreadsheetml/2009/9/main" objectType="CheckBox" fmlaLink="$H$37" lockText="1" noThreeD="1"/>
</file>

<file path=xl/ctrlProps/ctrlProp1914.xml><?xml version="1.0" encoding="utf-8"?>
<formControlPr xmlns="http://schemas.microsoft.com/office/spreadsheetml/2009/9/main" objectType="CheckBox" fmlaLink="$H$38" lockText="1" noThreeD="1"/>
</file>

<file path=xl/ctrlProps/ctrlProp1915.xml><?xml version="1.0" encoding="utf-8"?>
<formControlPr xmlns="http://schemas.microsoft.com/office/spreadsheetml/2009/9/main" objectType="CheckBox" fmlaLink="$H$39" lockText="1" noThreeD="1"/>
</file>

<file path=xl/ctrlProps/ctrlProp1916.xml><?xml version="1.0" encoding="utf-8"?>
<formControlPr xmlns="http://schemas.microsoft.com/office/spreadsheetml/2009/9/main" objectType="CheckBox" fmlaLink="$H$40" lockText="1" noThreeD="1"/>
</file>

<file path=xl/ctrlProps/ctrlProp1917.xml><?xml version="1.0" encoding="utf-8"?>
<formControlPr xmlns="http://schemas.microsoft.com/office/spreadsheetml/2009/9/main" objectType="CheckBox" fmlaLink="$H$41" lockText="1" noThreeD="1"/>
</file>

<file path=xl/ctrlProps/ctrlProp1918.xml><?xml version="1.0" encoding="utf-8"?>
<formControlPr xmlns="http://schemas.microsoft.com/office/spreadsheetml/2009/9/main" objectType="CheckBox" fmlaLink="$H$42" lockText="1" noThreeD="1"/>
</file>

<file path=xl/ctrlProps/ctrlProp1919.xml><?xml version="1.0" encoding="utf-8"?>
<formControlPr xmlns="http://schemas.microsoft.com/office/spreadsheetml/2009/9/main" objectType="CheckBox" fmlaLink="$H$43" lockText="1" noThreeD="1"/>
</file>

<file path=xl/ctrlProps/ctrlProp1920.xml><?xml version="1.0" encoding="utf-8"?>
<formControlPr xmlns="http://schemas.microsoft.com/office/spreadsheetml/2009/9/main" objectType="CheckBox" fmlaLink="$H$44" lockText="1" noThreeD="1"/>
</file>

<file path=xl/ctrlProps/ctrlProp1921.xml><?xml version="1.0" encoding="utf-8"?>
<formControlPr xmlns="http://schemas.microsoft.com/office/spreadsheetml/2009/9/main" objectType="CheckBox" fmlaLink="$H$45" lockText="1" noThreeD="1"/>
</file>

<file path=xl/ctrlProps/ctrlProp1922.xml><?xml version="1.0" encoding="utf-8"?>
<formControlPr xmlns="http://schemas.microsoft.com/office/spreadsheetml/2009/9/main" objectType="CheckBox" fmlaLink="$H$46" lockText="1" noThreeD="1"/>
</file>

<file path=xl/ctrlProps/ctrlProp1923.xml><?xml version="1.0" encoding="utf-8"?>
<formControlPr xmlns="http://schemas.microsoft.com/office/spreadsheetml/2009/9/main" objectType="CheckBox" fmlaLink="$H$47" lockText="1" noThreeD="1"/>
</file>

<file path=xl/ctrlProps/ctrlProp1924.xml><?xml version="1.0" encoding="utf-8"?>
<formControlPr xmlns="http://schemas.microsoft.com/office/spreadsheetml/2009/9/main" objectType="CheckBox" fmlaLink="$H$48" lockText="1" noThreeD="1"/>
</file>

<file path=xl/ctrlProps/ctrlProp1925.xml><?xml version="1.0" encoding="utf-8"?>
<formControlPr xmlns="http://schemas.microsoft.com/office/spreadsheetml/2009/9/main" objectType="CheckBox" fmlaLink="$H$49" lockText="1" noThreeD="1"/>
</file>

<file path=xl/ctrlProps/ctrlProp1926.xml><?xml version="1.0" encoding="utf-8"?>
<formControlPr xmlns="http://schemas.microsoft.com/office/spreadsheetml/2009/9/main" objectType="CheckBox" fmlaLink="$H$50" lockText="1" noThreeD="1"/>
</file>

<file path=xl/ctrlProps/ctrlProp1927.xml><?xml version="1.0" encoding="utf-8"?>
<formControlPr xmlns="http://schemas.microsoft.com/office/spreadsheetml/2009/9/main" objectType="CheckBox" fmlaLink="$H$51" lockText="1" noThreeD="1"/>
</file>

<file path=xl/ctrlProps/ctrlProp1928.xml><?xml version="1.0" encoding="utf-8"?>
<formControlPr xmlns="http://schemas.microsoft.com/office/spreadsheetml/2009/9/main" objectType="CheckBox" fmlaLink="$H$52" lockText="1" noThreeD="1"/>
</file>

<file path=xl/ctrlProps/ctrlProp1929.xml><?xml version="1.0" encoding="utf-8"?>
<formControlPr xmlns="http://schemas.microsoft.com/office/spreadsheetml/2009/9/main" objectType="CheckBox" fmlaLink="$H$53" lockText="1" noThreeD="1"/>
</file>

<file path=xl/ctrlProps/ctrlProp1930.xml><?xml version="1.0" encoding="utf-8"?>
<formControlPr xmlns="http://schemas.microsoft.com/office/spreadsheetml/2009/9/main" objectType="CheckBox" fmlaLink="$H$54" lockText="1" noThreeD="1"/>
</file>

<file path=xl/ctrlProps/ctrlProp1931.xml><?xml version="1.0" encoding="utf-8"?>
<formControlPr xmlns="http://schemas.microsoft.com/office/spreadsheetml/2009/9/main" objectType="CheckBox" fmlaLink="$H$55" lockText="1" noThreeD="1"/>
</file>

<file path=xl/ctrlProps/ctrlProp1932.xml><?xml version="1.0" encoding="utf-8"?>
<formControlPr xmlns="http://schemas.microsoft.com/office/spreadsheetml/2009/9/main" objectType="CheckBox" fmlaLink="$H$56" lockText="1" noThreeD="1"/>
</file>

<file path=xl/ctrlProps/ctrlProp1933.xml><?xml version="1.0" encoding="utf-8"?>
<formControlPr xmlns="http://schemas.microsoft.com/office/spreadsheetml/2009/9/main" objectType="CheckBox" fmlaLink="$H$57" lockText="1" noThreeD="1"/>
</file>

<file path=xl/ctrlProps/ctrlProp1934.xml><?xml version="1.0" encoding="utf-8"?>
<formControlPr xmlns="http://schemas.microsoft.com/office/spreadsheetml/2009/9/main" objectType="CheckBox" fmlaLink="$H$58" lockText="1" noThreeD="1"/>
</file>

<file path=xl/ctrlProps/ctrlProp1935.xml><?xml version="1.0" encoding="utf-8"?>
<formControlPr xmlns="http://schemas.microsoft.com/office/spreadsheetml/2009/9/main" objectType="CheckBox" fmlaLink="$H$59" lockText="1" noThreeD="1"/>
</file>

<file path=xl/ctrlProps/ctrlProp1936.xml><?xml version="1.0" encoding="utf-8"?>
<formControlPr xmlns="http://schemas.microsoft.com/office/spreadsheetml/2009/9/main" objectType="CheckBox" fmlaLink="$H$60" lockText="1" noThreeD="1"/>
</file>

<file path=xl/ctrlProps/ctrlProp1937.xml><?xml version="1.0" encoding="utf-8"?>
<formControlPr xmlns="http://schemas.microsoft.com/office/spreadsheetml/2009/9/main" objectType="CheckBox" fmlaLink="$H$61" lockText="1" noThreeD="1"/>
</file>

<file path=xl/ctrlProps/ctrlProp1938.xml><?xml version="1.0" encoding="utf-8"?>
<formControlPr xmlns="http://schemas.microsoft.com/office/spreadsheetml/2009/9/main" objectType="CheckBox" fmlaLink="$H$62" lockText="1" noThreeD="1"/>
</file>

<file path=xl/ctrlProps/ctrlProp1939.xml><?xml version="1.0" encoding="utf-8"?>
<formControlPr xmlns="http://schemas.microsoft.com/office/spreadsheetml/2009/9/main" objectType="CheckBox" fmlaLink="$H$63" lockText="1" noThreeD="1"/>
</file>

<file path=xl/ctrlProps/ctrlProp1940.xml><?xml version="1.0" encoding="utf-8"?>
<formControlPr xmlns="http://schemas.microsoft.com/office/spreadsheetml/2009/9/main" objectType="CheckBox" fmlaLink="$H$64" lockText="1" noThreeD="1"/>
</file>

<file path=xl/ctrlProps/ctrlProp1941.xml><?xml version="1.0" encoding="utf-8"?>
<formControlPr xmlns="http://schemas.microsoft.com/office/spreadsheetml/2009/9/main" objectType="CheckBox" fmlaLink="$H$65" lockText="1" noThreeD="1"/>
</file>

<file path=xl/ctrlProps/ctrlProp1942.xml><?xml version="1.0" encoding="utf-8"?>
<formControlPr xmlns="http://schemas.microsoft.com/office/spreadsheetml/2009/9/main" objectType="CheckBox" fmlaLink="$H$66" lockText="1" noThreeD="1"/>
</file>

<file path=xl/ctrlProps/ctrlProp1943.xml><?xml version="1.0" encoding="utf-8"?>
<formControlPr xmlns="http://schemas.microsoft.com/office/spreadsheetml/2009/9/main" objectType="CheckBox" fmlaLink="$H$67" lockText="1" noThreeD="1"/>
</file>

<file path=xl/ctrlProps/ctrlProp1944.xml><?xml version="1.0" encoding="utf-8"?>
<formControlPr xmlns="http://schemas.microsoft.com/office/spreadsheetml/2009/9/main" objectType="CheckBox" fmlaLink="$H$68" lockText="1" noThreeD="1"/>
</file>

<file path=xl/ctrlProps/ctrlProp1945.xml><?xml version="1.0" encoding="utf-8"?>
<formControlPr xmlns="http://schemas.microsoft.com/office/spreadsheetml/2009/9/main" objectType="CheckBox" fmlaLink="$H$69" lockText="1" noThreeD="1"/>
</file>

<file path=xl/ctrlProps/ctrlProp1946.xml><?xml version="1.0" encoding="utf-8"?>
<formControlPr xmlns="http://schemas.microsoft.com/office/spreadsheetml/2009/9/main" objectType="CheckBox" fmlaLink="$H$70" lockText="1" noThreeD="1"/>
</file>

<file path=xl/ctrlProps/ctrlProp1947.xml><?xml version="1.0" encoding="utf-8"?>
<formControlPr xmlns="http://schemas.microsoft.com/office/spreadsheetml/2009/9/main" objectType="CheckBox" fmlaLink="$H$71" lockText="1" noThreeD="1"/>
</file>

<file path=xl/ctrlProps/ctrlProp1948.xml><?xml version="1.0" encoding="utf-8"?>
<formControlPr xmlns="http://schemas.microsoft.com/office/spreadsheetml/2009/9/main" objectType="CheckBox" fmlaLink="$H$72" lockText="1" noThreeD="1"/>
</file>

<file path=xl/ctrlProps/ctrlProp1949.xml><?xml version="1.0" encoding="utf-8"?>
<formControlPr xmlns="http://schemas.microsoft.com/office/spreadsheetml/2009/9/main" objectType="CheckBox" fmlaLink="$H$73" lockText="1" noThreeD="1"/>
</file>

<file path=xl/ctrlProps/ctrlProp1950.xml><?xml version="1.0" encoding="utf-8"?>
<formControlPr xmlns="http://schemas.microsoft.com/office/spreadsheetml/2009/9/main" objectType="CheckBox" fmlaLink="$H$74" lockText="1" noThreeD="1"/>
</file>

<file path=xl/ctrlProps/ctrlProp1951.xml><?xml version="1.0" encoding="utf-8"?>
<formControlPr xmlns="http://schemas.microsoft.com/office/spreadsheetml/2009/9/main" objectType="CheckBox" fmlaLink="$H$75" lockText="1" noThreeD="1"/>
</file>

<file path=xl/ctrlProps/ctrlProp1952.xml><?xml version="1.0" encoding="utf-8"?>
<formControlPr xmlns="http://schemas.microsoft.com/office/spreadsheetml/2009/9/main" objectType="CheckBox" fmlaLink="$H$76" lockText="1" noThreeD="1"/>
</file>

<file path=xl/ctrlProps/ctrlProp1953.xml><?xml version="1.0" encoding="utf-8"?>
<formControlPr xmlns="http://schemas.microsoft.com/office/spreadsheetml/2009/9/main" objectType="CheckBox" fmlaLink="$H$77" lockText="1" noThreeD="1"/>
</file>

<file path=xl/ctrlProps/ctrlProp1954.xml><?xml version="1.0" encoding="utf-8"?>
<formControlPr xmlns="http://schemas.microsoft.com/office/spreadsheetml/2009/9/main" objectType="CheckBox" fmlaLink="$H$78" lockText="1" noThreeD="1"/>
</file>

<file path=xl/ctrlProps/ctrlProp1955.xml><?xml version="1.0" encoding="utf-8"?>
<formControlPr xmlns="http://schemas.microsoft.com/office/spreadsheetml/2009/9/main" objectType="CheckBox" fmlaLink="$H$79" lockText="1" noThreeD="1"/>
</file>

<file path=xl/ctrlProps/ctrlProp1956.xml><?xml version="1.0" encoding="utf-8"?>
<formControlPr xmlns="http://schemas.microsoft.com/office/spreadsheetml/2009/9/main" objectType="CheckBox" fmlaLink="$H$80" lockText="1" noThreeD="1"/>
</file>

<file path=xl/ctrlProps/ctrlProp1957.xml><?xml version="1.0" encoding="utf-8"?>
<formControlPr xmlns="http://schemas.microsoft.com/office/spreadsheetml/2009/9/main" objectType="CheckBox" fmlaLink="$H$81" lockText="1" noThreeD="1"/>
</file>

<file path=xl/ctrlProps/ctrlProp1958.xml><?xml version="1.0" encoding="utf-8"?>
<formControlPr xmlns="http://schemas.microsoft.com/office/spreadsheetml/2009/9/main" objectType="CheckBox" fmlaLink="$H$82" lockText="1" noThreeD="1"/>
</file>

<file path=xl/ctrlProps/ctrlProp1959.xml><?xml version="1.0" encoding="utf-8"?>
<formControlPr xmlns="http://schemas.microsoft.com/office/spreadsheetml/2009/9/main" objectType="CheckBox" fmlaLink="$H$83" lockText="1" noThreeD="1"/>
</file>

<file path=xl/ctrlProps/ctrlProp1960.xml><?xml version="1.0" encoding="utf-8"?>
<formControlPr xmlns="http://schemas.microsoft.com/office/spreadsheetml/2009/9/main" objectType="CheckBox" fmlaLink="$H$84" lockText="1" noThreeD="1"/>
</file>

<file path=xl/ctrlProps/ctrlProp1961.xml><?xml version="1.0" encoding="utf-8"?>
<formControlPr xmlns="http://schemas.microsoft.com/office/spreadsheetml/2009/9/main" objectType="CheckBox" fmlaLink="$H$85" lockText="1" noThreeD="1"/>
</file>

<file path=xl/ctrlProps/ctrlProp1962.xml><?xml version="1.0" encoding="utf-8"?>
<formControlPr xmlns="http://schemas.microsoft.com/office/spreadsheetml/2009/9/main" objectType="CheckBox" fmlaLink="$H$86" lockText="1" noThreeD="1"/>
</file>

<file path=xl/ctrlProps/ctrlProp1963.xml><?xml version="1.0" encoding="utf-8"?>
<formControlPr xmlns="http://schemas.microsoft.com/office/spreadsheetml/2009/9/main" objectType="CheckBox" fmlaLink="$H$87" lockText="1" noThreeD="1"/>
</file>

<file path=xl/ctrlProps/ctrlProp1964.xml><?xml version="1.0" encoding="utf-8"?>
<formControlPr xmlns="http://schemas.microsoft.com/office/spreadsheetml/2009/9/main" objectType="CheckBox" fmlaLink="$H$88" lockText="1" noThreeD="1"/>
</file>

<file path=xl/ctrlProps/ctrlProp1965.xml><?xml version="1.0" encoding="utf-8"?>
<formControlPr xmlns="http://schemas.microsoft.com/office/spreadsheetml/2009/9/main" objectType="CheckBox" fmlaLink="$H$89" lockText="1" noThreeD="1"/>
</file>

<file path=xl/ctrlProps/ctrlProp1966.xml><?xml version="1.0" encoding="utf-8"?>
<formControlPr xmlns="http://schemas.microsoft.com/office/spreadsheetml/2009/9/main" objectType="CheckBox" fmlaLink="$H$90" lockText="1" noThreeD="1"/>
</file>

<file path=xl/ctrlProps/ctrlProp1967.xml><?xml version="1.0" encoding="utf-8"?>
<formControlPr xmlns="http://schemas.microsoft.com/office/spreadsheetml/2009/9/main" objectType="CheckBox" fmlaLink="$H$91" lockText="1" noThreeD="1"/>
</file>

<file path=xl/ctrlProps/ctrlProp1968.xml><?xml version="1.0" encoding="utf-8"?>
<formControlPr xmlns="http://schemas.microsoft.com/office/spreadsheetml/2009/9/main" objectType="CheckBox" fmlaLink="$H$92" lockText="1" noThreeD="1"/>
</file>

<file path=xl/ctrlProps/ctrlProp1969.xml><?xml version="1.0" encoding="utf-8"?>
<formControlPr xmlns="http://schemas.microsoft.com/office/spreadsheetml/2009/9/main" objectType="CheckBox" fmlaLink="$H$93" lockText="1" noThreeD="1"/>
</file>

<file path=xl/ctrlProps/ctrlProp1970.xml><?xml version="1.0" encoding="utf-8"?>
<formControlPr xmlns="http://schemas.microsoft.com/office/spreadsheetml/2009/9/main" objectType="CheckBox" fmlaLink="$H$94" lockText="1" noThreeD="1"/>
</file>

<file path=xl/ctrlProps/ctrlProp1971.xml><?xml version="1.0" encoding="utf-8"?>
<formControlPr xmlns="http://schemas.microsoft.com/office/spreadsheetml/2009/9/main" objectType="CheckBox" fmlaLink="$H$95" lockText="1" noThreeD="1"/>
</file>

<file path=xl/ctrlProps/ctrlProp1972.xml><?xml version="1.0" encoding="utf-8"?>
<formControlPr xmlns="http://schemas.microsoft.com/office/spreadsheetml/2009/9/main" objectType="CheckBox" fmlaLink="$H$96" lockText="1" noThreeD="1"/>
</file>

<file path=xl/ctrlProps/ctrlProp1973.xml><?xml version="1.0" encoding="utf-8"?>
<formControlPr xmlns="http://schemas.microsoft.com/office/spreadsheetml/2009/9/main" objectType="CheckBox" fmlaLink="$H$97" lockText="1" noThreeD="1"/>
</file>

<file path=xl/ctrlProps/ctrlProp1974.xml><?xml version="1.0" encoding="utf-8"?>
<formControlPr xmlns="http://schemas.microsoft.com/office/spreadsheetml/2009/9/main" objectType="CheckBox" fmlaLink="$H$98" lockText="1" noThreeD="1"/>
</file>

<file path=xl/ctrlProps/ctrlProp1975.xml><?xml version="1.0" encoding="utf-8"?>
<formControlPr xmlns="http://schemas.microsoft.com/office/spreadsheetml/2009/9/main" objectType="CheckBox" fmlaLink="$H$99" lockText="1" noThreeD="1"/>
</file>

<file path=xl/ctrlProps/ctrlProp1976.xml><?xml version="1.0" encoding="utf-8"?>
<formControlPr xmlns="http://schemas.microsoft.com/office/spreadsheetml/2009/9/main" objectType="CheckBox" fmlaLink="$H$100" lockText="1" noThreeD="1"/>
</file>

<file path=xl/ctrlProps/ctrlProp1977.xml><?xml version="1.0" encoding="utf-8"?>
<formControlPr xmlns="http://schemas.microsoft.com/office/spreadsheetml/2009/9/main" objectType="CheckBox" fmlaLink="$H$101" lockText="1" noThreeD="1"/>
</file>

<file path=xl/ctrlProps/ctrlProp1978.xml><?xml version="1.0" encoding="utf-8"?>
<formControlPr xmlns="http://schemas.microsoft.com/office/spreadsheetml/2009/9/main" objectType="CheckBox" fmlaLink="$H$102" lockText="1" noThreeD="1"/>
</file>

<file path=xl/ctrlProps/ctrlProp1979.xml><?xml version="1.0" encoding="utf-8"?>
<formControlPr xmlns="http://schemas.microsoft.com/office/spreadsheetml/2009/9/main" objectType="CheckBox" fmlaLink="$H$103" lockText="1" noThreeD="1"/>
</file>

<file path=xl/ctrlProps/ctrlProp1980.xml><?xml version="1.0" encoding="utf-8"?>
<formControlPr xmlns="http://schemas.microsoft.com/office/spreadsheetml/2009/9/main" objectType="CheckBox" fmlaLink="$H$104" lockText="1" noThreeD="1"/>
</file>

<file path=xl/ctrlProps/ctrlProp1981.xml><?xml version="1.0" encoding="utf-8"?>
<formControlPr xmlns="http://schemas.microsoft.com/office/spreadsheetml/2009/9/main" objectType="CheckBox" fmlaLink="$H$105" lockText="1" noThreeD="1"/>
</file>

<file path=xl/ctrlProps/ctrlProp1982.xml><?xml version="1.0" encoding="utf-8"?>
<formControlPr xmlns="http://schemas.microsoft.com/office/spreadsheetml/2009/9/main" objectType="CheckBox" fmlaLink="$H$106" lockText="1" noThreeD="1"/>
</file>

<file path=xl/ctrlProps/ctrlProp1983.xml><?xml version="1.0" encoding="utf-8"?>
<formControlPr xmlns="http://schemas.microsoft.com/office/spreadsheetml/2009/9/main" objectType="CheckBox" fmlaLink="$H$107" lockText="1" noThreeD="1"/>
</file>

<file path=xl/ctrlProps/ctrlProp1984.xml><?xml version="1.0" encoding="utf-8"?>
<formControlPr xmlns="http://schemas.microsoft.com/office/spreadsheetml/2009/9/main" objectType="CheckBox" fmlaLink="$H$108" lockText="1" noThreeD="1"/>
</file>

<file path=xl/ctrlProps/ctrlProp1985.xml><?xml version="1.0" encoding="utf-8"?>
<formControlPr xmlns="http://schemas.microsoft.com/office/spreadsheetml/2009/9/main" objectType="CheckBox" fmlaLink="$H$109" lockText="1" noThreeD="1"/>
</file>

<file path=xl/ctrlProps/ctrlProp1986.xml><?xml version="1.0" encoding="utf-8"?>
<formControlPr xmlns="http://schemas.microsoft.com/office/spreadsheetml/2009/9/main" objectType="CheckBox" fmlaLink="$H$110" lockText="1" noThreeD="1"/>
</file>

<file path=xl/ctrlProps/ctrlProp1987.xml><?xml version="1.0" encoding="utf-8"?>
<formControlPr xmlns="http://schemas.microsoft.com/office/spreadsheetml/2009/9/main" objectType="CheckBox" fmlaLink="$H$111" lockText="1" noThreeD="1"/>
</file>

<file path=xl/ctrlProps/ctrlProp1988.xml><?xml version="1.0" encoding="utf-8"?>
<formControlPr xmlns="http://schemas.microsoft.com/office/spreadsheetml/2009/9/main" objectType="CheckBox" fmlaLink="$H$112" lockText="1" noThreeD="1"/>
</file>

<file path=xl/ctrlProps/ctrlProp1989.xml><?xml version="1.0" encoding="utf-8"?>
<formControlPr xmlns="http://schemas.microsoft.com/office/spreadsheetml/2009/9/main" objectType="CheckBox" fmlaLink="$H$113" lockText="1" noThreeD="1"/>
</file>

<file path=xl/ctrlProps/ctrlProp1990.xml><?xml version="1.0" encoding="utf-8"?>
<formControlPr xmlns="http://schemas.microsoft.com/office/spreadsheetml/2009/9/main" objectType="CheckBox" fmlaLink="$H$114" lockText="1" noThreeD="1"/>
</file>

<file path=xl/ctrlProps/ctrlProp1991.xml><?xml version="1.0" encoding="utf-8"?>
<formControlPr xmlns="http://schemas.microsoft.com/office/spreadsheetml/2009/9/main" objectType="CheckBox" fmlaLink="$H$115" lockText="1" noThreeD="1"/>
</file>

<file path=xl/ctrlProps/ctrlProp1992.xml><?xml version="1.0" encoding="utf-8"?>
<formControlPr xmlns="http://schemas.microsoft.com/office/spreadsheetml/2009/9/main" objectType="CheckBox" fmlaLink="$H$116" lockText="1" noThreeD="1"/>
</file>

<file path=xl/ctrlProps/ctrlProp1993.xml><?xml version="1.0" encoding="utf-8"?>
<formControlPr xmlns="http://schemas.microsoft.com/office/spreadsheetml/2009/9/main" objectType="CheckBox" fmlaLink="$H$117" lockText="1" noThreeD="1"/>
</file>

<file path=xl/ctrlProps/ctrlProp1994.xml><?xml version="1.0" encoding="utf-8"?>
<formControlPr xmlns="http://schemas.microsoft.com/office/spreadsheetml/2009/9/main" objectType="CheckBox" fmlaLink="$H$118" lockText="1" noThreeD="1"/>
</file>

<file path=xl/ctrlProps/ctrlProp1995.xml><?xml version="1.0" encoding="utf-8"?>
<formControlPr xmlns="http://schemas.microsoft.com/office/spreadsheetml/2009/9/main" objectType="CheckBox" fmlaLink="$H$119" lockText="1" noThreeD="1"/>
</file>

<file path=xl/ctrlProps/ctrlProp1996.xml><?xml version="1.0" encoding="utf-8"?>
<formControlPr xmlns="http://schemas.microsoft.com/office/spreadsheetml/2009/9/main" objectType="CheckBox" fmlaLink="$H$120" lockText="1" noThreeD="1"/>
</file>

<file path=xl/ctrlProps/ctrlProp1997.xml><?xml version="1.0" encoding="utf-8"?>
<formControlPr xmlns="http://schemas.microsoft.com/office/spreadsheetml/2009/9/main" objectType="CheckBox" fmlaLink="$H$121" lockText="1" noThreeD="1"/>
</file>

<file path=xl/ctrlProps/ctrlProp1998.xml><?xml version="1.0" encoding="utf-8"?>
<formControlPr xmlns="http://schemas.microsoft.com/office/spreadsheetml/2009/9/main" objectType="CheckBox" fmlaLink="$H$122" lockText="1" noThreeD="1"/>
</file>

<file path=xl/ctrlProps/ctrlProp1999.xml><?xml version="1.0" encoding="utf-8"?>
<formControlPr xmlns="http://schemas.microsoft.com/office/spreadsheetml/2009/9/main" objectType="CheckBox" fmlaLink="$H$123" lockText="1" noThreeD="1"/>
</file>

<file path=xl/ctrlProps/ctrlProp2000.xml><?xml version="1.0" encoding="utf-8"?>
<formControlPr xmlns="http://schemas.microsoft.com/office/spreadsheetml/2009/9/main" objectType="CheckBox" fmlaLink="$H$124" lockText="1" noThreeD="1"/>
</file>

<file path=xl/ctrlProps/ctrlProp2001.xml><?xml version="1.0" encoding="utf-8"?>
<formControlPr xmlns="http://schemas.microsoft.com/office/spreadsheetml/2009/9/main" objectType="CheckBox" fmlaLink="$H$125" lockText="1" noThreeD="1"/>
</file>

<file path=xl/ctrlProps/ctrlProp2002.xml><?xml version="1.0" encoding="utf-8"?>
<formControlPr xmlns="http://schemas.microsoft.com/office/spreadsheetml/2009/9/main" objectType="CheckBox" fmlaLink="$H$126" lockText="1" noThreeD="1"/>
</file>

<file path=xl/ctrlProps/ctrlProp2003.xml><?xml version="1.0" encoding="utf-8"?>
<formControlPr xmlns="http://schemas.microsoft.com/office/spreadsheetml/2009/9/main" objectType="CheckBox" fmlaLink="$H$127" lockText="1" noThreeD="1"/>
</file>

<file path=xl/ctrlProps/ctrlProp2004.xml><?xml version="1.0" encoding="utf-8"?>
<formControlPr xmlns="http://schemas.microsoft.com/office/spreadsheetml/2009/9/main" objectType="CheckBox" fmlaLink="$H$128" lockText="1" noThreeD="1"/>
</file>

<file path=xl/ctrlProps/ctrlProp2005.xml><?xml version="1.0" encoding="utf-8"?>
<formControlPr xmlns="http://schemas.microsoft.com/office/spreadsheetml/2009/9/main" objectType="CheckBox" fmlaLink="$H$129" lockText="1" noThreeD="1"/>
</file>

<file path=xl/ctrlProps/ctrlProp2006.xml><?xml version="1.0" encoding="utf-8"?>
<formControlPr xmlns="http://schemas.microsoft.com/office/spreadsheetml/2009/9/main" objectType="CheckBox" fmlaLink="$H$130" lockText="1" noThreeD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CheckBox" fmlaLink="$D$13" lockText="1" noThreeD="1"/>
</file>

<file path=xl/ctrlProps/ctrlProp2009.xml><?xml version="1.0" encoding="utf-8"?>
<formControlPr xmlns="http://schemas.microsoft.com/office/spreadsheetml/2009/9/main" objectType="CheckBox" fmlaLink="$D$14" lockText="1" noThreeD="1"/>
</file>

<file path=xl/ctrlProps/ctrlProp2010.xml><?xml version="1.0" encoding="utf-8"?>
<formControlPr xmlns="http://schemas.microsoft.com/office/spreadsheetml/2009/9/main" objectType="CheckBox" fmlaLink="$D$15" lockText="1" noThreeD="1"/>
</file>

<file path=xl/ctrlProps/ctrlProp2011.xml><?xml version="1.0" encoding="utf-8"?>
<formControlPr xmlns="http://schemas.microsoft.com/office/spreadsheetml/2009/9/main" objectType="CheckBox" fmlaLink="$D$16" lockText="1" noThreeD="1"/>
</file>

<file path=xl/ctrlProps/ctrlProp2012.xml><?xml version="1.0" encoding="utf-8"?>
<formControlPr xmlns="http://schemas.microsoft.com/office/spreadsheetml/2009/9/main" objectType="CheckBox" fmlaLink="$D$17" lockText="1" noThreeD="1"/>
</file>

<file path=xl/ctrlProps/ctrlProp2013.xml><?xml version="1.0" encoding="utf-8"?>
<formControlPr xmlns="http://schemas.microsoft.com/office/spreadsheetml/2009/9/main" objectType="CheckBox" fmlaLink="$D$18" lockText="1" noThreeD="1"/>
</file>

<file path=xl/ctrlProps/ctrlProp2014.xml><?xml version="1.0" encoding="utf-8"?>
<formControlPr xmlns="http://schemas.microsoft.com/office/spreadsheetml/2009/9/main" objectType="CheckBox" fmlaLink="$D$19" lockText="1" noThreeD="1"/>
</file>

<file path=xl/ctrlProps/ctrlProp2015.xml><?xml version="1.0" encoding="utf-8"?>
<formControlPr xmlns="http://schemas.microsoft.com/office/spreadsheetml/2009/9/main" objectType="CheckBox" fmlaLink="$D$20" lockText="1" noThreeD="1"/>
</file>

<file path=xl/ctrlProps/ctrlProp2016.xml><?xml version="1.0" encoding="utf-8"?>
<formControlPr xmlns="http://schemas.microsoft.com/office/spreadsheetml/2009/9/main" objectType="CheckBox" fmlaLink="$D$21" lockText="1" noThreeD="1"/>
</file>

<file path=xl/ctrlProps/ctrlProp2017.xml><?xml version="1.0" encoding="utf-8"?>
<formControlPr xmlns="http://schemas.microsoft.com/office/spreadsheetml/2009/9/main" objectType="CheckBox" fmlaLink="$D$22" lockText="1" noThreeD="1"/>
</file>

<file path=xl/ctrlProps/ctrlProp2018.xml><?xml version="1.0" encoding="utf-8"?>
<formControlPr xmlns="http://schemas.microsoft.com/office/spreadsheetml/2009/9/main" objectType="CheckBox" fmlaLink="$D$23" lockText="1" noThreeD="1"/>
</file>

<file path=xl/ctrlProps/ctrlProp2019.xml><?xml version="1.0" encoding="utf-8"?>
<formControlPr xmlns="http://schemas.microsoft.com/office/spreadsheetml/2009/9/main" objectType="CheckBox" fmlaLink="$D$24" lockText="1" noThreeD="1"/>
</file>

<file path=xl/ctrlProps/ctrlProp2020.xml><?xml version="1.0" encoding="utf-8"?>
<formControlPr xmlns="http://schemas.microsoft.com/office/spreadsheetml/2009/9/main" objectType="CheckBox" fmlaLink="$D$25" lockText="1" noThreeD="1"/>
</file>

<file path=xl/ctrlProps/ctrlProp2021.xml><?xml version="1.0" encoding="utf-8"?>
<formControlPr xmlns="http://schemas.microsoft.com/office/spreadsheetml/2009/9/main" objectType="CheckBox" fmlaLink="$D$26" lockText="1" noThreeD="1"/>
</file>

<file path=xl/ctrlProps/ctrlProp2022.xml><?xml version="1.0" encoding="utf-8"?>
<formControlPr xmlns="http://schemas.microsoft.com/office/spreadsheetml/2009/9/main" objectType="CheckBox" fmlaLink="$D$27" lockText="1" noThreeD="1"/>
</file>

<file path=xl/ctrlProps/ctrlProp2023.xml><?xml version="1.0" encoding="utf-8"?>
<formControlPr xmlns="http://schemas.microsoft.com/office/spreadsheetml/2009/9/main" objectType="CheckBox" fmlaLink="$D$28" lockText="1" noThreeD="1"/>
</file>

<file path=xl/ctrlProps/ctrlProp2024.xml><?xml version="1.0" encoding="utf-8"?>
<formControlPr xmlns="http://schemas.microsoft.com/office/spreadsheetml/2009/9/main" objectType="CheckBox" fmlaLink="$D$29" lockText="1" noThreeD="1"/>
</file>

<file path=xl/ctrlProps/ctrlProp2025.xml><?xml version="1.0" encoding="utf-8"?>
<formControlPr xmlns="http://schemas.microsoft.com/office/spreadsheetml/2009/9/main" objectType="CheckBox" fmlaLink="$D$30" lockText="1" noThreeD="1"/>
</file>

<file path=xl/ctrlProps/ctrlProp2026.xml><?xml version="1.0" encoding="utf-8"?>
<formControlPr xmlns="http://schemas.microsoft.com/office/spreadsheetml/2009/9/main" objectType="CheckBox" fmlaLink="$D$31" lockText="1" noThreeD="1"/>
</file>

<file path=xl/ctrlProps/ctrlProp2027.xml><?xml version="1.0" encoding="utf-8"?>
<formControlPr xmlns="http://schemas.microsoft.com/office/spreadsheetml/2009/9/main" objectType="CheckBox" fmlaLink="$D$32" lockText="1" noThreeD="1"/>
</file>

<file path=xl/ctrlProps/ctrlProp2028.xml><?xml version="1.0" encoding="utf-8"?>
<formControlPr xmlns="http://schemas.microsoft.com/office/spreadsheetml/2009/9/main" objectType="CheckBox" fmlaLink="$D$33" lockText="1" noThreeD="1"/>
</file>

<file path=xl/ctrlProps/ctrlProp2029.xml><?xml version="1.0" encoding="utf-8"?>
<formControlPr xmlns="http://schemas.microsoft.com/office/spreadsheetml/2009/9/main" objectType="CheckBox" fmlaLink="$D$34" lockText="1" noThreeD="1"/>
</file>

<file path=xl/ctrlProps/ctrlProp2030.xml><?xml version="1.0" encoding="utf-8"?>
<formControlPr xmlns="http://schemas.microsoft.com/office/spreadsheetml/2009/9/main" objectType="CheckBox" fmlaLink="$D$35" lockText="1" noThreeD="1"/>
</file>

<file path=xl/ctrlProps/ctrlProp2031.xml><?xml version="1.0" encoding="utf-8"?>
<formControlPr xmlns="http://schemas.microsoft.com/office/spreadsheetml/2009/9/main" objectType="CheckBox" fmlaLink="$D$36" lockText="1" noThreeD="1"/>
</file>

<file path=xl/ctrlProps/ctrlProp2032.xml><?xml version="1.0" encoding="utf-8"?>
<formControlPr xmlns="http://schemas.microsoft.com/office/spreadsheetml/2009/9/main" objectType="CheckBox" fmlaLink="$D$37" lockText="1" noThreeD="1"/>
</file>

<file path=xl/ctrlProps/ctrlProp2033.xml><?xml version="1.0" encoding="utf-8"?>
<formControlPr xmlns="http://schemas.microsoft.com/office/spreadsheetml/2009/9/main" objectType="CheckBox" fmlaLink="$D$38" lockText="1" noThreeD="1"/>
</file>

<file path=xl/ctrlProps/ctrlProp2034.xml><?xml version="1.0" encoding="utf-8"?>
<formControlPr xmlns="http://schemas.microsoft.com/office/spreadsheetml/2009/9/main" objectType="CheckBox" fmlaLink="$D$39" lockText="1" noThreeD="1"/>
</file>

<file path=xl/ctrlProps/ctrlProp2035.xml><?xml version="1.0" encoding="utf-8"?>
<formControlPr xmlns="http://schemas.microsoft.com/office/spreadsheetml/2009/9/main" objectType="CheckBox" fmlaLink="$D$40" lockText="1" noThreeD="1"/>
</file>

<file path=xl/ctrlProps/ctrlProp2036.xml><?xml version="1.0" encoding="utf-8"?>
<formControlPr xmlns="http://schemas.microsoft.com/office/spreadsheetml/2009/9/main" objectType="CheckBox" fmlaLink="$D$41" lockText="1" noThreeD="1"/>
</file>

<file path=xl/ctrlProps/ctrlProp2037.xml><?xml version="1.0" encoding="utf-8"?>
<formControlPr xmlns="http://schemas.microsoft.com/office/spreadsheetml/2009/9/main" objectType="CheckBox" fmlaLink="$I$13" lockText="1" noThreeD="1"/>
</file>

<file path=xl/ctrlProps/ctrlProp2038.xml><?xml version="1.0" encoding="utf-8"?>
<formControlPr xmlns="http://schemas.microsoft.com/office/spreadsheetml/2009/9/main" objectType="CheckBox" fmlaLink="$I$14" lockText="1" noThreeD="1"/>
</file>

<file path=xl/ctrlProps/ctrlProp2039.xml><?xml version="1.0" encoding="utf-8"?>
<formControlPr xmlns="http://schemas.microsoft.com/office/spreadsheetml/2009/9/main" objectType="CheckBox" fmlaLink="$I$15" lockText="1" noThreeD="1"/>
</file>

<file path=xl/ctrlProps/ctrlProp2040.xml><?xml version="1.0" encoding="utf-8"?>
<formControlPr xmlns="http://schemas.microsoft.com/office/spreadsheetml/2009/9/main" objectType="CheckBox" fmlaLink="$I$16" lockText="1" noThreeD="1"/>
</file>

<file path=xl/ctrlProps/ctrlProp2041.xml><?xml version="1.0" encoding="utf-8"?>
<formControlPr xmlns="http://schemas.microsoft.com/office/spreadsheetml/2009/9/main" objectType="CheckBox" fmlaLink="$I$17" lockText="1" noThreeD="1"/>
</file>

<file path=xl/ctrlProps/ctrlProp2042.xml><?xml version="1.0" encoding="utf-8"?>
<formControlPr xmlns="http://schemas.microsoft.com/office/spreadsheetml/2009/9/main" objectType="CheckBox" fmlaLink="$I$18" lockText="1" noThreeD="1"/>
</file>

<file path=xl/ctrlProps/ctrlProp2043.xml><?xml version="1.0" encoding="utf-8"?>
<formControlPr xmlns="http://schemas.microsoft.com/office/spreadsheetml/2009/9/main" objectType="CheckBox" fmlaLink="$I$19" lockText="1" noThreeD="1"/>
</file>

<file path=xl/ctrlProps/ctrlProp2044.xml><?xml version="1.0" encoding="utf-8"?>
<formControlPr xmlns="http://schemas.microsoft.com/office/spreadsheetml/2009/9/main" objectType="CheckBox" fmlaLink="$I$20" lockText="1" noThreeD="1"/>
</file>

<file path=xl/ctrlProps/ctrlProp2045.xml><?xml version="1.0" encoding="utf-8"?>
<formControlPr xmlns="http://schemas.microsoft.com/office/spreadsheetml/2009/9/main" objectType="CheckBox" fmlaLink="$I$21" lockText="1" noThreeD="1"/>
</file>

<file path=xl/ctrlProps/ctrlProp2046.xml><?xml version="1.0" encoding="utf-8"?>
<formControlPr xmlns="http://schemas.microsoft.com/office/spreadsheetml/2009/9/main" objectType="CheckBox" fmlaLink="$I$22" lockText="1" noThreeD="1"/>
</file>

<file path=xl/ctrlProps/ctrlProp2047.xml><?xml version="1.0" encoding="utf-8"?>
<formControlPr xmlns="http://schemas.microsoft.com/office/spreadsheetml/2009/9/main" objectType="CheckBox" fmlaLink="$I$23" lockText="1" noThreeD="1"/>
</file>

<file path=xl/ctrlProps/ctrlProp2048.xml><?xml version="1.0" encoding="utf-8"?>
<formControlPr xmlns="http://schemas.microsoft.com/office/spreadsheetml/2009/9/main" objectType="CheckBox" fmlaLink="$I$24" lockText="1" noThreeD="1"/>
</file>

<file path=xl/ctrlProps/ctrlProp2049.xml><?xml version="1.0" encoding="utf-8"?>
<formControlPr xmlns="http://schemas.microsoft.com/office/spreadsheetml/2009/9/main" objectType="CheckBox" fmlaLink="$I$25" lockText="1" noThreeD="1"/>
</file>

<file path=xl/ctrlProps/ctrlProp2050.xml><?xml version="1.0" encoding="utf-8"?>
<formControlPr xmlns="http://schemas.microsoft.com/office/spreadsheetml/2009/9/main" objectType="CheckBox" fmlaLink="$I$26" lockText="1" noThreeD="1"/>
</file>

<file path=xl/ctrlProps/ctrlProp2051.xml><?xml version="1.0" encoding="utf-8"?>
<formControlPr xmlns="http://schemas.microsoft.com/office/spreadsheetml/2009/9/main" objectType="CheckBox" fmlaLink="$I$27" lockText="1" noThreeD="1"/>
</file>

<file path=xl/ctrlProps/ctrlProp2052.xml><?xml version="1.0" encoding="utf-8"?>
<formControlPr xmlns="http://schemas.microsoft.com/office/spreadsheetml/2009/9/main" objectType="CheckBox" fmlaLink="$I$28" lockText="1" noThreeD="1"/>
</file>

<file path=xl/ctrlProps/ctrlProp2053.xml><?xml version="1.0" encoding="utf-8"?>
<formControlPr xmlns="http://schemas.microsoft.com/office/spreadsheetml/2009/9/main" objectType="CheckBox" fmlaLink="$I$29" lockText="1" noThreeD="1"/>
</file>

<file path=xl/ctrlProps/ctrlProp2054.xml><?xml version="1.0" encoding="utf-8"?>
<formControlPr xmlns="http://schemas.microsoft.com/office/spreadsheetml/2009/9/main" objectType="CheckBox" fmlaLink="$I$30" lockText="1" noThreeD="1"/>
</file>

<file path=xl/ctrlProps/ctrlProp2055.xml><?xml version="1.0" encoding="utf-8"?>
<formControlPr xmlns="http://schemas.microsoft.com/office/spreadsheetml/2009/9/main" objectType="CheckBox" fmlaLink="$I$31" lockText="1" noThreeD="1"/>
</file>

<file path=xl/ctrlProps/ctrlProp2056.xml><?xml version="1.0" encoding="utf-8"?>
<formControlPr xmlns="http://schemas.microsoft.com/office/spreadsheetml/2009/9/main" objectType="CheckBox" fmlaLink="$I$32" lockText="1" noThreeD="1"/>
</file>

<file path=xl/ctrlProps/ctrlProp2057.xml><?xml version="1.0" encoding="utf-8"?>
<formControlPr xmlns="http://schemas.microsoft.com/office/spreadsheetml/2009/9/main" objectType="CheckBox" fmlaLink="$I$33" lockText="1" noThreeD="1"/>
</file>

<file path=xl/ctrlProps/ctrlProp2058.xml><?xml version="1.0" encoding="utf-8"?>
<formControlPr xmlns="http://schemas.microsoft.com/office/spreadsheetml/2009/9/main" objectType="CheckBox" fmlaLink="$I$34" lockText="1" noThreeD="1"/>
</file>

<file path=xl/ctrlProps/ctrlProp2059.xml><?xml version="1.0" encoding="utf-8"?>
<formControlPr xmlns="http://schemas.microsoft.com/office/spreadsheetml/2009/9/main" objectType="CheckBox" fmlaLink="$I$35" lockText="1" noThreeD="1"/>
</file>

<file path=xl/ctrlProps/ctrlProp2060.xml><?xml version="1.0" encoding="utf-8"?>
<formControlPr xmlns="http://schemas.microsoft.com/office/spreadsheetml/2009/9/main" objectType="CheckBox" fmlaLink="$I$36" lockText="1" noThreeD="1"/>
</file>

<file path=xl/ctrlProps/ctrlProp2061.xml><?xml version="1.0" encoding="utf-8"?>
<formControlPr xmlns="http://schemas.microsoft.com/office/spreadsheetml/2009/9/main" objectType="CheckBox" fmlaLink="$I$37" lockText="1" noThreeD="1"/>
</file>

<file path=xl/ctrlProps/ctrlProp2062.xml><?xml version="1.0" encoding="utf-8"?>
<formControlPr xmlns="http://schemas.microsoft.com/office/spreadsheetml/2009/9/main" objectType="CheckBox" fmlaLink="$I$38" lockText="1" noThreeD="1"/>
</file>

<file path=xl/ctrlProps/ctrlProp2063.xml><?xml version="1.0" encoding="utf-8"?>
<formControlPr xmlns="http://schemas.microsoft.com/office/spreadsheetml/2009/9/main" objectType="CheckBox" fmlaLink="$I$39" lockText="1" noThreeD="1"/>
</file>

<file path=xl/ctrlProps/ctrlProp2064.xml><?xml version="1.0" encoding="utf-8"?>
<formControlPr xmlns="http://schemas.microsoft.com/office/spreadsheetml/2009/9/main" objectType="CheckBox" fmlaLink="$I$40" lockText="1" noThreeD="1"/>
</file>

<file path=xl/ctrlProps/ctrlProp2065.xml><?xml version="1.0" encoding="utf-8"?>
<formControlPr xmlns="http://schemas.microsoft.com/office/spreadsheetml/2009/9/main" objectType="CheckBox" fmlaLink="$I$41" lockText="1" noThreeD="1"/>
</file>

<file path=xl/ctrlProps/ctrlProp2066.xml><?xml version="1.0" encoding="utf-8"?>
<formControlPr xmlns="http://schemas.microsoft.com/office/spreadsheetml/2009/9/main" objectType="CheckBox" fmlaLink="$D$44" lockText="1" noThreeD="1"/>
</file>

<file path=xl/ctrlProps/ctrlProp2067.xml><?xml version="1.0" encoding="utf-8"?>
<formControlPr xmlns="http://schemas.microsoft.com/office/spreadsheetml/2009/9/main" objectType="CheckBox" fmlaLink="$D$45" lockText="1" noThreeD="1"/>
</file>

<file path=xl/ctrlProps/ctrlProp2068.xml><?xml version="1.0" encoding="utf-8"?>
<formControlPr xmlns="http://schemas.microsoft.com/office/spreadsheetml/2009/9/main" objectType="CheckBox" fmlaLink="$D$46" lockText="1" noThreeD="1"/>
</file>

<file path=xl/ctrlProps/ctrlProp2069.xml><?xml version="1.0" encoding="utf-8"?>
<formControlPr xmlns="http://schemas.microsoft.com/office/spreadsheetml/2009/9/main" objectType="CheckBox" fmlaLink="$I$44" lockText="1" noThreeD="1"/>
</file>

<file path=xl/ctrlProps/ctrlProp2070.xml><?xml version="1.0" encoding="utf-8"?>
<formControlPr xmlns="http://schemas.microsoft.com/office/spreadsheetml/2009/9/main" objectType="CheckBox" fmlaLink="$I$45" lockText="1" noThreeD="1"/>
</file>

<file path=xl/ctrlProps/ctrlProp2071.xml><?xml version="1.0" encoding="utf-8"?>
<formControlPr xmlns="http://schemas.microsoft.com/office/spreadsheetml/2009/9/main" objectType="CheckBox" fmlaLink="$I$46" lockText="1" noThreeD="1"/>
</file>

<file path=xl/ctrlProps/ctrlProp2072.xml><?xml version="1.0" encoding="utf-8"?>
<formControlPr xmlns="http://schemas.microsoft.com/office/spreadsheetml/2009/9/main" objectType="CheckBox" fmlaLink="$I$47" lockText="1" noThreeD="1"/>
</file>

<file path=xl/ctrlProps/ctrlProp2073.xml><?xml version="1.0" encoding="utf-8"?>
<formControlPr xmlns="http://schemas.microsoft.com/office/spreadsheetml/2009/9/main" objectType="CheckBox" fmlaLink="$I$48" lockText="1" noThreeD="1"/>
</file>

<file path=xl/ctrlProps/ctrlProp2074.xml><?xml version="1.0" encoding="utf-8"?>
<formControlPr xmlns="http://schemas.microsoft.com/office/spreadsheetml/2009/9/main" objectType="CheckBox" fmlaLink="$I$49" lockText="1" noThreeD="1"/>
</file>

<file path=xl/ctrlProps/ctrlProp2075.xml><?xml version="1.0" encoding="utf-8"?>
<formControlPr xmlns="http://schemas.microsoft.com/office/spreadsheetml/2009/9/main" objectType="CheckBox" fmlaLink="$D$46" lockText="1" noThreeD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CheckBox" fmlaLink="$H$5" lockText="1" noThreeD="1"/>
</file>

<file path=xl/ctrlProps/ctrlProp2080.xml><?xml version="1.0" encoding="utf-8"?>
<formControlPr xmlns="http://schemas.microsoft.com/office/spreadsheetml/2009/9/main" objectType="CheckBox" fmlaLink="$H$6" lockText="1" noThreeD="1"/>
</file>

<file path=xl/ctrlProps/ctrlProp2081.xml><?xml version="1.0" encoding="utf-8"?>
<formControlPr xmlns="http://schemas.microsoft.com/office/spreadsheetml/2009/9/main" objectType="CheckBox" fmlaLink="$H$7" lockText="1" noThreeD="1"/>
</file>

<file path=xl/ctrlProps/ctrlProp2082.xml><?xml version="1.0" encoding="utf-8"?>
<formControlPr xmlns="http://schemas.microsoft.com/office/spreadsheetml/2009/9/main" objectType="CheckBox" fmlaLink="$H$8" lockText="1" noThreeD="1"/>
</file>

<file path=xl/ctrlProps/ctrlProp2083.xml><?xml version="1.0" encoding="utf-8"?>
<formControlPr xmlns="http://schemas.microsoft.com/office/spreadsheetml/2009/9/main" objectType="CheckBox" fmlaLink="$H$9" lockText="1" noThreeD="1"/>
</file>

<file path=xl/ctrlProps/ctrlProp2084.xml><?xml version="1.0" encoding="utf-8"?>
<formControlPr xmlns="http://schemas.microsoft.com/office/spreadsheetml/2009/9/main" objectType="CheckBox" fmlaLink="$H$10" lockText="1" noThreeD="1"/>
</file>

<file path=xl/ctrlProps/ctrlProp2085.xml><?xml version="1.0" encoding="utf-8"?>
<formControlPr xmlns="http://schemas.microsoft.com/office/spreadsheetml/2009/9/main" objectType="CheckBox" fmlaLink="$H$11" lockText="1" noThreeD="1"/>
</file>

<file path=xl/ctrlProps/ctrlProp2086.xml><?xml version="1.0" encoding="utf-8"?>
<formControlPr xmlns="http://schemas.microsoft.com/office/spreadsheetml/2009/9/main" objectType="CheckBox" fmlaLink="$H$12" lockText="1" noThreeD="1"/>
</file>

<file path=xl/ctrlProps/ctrlProp2087.xml><?xml version="1.0" encoding="utf-8"?>
<formControlPr xmlns="http://schemas.microsoft.com/office/spreadsheetml/2009/9/main" objectType="CheckBox" fmlaLink="$H$13" lockText="1" noThreeD="1"/>
</file>

<file path=xl/ctrlProps/ctrlProp2088.xml><?xml version="1.0" encoding="utf-8"?>
<formControlPr xmlns="http://schemas.microsoft.com/office/spreadsheetml/2009/9/main" objectType="CheckBox" fmlaLink="$H$14" lockText="1" noThreeD="1"/>
</file>

<file path=xl/ctrlProps/ctrlProp2089.xml><?xml version="1.0" encoding="utf-8"?>
<formControlPr xmlns="http://schemas.microsoft.com/office/spreadsheetml/2009/9/main" objectType="CheckBox" fmlaLink="$H$15" lockText="1" noThreeD="1"/>
</file>

<file path=xl/ctrlProps/ctrlProp2090.xml><?xml version="1.0" encoding="utf-8"?>
<formControlPr xmlns="http://schemas.microsoft.com/office/spreadsheetml/2009/9/main" objectType="CheckBox" fmlaLink="$H$16" lockText="1" noThreeD="1"/>
</file>

<file path=xl/ctrlProps/ctrlProp2091.xml><?xml version="1.0" encoding="utf-8"?>
<formControlPr xmlns="http://schemas.microsoft.com/office/spreadsheetml/2009/9/main" objectType="CheckBox" fmlaLink="$H$17" lockText="1" noThreeD="1"/>
</file>

<file path=xl/ctrlProps/ctrlProp2092.xml><?xml version="1.0" encoding="utf-8"?>
<formControlPr xmlns="http://schemas.microsoft.com/office/spreadsheetml/2009/9/main" objectType="CheckBox" fmlaLink="$H$18" lockText="1" noThreeD="1"/>
</file>

<file path=xl/ctrlProps/ctrlProp2093.xml><?xml version="1.0" encoding="utf-8"?>
<formControlPr xmlns="http://schemas.microsoft.com/office/spreadsheetml/2009/9/main" objectType="CheckBox" fmlaLink="$H$19" lockText="1" noThreeD="1"/>
</file>

<file path=xl/ctrlProps/ctrlProp2094.xml><?xml version="1.0" encoding="utf-8"?>
<formControlPr xmlns="http://schemas.microsoft.com/office/spreadsheetml/2009/9/main" objectType="CheckBox" fmlaLink="$H$20" lockText="1" noThreeD="1"/>
</file>

<file path=xl/ctrlProps/ctrlProp2095.xml><?xml version="1.0" encoding="utf-8"?>
<formControlPr xmlns="http://schemas.microsoft.com/office/spreadsheetml/2009/9/main" objectType="CheckBox" fmlaLink="$H$21" lockText="1" noThreeD="1"/>
</file>

<file path=xl/ctrlProps/ctrlProp2096.xml><?xml version="1.0" encoding="utf-8"?>
<formControlPr xmlns="http://schemas.microsoft.com/office/spreadsheetml/2009/9/main" objectType="CheckBox" fmlaLink="$H$22" lockText="1" noThreeD="1"/>
</file>

<file path=xl/ctrlProps/ctrlProp2097.xml><?xml version="1.0" encoding="utf-8"?>
<formControlPr xmlns="http://schemas.microsoft.com/office/spreadsheetml/2009/9/main" objectType="CheckBox" fmlaLink="$H$23" lockText="1" noThreeD="1"/>
</file>

<file path=xl/ctrlProps/ctrlProp2098.xml><?xml version="1.0" encoding="utf-8"?>
<formControlPr xmlns="http://schemas.microsoft.com/office/spreadsheetml/2009/9/main" objectType="CheckBox" fmlaLink="$H$24" lockText="1" noThreeD="1"/>
</file>

<file path=xl/ctrlProps/ctrlProp2099.xml><?xml version="1.0" encoding="utf-8"?>
<formControlPr xmlns="http://schemas.microsoft.com/office/spreadsheetml/2009/9/main" objectType="CheckBox" fmlaLink="$H$25" lockText="1" noThreeD="1"/>
</file>

<file path=xl/ctrlProps/ctrlProp2100.xml><?xml version="1.0" encoding="utf-8"?>
<formControlPr xmlns="http://schemas.microsoft.com/office/spreadsheetml/2009/9/main" objectType="CheckBox" fmlaLink="$H$26" lockText="1" noThreeD="1"/>
</file>

<file path=xl/ctrlProps/ctrlProp2101.xml><?xml version="1.0" encoding="utf-8"?>
<formControlPr xmlns="http://schemas.microsoft.com/office/spreadsheetml/2009/9/main" objectType="CheckBox" fmlaLink="$H$27" lockText="1" noThreeD="1"/>
</file>

<file path=xl/ctrlProps/ctrlProp2102.xml><?xml version="1.0" encoding="utf-8"?>
<formControlPr xmlns="http://schemas.microsoft.com/office/spreadsheetml/2009/9/main" objectType="CheckBox" fmlaLink="$H$28" lockText="1" noThreeD="1"/>
</file>

<file path=xl/ctrlProps/ctrlProp2103.xml><?xml version="1.0" encoding="utf-8"?>
<formControlPr xmlns="http://schemas.microsoft.com/office/spreadsheetml/2009/9/main" objectType="CheckBox" fmlaLink="$H$29" lockText="1" noThreeD="1"/>
</file>

<file path=xl/ctrlProps/ctrlProp2104.xml><?xml version="1.0" encoding="utf-8"?>
<formControlPr xmlns="http://schemas.microsoft.com/office/spreadsheetml/2009/9/main" objectType="CheckBox" fmlaLink="$H$30" lockText="1" noThreeD="1"/>
</file>

<file path=xl/ctrlProps/ctrlProp2105.xml><?xml version="1.0" encoding="utf-8"?>
<formControlPr xmlns="http://schemas.microsoft.com/office/spreadsheetml/2009/9/main" objectType="CheckBox" fmlaLink="$H$31" lockText="1" noThreeD="1"/>
</file>

<file path=xl/ctrlProps/ctrlProp2106.xml><?xml version="1.0" encoding="utf-8"?>
<formControlPr xmlns="http://schemas.microsoft.com/office/spreadsheetml/2009/9/main" objectType="CheckBox" fmlaLink="$H$32" lockText="1" noThreeD="1"/>
</file>

<file path=xl/ctrlProps/ctrlProp2107.xml><?xml version="1.0" encoding="utf-8"?>
<formControlPr xmlns="http://schemas.microsoft.com/office/spreadsheetml/2009/9/main" objectType="CheckBox" fmlaLink="$H$33" lockText="1" noThreeD="1"/>
</file>

<file path=xl/ctrlProps/ctrlProp2108.xml><?xml version="1.0" encoding="utf-8"?>
<formControlPr xmlns="http://schemas.microsoft.com/office/spreadsheetml/2009/9/main" objectType="CheckBox" fmlaLink="$H$34" lockText="1" noThreeD="1"/>
</file>

<file path=xl/ctrlProps/ctrlProp2109.xml><?xml version="1.0" encoding="utf-8"?>
<formControlPr xmlns="http://schemas.microsoft.com/office/spreadsheetml/2009/9/main" objectType="CheckBox" fmlaLink="$H$35" lockText="1" noThreeD="1"/>
</file>

<file path=xl/ctrlProps/ctrlProp2110.xml><?xml version="1.0" encoding="utf-8"?>
<formControlPr xmlns="http://schemas.microsoft.com/office/spreadsheetml/2009/9/main" objectType="CheckBox" fmlaLink="$H$36" lockText="1" noThreeD="1"/>
</file>

<file path=xl/ctrlProps/ctrlProp2111.xml><?xml version="1.0" encoding="utf-8"?>
<formControlPr xmlns="http://schemas.microsoft.com/office/spreadsheetml/2009/9/main" objectType="CheckBox" fmlaLink="$H$37" lockText="1" noThreeD="1"/>
</file>

<file path=xl/ctrlProps/ctrlProp2112.xml><?xml version="1.0" encoding="utf-8"?>
<formControlPr xmlns="http://schemas.microsoft.com/office/spreadsheetml/2009/9/main" objectType="CheckBox" fmlaLink="$H$38" lockText="1" noThreeD="1"/>
</file>

<file path=xl/ctrlProps/ctrlProp2113.xml><?xml version="1.0" encoding="utf-8"?>
<formControlPr xmlns="http://schemas.microsoft.com/office/spreadsheetml/2009/9/main" objectType="CheckBox" fmlaLink="$H$39" lockText="1" noThreeD="1"/>
</file>

<file path=xl/ctrlProps/ctrlProp2114.xml><?xml version="1.0" encoding="utf-8"?>
<formControlPr xmlns="http://schemas.microsoft.com/office/spreadsheetml/2009/9/main" objectType="CheckBox" fmlaLink="$H$40" lockText="1" noThreeD="1"/>
</file>

<file path=xl/ctrlProps/ctrlProp2115.xml><?xml version="1.0" encoding="utf-8"?>
<formControlPr xmlns="http://schemas.microsoft.com/office/spreadsheetml/2009/9/main" objectType="CheckBox" fmlaLink="$H$41" lockText="1" noThreeD="1"/>
</file>

<file path=xl/ctrlProps/ctrlProp2116.xml><?xml version="1.0" encoding="utf-8"?>
<formControlPr xmlns="http://schemas.microsoft.com/office/spreadsheetml/2009/9/main" objectType="CheckBox" fmlaLink="$H$42" lockText="1" noThreeD="1"/>
</file>

<file path=xl/ctrlProps/ctrlProp2117.xml><?xml version="1.0" encoding="utf-8"?>
<formControlPr xmlns="http://schemas.microsoft.com/office/spreadsheetml/2009/9/main" objectType="CheckBox" fmlaLink="$H$43" lockText="1" noThreeD="1"/>
</file>

<file path=xl/ctrlProps/ctrlProp2118.xml><?xml version="1.0" encoding="utf-8"?>
<formControlPr xmlns="http://schemas.microsoft.com/office/spreadsheetml/2009/9/main" objectType="CheckBox" fmlaLink="$H$44" lockText="1" noThreeD="1"/>
</file>

<file path=xl/ctrlProps/ctrlProp2119.xml><?xml version="1.0" encoding="utf-8"?>
<formControlPr xmlns="http://schemas.microsoft.com/office/spreadsheetml/2009/9/main" objectType="CheckBox" fmlaLink="$H$45" lockText="1" noThreeD="1"/>
</file>

<file path=xl/ctrlProps/ctrlProp2120.xml><?xml version="1.0" encoding="utf-8"?>
<formControlPr xmlns="http://schemas.microsoft.com/office/spreadsheetml/2009/9/main" objectType="CheckBox" fmlaLink="$H$46" lockText="1" noThreeD="1"/>
</file>

<file path=xl/ctrlProps/ctrlProp2121.xml><?xml version="1.0" encoding="utf-8"?>
<formControlPr xmlns="http://schemas.microsoft.com/office/spreadsheetml/2009/9/main" objectType="CheckBox" fmlaLink="$H$47" lockText="1" noThreeD="1"/>
</file>

<file path=xl/ctrlProps/ctrlProp2122.xml><?xml version="1.0" encoding="utf-8"?>
<formControlPr xmlns="http://schemas.microsoft.com/office/spreadsheetml/2009/9/main" objectType="CheckBox" fmlaLink="$H$48" lockText="1" noThreeD="1"/>
</file>

<file path=xl/ctrlProps/ctrlProp2123.xml><?xml version="1.0" encoding="utf-8"?>
<formControlPr xmlns="http://schemas.microsoft.com/office/spreadsheetml/2009/9/main" objectType="CheckBox" fmlaLink="$H$49" lockText="1" noThreeD="1"/>
</file>

<file path=xl/ctrlProps/ctrlProp2124.xml><?xml version="1.0" encoding="utf-8"?>
<formControlPr xmlns="http://schemas.microsoft.com/office/spreadsheetml/2009/9/main" objectType="CheckBox" fmlaLink="$H$50" lockText="1" noThreeD="1"/>
</file>

<file path=xl/ctrlProps/ctrlProp2125.xml><?xml version="1.0" encoding="utf-8"?>
<formControlPr xmlns="http://schemas.microsoft.com/office/spreadsheetml/2009/9/main" objectType="CheckBox" fmlaLink="$H$51" lockText="1" noThreeD="1"/>
</file>

<file path=xl/ctrlProps/ctrlProp2126.xml><?xml version="1.0" encoding="utf-8"?>
<formControlPr xmlns="http://schemas.microsoft.com/office/spreadsheetml/2009/9/main" objectType="CheckBox" fmlaLink="$H$52" lockText="1" noThreeD="1"/>
</file>

<file path=xl/ctrlProps/ctrlProp2127.xml><?xml version="1.0" encoding="utf-8"?>
<formControlPr xmlns="http://schemas.microsoft.com/office/spreadsheetml/2009/9/main" objectType="CheckBox" fmlaLink="$H$53" lockText="1" noThreeD="1"/>
</file>

<file path=xl/ctrlProps/ctrlProp2128.xml><?xml version="1.0" encoding="utf-8"?>
<formControlPr xmlns="http://schemas.microsoft.com/office/spreadsheetml/2009/9/main" objectType="CheckBox" fmlaLink="$H$54" lockText="1" noThreeD="1"/>
</file>

<file path=xl/ctrlProps/ctrlProp2129.xml><?xml version="1.0" encoding="utf-8"?>
<formControlPr xmlns="http://schemas.microsoft.com/office/spreadsheetml/2009/9/main" objectType="CheckBox" fmlaLink="$H$55" lockText="1" noThreeD="1"/>
</file>

<file path=xl/ctrlProps/ctrlProp2130.xml><?xml version="1.0" encoding="utf-8"?>
<formControlPr xmlns="http://schemas.microsoft.com/office/spreadsheetml/2009/9/main" objectType="CheckBox" fmlaLink="$H$56" lockText="1" noThreeD="1"/>
</file>

<file path=xl/ctrlProps/ctrlProp2131.xml><?xml version="1.0" encoding="utf-8"?>
<formControlPr xmlns="http://schemas.microsoft.com/office/spreadsheetml/2009/9/main" objectType="CheckBox" fmlaLink="$H$57" lockText="1" noThreeD="1"/>
</file>

<file path=xl/ctrlProps/ctrlProp2132.xml><?xml version="1.0" encoding="utf-8"?>
<formControlPr xmlns="http://schemas.microsoft.com/office/spreadsheetml/2009/9/main" objectType="CheckBox" fmlaLink="$H$58" lockText="1" noThreeD="1"/>
</file>

<file path=xl/ctrlProps/ctrlProp2133.xml><?xml version="1.0" encoding="utf-8"?>
<formControlPr xmlns="http://schemas.microsoft.com/office/spreadsheetml/2009/9/main" objectType="CheckBox" fmlaLink="$H$59" lockText="1" noThreeD="1"/>
</file>

<file path=xl/ctrlProps/ctrlProp2134.xml><?xml version="1.0" encoding="utf-8"?>
<formControlPr xmlns="http://schemas.microsoft.com/office/spreadsheetml/2009/9/main" objectType="CheckBox" fmlaLink="$H$60" lockText="1" noThreeD="1"/>
</file>

<file path=xl/ctrlProps/ctrlProp2135.xml><?xml version="1.0" encoding="utf-8"?>
<formControlPr xmlns="http://schemas.microsoft.com/office/spreadsheetml/2009/9/main" objectType="CheckBox" fmlaLink="$H$61" lockText="1" noThreeD="1"/>
</file>

<file path=xl/ctrlProps/ctrlProp2136.xml><?xml version="1.0" encoding="utf-8"?>
<formControlPr xmlns="http://schemas.microsoft.com/office/spreadsheetml/2009/9/main" objectType="CheckBox" fmlaLink="$H$62" lockText="1" noThreeD="1"/>
</file>

<file path=xl/ctrlProps/ctrlProp2137.xml><?xml version="1.0" encoding="utf-8"?>
<formControlPr xmlns="http://schemas.microsoft.com/office/spreadsheetml/2009/9/main" objectType="CheckBox" fmlaLink="$H$63" lockText="1" noThreeD="1"/>
</file>

<file path=xl/ctrlProps/ctrlProp2138.xml><?xml version="1.0" encoding="utf-8"?>
<formControlPr xmlns="http://schemas.microsoft.com/office/spreadsheetml/2009/9/main" objectType="CheckBox" fmlaLink="$H$64" lockText="1" noThreeD="1"/>
</file>

<file path=xl/ctrlProps/ctrlProp2139.xml><?xml version="1.0" encoding="utf-8"?>
<formControlPr xmlns="http://schemas.microsoft.com/office/spreadsheetml/2009/9/main" objectType="CheckBox" fmlaLink="$H$65" lockText="1" noThreeD="1"/>
</file>

<file path=xl/ctrlProps/ctrlProp2140.xml><?xml version="1.0" encoding="utf-8"?>
<formControlPr xmlns="http://schemas.microsoft.com/office/spreadsheetml/2009/9/main" objectType="CheckBox" fmlaLink="$H$66" lockText="1" noThreeD="1"/>
</file>

<file path=xl/ctrlProps/ctrlProp2141.xml><?xml version="1.0" encoding="utf-8"?>
<formControlPr xmlns="http://schemas.microsoft.com/office/spreadsheetml/2009/9/main" objectType="CheckBox" fmlaLink="$H$67" lockText="1" noThreeD="1"/>
</file>

<file path=xl/ctrlProps/ctrlProp2142.xml><?xml version="1.0" encoding="utf-8"?>
<formControlPr xmlns="http://schemas.microsoft.com/office/spreadsheetml/2009/9/main" objectType="CheckBox" fmlaLink="$H$68" lockText="1" noThreeD="1"/>
</file>

<file path=xl/ctrlProps/ctrlProp2143.xml><?xml version="1.0" encoding="utf-8"?>
<formControlPr xmlns="http://schemas.microsoft.com/office/spreadsheetml/2009/9/main" objectType="CheckBox" fmlaLink="$H$69" lockText="1" noThreeD="1"/>
</file>

<file path=xl/ctrlProps/ctrlProp2144.xml><?xml version="1.0" encoding="utf-8"?>
<formControlPr xmlns="http://schemas.microsoft.com/office/spreadsheetml/2009/9/main" objectType="CheckBox" fmlaLink="$H$70" lockText="1" noThreeD="1"/>
</file>

<file path=xl/ctrlProps/ctrlProp2145.xml><?xml version="1.0" encoding="utf-8"?>
<formControlPr xmlns="http://schemas.microsoft.com/office/spreadsheetml/2009/9/main" objectType="CheckBox" fmlaLink="$H$71" lockText="1" noThreeD="1"/>
</file>

<file path=xl/ctrlProps/ctrlProp2146.xml><?xml version="1.0" encoding="utf-8"?>
<formControlPr xmlns="http://schemas.microsoft.com/office/spreadsheetml/2009/9/main" objectType="CheckBox" fmlaLink="$H$72" lockText="1" noThreeD="1"/>
</file>

<file path=xl/ctrlProps/ctrlProp2147.xml><?xml version="1.0" encoding="utf-8"?>
<formControlPr xmlns="http://schemas.microsoft.com/office/spreadsheetml/2009/9/main" objectType="CheckBox" fmlaLink="$H$73" lockText="1" noThreeD="1"/>
</file>

<file path=xl/ctrlProps/ctrlProp2148.xml><?xml version="1.0" encoding="utf-8"?>
<formControlPr xmlns="http://schemas.microsoft.com/office/spreadsheetml/2009/9/main" objectType="CheckBox" fmlaLink="$H$74" lockText="1" noThreeD="1"/>
</file>

<file path=xl/ctrlProps/ctrlProp2149.xml><?xml version="1.0" encoding="utf-8"?>
<formControlPr xmlns="http://schemas.microsoft.com/office/spreadsheetml/2009/9/main" objectType="CheckBox" fmlaLink="$H$75" lockText="1" noThreeD="1"/>
</file>

<file path=xl/ctrlProps/ctrlProp2150.xml><?xml version="1.0" encoding="utf-8"?>
<formControlPr xmlns="http://schemas.microsoft.com/office/spreadsheetml/2009/9/main" objectType="CheckBox" fmlaLink="$H$76" lockText="1" noThreeD="1"/>
</file>

<file path=xl/ctrlProps/ctrlProp2151.xml><?xml version="1.0" encoding="utf-8"?>
<formControlPr xmlns="http://schemas.microsoft.com/office/spreadsheetml/2009/9/main" objectType="CheckBox" fmlaLink="$H$77" lockText="1" noThreeD="1"/>
</file>

<file path=xl/ctrlProps/ctrlProp2152.xml><?xml version="1.0" encoding="utf-8"?>
<formControlPr xmlns="http://schemas.microsoft.com/office/spreadsheetml/2009/9/main" objectType="CheckBox" fmlaLink="$H$78" lockText="1" noThreeD="1"/>
</file>

<file path=xl/ctrlProps/ctrlProp2153.xml><?xml version="1.0" encoding="utf-8"?>
<formControlPr xmlns="http://schemas.microsoft.com/office/spreadsheetml/2009/9/main" objectType="CheckBox" fmlaLink="$H$79" lockText="1" noThreeD="1"/>
</file>

<file path=xl/ctrlProps/ctrlProp2154.xml><?xml version="1.0" encoding="utf-8"?>
<formControlPr xmlns="http://schemas.microsoft.com/office/spreadsheetml/2009/9/main" objectType="CheckBox" fmlaLink="$H$80" lockText="1" noThreeD="1"/>
</file>

<file path=xl/ctrlProps/ctrlProp2155.xml><?xml version="1.0" encoding="utf-8"?>
<formControlPr xmlns="http://schemas.microsoft.com/office/spreadsheetml/2009/9/main" objectType="CheckBox" fmlaLink="$H$81" lockText="1" noThreeD="1"/>
</file>

<file path=xl/ctrlProps/ctrlProp2156.xml><?xml version="1.0" encoding="utf-8"?>
<formControlPr xmlns="http://schemas.microsoft.com/office/spreadsheetml/2009/9/main" objectType="CheckBox" fmlaLink="$H$82" lockText="1" noThreeD="1"/>
</file>

<file path=xl/ctrlProps/ctrlProp2157.xml><?xml version="1.0" encoding="utf-8"?>
<formControlPr xmlns="http://schemas.microsoft.com/office/spreadsheetml/2009/9/main" objectType="CheckBox" fmlaLink="$H$83" lockText="1" noThreeD="1"/>
</file>

<file path=xl/ctrlProps/ctrlProp2158.xml><?xml version="1.0" encoding="utf-8"?>
<formControlPr xmlns="http://schemas.microsoft.com/office/spreadsheetml/2009/9/main" objectType="CheckBox" fmlaLink="$H$84" lockText="1" noThreeD="1"/>
</file>

<file path=xl/ctrlProps/ctrlProp2159.xml><?xml version="1.0" encoding="utf-8"?>
<formControlPr xmlns="http://schemas.microsoft.com/office/spreadsheetml/2009/9/main" objectType="CheckBox" fmlaLink="$H$85" lockText="1" noThreeD="1"/>
</file>

<file path=xl/ctrlProps/ctrlProp2160.xml><?xml version="1.0" encoding="utf-8"?>
<formControlPr xmlns="http://schemas.microsoft.com/office/spreadsheetml/2009/9/main" objectType="CheckBox" fmlaLink="$H$86" lockText="1" noThreeD="1"/>
</file>

<file path=xl/ctrlProps/ctrlProp2161.xml><?xml version="1.0" encoding="utf-8"?>
<formControlPr xmlns="http://schemas.microsoft.com/office/spreadsheetml/2009/9/main" objectType="CheckBox" fmlaLink="$H$87" lockText="1" noThreeD="1"/>
</file>

<file path=xl/ctrlProps/ctrlProp2162.xml><?xml version="1.0" encoding="utf-8"?>
<formControlPr xmlns="http://schemas.microsoft.com/office/spreadsheetml/2009/9/main" objectType="CheckBox" fmlaLink="$H$88" lockText="1" noThreeD="1"/>
</file>

<file path=xl/ctrlProps/ctrlProp2163.xml><?xml version="1.0" encoding="utf-8"?>
<formControlPr xmlns="http://schemas.microsoft.com/office/spreadsheetml/2009/9/main" objectType="CheckBox" fmlaLink="$H$89" lockText="1" noThreeD="1"/>
</file>

<file path=xl/ctrlProps/ctrlProp2164.xml><?xml version="1.0" encoding="utf-8"?>
<formControlPr xmlns="http://schemas.microsoft.com/office/spreadsheetml/2009/9/main" objectType="CheckBox" fmlaLink="$H$90" lockText="1" noThreeD="1"/>
</file>

<file path=xl/ctrlProps/ctrlProp2165.xml><?xml version="1.0" encoding="utf-8"?>
<formControlPr xmlns="http://schemas.microsoft.com/office/spreadsheetml/2009/9/main" objectType="CheckBox" fmlaLink="$H$91" lockText="1" noThreeD="1"/>
</file>

<file path=xl/ctrlProps/ctrlProp2166.xml><?xml version="1.0" encoding="utf-8"?>
<formControlPr xmlns="http://schemas.microsoft.com/office/spreadsheetml/2009/9/main" objectType="CheckBox" fmlaLink="$H$92" lockText="1" noThreeD="1"/>
</file>

<file path=xl/ctrlProps/ctrlProp2167.xml><?xml version="1.0" encoding="utf-8"?>
<formControlPr xmlns="http://schemas.microsoft.com/office/spreadsheetml/2009/9/main" objectType="CheckBox" fmlaLink="$H$93" lockText="1" noThreeD="1"/>
</file>

<file path=xl/ctrlProps/ctrlProp2168.xml><?xml version="1.0" encoding="utf-8"?>
<formControlPr xmlns="http://schemas.microsoft.com/office/spreadsheetml/2009/9/main" objectType="CheckBox" fmlaLink="$H$94" lockText="1" noThreeD="1"/>
</file>

<file path=xl/ctrlProps/ctrlProp2169.xml><?xml version="1.0" encoding="utf-8"?>
<formControlPr xmlns="http://schemas.microsoft.com/office/spreadsheetml/2009/9/main" objectType="CheckBox" fmlaLink="$H$95" lockText="1" noThreeD="1"/>
</file>

<file path=xl/ctrlProps/ctrlProp2170.xml><?xml version="1.0" encoding="utf-8"?>
<formControlPr xmlns="http://schemas.microsoft.com/office/spreadsheetml/2009/9/main" objectType="CheckBox" fmlaLink="$H$96" lockText="1" noThreeD="1"/>
</file>

<file path=xl/ctrlProps/ctrlProp2171.xml><?xml version="1.0" encoding="utf-8"?>
<formControlPr xmlns="http://schemas.microsoft.com/office/spreadsheetml/2009/9/main" objectType="CheckBox" fmlaLink="$H$97" lockText="1" noThreeD="1"/>
</file>

<file path=xl/ctrlProps/ctrlProp2172.xml><?xml version="1.0" encoding="utf-8"?>
<formControlPr xmlns="http://schemas.microsoft.com/office/spreadsheetml/2009/9/main" objectType="CheckBox" fmlaLink="$H$98" lockText="1" noThreeD="1"/>
</file>

<file path=xl/ctrlProps/ctrlProp2173.xml><?xml version="1.0" encoding="utf-8"?>
<formControlPr xmlns="http://schemas.microsoft.com/office/spreadsheetml/2009/9/main" objectType="CheckBox" fmlaLink="$H$99" lockText="1" noThreeD="1"/>
</file>

<file path=xl/ctrlProps/ctrlProp2174.xml><?xml version="1.0" encoding="utf-8"?>
<formControlPr xmlns="http://schemas.microsoft.com/office/spreadsheetml/2009/9/main" objectType="CheckBox" fmlaLink="$H$100" lockText="1" noThreeD="1"/>
</file>

<file path=xl/ctrlProps/ctrlProp2175.xml><?xml version="1.0" encoding="utf-8"?>
<formControlPr xmlns="http://schemas.microsoft.com/office/spreadsheetml/2009/9/main" objectType="CheckBox" fmlaLink="$H$101" lockText="1" noThreeD="1"/>
</file>

<file path=xl/ctrlProps/ctrlProp2176.xml><?xml version="1.0" encoding="utf-8"?>
<formControlPr xmlns="http://schemas.microsoft.com/office/spreadsheetml/2009/9/main" objectType="CheckBox" fmlaLink="$H$102" lockText="1" noThreeD="1"/>
</file>

<file path=xl/ctrlProps/ctrlProp2177.xml><?xml version="1.0" encoding="utf-8"?>
<formControlPr xmlns="http://schemas.microsoft.com/office/spreadsheetml/2009/9/main" objectType="CheckBox" fmlaLink="$H$103" lockText="1" noThreeD="1"/>
</file>

<file path=xl/ctrlProps/ctrlProp2178.xml><?xml version="1.0" encoding="utf-8"?>
<formControlPr xmlns="http://schemas.microsoft.com/office/spreadsheetml/2009/9/main" objectType="CheckBox" fmlaLink="$H$104" lockText="1" noThreeD="1"/>
</file>

<file path=xl/ctrlProps/ctrlProp2179.xml><?xml version="1.0" encoding="utf-8"?>
<formControlPr xmlns="http://schemas.microsoft.com/office/spreadsheetml/2009/9/main" objectType="CheckBox" fmlaLink="$H$105" lockText="1" noThreeD="1"/>
</file>

<file path=xl/ctrlProps/ctrlProp2180.xml><?xml version="1.0" encoding="utf-8"?>
<formControlPr xmlns="http://schemas.microsoft.com/office/spreadsheetml/2009/9/main" objectType="CheckBox" fmlaLink="$H$106" lockText="1" noThreeD="1"/>
</file>

<file path=xl/ctrlProps/ctrlProp2181.xml><?xml version="1.0" encoding="utf-8"?>
<formControlPr xmlns="http://schemas.microsoft.com/office/spreadsheetml/2009/9/main" objectType="CheckBox" fmlaLink="$H$107" lockText="1" noThreeD="1"/>
</file>

<file path=xl/ctrlProps/ctrlProp2182.xml><?xml version="1.0" encoding="utf-8"?>
<formControlPr xmlns="http://schemas.microsoft.com/office/spreadsheetml/2009/9/main" objectType="CheckBox" fmlaLink="$H$108" lockText="1" noThreeD="1"/>
</file>

<file path=xl/ctrlProps/ctrlProp2183.xml><?xml version="1.0" encoding="utf-8"?>
<formControlPr xmlns="http://schemas.microsoft.com/office/spreadsheetml/2009/9/main" objectType="CheckBox" fmlaLink="$H$109" lockText="1" noThreeD="1"/>
</file>

<file path=xl/ctrlProps/ctrlProp2184.xml><?xml version="1.0" encoding="utf-8"?>
<formControlPr xmlns="http://schemas.microsoft.com/office/spreadsheetml/2009/9/main" objectType="CheckBox" fmlaLink="$H$110" lockText="1" noThreeD="1"/>
</file>

<file path=xl/ctrlProps/ctrlProp2185.xml><?xml version="1.0" encoding="utf-8"?>
<formControlPr xmlns="http://schemas.microsoft.com/office/spreadsheetml/2009/9/main" objectType="CheckBox" fmlaLink="$H$111" lockText="1" noThreeD="1"/>
</file>

<file path=xl/ctrlProps/ctrlProp2186.xml><?xml version="1.0" encoding="utf-8"?>
<formControlPr xmlns="http://schemas.microsoft.com/office/spreadsheetml/2009/9/main" objectType="CheckBox" fmlaLink="$H$112" lockText="1" noThreeD="1"/>
</file>

<file path=xl/ctrlProps/ctrlProp2187.xml><?xml version="1.0" encoding="utf-8"?>
<formControlPr xmlns="http://schemas.microsoft.com/office/spreadsheetml/2009/9/main" objectType="CheckBox" fmlaLink="$H$113" lockText="1" noThreeD="1"/>
</file>

<file path=xl/ctrlProps/ctrlProp2188.xml><?xml version="1.0" encoding="utf-8"?>
<formControlPr xmlns="http://schemas.microsoft.com/office/spreadsheetml/2009/9/main" objectType="CheckBox" fmlaLink="$H$114" lockText="1" noThreeD="1"/>
</file>

<file path=xl/ctrlProps/ctrlProp2189.xml><?xml version="1.0" encoding="utf-8"?>
<formControlPr xmlns="http://schemas.microsoft.com/office/spreadsheetml/2009/9/main" objectType="CheckBox" fmlaLink="$H$115" lockText="1" noThreeD="1"/>
</file>

<file path=xl/ctrlProps/ctrlProp2190.xml><?xml version="1.0" encoding="utf-8"?>
<formControlPr xmlns="http://schemas.microsoft.com/office/spreadsheetml/2009/9/main" objectType="CheckBox" fmlaLink="$H$116" lockText="1" noThreeD="1"/>
</file>

<file path=xl/ctrlProps/ctrlProp2191.xml><?xml version="1.0" encoding="utf-8"?>
<formControlPr xmlns="http://schemas.microsoft.com/office/spreadsheetml/2009/9/main" objectType="CheckBox" fmlaLink="$H$117" lockText="1" noThreeD="1"/>
</file>

<file path=xl/ctrlProps/ctrlProp2192.xml><?xml version="1.0" encoding="utf-8"?>
<formControlPr xmlns="http://schemas.microsoft.com/office/spreadsheetml/2009/9/main" objectType="CheckBox" fmlaLink="$H$118" lockText="1" noThreeD="1"/>
</file>

<file path=xl/ctrlProps/ctrlProp2193.xml><?xml version="1.0" encoding="utf-8"?>
<formControlPr xmlns="http://schemas.microsoft.com/office/spreadsheetml/2009/9/main" objectType="CheckBox" fmlaLink="$H$119" lockText="1" noThreeD="1"/>
</file>

<file path=xl/ctrlProps/ctrlProp2194.xml><?xml version="1.0" encoding="utf-8"?>
<formControlPr xmlns="http://schemas.microsoft.com/office/spreadsheetml/2009/9/main" objectType="CheckBox" fmlaLink="$H$120" lockText="1" noThreeD="1"/>
</file>

<file path=xl/ctrlProps/ctrlProp2195.xml><?xml version="1.0" encoding="utf-8"?>
<formControlPr xmlns="http://schemas.microsoft.com/office/spreadsheetml/2009/9/main" objectType="CheckBox" fmlaLink="$H$121" lockText="1" noThreeD="1"/>
</file>

<file path=xl/ctrlProps/ctrlProp2196.xml><?xml version="1.0" encoding="utf-8"?>
<formControlPr xmlns="http://schemas.microsoft.com/office/spreadsheetml/2009/9/main" objectType="CheckBox" fmlaLink="$H$122" lockText="1" noThreeD="1"/>
</file>

<file path=xl/ctrlProps/ctrlProp2197.xml><?xml version="1.0" encoding="utf-8"?>
<formControlPr xmlns="http://schemas.microsoft.com/office/spreadsheetml/2009/9/main" objectType="CheckBox" fmlaLink="$H$123" lockText="1" noThreeD="1"/>
</file>

<file path=xl/ctrlProps/ctrlProp2198.xml><?xml version="1.0" encoding="utf-8"?>
<formControlPr xmlns="http://schemas.microsoft.com/office/spreadsheetml/2009/9/main" objectType="CheckBox" fmlaLink="$H$124" lockText="1" noThreeD="1"/>
</file>

<file path=xl/ctrlProps/ctrlProp2199.xml><?xml version="1.0" encoding="utf-8"?>
<formControlPr xmlns="http://schemas.microsoft.com/office/spreadsheetml/2009/9/main" objectType="CheckBox" fmlaLink="$H$125" lockText="1" noThreeD="1"/>
</file>

<file path=xl/ctrlProps/ctrlProp2200.xml><?xml version="1.0" encoding="utf-8"?>
<formControlPr xmlns="http://schemas.microsoft.com/office/spreadsheetml/2009/9/main" objectType="CheckBox" fmlaLink="$H$126" lockText="1" noThreeD="1"/>
</file>

<file path=xl/ctrlProps/ctrlProp2201.xml><?xml version="1.0" encoding="utf-8"?>
<formControlPr xmlns="http://schemas.microsoft.com/office/spreadsheetml/2009/9/main" objectType="CheckBox" fmlaLink="$H$127" lockText="1" noThreeD="1"/>
</file>

<file path=xl/ctrlProps/ctrlProp2202.xml><?xml version="1.0" encoding="utf-8"?>
<formControlPr xmlns="http://schemas.microsoft.com/office/spreadsheetml/2009/9/main" objectType="CheckBox" fmlaLink="$H$128" lockText="1" noThreeD="1"/>
</file>

<file path=xl/ctrlProps/ctrlProp2203.xml><?xml version="1.0" encoding="utf-8"?>
<formControlPr xmlns="http://schemas.microsoft.com/office/spreadsheetml/2009/9/main" objectType="CheckBox" fmlaLink="$H$129" lockText="1" noThreeD="1"/>
</file>

<file path=xl/ctrlProps/ctrlProp2204.xml><?xml version="1.0" encoding="utf-8"?>
<formControlPr xmlns="http://schemas.microsoft.com/office/spreadsheetml/2009/9/main" objectType="CheckBox" fmlaLink="$H$130" lockText="1" noThreeD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CheckBox" fmlaLink="$D$13" lockText="1" noThreeD="1"/>
</file>

<file path=xl/ctrlProps/ctrlProp2207.xml><?xml version="1.0" encoding="utf-8"?>
<formControlPr xmlns="http://schemas.microsoft.com/office/spreadsheetml/2009/9/main" objectType="CheckBox" fmlaLink="$D$14" lockText="1" noThreeD="1"/>
</file>

<file path=xl/ctrlProps/ctrlProp2208.xml><?xml version="1.0" encoding="utf-8"?>
<formControlPr xmlns="http://schemas.microsoft.com/office/spreadsheetml/2009/9/main" objectType="CheckBox" fmlaLink="$D$15" lockText="1" noThreeD="1"/>
</file>

<file path=xl/ctrlProps/ctrlProp2209.xml><?xml version="1.0" encoding="utf-8"?>
<formControlPr xmlns="http://schemas.microsoft.com/office/spreadsheetml/2009/9/main" objectType="CheckBox" fmlaLink="$D$16" lockText="1" noThreeD="1"/>
</file>

<file path=xl/ctrlProps/ctrlProp2210.xml><?xml version="1.0" encoding="utf-8"?>
<formControlPr xmlns="http://schemas.microsoft.com/office/spreadsheetml/2009/9/main" objectType="CheckBox" fmlaLink="$D$17" lockText="1" noThreeD="1"/>
</file>

<file path=xl/ctrlProps/ctrlProp2211.xml><?xml version="1.0" encoding="utf-8"?>
<formControlPr xmlns="http://schemas.microsoft.com/office/spreadsheetml/2009/9/main" objectType="CheckBox" fmlaLink="$D$18" lockText="1" noThreeD="1"/>
</file>

<file path=xl/ctrlProps/ctrlProp2212.xml><?xml version="1.0" encoding="utf-8"?>
<formControlPr xmlns="http://schemas.microsoft.com/office/spreadsheetml/2009/9/main" objectType="CheckBox" fmlaLink="$D$19" lockText="1" noThreeD="1"/>
</file>

<file path=xl/ctrlProps/ctrlProp2213.xml><?xml version="1.0" encoding="utf-8"?>
<formControlPr xmlns="http://schemas.microsoft.com/office/spreadsheetml/2009/9/main" objectType="CheckBox" fmlaLink="$D$20" lockText="1" noThreeD="1"/>
</file>

<file path=xl/ctrlProps/ctrlProp2214.xml><?xml version="1.0" encoding="utf-8"?>
<formControlPr xmlns="http://schemas.microsoft.com/office/spreadsheetml/2009/9/main" objectType="CheckBox" fmlaLink="$D$21" lockText="1" noThreeD="1"/>
</file>

<file path=xl/ctrlProps/ctrlProp2215.xml><?xml version="1.0" encoding="utf-8"?>
<formControlPr xmlns="http://schemas.microsoft.com/office/spreadsheetml/2009/9/main" objectType="CheckBox" fmlaLink="$D$22" lockText="1" noThreeD="1"/>
</file>

<file path=xl/ctrlProps/ctrlProp2216.xml><?xml version="1.0" encoding="utf-8"?>
<formControlPr xmlns="http://schemas.microsoft.com/office/spreadsheetml/2009/9/main" objectType="CheckBox" fmlaLink="$D$23" lockText="1" noThreeD="1"/>
</file>

<file path=xl/ctrlProps/ctrlProp2217.xml><?xml version="1.0" encoding="utf-8"?>
<formControlPr xmlns="http://schemas.microsoft.com/office/spreadsheetml/2009/9/main" objectType="CheckBox" fmlaLink="$D$24" lockText="1" noThreeD="1"/>
</file>

<file path=xl/ctrlProps/ctrlProp2218.xml><?xml version="1.0" encoding="utf-8"?>
<formControlPr xmlns="http://schemas.microsoft.com/office/spreadsheetml/2009/9/main" objectType="CheckBox" fmlaLink="$D$25" lockText="1" noThreeD="1"/>
</file>

<file path=xl/ctrlProps/ctrlProp2219.xml><?xml version="1.0" encoding="utf-8"?>
<formControlPr xmlns="http://schemas.microsoft.com/office/spreadsheetml/2009/9/main" objectType="CheckBox" fmlaLink="$D$26" lockText="1" noThreeD="1"/>
</file>

<file path=xl/ctrlProps/ctrlProp2220.xml><?xml version="1.0" encoding="utf-8"?>
<formControlPr xmlns="http://schemas.microsoft.com/office/spreadsheetml/2009/9/main" objectType="CheckBox" fmlaLink="$D$27" lockText="1" noThreeD="1"/>
</file>

<file path=xl/ctrlProps/ctrlProp2221.xml><?xml version="1.0" encoding="utf-8"?>
<formControlPr xmlns="http://schemas.microsoft.com/office/spreadsheetml/2009/9/main" objectType="CheckBox" fmlaLink="$D$28" lockText="1" noThreeD="1"/>
</file>

<file path=xl/ctrlProps/ctrlProp2222.xml><?xml version="1.0" encoding="utf-8"?>
<formControlPr xmlns="http://schemas.microsoft.com/office/spreadsheetml/2009/9/main" objectType="CheckBox" fmlaLink="$D$29" lockText="1" noThreeD="1"/>
</file>

<file path=xl/ctrlProps/ctrlProp2223.xml><?xml version="1.0" encoding="utf-8"?>
<formControlPr xmlns="http://schemas.microsoft.com/office/spreadsheetml/2009/9/main" objectType="CheckBox" fmlaLink="$D$30" lockText="1" noThreeD="1"/>
</file>

<file path=xl/ctrlProps/ctrlProp2224.xml><?xml version="1.0" encoding="utf-8"?>
<formControlPr xmlns="http://schemas.microsoft.com/office/spreadsheetml/2009/9/main" objectType="CheckBox" fmlaLink="$D$31" lockText="1" noThreeD="1"/>
</file>

<file path=xl/ctrlProps/ctrlProp2225.xml><?xml version="1.0" encoding="utf-8"?>
<formControlPr xmlns="http://schemas.microsoft.com/office/spreadsheetml/2009/9/main" objectType="CheckBox" fmlaLink="$D$32" lockText="1" noThreeD="1"/>
</file>

<file path=xl/ctrlProps/ctrlProp2226.xml><?xml version="1.0" encoding="utf-8"?>
<formControlPr xmlns="http://schemas.microsoft.com/office/spreadsheetml/2009/9/main" objectType="CheckBox" fmlaLink="$D$33" lockText="1" noThreeD="1"/>
</file>

<file path=xl/ctrlProps/ctrlProp2227.xml><?xml version="1.0" encoding="utf-8"?>
<formControlPr xmlns="http://schemas.microsoft.com/office/spreadsheetml/2009/9/main" objectType="CheckBox" fmlaLink="$D$34" lockText="1" noThreeD="1"/>
</file>

<file path=xl/ctrlProps/ctrlProp2228.xml><?xml version="1.0" encoding="utf-8"?>
<formControlPr xmlns="http://schemas.microsoft.com/office/spreadsheetml/2009/9/main" objectType="CheckBox" fmlaLink="$D$35" lockText="1" noThreeD="1"/>
</file>

<file path=xl/ctrlProps/ctrlProp2229.xml><?xml version="1.0" encoding="utf-8"?>
<formControlPr xmlns="http://schemas.microsoft.com/office/spreadsheetml/2009/9/main" objectType="CheckBox" fmlaLink="$D$36" lockText="1" noThreeD="1"/>
</file>

<file path=xl/ctrlProps/ctrlProp2230.xml><?xml version="1.0" encoding="utf-8"?>
<formControlPr xmlns="http://schemas.microsoft.com/office/spreadsheetml/2009/9/main" objectType="CheckBox" fmlaLink="$D$37" lockText="1" noThreeD="1"/>
</file>

<file path=xl/ctrlProps/ctrlProp2231.xml><?xml version="1.0" encoding="utf-8"?>
<formControlPr xmlns="http://schemas.microsoft.com/office/spreadsheetml/2009/9/main" objectType="CheckBox" fmlaLink="$D$38" lockText="1" noThreeD="1"/>
</file>

<file path=xl/ctrlProps/ctrlProp2232.xml><?xml version="1.0" encoding="utf-8"?>
<formControlPr xmlns="http://schemas.microsoft.com/office/spreadsheetml/2009/9/main" objectType="CheckBox" fmlaLink="$D$39" lockText="1" noThreeD="1"/>
</file>

<file path=xl/ctrlProps/ctrlProp2233.xml><?xml version="1.0" encoding="utf-8"?>
<formControlPr xmlns="http://schemas.microsoft.com/office/spreadsheetml/2009/9/main" objectType="CheckBox" fmlaLink="$D$40" lockText="1" noThreeD="1"/>
</file>

<file path=xl/ctrlProps/ctrlProp2234.xml><?xml version="1.0" encoding="utf-8"?>
<formControlPr xmlns="http://schemas.microsoft.com/office/spreadsheetml/2009/9/main" objectType="CheckBox" fmlaLink="$D$41" lockText="1" noThreeD="1"/>
</file>

<file path=xl/ctrlProps/ctrlProp2235.xml><?xml version="1.0" encoding="utf-8"?>
<formControlPr xmlns="http://schemas.microsoft.com/office/spreadsheetml/2009/9/main" objectType="CheckBox" fmlaLink="$I$13" lockText="1" noThreeD="1"/>
</file>

<file path=xl/ctrlProps/ctrlProp2236.xml><?xml version="1.0" encoding="utf-8"?>
<formControlPr xmlns="http://schemas.microsoft.com/office/spreadsheetml/2009/9/main" objectType="CheckBox" fmlaLink="$I$14" lockText="1" noThreeD="1"/>
</file>

<file path=xl/ctrlProps/ctrlProp2237.xml><?xml version="1.0" encoding="utf-8"?>
<formControlPr xmlns="http://schemas.microsoft.com/office/spreadsheetml/2009/9/main" objectType="CheckBox" fmlaLink="$I$15" lockText="1" noThreeD="1"/>
</file>

<file path=xl/ctrlProps/ctrlProp2238.xml><?xml version="1.0" encoding="utf-8"?>
<formControlPr xmlns="http://schemas.microsoft.com/office/spreadsheetml/2009/9/main" objectType="CheckBox" fmlaLink="$I$16" lockText="1" noThreeD="1"/>
</file>

<file path=xl/ctrlProps/ctrlProp2239.xml><?xml version="1.0" encoding="utf-8"?>
<formControlPr xmlns="http://schemas.microsoft.com/office/spreadsheetml/2009/9/main" objectType="CheckBox" fmlaLink="$I$17" lockText="1" noThreeD="1"/>
</file>

<file path=xl/ctrlProps/ctrlProp2240.xml><?xml version="1.0" encoding="utf-8"?>
<formControlPr xmlns="http://schemas.microsoft.com/office/spreadsheetml/2009/9/main" objectType="CheckBox" fmlaLink="$I$18" lockText="1" noThreeD="1"/>
</file>

<file path=xl/ctrlProps/ctrlProp2241.xml><?xml version="1.0" encoding="utf-8"?>
<formControlPr xmlns="http://schemas.microsoft.com/office/spreadsheetml/2009/9/main" objectType="CheckBox" fmlaLink="$I$19" lockText="1" noThreeD="1"/>
</file>

<file path=xl/ctrlProps/ctrlProp2242.xml><?xml version="1.0" encoding="utf-8"?>
<formControlPr xmlns="http://schemas.microsoft.com/office/spreadsheetml/2009/9/main" objectType="CheckBox" fmlaLink="$I$20" lockText="1" noThreeD="1"/>
</file>

<file path=xl/ctrlProps/ctrlProp2243.xml><?xml version="1.0" encoding="utf-8"?>
<formControlPr xmlns="http://schemas.microsoft.com/office/spreadsheetml/2009/9/main" objectType="CheckBox" fmlaLink="$I$21" lockText="1" noThreeD="1"/>
</file>

<file path=xl/ctrlProps/ctrlProp2244.xml><?xml version="1.0" encoding="utf-8"?>
<formControlPr xmlns="http://schemas.microsoft.com/office/spreadsheetml/2009/9/main" objectType="CheckBox" fmlaLink="$I$22" lockText="1" noThreeD="1"/>
</file>

<file path=xl/ctrlProps/ctrlProp2245.xml><?xml version="1.0" encoding="utf-8"?>
<formControlPr xmlns="http://schemas.microsoft.com/office/spreadsheetml/2009/9/main" objectType="CheckBox" fmlaLink="$I$23" lockText="1" noThreeD="1"/>
</file>

<file path=xl/ctrlProps/ctrlProp2246.xml><?xml version="1.0" encoding="utf-8"?>
<formControlPr xmlns="http://schemas.microsoft.com/office/spreadsheetml/2009/9/main" objectType="CheckBox" fmlaLink="$I$24" lockText="1" noThreeD="1"/>
</file>

<file path=xl/ctrlProps/ctrlProp2247.xml><?xml version="1.0" encoding="utf-8"?>
<formControlPr xmlns="http://schemas.microsoft.com/office/spreadsheetml/2009/9/main" objectType="CheckBox" fmlaLink="$I$25" lockText="1" noThreeD="1"/>
</file>

<file path=xl/ctrlProps/ctrlProp2248.xml><?xml version="1.0" encoding="utf-8"?>
<formControlPr xmlns="http://schemas.microsoft.com/office/spreadsheetml/2009/9/main" objectType="CheckBox" fmlaLink="$I$26" lockText="1" noThreeD="1"/>
</file>

<file path=xl/ctrlProps/ctrlProp2249.xml><?xml version="1.0" encoding="utf-8"?>
<formControlPr xmlns="http://schemas.microsoft.com/office/spreadsheetml/2009/9/main" objectType="CheckBox" fmlaLink="$I$27" lockText="1" noThreeD="1"/>
</file>

<file path=xl/ctrlProps/ctrlProp2250.xml><?xml version="1.0" encoding="utf-8"?>
<formControlPr xmlns="http://schemas.microsoft.com/office/spreadsheetml/2009/9/main" objectType="CheckBox" fmlaLink="$I$28" lockText="1" noThreeD="1"/>
</file>

<file path=xl/ctrlProps/ctrlProp2251.xml><?xml version="1.0" encoding="utf-8"?>
<formControlPr xmlns="http://schemas.microsoft.com/office/spreadsheetml/2009/9/main" objectType="CheckBox" fmlaLink="$I$29" lockText="1" noThreeD="1"/>
</file>

<file path=xl/ctrlProps/ctrlProp2252.xml><?xml version="1.0" encoding="utf-8"?>
<formControlPr xmlns="http://schemas.microsoft.com/office/spreadsheetml/2009/9/main" objectType="CheckBox" fmlaLink="$I$30" lockText="1" noThreeD="1"/>
</file>

<file path=xl/ctrlProps/ctrlProp2253.xml><?xml version="1.0" encoding="utf-8"?>
<formControlPr xmlns="http://schemas.microsoft.com/office/spreadsheetml/2009/9/main" objectType="CheckBox" fmlaLink="$I$31" lockText="1" noThreeD="1"/>
</file>

<file path=xl/ctrlProps/ctrlProp2254.xml><?xml version="1.0" encoding="utf-8"?>
<formControlPr xmlns="http://schemas.microsoft.com/office/spreadsheetml/2009/9/main" objectType="CheckBox" fmlaLink="$I$32" lockText="1" noThreeD="1"/>
</file>

<file path=xl/ctrlProps/ctrlProp2255.xml><?xml version="1.0" encoding="utf-8"?>
<formControlPr xmlns="http://schemas.microsoft.com/office/spreadsheetml/2009/9/main" objectType="CheckBox" fmlaLink="$I$33" lockText="1" noThreeD="1"/>
</file>

<file path=xl/ctrlProps/ctrlProp2256.xml><?xml version="1.0" encoding="utf-8"?>
<formControlPr xmlns="http://schemas.microsoft.com/office/spreadsheetml/2009/9/main" objectType="CheckBox" fmlaLink="$I$34" lockText="1" noThreeD="1"/>
</file>

<file path=xl/ctrlProps/ctrlProp2257.xml><?xml version="1.0" encoding="utf-8"?>
<formControlPr xmlns="http://schemas.microsoft.com/office/spreadsheetml/2009/9/main" objectType="CheckBox" fmlaLink="$I$35" lockText="1" noThreeD="1"/>
</file>

<file path=xl/ctrlProps/ctrlProp2258.xml><?xml version="1.0" encoding="utf-8"?>
<formControlPr xmlns="http://schemas.microsoft.com/office/spreadsheetml/2009/9/main" objectType="CheckBox" fmlaLink="$I$36" lockText="1" noThreeD="1"/>
</file>

<file path=xl/ctrlProps/ctrlProp2259.xml><?xml version="1.0" encoding="utf-8"?>
<formControlPr xmlns="http://schemas.microsoft.com/office/spreadsheetml/2009/9/main" objectType="CheckBox" fmlaLink="$I$37" lockText="1" noThreeD="1"/>
</file>

<file path=xl/ctrlProps/ctrlProp2260.xml><?xml version="1.0" encoding="utf-8"?>
<formControlPr xmlns="http://schemas.microsoft.com/office/spreadsheetml/2009/9/main" objectType="CheckBox" fmlaLink="$I$38" lockText="1" noThreeD="1"/>
</file>

<file path=xl/ctrlProps/ctrlProp2261.xml><?xml version="1.0" encoding="utf-8"?>
<formControlPr xmlns="http://schemas.microsoft.com/office/spreadsheetml/2009/9/main" objectType="CheckBox" fmlaLink="$I$39" lockText="1" noThreeD="1"/>
</file>

<file path=xl/ctrlProps/ctrlProp2262.xml><?xml version="1.0" encoding="utf-8"?>
<formControlPr xmlns="http://schemas.microsoft.com/office/spreadsheetml/2009/9/main" objectType="CheckBox" fmlaLink="$I$40" lockText="1" noThreeD="1"/>
</file>

<file path=xl/ctrlProps/ctrlProp2263.xml><?xml version="1.0" encoding="utf-8"?>
<formControlPr xmlns="http://schemas.microsoft.com/office/spreadsheetml/2009/9/main" objectType="CheckBox" fmlaLink="$I$41" lockText="1" noThreeD="1"/>
</file>

<file path=xl/ctrlProps/ctrlProp2264.xml><?xml version="1.0" encoding="utf-8"?>
<formControlPr xmlns="http://schemas.microsoft.com/office/spreadsheetml/2009/9/main" objectType="CheckBox" fmlaLink="$D$44" lockText="1" noThreeD="1"/>
</file>

<file path=xl/ctrlProps/ctrlProp2265.xml><?xml version="1.0" encoding="utf-8"?>
<formControlPr xmlns="http://schemas.microsoft.com/office/spreadsheetml/2009/9/main" objectType="CheckBox" fmlaLink="$D$45" lockText="1" noThreeD="1"/>
</file>

<file path=xl/ctrlProps/ctrlProp2266.xml><?xml version="1.0" encoding="utf-8"?>
<formControlPr xmlns="http://schemas.microsoft.com/office/spreadsheetml/2009/9/main" objectType="CheckBox" fmlaLink="$D$46" lockText="1" noThreeD="1"/>
</file>

<file path=xl/ctrlProps/ctrlProp2267.xml><?xml version="1.0" encoding="utf-8"?>
<formControlPr xmlns="http://schemas.microsoft.com/office/spreadsheetml/2009/9/main" objectType="CheckBox" fmlaLink="$I$44" lockText="1" noThreeD="1"/>
</file>

<file path=xl/ctrlProps/ctrlProp2268.xml><?xml version="1.0" encoding="utf-8"?>
<formControlPr xmlns="http://schemas.microsoft.com/office/spreadsheetml/2009/9/main" objectType="CheckBox" fmlaLink="$I$45" lockText="1" noThreeD="1"/>
</file>

<file path=xl/ctrlProps/ctrlProp2269.xml><?xml version="1.0" encoding="utf-8"?>
<formControlPr xmlns="http://schemas.microsoft.com/office/spreadsheetml/2009/9/main" objectType="CheckBox" fmlaLink="$I$46" lockText="1" noThreeD="1"/>
</file>

<file path=xl/ctrlProps/ctrlProp2270.xml><?xml version="1.0" encoding="utf-8"?>
<formControlPr xmlns="http://schemas.microsoft.com/office/spreadsheetml/2009/9/main" objectType="CheckBox" fmlaLink="$I$47" lockText="1" noThreeD="1"/>
</file>

<file path=xl/ctrlProps/ctrlProp2271.xml><?xml version="1.0" encoding="utf-8"?>
<formControlPr xmlns="http://schemas.microsoft.com/office/spreadsheetml/2009/9/main" objectType="CheckBox" fmlaLink="$I$48" lockText="1" noThreeD="1"/>
</file>

<file path=xl/ctrlProps/ctrlProp2272.xml><?xml version="1.0" encoding="utf-8"?>
<formControlPr xmlns="http://schemas.microsoft.com/office/spreadsheetml/2009/9/main" objectType="CheckBox" fmlaLink="$I$49" lockText="1" noThreeD="1"/>
</file>

<file path=xl/ctrlProps/ctrlProp2273.xml><?xml version="1.0" encoding="utf-8"?>
<formControlPr xmlns="http://schemas.microsoft.com/office/spreadsheetml/2009/9/main" objectType="CheckBox" fmlaLink="$D$46" lockText="1" noThreeD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CheckBox" fmlaLink="$H$5" lockText="1" noThreeD="1"/>
</file>

<file path=xl/ctrlProps/ctrlProp2278.xml><?xml version="1.0" encoding="utf-8"?>
<formControlPr xmlns="http://schemas.microsoft.com/office/spreadsheetml/2009/9/main" objectType="CheckBox" fmlaLink="$H$6" lockText="1" noThreeD="1"/>
</file>

<file path=xl/ctrlProps/ctrlProp2279.xml><?xml version="1.0" encoding="utf-8"?>
<formControlPr xmlns="http://schemas.microsoft.com/office/spreadsheetml/2009/9/main" objectType="CheckBox" fmlaLink="$H$7" lockText="1" noThreeD="1"/>
</file>

<file path=xl/ctrlProps/ctrlProp2280.xml><?xml version="1.0" encoding="utf-8"?>
<formControlPr xmlns="http://schemas.microsoft.com/office/spreadsheetml/2009/9/main" objectType="CheckBox" fmlaLink="$H$8" lockText="1" noThreeD="1"/>
</file>

<file path=xl/ctrlProps/ctrlProp2281.xml><?xml version="1.0" encoding="utf-8"?>
<formControlPr xmlns="http://schemas.microsoft.com/office/spreadsheetml/2009/9/main" objectType="CheckBox" fmlaLink="$H$9" lockText="1" noThreeD="1"/>
</file>

<file path=xl/ctrlProps/ctrlProp2282.xml><?xml version="1.0" encoding="utf-8"?>
<formControlPr xmlns="http://schemas.microsoft.com/office/spreadsheetml/2009/9/main" objectType="CheckBox" fmlaLink="$H$10" lockText="1" noThreeD="1"/>
</file>

<file path=xl/ctrlProps/ctrlProp2283.xml><?xml version="1.0" encoding="utf-8"?>
<formControlPr xmlns="http://schemas.microsoft.com/office/spreadsheetml/2009/9/main" objectType="CheckBox" fmlaLink="$H$11" lockText="1" noThreeD="1"/>
</file>

<file path=xl/ctrlProps/ctrlProp2284.xml><?xml version="1.0" encoding="utf-8"?>
<formControlPr xmlns="http://schemas.microsoft.com/office/spreadsheetml/2009/9/main" objectType="CheckBox" fmlaLink="$H$12" lockText="1" noThreeD="1"/>
</file>

<file path=xl/ctrlProps/ctrlProp2285.xml><?xml version="1.0" encoding="utf-8"?>
<formControlPr xmlns="http://schemas.microsoft.com/office/spreadsheetml/2009/9/main" objectType="CheckBox" fmlaLink="$H$13" lockText="1" noThreeD="1"/>
</file>

<file path=xl/ctrlProps/ctrlProp2286.xml><?xml version="1.0" encoding="utf-8"?>
<formControlPr xmlns="http://schemas.microsoft.com/office/spreadsheetml/2009/9/main" objectType="CheckBox" fmlaLink="$H$14" lockText="1" noThreeD="1"/>
</file>

<file path=xl/ctrlProps/ctrlProp2287.xml><?xml version="1.0" encoding="utf-8"?>
<formControlPr xmlns="http://schemas.microsoft.com/office/spreadsheetml/2009/9/main" objectType="CheckBox" fmlaLink="$H$15" lockText="1" noThreeD="1"/>
</file>

<file path=xl/ctrlProps/ctrlProp2288.xml><?xml version="1.0" encoding="utf-8"?>
<formControlPr xmlns="http://schemas.microsoft.com/office/spreadsheetml/2009/9/main" objectType="CheckBox" fmlaLink="$H$16" lockText="1" noThreeD="1"/>
</file>

<file path=xl/ctrlProps/ctrlProp2289.xml><?xml version="1.0" encoding="utf-8"?>
<formControlPr xmlns="http://schemas.microsoft.com/office/spreadsheetml/2009/9/main" objectType="CheckBox" fmlaLink="$H$17" lockText="1" noThreeD="1"/>
</file>

<file path=xl/ctrlProps/ctrlProp2290.xml><?xml version="1.0" encoding="utf-8"?>
<formControlPr xmlns="http://schemas.microsoft.com/office/spreadsheetml/2009/9/main" objectType="CheckBox" fmlaLink="$H$18" lockText="1" noThreeD="1"/>
</file>

<file path=xl/ctrlProps/ctrlProp2291.xml><?xml version="1.0" encoding="utf-8"?>
<formControlPr xmlns="http://schemas.microsoft.com/office/spreadsheetml/2009/9/main" objectType="CheckBox" fmlaLink="$H$19" lockText="1" noThreeD="1"/>
</file>

<file path=xl/ctrlProps/ctrlProp2292.xml><?xml version="1.0" encoding="utf-8"?>
<formControlPr xmlns="http://schemas.microsoft.com/office/spreadsheetml/2009/9/main" objectType="CheckBox" fmlaLink="$H$20" lockText="1" noThreeD="1"/>
</file>

<file path=xl/ctrlProps/ctrlProp2293.xml><?xml version="1.0" encoding="utf-8"?>
<formControlPr xmlns="http://schemas.microsoft.com/office/spreadsheetml/2009/9/main" objectType="CheckBox" fmlaLink="$H$21" lockText="1" noThreeD="1"/>
</file>

<file path=xl/ctrlProps/ctrlProp2294.xml><?xml version="1.0" encoding="utf-8"?>
<formControlPr xmlns="http://schemas.microsoft.com/office/spreadsheetml/2009/9/main" objectType="CheckBox" fmlaLink="$H$22" lockText="1" noThreeD="1"/>
</file>

<file path=xl/ctrlProps/ctrlProp2295.xml><?xml version="1.0" encoding="utf-8"?>
<formControlPr xmlns="http://schemas.microsoft.com/office/spreadsheetml/2009/9/main" objectType="CheckBox" fmlaLink="$H$23" lockText="1" noThreeD="1"/>
</file>

<file path=xl/ctrlProps/ctrlProp2296.xml><?xml version="1.0" encoding="utf-8"?>
<formControlPr xmlns="http://schemas.microsoft.com/office/spreadsheetml/2009/9/main" objectType="CheckBox" fmlaLink="$H$24" lockText="1" noThreeD="1"/>
</file>

<file path=xl/ctrlProps/ctrlProp2297.xml><?xml version="1.0" encoding="utf-8"?>
<formControlPr xmlns="http://schemas.microsoft.com/office/spreadsheetml/2009/9/main" objectType="CheckBox" fmlaLink="$H$25" lockText="1" noThreeD="1"/>
</file>

<file path=xl/ctrlProps/ctrlProp2298.xml><?xml version="1.0" encoding="utf-8"?>
<formControlPr xmlns="http://schemas.microsoft.com/office/spreadsheetml/2009/9/main" objectType="CheckBox" fmlaLink="$H$26" lockText="1" noThreeD="1"/>
</file>

<file path=xl/ctrlProps/ctrlProp2299.xml><?xml version="1.0" encoding="utf-8"?>
<formControlPr xmlns="http://schemas.microsoft.com/office/spreadsheetml/2009/9/main" objectType="CheckBox" fmlaLink="$H$27" lockText="1" noThreeD="1"/>
</file>

<file path=xl/ctrlProps/ctrlProp2300.xml><?xml version="1.0" encoding="utf-8"?>
<formControlPr xmlns="http://schemas.microsoft.com/office/spreadsheetml/2009/9/main" objectType="CheckBox" fmlaLink="$H$28" lockText="1" noThreeD="1"/>
</file>

<file path=xl/ctrlProps/ctrlProp2301.xml><?xml version="1.0" encoding="utf-8"?>
<formControlPr xmlns="http://schemas.microsoft.com/office/spreadsheetml/2009/9/main" objectType="CheckBox" fmlaLink="$H$29" lockText="1" noThreeD="1"/>
</file>

<file path=xl/ctrlProps/ctrlProp2302.xml><?xml version="1.0" encoding="utf-8"?>
<formControlPr xmlns="http://schemas.microsoft.com/office/spreadsheetml/2009/9/main" objectType="CheckBox" fmlaLink="$H$30" lockText="1" noThreeD="1"/>
</file>

<file path=xl/ctrlProps/ctrlProp2303.xml><?xml version="1.0" encoding="utf-8"?>
<formControlPr xmlns="http://schemas.microsoft.com/office/spreadsheetml/2009/9/main" objectType="CheckBox" fmlaLink="$H$31" lockText="1" noThreeD="1"/>
</file>

<file path=xl/ctrlProps/ctrlProp2304.xml><?xml version="1.0" encoding="utf-8"?>
<formControlPr xmlns="http://schemas.microsoft.com/office/spreadsheetml/2009/9/main" objectType="CheckBox" checked="Checked" fmlaLink="$H$32" lockText="1" noThreeD="1"/>
</file>

<file path=xl/ctrlProps/ctrlProp2305.xml><?xml version="1.0" encoding="utf-8"?>
<formControlPr xmlns="http://schemas.microsoft.com/office/spreadsheetml/2009/9/main" objectType="CheckBox" fmlaLink="$H$33" lockText="1" noThreeD="1"/>
</file>

<file path=xl/ctrlProps/ctrlProp2306.xml><?xml version="1.0" encoding="utf-8"?>
<formControlPr xmlns="http://schemas.microsoft.com/office/spreadsheetml/2009/9/main" objectType="CheckBox" fmlaLink="$H$34" lockText="1" noThreeD="1"/>
</file>

<file path=xl/ctrlProps/ctrlProp2307.xml><?xml version="1.0" encoding="utf-8"?>
<formControlPr xmlns="http://schemas.microsoft.com/office/spreadsheetml/2009/9/main" objectType="CheckBox" fmlaLink="$H$35" lockText="1" noThreeD="1"/>
</file>

<file path=xl/ctrlProps/ctrlProp2308.xml><?xml version="1.0" encoding="utf-8"?>
<formControlPr xmlns="http://schemas.microsoft.com/office/spreadsheetml/2009/9/main" objectType="CheckBox" fmlaLink="$H$36" lockText="1" noThreeD="1"/>
</file>

<file path=xl/ctrlProps/ctrlProp2309.xml><?xml version="1.0" encoding="utf-8"?>
<formControlPr xmlns="http://schemas.microsoft.com/office/spreadsheetml/2009/9/main" objectType="CheckBox" fmlaLink="$H$37" lockText="1" noThreeD="1"/>
</file>

<file path=xl/ctrlProps/ctrlProp2310.xml><?xml version="1.0" encoding="utf-8"?>
<formControlPr xmlns="http://schemas.microsoft.com/office/spreadsheetml/2009/9/main" objectType="CheckBox" fmlaLink="$H$38" lockText="1" noThreeD="1"/>
</file>

<file path=xl/ctrlProps/ctrlProp2311.xml><?xml version="1.0" encoding="utf-8"?>
<formControlPr xmlns="http://schemas.microsoft.com/office/spreadsheetml/2009/9/main" objectType="CheckBox" fmlaLink="$H$39" lockText="1" noThreeD="1"/>
</file>

<file path=xl/ctrlProps/ctrlProp2312.xml><?xml version="1.0" encoding="utf-8"?>
<formControlPr xmlns="http://schemas.microsoft.com/office/spreadsheetml/2009/9/main" objectType="CheckBox" fmlaLink="$H$40" lockText="1" noThreeD="1"/>
</file>

<file path=xl/ctrlProps/ctrlProp2313.xml><?xml version="1.0" encoding="utf-8"?>
<formControlPr xmlns="http://schemas.microsoft.com/office/spreadsheetml/2009/9/main" objectType="CheckBox" fmlaLink="$H$41" lockText="1" noThreeD="1"/>
</file>

<file path=xl/ctrlProps/ctrlProp2314.xml><?xml version="1.0" encoding="utf-8"?>
<formControlPr xmlns="http://schemas.microsoft.com/office/spreadsheetml/2009/9/main" objectType="CheckBox" fmlaLink="$H$42" lockText="1" noThreeD="1"/>
</file>

<file path=xl/ctrlProps/ctrlProp2315.xml><?xml version="1.0" encoding="utf-8"?>
<formControlPr xmlns="http://schemas.microsoft.com/office/spreadsheetml/2009/9/main" objectType="CheckBox" fmlaLink="$H$43" lockText="1" noThreeD="1"/>
</file>

<file path=xl/ctrlProps/ctrlProp2316.xml><?xml version="1.0" encoding="utf-8"?>
<formControlPr xmlns="http://schemas.microsoft.com/office/spreadsheetml/2009/9/main" objectType="CheckBox" fmlaLink="$H$44" lockText="1" noThreeD="1"/>
</file>

<file path=xl/ctrlProps/ctrlProp2317.xml><?xml version="1.0" encoding="utf-8"?>
<formControlPr xmlns="http://schemas.microsoft.com/office/spreadsheetml/2009/9/main" objectType="CheckBox" fmlaLink="$H$45" lockText="1" noThreeD="1"/>
</file>

<file path=xl/ctrlProps/ctrlProp2318.xml><?xml version="1.0" encoding="utf-8"?>
<formControlPr xmlns="http://schemas.microsoft.com/office/spreadsheetml/2009/9/main" objectType="CheckBox" fmlaLink="$H$46" lockText="1" noThreeD="1"/>
</file>

<file path=xl/ctrlProps/ctrlProp2319.xml><?xml version="1.0" encoding="utf-8"?>
<formControlPr xmlns="http://schemas.microsoft.com/office/spreadsheetml/2009/9/main" objectType="CheckBox" fmlaLink="$H$47" lockText="1" noThreeD="1"/>
</file>

<file path=xl/ctrlProps/ctrlProp2320.xml><?xml version="1.0" encoding="utf-8"?>
<formControlPr xmlns="http://schemas.microsoft.com/office/spreadsheetml/2009/9/main" objectType="CheckBox" fmlaLink="$H$48" lockText="1" noThreeD="1"/>
</file>

<file path=xl/ctrlProps/ctrlProp2321.xml><?xml version="1.0" encoding="utf-8"?>
<formControlPr xmlns="http://schemas.microsoft.com/office/spreadsheetml/2009/9/main" objectType="CheckBox" fmlaLink="$H$49" lockText="1" noThreeD="1"/>
</file>

<file path=xl/ctrlProps/ctrlProp2322.xml><?xml version="1.0" encoding="utf-8"?>
<formControlPr xmlns="http://schemas.microsoft.com/office/spreadsheetml/2009/9/main" objectType="CheckBox" fmlaLink="$H$50" lockText="1" noThreeD="1"/>
</file>

<file path=xl/ctrlProps/ctrlProp2323.xml><?xml version="1.0" encoding="utf-8"?>
<formControlPr xmlns="http://schemas.microsoft.com/office/spreadsheetml/2009/9/main" objectType="CheckBox" fmlaLink="$H$51" lockText="1" noThreeD="1"/>
</file>

<file path=xl/ctrlProps/ctrlProp2324.xml><?xml version="1.0" encoding="utf-8"?>
<formControlPr xmlns="http://schemas.microsoft.com/office/spreadsheetml/2009/9/main" objectType="CheckBox" fmlaLink="$H$52" lockText="1" noThreeD="1"/>
</file>

<file path=xl/ctrlProps/ctrlProp2325.xml><?xml version="1.0" encoding="utf-8"?>
<formControlPr xmlns="http://schemas.microsoft.com/office/spreadsheetml/2009/9/main" objectType="CheckBox" fmlaLink="$H$53" lockText="1" noThreeD="1"/>
</file>

<file path=xl/ctrlProps/ctrlProp2326.xml><?xml version="1.0" encoding="utf-8"?>
<formControlPr xmlns="http://schemas.microsoft.com/office/spreadsheetml/2009/9/main" objectType="CheckBox" fmlaLink="$H$54" lockText="1" noThreeD="1"/>
</file>

<file path=xl/ctrlProps/ctrlProp2327.xml><?xml version="1.0" encoding="utf-8"?>
<formControlPr xmlns="http://schemas.microsoft.com/office/spreadsheetml/2009/9/main" objectType="CheckBox" fmlaLink="$H$55" lockText="1" noThreeD="1"/>
</file>

<file path=xl/ctrlProps/ctrlProp2328.xml><?xml version="1.0" encoding="utf-8"?>
<formControlPr xmlns="http://schemas.microsoft.com/office/spreadsheetml/2009/9/main" objectType="CheckBox" fmlaLink="$H$56" lockText="1" noThreeD="1"/>
</file>

<file path=xl/ctrlProps/ctrlProp2329.xml><?xml version="1.0" encoding="utf-8"?>
<formControlPr xmlns="http://schemas.microsoft.com/office/spreadsheetml/2009/9/main" objectType="CheckBox" fmlaLink="$H$57" lockText="1" noThreeD="1"/>
</file>

<file path=xl/ctrlProps/ctrlProp2330.xml><?xml version="1.0" encoding="utf-8"?>
<formControlPr xmlns="http://schemas.microsoft.com/office/spreadsheetml/2009/9/main" objectType="CheckBox" fmlaLink="$H$58" lockText="1" noThreeD="1"/>
</file>

<file path=xl/ctrlProps/ctrlProp2331.xml><?xml version="1.0" encoding="utf-8"?>
<formControlPr xmlns="http://schemas.microsoft.com/office/spreadsheetml/2009/9/main" objectType="CheckBox" fmlaLink="$H$59" lockText="1" noThreeD="1"/>
</file>

<file path=xl/ctrlProps/ctrlProp2332.xml><?xml version="1.0" encoding="utf-8"?>
<formControlPr xmlns="http://schemas.microsoft.com/office/spreadsheetml/2009/9/main" objectType="CheckBox" fmlaLink="$H$60" lockText="1" noThreeD="1"/>
</file>

<file path=xl/ctrlProps/ctrlProp2333.xml><?xml version="1.0" encoding="utf-8"?>
<formControlPr xmlns="http://schemas.microsoft.com/office/spreadsheetml/2009/9/main" objectType="CheckBox" fmlaLink="$H$61" lockText="1" noThreeD="1"/>
</file>

<file path=xl/ctrlProps/ctrlProp2334.xml><?xml version="1.0" encoding="utf-8"?>
<formControlPr xmlns="http://schemas.microsoft.com/office/spreadsheetml/2009/9/main" objectType="CheckBox" fmlaLink="$H$62" lockText="1" noThreeD="1"/>
</file>

<file path=xl/ctrlProps/ctrlProp2335.xml><?xml version="1.0" encoding="utf-8"?>
<formControlPr xmlns="http://schemas.microsoft.com/office/spreadsheetml/2009/9/main" objectType="CheckBox" fmlaLink="$H$63" lockText="1" noThreeD="1"/>
</file>

<file path=xl/ctrlProps/ctrlProp2336.xml><?xml version="1.0" encoding="utf-8"?>
<formControlPr xmlns="http://schemas.microsoft.com/office/spreadsheetml/2009/9/main" objectType="CheckBox" fmlaLink="$H$64" lockText="1" noThreeD="1"/>
</file>

<file path=xl/ctrlProps/ctrlProp2337.xml><?xml version="1.0" encoding="utf-8"?>
<formControlPr xmlns="http://schemas.microsoft.com/office/spreadsheetml/2009/9/main" objectType="CheckBox" fmlaLink="$H$65" lockText="1" noThreeD="1"/>
</file>

<file path=xl/ctrlProps/ctrlProp2338.xml><?xml version="1.0" encoding="utf-8"?>
<formControlPr xmlns="http://schemas.microsoft.com/office/spreadsheetml/2009/9/main" objectType="CheckBox" fmlaLink="$H$66" lockText="1" noThreeD="1"/>
</file>

<file path=xl/ctrlProps/ctrlProp2339.xml><?xml version="1.0" encoding="utf-8"?>
<formControlPr xmlns="http://schemas.microsoft.com/office/spreadsheetml/2009/9/main" objectType="CheckBox" fmlaLink="$H$67" lockText="1" noThreeD="1"/>
</file>

<file path=xl/ctrlProps/ctrlProp2340.xml><?xml version="1.0" encoding="utf-8"?>
<formControlPr xmlns="http://schemas.microsoft.com/office/spreadsheetml/2009/9/main" objectType="CheckBox" fmlaLink="$H$68" lockText="1" noThreeD="1"/>
</file>

<file path=xl/ctrlProps/ctrlProp2341.xml><?xml version="1.0" encoding="utf-8"?>
<formControlPr xmlns="http://schemas.microsoft.com/office/spreadsheetml/2009/9/main" objectType="CheckBox" fmlaLink="$H$69" lockText="1" noThreeD="1"/>
</file>

<file path=xl/ctrlProps/ctrlProp2342.xml><?xml version="1.0" encoding="utf-8"?>
<formControlPr xmlns="http://schemas.microsoft.com/office/spreadsheetml/2009/9/main" objectType="CheckBox" fmlaLink="$H$70" lockText="1" noThreeD="1"/>
</file>

<file path=xl/ctrlProps/ctrlProp2343.xml><?xml version="1.0" encoding="utf-8"?>
<formControlPr xmlns="http://schemas.microsoft.com/office/spreadsheetml/2009/9/main" objectType="CheckBox" fmlaLink="$H$71" lockText="1" noThreeD="1"/>
</file>

<file path=xl/ctrlProps/ctrlProp2344.xml><?xml version="1.0" encoding="utf-8"?>
<formControlPr xmlns="http://schemas.microsoft.com/office/spreadsheetml/2009/9/main" objectType="CheckBox" fmlaLink="$H$72" lockText="1" noThreeD="1"/>
</file>

<file path=xl/ctrlProps/ctrlProp2345.xml><?xml version="1.0" encoding="utf-8"?>
<formControlPr xmlns="http://schemas.microsoft.com/office/spreadsheetml/2009/9/main" objectType="CheckBox" fmlaLink="$H$73" lockText="1" noThreeD="1"/>
</file>

<file path=xl/ctrlProps/ctrlProp2346.xml><?xml version="1.0" encoding="utf-8"?>
<formControlPr xmlns="http://schemas.microsoft.com/office/spreadsheetml/2009/9/main" objectType="CheckBox" fmlaLink="$H$74" lockText="1" noThreeD="1"/>
</file>

<file path=xl/ctrlProps/ctrlProp2347.xml><?xml version="1.0" encoding="utf-8"?>
<formControlPr xmlns="http://schemas.microsoft.com/office/spreadsheetml/2009/9/main" objectType="CheckBox" fmlaLink="$H$75" lockText="1" noThreeD="1"/>
</file>

<file path=xl/ctrlProps/ctrlProp2348.xml><?xml version="1.0" encoding="utf-8"?>
<formControlPr xmlns="http://schemas.microsoft.com/office/spreadsheetml/2009/9/main" objectType="CheckBox" fmlaLink="$H$76" lockText="1" noThreeD="1"/>
</file>

<file path=xl/ctrlProps/ctrlProp2349.xml><?xml version="1.0" encoding="utf-8"?>
<formControlPr xmlns="http://schemas.microsoft.com/office/spreadsheetml/2009/9/main" objectType="CheckBox" fmlaLink="$H$77" lockText="1" noThreeD="1"/>
</file>

<file path=xl/ctrlProps/ctrlProp2350.xml><?xml version="1.0" encoding="utf-8"?>
<formControlPr xmlns="http://schemas.microsoft.com/office/spreadsheetml/2009/9/main" objectType="CheckBox" fmlaLink="$H$78" lockText="1" noThreeD="1"/>
</file>

<file path=xl/ctrlProps/ctrlProp2351.xml><?xml version="1.0" encoding="utf-8"?>
<formControlPr xmlns="http://schemas.microsoft.com/office/spreadsheetml/2009/9/main" objectType="CheckBox" fmlaLink="$H$79" lockText="1" noThreeD="1"/>
</file>

<file path=xl/ctrlProps/ctrlProp2352.xml><?xml version="1.0" encoding="utf-8"?>
<formControlPr xmlns="http://schemas.microsoft.com/office/spreadsheetml/2009/9/main" objectType="CheckBox" fmlaLink="$H$80" lockText="1" noThreeD="1"/>
</file>

<file path=xl/ctrlProps/ctrlProp2353.xml><?xml version="1.0" encoding="utf-8"?>
<formControlPr xmlns="http://schemas.microsoft.com/office/spreadsheetml/2009/9/main" objectType="CheckBox" fmlaLink="$H$81" lockText="1" noThreeD="1"/>
</file>

<file path=xl/ctrlProps/ctrlProp2354.xml><?xml version="1.0" encoding="utf-8"?>
<formControlPr xmlns="http://schemas.microsoft.com/office/spreadsheetml/2009/9/main" objectType="CheckBox" fmlaLink="$H$82" lockText="1" noThreeD="1"/>
</file>

<file path=xl/ctrlProps/ctrlProp2355.xml><?xml version="1.0" encoding="utf-8"?>
<formControlPr xmlns="http://schemas.microsoft.com/office/spreadsheetml/2009/9/main" objectType="CheckBox" fmlaLink="$H$83" lockText="1" noThreeD="1"/>
</file>

<file path=xl/ctrlProps/ctrlProp2356.xml><?xml version="1.0" encoding="utf-8"?>
<formControlPr xmlns="http://schemas.microsoft.com/office/spreadsheetml/2009/9/main" objectType="CheckBox" fmlaLink="$H$84" lockText="1" noThreeD="1"/>
</file>

<file path=xl/ctrlProps/ctrlProp2357.xml><?xml version="1.0" encoding="utf-8"?>
<formControlPr xmlns="http://schemas.microsoft.com/office/spreadsheetml/2009/9/main" objectType="CheckBox" fmlaLink="$H$85" lockText="1" noThreeD="1"/>
</file>

<file path=xl/ctrlProps/ctrlProp2358.xml><?xml version="1.0" encoding="utf-8"?>
<formControlPr xmlns="http://schemas.microsoft.com/office/spreadsheetml/2009/9/main" objectType="CheckBox" fmlaLink="$H$86" lockText="1" noThreeD="1"/>
</file>

<file path=xl/ctrlProps/ctrlProp2359.xml><?xml version="1.0" encoding="utf-8"?>
<formControlPr xmlns="http://schemas.microsoft.com/office/spreadsheetml/2009/9/main" objectType="CheckBox" fmlaLink="$H$87" lockText="1" noThreeD="1"/>
</file>

<file path=xl/ctrlProps/ctrlProp2360.xml><?xml version="1.0" encoding="utf-8"?>
<formControlPr xmlns="http://schemas.microsoft.com/office/spreadsheetml/2009/9/main" objectType="CheckBox" fmlaLink="$H$88" lockText="1" noThreeD="1"/>
</file>

<file path=xl/ctrlProps/ctrlProp2361.xml><?xml version="1.0" encoding="utf-8"?>
<formControlPr xmlns="http://schemas.microsoft.com/office/spreadsheetml/2009/9/main" objectType="CheckBox" fmlaLink="$H$89" lockText="1" noThreeD="1"/>
</file>

<file path=xl/ctrlProps/ctrlProp2362.xml><?xml version="1.0" encoding="utf-8"?>
<formControlPr xmlns="http://schemas.microsoft.com/office/spreadsheetml/2009/9/main" objectType="CheckBox" fmlaLink="$H$90" lockText="1" noThreeD="1"/>
</file>

<file path=xl/ctrlProps/ctrlProp2363.xml><?xml version="1.0" encoding="utf-8"?>
<formControlPr xmlns="http://schemas.microsoft.com/office/spreadsheetml/2009/9/main" objectType="CheckBox" fmlaLink="$H$91" lockText="1" noThreeD="1"/>
</file>

<file path=xl/ctrlProps/ctrlProp2364.xml><?xml version="1.0" encoding="utf-8"?>
<formControlPr xmlns="http://schemas.microsoft.com/office/spreadsheetml/2009/9/main" objectType="CheckBox" fmlaLink="$H$92" lockText="1" noThreeD="1"/>
</file>

<file path=xl/ctrlProps/ctrlProp2365.xml><?xml version="1.0" encoding="utf-8"?>
<formControlPr xmlns="http://schemas.microsoft.com/office/spreadsheetml/2009/9/main" objectType="CheckBox" fmlaLink="$H$93" lockText="1" noThreeD="1"/>
</file>

<file path=xl/ctrlProps/ctrlProp2366.xml><?xml version="1.0" encoding="utf-8"?>
<formControlPr xmlns="http://schemas.microsoft.com/office/spreadsheetml/2009/9/main" objectType="CheckBox" fmlaLink="$H$94" lockText="1" noThreeD="1"/>
</file>

<file path=xl/ctrlProps/ctrlProp2367.xml><?xml version="1.0" encoding="utf-8"?>
<formControlPr xmlns="http://schemas.microsoft.com/office/spreadsheetml/2009/9/main" objectType="CheckBox" fmlaLink="$H$95" lockText="1" noThreeD="1"/>
</file>

<file path=xl/ctrlProps/ctrlProp2368.xml><?xml version="1.0" encoding="utf-8"?>
<formControlPr xmlns="http://schemas.microsoft.com/office/spreadsheetml/2009/9/main" objectType="CheckBox" fmlaLink="$H$96" lockText="1" noThreeD="1"/>
</file>

<file path=xl/ctrlProps/ctrlProp2369.xml><?xml version="1.0" encoding="utf-8"?>
<formControlPr xmlns="http://schemas.microsoft.com/office/spreadsheetml/2009/9/main" objectType="CheckBox" fmlaLink="$H$97" lockText="1" noThreeD="1"/>
</file>

<file path=xl/ctrlProps/ctrlProp2370.xml><?xml version="1.0" encoding="utf-8"?>
<formControlPr xmlns="http://schemas.microsoft.com/office/spreadsheetml/2009/9/main" objectType="CheckBox" fmlaLink="$H$98" lockText="1" noThreeD="1"/>
</file>

<file path=xl/ctrlProps/ctrlProp2371.xml><?xml version="1.0" encoding="utf-8"?>
<formControlPr xmlns="http://schemas.microsoft.com/office/spreadsheetml/2009/9/main" objectType="CheckBox" fmlaLink="$H$99" lockText="1" noThreeD="1"/>
</file>

<file path=xl/ctrlProps/ctrlProp2372.xml><?xml version="1.0" encoding="utf-8"?>
<formControlPr xmlns="http://schemas.microsoft.com/office/spreadsheetml/2009/9/main" objectType="CheckBox" fmlaLink="$H$100" lockText="1" noThreeD="1"/>
</file>

<file path=xl/ctrlProps/ctrlProp2373.xml><?xml version="1.0" encoding="utf-8"?>
<formControlPr xmlns="http://schemas.microsoft.com/office/spreadsheetml/2009/9/main" objectType="CheckBox" fmlaLink="$H$101" lockText="1" noThreeD="1"/>
</file>

<file path=xl/ctrlProps/ctrlProp2374.xml><?xml version="1.0" encoding="utf-8"?>
<formControlPr xmlns="http://schemas.microsoft.com/office/spreadsheetml/2009/9/main" objectType="CheckBox" fmlaLink="$H$102" lockText="1" noThreeD="1"/>
</file>

<file path=xl/ctrlProps/ctrlProp2375.xml><?xml version="1.0" encoding="utf-8"?>
<formControlPr xmlns="http://schemas.microsoft.com/office/spreadsheetml/2009/9/main" objectType="CheckBox" fmlaLink="$H$103" lockText="1" noThreeD="1"/>
</file>

<file path=xl/ctrlProps/ctrlProp2376.xml><?xml version="1.0" encoding="utf-8"?>
<formControlPr xmlns="http://schemas.microsoft.com/office/spreadsheetml/2009/9/main" objectType="CheckBox" fmlaLink="$H$104" lockText="1" noThreeD="1"/>
</file>

<file path=xl/ctrlProps/ctrlProp2377.xml><?xml version="1.0" encoding="utf-8"?>
<formControlPr xmlns="http://schemas.microsoft.com/office/spreadsheetml/2009/9/main" objectType="CheckBox" fmlaLink="$H$105" lockText="1" noThreeD="1"/>
</file>

<file path=xl/ctrlProps/ctrlProp2378.xml><?xml version="1.0" encoding="utf-8"?>
<formControlPr xmlns="http://schemas.microsoft.com/office/spreadsheetml/2009/9/main" objectType="CheckBox" fmlaLink="$H$106" lockText="1" noThreeD="1"/>
</file>

<file path=xl/ctrlProps/ctrlProp2379.xml><?xml version="1.0" encoding="utf-8"?>
<formControlPr xmlns="http://schemas.microsoft.com/office/spreadsheetml/2009/9/main" objectType="CheckBox" fmlaLink="$H$107" lockText="1" noThreeD="1"/>
</file>

<file path=xl/ctrlProps/ctrlProp2380.xml><?xml version="1.0" encoding="utf-8"?>
<formControlPr xmlns="http://schemas.microsoft.com/office/spreadsheetml/2009/9/main" objectType="CheckBox" fmlaLink="$H$108" lockText="1" noThreeD="1"/>
</file>

<file path=xl/ctrlProps/ctrlProp2381.xml><?xml version="1.0" encoding="utf-8"?>
<formControlPr xmlns="http://schemas.microsoft.com/office/spreadsheetml/2009/9/main" objectType="CheckBox" fmlaLink="$H$109" lockText="1" noThreeD="1"/>
</file>

<file path=xl/ctrlProps/ctrlProp2382.xml><?xml version="1.0" encoding="utf-8"?>
<formControlPr xmlns="http://schemas.microsoft.com/office/spreadsheetml/2009/9/main" objectType="CheckBox" fmlaLink="$H$110" lockText="1" noThreeD="1"/>
</file>

<file path=xl/ctrlProps/ctrlProp2383.xml><?xml version="1.0" encoding="utf-8"?>
<formControlPr xmlns="http://schemas.microsoft.com/office/spreadsheetml/2009/9/main" objectType="CheckBox" fmlaLink="$H$111" lockText="1" noThreeD="1"/>
</file>

<file path=xl/ctrlProps/ctrlProp2384.xml><?xml version="1.0" encoding="utf-8"?>
<formControlPr xmlns="http://schemas.microsoft.com/office/spreadsheetml/2009/9/main" objectType="CheckBox" fmlaLink="$H$112" lockText="1" noThreeD="1"/>
</file>

<file path=xl/ctrlProps/ctrlProp2385.xml><?xml version="1.0" encoding="utf-8"?>
<formControlPr xmlns="http://schemas.microsoft.com/office/spreadsheetml/2009/9/main" objectType="CheckBox" fmlaLink="$H$113" lockText="1" noThreeD="1"/>
</file>

<file path=xl/ctrlProps/ctrlProp2386.xml><?xml version="1.0" encoding="utf-8"?>
<formControlPr xmlns="http://schemas.microsoft.com/office/spreadsheetml/2009/9/main" objectType="CheckBox" fmlaLink="$H$114" lockText="1" noThreeD="1"/>
</file>

<file path=xl/ctrlProps/ctrlProp2387.xml><?xml version="1.0" encoding="utf-8"?>
<formControlPr xmlns="http://schemas.microsoft.com/office/spreadsheetml/2009/9/main" objectType="CheckBox" fmlaLink="$H$115" lockText="1" noThreeD="1"/>
</file>

<file path=xl/ctrlProps/ctrlProp2388.xml><?xml version="1.0" encoding="utf-8"?>
<formControlPr xmlns="http://schemas.microsoft.com/office/spreadsheetml/2009/9/main" objectType="CheckBox" fmlaLink="$H$116" lockText="1" noThreeD="1"/>
</file>

<file path=xl/ctrlProps/ctrlProp2389.xml><?xml version="1.0" encoding="utf-8"?>
<formControlPr xmlns="http://schemas.microsoft.com/office/spreadsheetml/2009/9/main" objectType="CheckBox" fmlaLink="$H$117" lockText="1" noThreeD="1"/>
</file>

<file path=xl/ctrlProps/ctrlProp2390.xml><?xml version="1.0" encoding="utf-8"?>
<formControlPr xmlns="http://schemas.microsoft.com/office/spreadsheetml/2009/9/main" objectType="CheckBox" fmlaLink="$H$118" lockText="1" noThreeD="1"/>
</file>

<file path=xl/ctrlProps/ctrlProp2391.xml><?xml version="1.0" encoding="utf-8"?>
<formControlPr xmlns="http://schemas.microsoft.com/office/spreadsheetml/2009/9/main" objectType="CheckBox" fmlaLink="$H$119" lockText="1" noThreeD="1"/>
</file>

<file path=xl/ctrlProps/ctrlProp2392.xml><?xml version="1.0" encoding="utf-8"?>
<formControlPr xmlns="http://schemas.microsoft.com/office/spreadsheetml/2009/9/main" objectType="CheckBox" fmlaLink="$H$120" lockText="1" noThreeD="1"/>
</file>

<file path=xl/ctrlProps/ctrlProp2393.xml><?xml version="1.0" encoding="utf-8"?>
<formControlPr xmlns="http://schemas.microsoft.com/office/spreadsheetml/2009/9/main" objectType="CheckBox" fmlaLink="$H$121" lockText="1" noThreeD="1"/>
</file>

<file path=xl/ctrlProps/ctrlProp2394.xml><?xml version="1.0" encoding="utf-8"?>
<formControlPr xmlns="http://schemas.microsoft.com/office/spreadsheetml/2009/9/main" objectType="CheckBox" fmlaLink="$H$122" lockText="1" noThreeD="1"/>
</file>

<file path=xl/ctrlProps/ctrlProp2395.xml><?xml version="1.0" encoding="utf-8"?>
<formControlPr xmlns="http://schemas.microsoft.com/office/spreadsheetml/2009/9/main" objectType="CheckBox" fmlaLink="$H$123" lockText="1" noThreeD="1"/>
</file>

<file path=xl/ctrlProps/ctrlProp2396.xml><?xml version="1.0" encoding="utf-8"?>
<formControlPr xmlns="http://schemas.microsoft.com/office/spreadsheetml/2009/9/main" objectType="CheckBox" fmlaLink="$H$124" lockText="1" noThreeD="1"/>
</file>

<file path=xl/ctrlProps/ctrlProp2397.xml><?xml version="1.0" encoding="utf-8"?>
<formControlPr xmlns="http://schemas.microsoft.com/office/spreadsheetml/2009/9/main" objectType="CheckBox" fmlaLink="$H$125" lockText="1" noThreeD="1"/>
</file>

<file path=xl/ctrlProps/ctrlProp2398.xml><?xml version="1.0" encoding="utf-8"?>
<formControlPr xmlns="http://schemas.microsoft.com/office/spreadsheetml/2009/9/main" objectType="CheckBox" fmlaLink="$H$126" lockText="1" noThreeD="1"/>
</file>

<file path=xl/ctrlProps/ctrlProp2399.xml><?xml version="1.0" encoding="utf-8"?>
<formControlPr xmlns="http://schemas.microsoft.com/office/spreadsheetml/2009/9/main" objectType="CheckBox" fmlaLink="$H$127" lockText="1" noThreeD="1"/>
</file>

<file path=xl/ctrlProps/ctrlProp2400.xml><?xml version="1.0" encoding="utf-8"?>
<formControlPr xmlns="http://schemas.microsoft.com/office/spreadsheetml/2009/9/main" objectType="CheckBox" fmlaLink="$H$128" lockText="1" noThreeD="1"/>
</file>

<file path=xl/ctrlProps/ctrlProp2401.xml><?xml version="1.0" encoding="utf-8"?>
<formControlPr xmlns="http://schemas.microsoft.com/office/spreadsheetml/2009/9/main" objectType="CheckBox" fmlaLink="$H$129" lockText="1" noThreeD="1"/>
</file>

<file path=xl/ctrlProps/ctrlProp2402.xml><?xml version="1.0" encoding="utf-8"?>
<formControlPr xmlns="http://schemas.microsoft.com/office/spreadsheetml/2009/9/main" objectType="CheckBox" fmlaLink="$H$130" lockText="1" noThreeD="1"/>
</file>

<file path=xl/ctrlProps/ctrlProp240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makeyouhappy.podia.com/atelier-gerer-son-budget-pour-plus-de-serenite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10</xdr:row>
          <xdr:rowOff>276225</xdr:rowOff>
        </xdr:from>
        <xdr:to>
          <xdr:col>7</xdr:col>
          <xdr:colOff>228600</xdr:colOff>
          <xdr:row>12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JANVIER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10</xdr:row>
          <xdr:rowOff>276225</xdr:rowOff>
        </xdr:from>
        <xdr:to>
          <xdr:col>7</xdr:col>
          <xdr:colOff>476250</xdr:colOff>
          <xdr:row>12</xdr:row>
          <xdr:rowOff>28575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AOuvrir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12</xdr:row>
          <xdr:rowOff>38100</xdr:rowOff>
        </xdr:from>
        <xdr:to>
          <xdr:col>7</xdr:col>
          <xdr:colOff>228600</xdr:colOff>
          <xdr:row>12</xdr:row>
          <xdr:rowOff>276225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FEVRIER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12</xdr:row>
          <xdr:rowOff>38100</xdr:rowOff>
        </xdr:from>
        <xdr:to>
          <xdr:col>7</xdr:col>
          <xdr:colOff>476250</xdr:colOff>
          <xdr:row>12</xdr:row>
          <xdr:rowOff>276225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12</xdr:row>
          <xdr:rowOff>285750</xdr:rowOff>
        </xdr:from>
        <xdr:to>
          <xdr:col>7</xdr:col>
          <xdr:colOff>228600</xdr:colOff>
          <xdr:row>14</xdr:row>
          <xdr:rowOff>9525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12</xdr:row>
          <xdr:rowOff>285750</xdr:rowOff>
        </xdr:from>
        <xdr:to>
          <xdr:col>7</xdr:col>
          <xdr:colOff>476250</xdr:colOff>
          <xdr:row>14</xdr:row>
          <xdr:rowOff>9525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276225</xdr:rowOff>
        </xdr:from>
        <xdr:to>
          <xdr:col>9</xdr:col>
          <xdr:colOff>266700</xdr:colOff>
          <xdr:row>12</xdr:row>
          <xdr:rowOff>28575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0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AVRIL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10</xdr:row>
          <xdr:rowOff>276225</xdr:rowOff>
        </xdr:from>
        <xdr:to>
          <xdr:col>9</xdr:col>
          <xdr:colOff>514350</xdr:colOff>
          <xdr:row>12</xdr:row>
          <xdr:rowOff>28575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0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12</xdr:row>
          <xdr:rowOff>38100</xdr:rowOff>
        </xdr:from>
        <xdr:to>
          <xdr:col>9</xdr:col>
          <xdr:colOff>266700</xdr:colOff>
          <xdr:row>12</xdr:row>
          <xdr:rowOff>276225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0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12</xdr:row>
          <xdr:rowOff>38100</xdr:rowOff>
        </xdr:from>
        <xdr:to>
          <xdr:col>9</xdr:col>
          <xdr:colOff>514350</xdr:colOff>
          <xdr:row>12</xdr:row>
          <xdr:rowOff>276225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0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12</xdr:row>
          <xdr:rowOff>285750</xdr:rowOff>
        </xdr:from>
        <xdr:to>
          <xdr:col>9</xdr:col>
          <xdr:colOff>266700</xdr:colOff>
          <xdr:row>14</xdr:row>
          <xdr:rowOff>9525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12</xdr:row>
          <xdr:rowOff>285750</xdr:rowOff>
        </xdr:from>
        <xdr:to>
          <xdr:col>9</xdr:col>
          <xdr:colOff>514350</xdr:colOff>
          <xdr:row>14</xdr:row>
          <xdr:rowOff>9525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0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10</xdr:row>
          <xdr:rowOff>285750</xdr:rowOff>
        </xdr:from>
        <xdr:to>
          <xdr:col>11</xdr:col>
          <xdr:colOff>266700</xdr:colOff>
          <xdr:row>12</xdr:row>
          <xdr:rowOff>38100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0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JUILLET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10</xdr:row>
          <xdr:rowOff>285750</xdr:rowOff>
        </xdr:from>
        <xdr:to>
          <xdr:col>11</xdr:col>
          <xdr:colOff>514350</xdr:colOff>
          <xdr:row>12</xdr:row>
          <xdr:rowOff>38100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0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12</xdr:row>
          <xdr:rowOff>47625</xdr:rowOff>
        </xdr:from>
        <xdr:to>
          <xdr:col>11</xdr:col>
          <xdr:colOff>266700</xdr:colOff>
          <xdr:row>12</xdr:row>
          <xdr:rowOff>285750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0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12</xdr:row>
          <xdr:rowOff>47625</xdr:rowOff>
        </xdr:from>
        <xdr:to>
          <xdr:col>11</xdr:col>
          <xdr:colOff>514350</xdr:colOff>
          <xdr:row>12</xdr:row>
          <xdr:rowOff>285750</xdr:rowOff>
        </xdr:to>
        <xdr:sp macro="" textlink="">
          <xdr:nvSpPr>
            <xdr:cNvPr id="9234" name="Button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0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12</xdr:row>
          <xdr:rowOff>295275</xdr:rowOff>
        </xdr:from>
        <xdr:to>
          <xdr:col>11</xdr:col>
          <xdr:colOff>266700</xdr:colOff>
          <xdr:row>14</xdr:row>
          <xdr:rowOff>19050</xdr:rowOff>
        </xdr:to>
        <xdr:sp macro="" textlink="">
          <xdr:nvSpPr>
            <xdr:cNvPr id="9235" name="Button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0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12</xdr:row>
          <xdr:rowOff>295275</xdr:rowOff>
        </xdr:from>
        <xdr:to>
          <xdr:col>11</xdr:col>
          <xdr:colOff>514350</xdr:colOff>
          <xdr:row>14</xdr:row>
          <xdr:rowOff>19050</xdr:rowOff>
        </xdr:to>
        <xdr:sp macro="" textlink="">
          <xdr:nvSpPr>
            <xdr:cNvPr id="9236" name="Button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0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161925</xdr:colOff>
          <xdr:row>10</xdr:row>
          <xdr:rowOff>285750</xdr:rowOff>
        </xdr:from>
        <xdr:to>
          <xdr:col>13</xdr:col>
          <xdr:colOff>228600</xdr:colOff>
          <xdr:row>12</xdr:row>
          <xdr:rowOff>38100</xdr:rowOff>
        </xdr:to>
        <xdr:sp macro="" textlink="">
          <xdr:nvSpPr>
            <xdr:cNvPr id="9237" name="Button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0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238125</xdr:colOff>
          <xdr:row>10</xdr:row>
          <xdr:rowOff>285750</xdr:rowOff>
        </xdr:from>
        <xdr:to>
          <xdr:col>13</xdr:col>
          <xdr:colOff>476250</xdr:colOff>
          <xdr:row>12</xdr:row>
          <xdr:rowOff>38100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0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161925</xdr:colOff>
          <xdr:row>12</xdr:row>
          <xdr:rowOff>47625</xdr:rowOff>
        </xdr:from>
        <xdr:to>
          <xdr:col>13</xdr:col>
          <xdr:colOff>228600</xdr:colOff>
          <xdr:row>12</xdr:row>
          <xdr:rowOff>285750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0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238125</xdr:colOff>
          <xdr:row>12</xdr:row>
          <xdr:rowOff>47625</xdr:rowOff>
        </xdr:from>
        <xdr:to>
          <xdr:col>13</xdr:col>
          <xdr:colOff>476250</xdr:colOff>
          <xdr:row>12</xdr:row>
          <xdr:rowOff>285750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0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161925</xdr:colOff>
          <xdr:row>12</xdr:row>
          <xdr:rowOff>295275</xdr:rowOff>
        </xdr:from>
        <xdr:to>
          <xdr:col>13</xdr:col>
          <xdr:colOff>228600</xdr:colOff>
          <xdr:row>14</xdr:row>
          <xdr:rowOff>19050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0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DECEMBRE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DECEMBRE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238125</xdr:colOff>
          <xdr:row>12</xdr:row>
          <xdr:rowOff>295275</xdr:rowOff>
        </xdr:from>
        <xdr:to>
          <xdr:col>13</xdr:col>
          <xdr:colOff>476250</xdr:colOff>
          <xdr:row>14</xdr:row>
          <xdr:rowOff>19050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0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8</xdr:row>
          <xdr:rowOff>333375</xdr:rowOff>
        </xdr:from>
        <xdr:to>
          <xdr:col>9</xdr:col>
          <xdr:colOff>552450</xdr:colOff>
          <xdr:row>10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0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Tout ouvrir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8</xdr:row>
          <xdr:rowOff>333375</xdr:rowOff>
        </xdr:from>
        <xdr:to>
          <xdr:col>11</xdr:col>
          <xdr:colOff>571500</xdr:colOff>
          <xdr:row>10</xdr:row>
          <xdr:rowOff>66675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0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Tout fermer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761999</xdr:colOff>
      <xdr:row>0</xdr:row>
      <xdr:rowOff>76200</xdr:rowOff>
    </xdr:from>
    <xdr:to>
      <xdr:col>2</xdr:col>
      <xdr:colOff>523873</xdr:colOff>
      <xdr:row>2</xdr:row>
      <xdr:rowOff>142875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1999" y="76200"/>
          <a:ext cx="1790699" cy="447675"/>
        </a:xfrm>
        <a:prstGeom prst="rect">
          <a:avLst/>
        </a:prstGeom>
      </xdr:spPr>
    </xdr:pic>
    <xdr:clientData/>
  </xdr:twoCellAnchor>
  <xdr:twoCellAnchor editAs="oneCell">
    <xdr:from>
      <xdr:col>3</xdr:col>
      <xdr:colOff>485775</xdr:colOff>
      <xdr:row>34</xdr:row>
      <xdr:rowOff>171450</xdr:rowOff>
    </xdr:from>
    <xdr:to>
      <xdr:col>9</xdr:col>
      <xdr:colOff>361950</xdr:colOff>
      <xdr:row>46</xdr:row>
      <xdr:rowOff>12502</xdr:rowOff>
    </xdr:to>
    <xdr:pic>
      <xdr:nvPicPr>
        <xdr:cNvPr id="3" name="Imag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7124700"/>
          <a:ext cx="3781425" cy="2127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31749</xdr:colOff>
      <xdr:row>24</xdr:row>
      <xdr:rowOff>21167</xdr:rowOff>
    </xdr:from>
    <xdr:to>
      <xdr:col>36</xdr:col>
      <xdr:colOff>21166</xdr:colOff>
      <xdr:row>41</xdr:row>
      <xdr:rowOff>21167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28575</xdr:rowOff>
        </xdr:from>
        <xdr:to>
          <xdr:col>12</xdr:col>
          <xdr:colOff>723900</xdr:colOff>
          <xdr:row>7</xdr:row>
          <xdr:rowOff>66675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2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une dépense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104775</xdr:rowOff>
        </xdr:from>
        <xdr:to>
          <xdr:col>5</xdr:col>
          <xdr:colOff>85725</xdr:colOff>
          <xdr:row>13</xdr:row>
          <xdr:rowOff>28575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2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104775</xdr:rowOff>
        </xdr:from>
        <xdr:to>
          <xdr:col>5</xdr:col>
          <xdr:colOff>85725</xdr:colOff>
          <xdr:row>14</xdr:row>
          <xdr:rowOff>28575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2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104775</xdr:rowOff>
        </xdr:from>
        <xdr:to>
          <xdr:col>5</xdr:col>
          <xdr:colOff>85725</xdr:colOff>
          <xdr:row>15</xdr:row>
          <xdr:rowOff>28575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2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104775</xdr:rowOff>
        </xdr:from>
        <xdr:to>
          <xdr:col>5</xdr:col>
          <xdr:colOff>85725</xdr:colOff>
          <xdr:row>16</xdr:row>
          <xdr:rowOff>28575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2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104775</xdr:rowOff>
        </xdr:from>
        <xdr:to>
          <xdr:col>5</xdr:col>
          <xdr:colOff>85725</xdr:colOff>
          <xdr:row>17</xdr:row>
          <xdr:rowOff>28575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2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104775</xdr:rowOff>
        </xdr:from>
        <xdr:to>
          <xdr:col>5</xdr:col>
          <xdr:colOff>85725</xdr:colOff>
          <xdr:row>18</xdr:row>
          <xdr:rowOff>28575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2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104775</xdr:rowOff>
        </xdr:from>
        <xdr:to>
          <xdr:col>5</xdr:col>
          <xdr:colOff>85725</xdr:colOff>
          <xdr:row>19</xdr:row>
          <xdr:rowOff>28575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2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104775</xdr:rowOff>
        </xdr:from>
        <xdr:to>
          <xdr:col>5</xdr:col>
          <xdr:colOff>85725</xdr:colOff>
          <xdr:row>20</xdr:row>
          <xdr:rowOff>28575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2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104775</xdr:rowOff>
        </xdr:from>
        <xdr:to>
          <xdr:col>5</xdr:col>
          <xdr:colOff>85725</xdr:colOff>
          <xdr:row>21</xdr:row>
          <xdr:rowOff>28575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2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104775</xdr:rowOff>
        </xdr:from>
        <xdr:to>
          <xdr:col>5</xdr:col>
          <xdr:colOff>85725</xdr:colOff>
          <xdr:row>22</xdr:row>
          <xdr:rowOff>28575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2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104775</xdr:rowOff>
        </xdr:from>
        <xdr:to>
          <xdr:col>5</xdr:col>
          <xdr:colOff>85725</xdr:colOff>
          <xdr:row>23</xdr:row>
          <xdr:rowOff>28575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2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104775</xdr:rowOff>
        </xdr:from>
        <xdr:to>
          <xdr:col>5</xdr:col>
          <xdr:colOff>85725</xdr:colOff>
          <xdr:row>24</xdr:row>
          <xdr:rowOff>28575</xdr:rowOff>
        </xdr:to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2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104775</xdr:rowOff>
        </xdr:from>
        <xdr:to>
          <xdr:col>5</xdr:col>
          <xdr:colOff>85725</xdr:colOff>
          <xdr:row>25</xdr:row>
          <xdr:rowOff>28575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2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104775</xdr:rowOff>
        </xdr:from>
        <xdr:to>
          <xdr:col>5</xdr:col>
          <xdr:colOff>85725</xdr:colOff>
          <xdr:row>26</xdr:row>
          <xdr:rowOff>28575</xdr:rowOff>
        </xdr:to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2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104775</xdr:rowOff>
        </xdr:from>
        <xdr:to>
          <xdr:col>5</xdr:col>
          <xdr:colOff>85725</xdr:colOff>
          <xdr:row>27</xdr:row>
          <xdr:rowOff>28575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2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104775</xdr:rowOff>
        </xdr:from>
        <xdr:to>
          <xdr:col>5</xdr:col>
          <xdr:colOff>85725</xdr:colOff>
          <xdr:row>28</xdr:row>
          <xdr:rowOff>28575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2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104775</xdr:rowOff>
        </xdr:from>
        <xdr:to>
          <xdr:col>5</xdr:col>
          <xdr:colOff>85725</xdr:colOff>
          <xdr:row>29</xdr:row>
          <xdr:rowOff>28575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2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104775</xdr:rowOff>
        </xdr:from>
        <xdr:to>
          <xdr:col>5</xdr:col>
          <xdr:colOff>85725</xdr:colOff>
          <xdr:row>30</xdr:row>
          <xdr:rowOff>28575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2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104775</xdr:rowOff>
        </xdr:from>
        <xdr:to>
          <xdr:col>5</xdr:col>
          <xdr:colOff>85725</xdr:colOff>
          <xdr:row>31</xdr:row>
          <xdr:rowOff>28575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2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104775</xdr:rowOff>
        </xdr:from>
        <xdr:to>
          <xdr:col>5</xdr:col>
          <xdr:colOff>85725</xdr:colOff>
          <xdr:row>32</xdr:row>
          <xdr:rowOff>28575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2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104775</xdr:rowOff>
        </xdr:from>
        <xdr:to>
          <xdr:col>5</xdr:col>
          <xdr:colOff>85725</xdr:colOff>
          <xdr:row>33</xdr:row>
          <xdr:rowOff>28575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2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104775</xdr:rowOff>
        </xdr:from>
        <xdr:to>
          <xdr:col>5</xdr:col>
          <xdr:colOff>85725</xdr:colOff>
          <xdr:row>34</xdr:row>
          <xdr:rowOff>28575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2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104775</xdr:rowOff>
        </xdr:from>
        <xdr:to>
          <xdr:col>5</xdr:col>
          <xdr:colOff>85725</xdr:colOff>
          <xdr:row>35</xdr:row>
          <xdr:rowOff>28575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2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104775</xdr:rowOff>
        </xdr:from>
        <xdr:to>
          <xdr:col>5</xdr:col>
          <xdr:colOff>85725</xdr:colOff>
          <xdr:row>36</xdr:row>
          <xdr:rowOff>28575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2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104775</xdr:rowOff>
        </xdr:from>
        <xdr:to>
          <xdr:col>5</xdr:col>
          <xdr:colOff>85725</xdr:colOff>
          <xdr:row>37</xdr:row>
          <xdr:rowOff>28575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2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104775</xdr:rowOff>
        </xdr:from>
        <xdr:to>
          <xdr:col>5</xdr:col>
          <xdr:colOff>85725</xdr:colOff>
          <xdr:row>38</xdr:row>
          <xdr:rowOff>28575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2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104775</xdr:rowOff>
        </xdr:from>
        <xdr:to>
          <xdr:col>5</xdr:col>
          <xdr:colOff>85725</xdr:colOff>
          <xdr:row>39</xdr:row>
          <xdr:rowOff>28575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2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104775</xdr:rowOff>
        </xdr:from>
        <xdr:to>
          <xdr:col>5</xdr:col>
          <xdr:colOff>85725</xdr:colOff>
          <xdr:row>40</xdr:row>
          <xdr:rowOff>28575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2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104775</xdr:rowOff>
        </xdr:from>
        <xdr:to>
          <xdr:col>5</xdr:col>
          <xdr:colOff>85725</xdr:colOff>
          <xdr:row>41</xdr:row>
          <xdr:rowOff>28575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2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114300</xdr:rowOff>
        </xdr:from>
        <xdr:to>
          <xdr:col>10</xdr:col>
          <xdr:colOff>85725</xdr:colOff>
          <xdr:row>13</xdr:row>
          <xdr:rowOff>38100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2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114300</xdr:rowOff>
        </xdr:from>
        <xdr:to>
          <xdr:col>10</xdr:col>
          <xdr:colOff>85725</xdr:colOff>
          <xdr:row>14</xdr:row>
          <xdr:rowOff>38100</xdr:rowOff>
        </xdr:to>
        <xdr:sp macro="" textlink="">
          <xdr:nvSpPr>
            <xdr:cNvPr id="1213" name="Check Box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2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114300</xdr:rowOff>
        </xdr:from>
        <xdr:to>
          <xdr:col>10</xdr:col>
          <xdr:colOff>85725</xdr:colOff>
          <xdr:row>15</xdr:row>
          <xdr:rowOff>38100</xdr:rowOff>
        </xdr:to>
        <xdr:sp macro="" textlink="">
          <xdr:nvSpPr>
            <xdr:cNvPr id="1214" name="Check Box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2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114300</xdr:rowOff>
        </xdr:from>
        <xdr:to>
          <xdr:col>10</xdr:col>
          <xdr:colOff>85725</xdr:colOff>
          <xdr:row>16</xdr:row>
          <xdr:rowOff>38100</xdr:rowOff>
        </xdr:to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2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114300</xdr:rowOff>
        </xdr:from>
        <xdr:to>
          <xdr:col>10</xdr:col>
          <xdr:colOff>85725</xdr:colOff>
          <xdr:row>17</xdr:row>
          <xdr:rowOff>38100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2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114300</xdr:rowOff>
        </xdr:from>
        <xdr:to>
          <xdr:col>10</xdr:col>
          <xdr:colOff>85725</xdr:colOff>
          <xdr:row>18</xdr:row>
          <xdr:rowOff>38100</xdr:rowOff>
        </xdr:to>
        <xdr:sp macro="" textlink="">
          <xdr:nvSpPr>
            <xdr:cNvPr id="1217" name="Check Box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2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114300</xdr:rowOff>
        </xdr:from>
        <xdr:to>
          <xdr:col>10</xdr:col>
          <xdr:colOff>85725</xdr:colOff>
          <xdr:row>19</xdr:row>
          <xdr:rowOff>38100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2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114300</xdr:rowOff>
        </xdr:from>
        <xdr:to>
          <xdr:col>10</xdr:col>
          <xdr:colOff>85725</xdr:colOff>
          <xdr:row>20</xdr:row>
          <xdr:rowOff>38100</xdr:rowOff>
        </xdr:to>
        <xdr:sp macro="" textlink="">
          <xdr:nvSpPr>
            <xdr:cNvPr id="1219" name="Check Box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2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114300</xdr:rowOff>
        </xdr:from>
        <xdr:to>
          <xdr:col>10</xdr:col>
          <xdr:colOff>85725</xdr:colOff>
          <xdr:row>21</xdr:row>
          <xdr:rowOff>38100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2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114300</xdr:rowOff>
        </xdr:from>
        <xdr:to>
          <xdr:col>10</xdr:col>
          <xdr:colOff>85725</xdr:colOff>
          <xdr:row>22</xdr:row>
          <xdr:rowOff>38100</xdr:rowOff>
        </xdr:to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2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114300</xdr:rowOff>
        </xdr:from>
        <xdr:to>
          <xdr:col>10</xdr:col>
          <xdr:colOff>85725</xdr:colOff>
          <xdr:row>23</xdr:row>
          <xdr:rowOff>38100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2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114300</xdr:rowOff>
        </xdr:from>
        <xdr:to>
          <xdr:col>10</xdr:col>
          <xdr:colOff>85725</xdr:colOff>
          <xdr:row>24</xdr:row>
          <xdr:rowOff>38100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2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114300</xdr:rowOff>
        </xdr:from>
        <xdr:to>
          <xdr:col>10</xdr:col>
          <xdr:colOff>85725</xdr:colOff>
          <xdr:row>25</xdr:row>
          <xdr:rowOff>38100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2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114300</xdr:rowOff>
        </xdr:from>
        <xdr:to>
          <xdr:col>10</xdr:col>
          <xdr:colOff>85725</xdr:colOff>
          <xdr:row>26</xdr:row>
          <xdr:rowOff>38100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2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114300</xdr:rowOff>
        </xdr:from>
        <xdr:to>
          <xdr:col>10</xdr:col>
          <xdr:colOff>85725</xdr:colOff>
          <xdr:row>27</xdr:row>
          <xdr:rowOff>38100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2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114300</xdr:rowOff>
        </xdr:from>
        <xdr:to>
          <xdr:col>10</xdr:col>
          <xdr:colOff>85725</xdr:colOff>
          <xdr:row>28</xdr:row>
          <xdr:rowOff>38100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2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114300</xdr:rowOff>
        </xdr:from>
        <xdr:to>
          <xdr:col>10</xdr:col>
          <xdr:colOff>85725</xdr:colOff>
          <xdr:row>29</xdr:row>
          <xdr:rowOff>38100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2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114300</xdr:rowOff>
        </xdr:from>
        <xdr:to>
          <xdr:col>10</xdr:col>
          <xdr:colOff>85725</xdr:colOff>
          <xdr:row>30</xdr:row>
          <xdr:rowOff>38100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2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114300</xdr:rowOff>
        </xdr:from>
        <xdr:to>
          <xdr:col>10</xdr:col>
          <xdr:colOff>85725</xdr:colOff>
          <xdr:row>31</xdr:row>
          <xdr:rowOff>38100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2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114300</xdr:rowOff>
        </xdr:from>
        <xdr:to>
          <xdr:col>10</xdr:col>
          <xdr:colOff>85725</xdr:colOff>
          <xdr:row>32</xdr:row>
          <xdr:rowOff>38100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2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114300</xdr:rowOff>
        </xdr:from>
        <xdr:to>
          <xdr:col>10</xdr:col>
          <xdr:colOff>85725</xdr:colOff>
          <xdr:row>33</xdr:row>
          <xdr:rowOff>38100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2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114300</xdr:rowOff>
        </xdr:from>
        <xdr:to>
          <xdr:col>10</xdr:col>
          <xdr:colOff>85725</xdr:colOff>
          <xdr:row>34</xdr:row>
          <xdr:rowOff>38100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2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114300</xdr:rowOff>
        </xdr:from>
        <xdr:to>
          <xdr:col>10</xdr:col>
          <xdr:colOff>85725</xdr:colOff>
          <xdr:row>35</xdr:row>
          <xdr:rowOff>38100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2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114300</xdr:rowOff>
        </xdr:from>
        <xdr:to>
          <xdr:col>10</xdr:col>
          <xdr:colOff>85725</xdr:colOff>
          <xdr:row>36</xdr:row>
          <xdr:rowOff>38100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2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114300</xdr:rowOff>
        </xdr:from>
        <xdr:to>
          <xdr:col>10</xdr:col>
          <xdr:colOff>85725</xdr:colOff>
          <xdr:row>37</xdr:row>
          <xdr:rowOff>38100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2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114300</xdr:rowOff>
        </xdr:from>
        <xdr:to>
          <xdr:col>10</xdr:col>
          <xdr:colOff>85725</xdr:colOff>
          <xdr:row>38</xdr:row>
          <xdr:rowOff>38100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2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114300</xdr:rowOff>
        </xdr:from>
        <xdr:to>
          <xdr:col>10</xdr:col>
          <xdr:colOff>85725</xdr:colOff>
          <xdr:row>39</xdr:row>
          <xdr:rowOff>38100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2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114300</xdr:rowOff>
        </xdr:from>
        <xdr:to>
          <xdr:col>10</xdr:col>
          <xdr:colOff>85725</xdr:colOff>
          <xdr:row>40</xdr:row>
          <xdr:rowOff>38100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2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114300</xdr:rowOff>
        </xdr:from>
        <xdr:to>
          <xdr:col>10</xdr:col>
          <xdr:colOff>85725</xdr:colOff>
          <xdr:row>41</xdr:row>
          <xdr:rowOff>38100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2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104775</xdr:rowOff>
        </xdr:from>
        <xdr:to>
          <xdr:col>5</xdr:col>
          <xdr:colOff>85725</xdr:colOff>
          <xdr:row>44</xdr:row>
          <xdr:rowOff>28575</xdr:rowOff>
        </xdr:to>
        <xdr:sp macro="" textlink="">
          <xdr:nvSpPr>
            <xdr:cNvPr id="1244" name="Check Box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2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104775</xdr:rowOff>
        </xdr:from>
        <xdr:to>
          <xdr:col>5</xdr:col>
          <xdr:colOff>85725</xdr:colOff>
          <xdr:row>45</xdr:row>
          <xdr:rowOff>28575</xdr:rowOff>
        </xdr:to>
        <xdr:sp macro="" textlink="">
          <xdr:nvSpPr>
            <xdr:cNvPr id="1245" name="Check Box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2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1246" name="Check Box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2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114300</xdr:rowOff>
        </xdr:from>
        <xdr:to>
          <xdr:col>10</xdr:col>
          <xdr:colOff>85725</xdr:colOff>
          <xdr:row>44</xdr:row>
          <xdr:rowOff>38100</xdr:rowOff>
        </xdr:to>
        <xdr:sp macro="" textlink="">
          <xdr:nvSpPr>
            <xdr:cNvPr id="1253" name="Check Box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2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114300</xdr:rowOff>
        </xdr:from>
        <xdr:to>
          <xdr:col>10</xdr:col>
          <xdr:colOff>85725</xdr:colOff>
          <xdr:row>45</xdr:row>
          <xdr:rowOff>38100</xdr:rowOff>
        </xdr:to>
        <xdr:sp macro="" textlink="">
          <xdr:nvSpPr>
            <xdr:cNvPr id="1254" name="Check Box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2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114300</xdr:rowOff>
        </xdr:from>
        <xdr:to>
          <xdr:col>10</xdr:col>
          <xdr:colOff>85725</xdr:colOff>
          <xdr:row>46</xdr:row>
          <xdr:rowOff>38100</xdr:rowOff>
        </xdr:to>
        <xdr:sp macro="" textlink="">
          <xdr:nvSpPr>
            <xdr:cNvPr id="1255" name="Check Box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2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114300</xdr:rowOff>
        </xdr:from>
        <xdr:to>
          <xdr:col>10</xdr:col>
          <xdr:colOff>85725</xdr:colOff>
          <xdr:row>47</xdr:row>
          <xdr:rowOff>38100</xdr:rowOff>
        </xdr:to>
        <xdr:sp macro="" textlink="">
          <xdr:nvSpPr>
            <xdr:cNvPr id="1256" name="Check Box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2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114300</xdr:rowOff>
        </xdr:from>
        <xdr:to>
          <xdr:col>10</xdr:col>
          <xdr:colOff>85725</xdr:colOff>
          <xdr:row>48</xdr:row>
          <xdr:rowOff>38100</xdr:rowOff>
        </xdr:to>
        <xdr:sp macro="" textlink="">
          <xdr:nvSpPr>
            <xdr:cNvPr id="1257" name="Check Box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2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114300</xdr:rowOff>
        </xdr:from>
        <xdr:to>
          <xdr:col>10</xdr:col>
          <xdr:colOff>85725</xdr:colOff>
          <xdr:row>49</xdr:row>
          <xdr:rowOff>38100</xdr:rowOff>
        </xdr:to>
        <xdr:sp macro="" textlink="">
          <xdr:nvSpPr>
            <xdr:cNvPr id="1258" name="Check Box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2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1259" name="Check Box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2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2743200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Développer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2752725</xdr:colOff>
          <xdr:row>5</xdr:row>
          <xdr:rowOff>19050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Réduire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4</xdr:row>
          <xdr:rowOff>0</xdr:rowOff>
        </xdr:from>
        <xdr:to>
          <xdr:col>16</xdr:col>
          <xdr:colOff>1257300</xdr:colOff>
          <xdr:row>5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161925</xdr:colOff>
          <xdr:row>5</xdr:row>
          <xdr:rowOff>19050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161925</xdr:colOff>
          <xdr:row>6</xdr:row>
          <xdr:rowOff>19050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161925</xdr:colOff>
          <xdr:row>7</xdr:row>
          <xdr:rowOff>19050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38100</xdr:colOff>
          <xdr:row>8</xdr:row>
          <xdr:rowOff>19050</xdr:rowOff>
        </xdr:to>
        <xdr:sp macro="" textlink="">
          <xdr:nvSpPr>
            <xdr:cNvPr id="8656" name="Check Box 2512" hidden="1">
              <a:extLst>
                <a:ext uri="{63B3BB69-23CF-44E3-9099-C40C66FF867C}">
                  <a14:compatExt spid="_x0000_s8656"/>
                </a:ext>
                <a:ext uri="{FF2B5EF4-FFF2-40B4-BE49-F238E27FC236}">
                  <a16:creationId xmlns:a16="http://schemas.microsoft.com/office/drawing/2014/main" id="{00000000-0008-0000-0300-0000D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38100</xdr:colOff>
          <xdr:row>9</xdr:row>
          <xdr:rowOff>19050</xdr:rowOff>
        </xdr:to>
        <xdr:sp macro="" textlink="">
          <xdr:nvSpPr>
            <xdr:cNvPr id="8657" name="Check Box 2513" hidden="1">
              <a:extLst>
                <a:ext uri="{63B3BB69-23CF-44E3-9099-C40C66FF867C}">
                  <a14:compatExt spid="_x0000_s8657"/>
                </a:ext>
                <a:ext uri="{FF2B5EF4-FFF2-40B4-BE49-F238E27FC236}">
                  <a16:creationId xmlns:a16="http://schemas.microsoft.com/office/drawing/2014/main" id="{00000000-0008-0000-0300-0000D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38100</xdr:colOff>
          <xdr:row>10</xdr:row>
          <xdr:rowOff>19050</xdr:rowOff>
        </xdr:to>
        <xdr:sp macro="" textlink="">
          <xdr:nvSpPr>
            <xdr:cNvPr id="8658" name="Check Box 2514" hidden="1">
              <a:extLst>
                <a:ext uri="{63B3BB69-23CF-44E3-9099-C40C66FF867C}">
                  <a14:compatExt spid="_x0000_s8658"/>
                </a:ext>
                <a:ext uri="{FF2B5EF4-FFF2-40B4-BE49-F238E27FC236}">
                  <a16:creationId xmlns:a16="http://schemas.microsoft.com/office/drawing/2014/main" id="{00000000-0008-0000-0300-0000D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38100</xdr:colOff>
          <xdr:row>11</xdr:row>
          <xdr:rowOff>19050</xdr:rowOff>
        </xdr:to>
        <xdr:sp macro="" textlink="">
          <xdr:nvSpPr>
            <xdr:cNvPr id="8659" name="Check Box 2515" hidden="1">
              <a:extLst>
                <a:ext uri="{63B3BB69-23CF-44E3-9099-C40C66FF867C}">
                  <a14:compatExt spid="_x0000_s8659"/>
                </a:ext>
                <a:ext uri="{FF2B5EF4-FFF2-40B4-BE49-F238E27FC236}">
                  <a16:creationId xmlns:a16="http://schemas.microsoft.com/office/drawing/2014/main" id="{00000000-0008-0000-0300-0000D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38100</xdr:colOff>
          <xdr:row>12</xdr:row>
          <xdr:rowOff>19050</xdr:rowOff>
        </xdr:to>
        <xdr:sp macro="" textlink="">
          <xdr:nvSpPr>
            <xdr:cNvPr id="8660" name="Check Box 2516" hidden="1">
              <a:extLst>
                <a:ext uri="{63B3BB69-23CF-44E3-9099-C40C66FF867C}">
                  <a14:compatExt spid="_x0000_s8660"/>
                </a:ext>
                <a:ext uri="{FF2B5EF4-FFF2-40B4-BE49-F238E27FC236}">
                  <a16:creationId xmlns:a16="http://schemas.microsoft.com/office/drawing/2014/main" id="{00000000-0008-0000-0300-0000D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38100</xdr:colOff>
          <xdr:row>13</xdr:row>
          <xdr:rowOff>28575</xdr:rowOff>
        </xdr:to>
        <xdr:sp macro="" textlink="">
          <xdr:nvSpPr>
            <xdr:cNvPr id="8661" name="Check Box 2517" hidden="1">
              <a:extLst>
                <a:ext uri="{63B3BB69-23CF-44E3-9099-C40C66FF867C}">
                  <a14:compatExt spid="_x0000_s8661"/>
                </a:ext>
                <a:ext uri="{FF2B5EF4-FFF2-40B4-BE49-F238E27FC236}">
                  <a16:creationId xmlns:a16="http://schemas.microsoft.com/office/drawing/2014/main" id="{00000000-0008-0000-0300-0000D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38100</xdr:colOff>
          <xdr:row>14</xdr:row>
          <xdr:rowOff>19050</xdr:rowOff>
        </xdr:to>
        <xdr:sp macro="" textlink="">
          <xdr:nvSpPr>
            <xdr:cNvPr id="8662" name="Check Box 2518" hidden="1">
              <a:extLst>
                <a:ext uri="{63B3BB69-23CF-44E3-9099-C40C66FF867C}">
                  <a14:compatExt spid="_x0000_s8662"/>
                </a:ext>
                <a:ext uri="{FF2B5EF4-FFF2-40B4-BE49-F238E27FC236}">
                  <a16:creationId xmlns:a16="http://schemas.microsoft.com/office/drawing/2014/main" id="{00000000-0008-0000-0300-0000D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38100</xdr:colOff>
          <xdr:row>15</xdr:row>
          <xdr:rowOff>19050</xdr:rowOff>
        </xdr:to>
        <xdr:sp macro="" textlink="">
          <xdr:nvSpPr>
            <xdr:cNvPr id="8663" name="Check Box 2519" hidden="1">
              <a:extLst>
                <a:ext uri="{63B3BB69-23CF-44E3-9099-C40C66FF867C}">
                  <a14:compatExt spid="_x0000_s8663"/>
                </a:ext>
                <a:ext uri="{FF2B5EF4-FFF2-40B4-BE49-F238E27FC236}">
                  <a16:creationId xmlns:a16="http://schemas.microsoft.com/office/drawing/2014/main" id="{00000000-0008-0000-0300-0000D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38100</xdr:colOff>
          <xdr:row>16</xdr:row>
          <xdr:rowOff>19050</xdr:rowOff>
        </xdr:to>
        <xdr:sp macro="" textlink="">
          <xdr:nvSpPr>
            <xdr:cNvPr id="8664" name="Check Box 2520" hidden="1">
              <a:extLst>
                <a:ext uri="{63B3BB69-23CF-44E3-9099-C40C66FF867C}">
                  <a14:compatExt spid="_x0000_s8664"/>
                </a:ext>
                <a:ext uri="{FF2B5EF4-FFF2-40B4-BE49-F238E27FC236}">
                  <a16:creationId xmlns:a16="http://schemas.microsoft.com/office/drawing/2014/main" id="{00000000-0008-0000-0300-0000D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38100</xdr:colOff>
          <xdr:row>17</xdr:row>
          <xdr:rowOff>19050</xdr:rowOff>
        </xdr:to>
        <xdr:sp macro="" textlink="">
          <xdr:nvSpPr>
            <xdr:cNvPr id="8665" name="Check Box 2521" hidden="1">
              <a:extLst>
                <a:ext uri="{63B3BB69-23CF-44E3-9099-C40C66FF867C}">
                  <a14:compatExt spid="_x0000_s8665"/>
                </a:ext>
                <a:ext uri="{FF2B5EF4-FFF2-40B4-BE49-F238E27FC236}">
                  <a16:creationId xmlns:a16="http://schemas.microsoft.com/office/drawing/2014/main" id="{00000000-0008-0000-0300-0000D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38100</xdr:colOff>
          <xdr:row>18</xdr:row>
          <xdr:rowOff>19050</xdr:rowOff>
        </xdr:to>
        <xdr:sp macro="" textlink="">
          <xdr:nvSpPr>
            <xdr:cNvPr id="8666" name="Check Box 2522" hidden="1">
              <a:extLst>
                <a:ext uri="{63B3BB69-23CF-44E3-9099-C40C66FF867C}">
                  <a14:compatExt spid="_x0000_s8666"/>
                </a:ext>
                <a:ext uri="{FF2B5EF4-FFF2-40B4-BE49-F238E27FC236}">
                  <a16:creationId xmlns:a16="http://schemas.microsoft.com/office/drawing/2014/main" id="{00000000-0008-0000-0300-0000D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38100</xdr:colOff>
          <xdr:row>19</xdr:row>
          <xdr:rowOff>19050</xdr:rowOff>
        </xdr:to>
        <xdr:sp macro="" textlink="">
          <xdr:nvSpPr>
            <xdr:cNvPr id="8667" name="Check Box 2523" hidden="1">
              <a:extLst>
                <a:ext uri="{63B3BB69-23CF-44E3-9099-C40C66FF867C}">
                  <a14:compatExt spid="_x0000_s8667"/>
                </a:ext>
                <a:ext uri="{FF2B5EF4-FFF2-40B4-BE49-F238E27FC236}">
                  <a16:creationId xmlns:a16="http://schemas.microsoft.com/office/drawing/2014/main" id="{00000000-0008-0000-0300-0000D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38100</xdr:colOff>
          <xdr:row>20</xdr:row>
          <xdr:rowOff>19050</xdr:rowOff>
        </xdr:to>
        <xdr:sp macro="" textlink="">
          <xdr:nvSpPr>
            <xdr:cNvPr id="8668" name="Check Box 2524" hidden="1">
              <a:extLst>
                <a:ext uri="{63B3BB69-23CF-44E3-9099-C40C66FF867C}">
                  <a14:compatExt spid="_x0000_s8668"/>
                </a:ext>
                <a:ext uri="{FF2B5EF4-FFF2-40B4-BE49-F238E27FC236}">
                  <a16:creationId xmlns:a16="http://schemas.microsoft.com/office/drawing/2014/main" id="{00000000-0008-0000-0300-0000D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38100</xdr:colOff>
          <xdr:row>21</xdr:row>
          <xdr:rowOff>19050</xdr:rowOff>
        </xdr:to>
        <xdr:sp macro="" textlink="">
          <xdr:nvSpPr>
            <xdr:cNvPr id="8669" name="Check Box 2525" hidden="1">
              <a:extLst>
                <a:ext uri="{63B3BB69-23CF-44E3-9099-C40C66FF867C}">
                  <a14:compatExt spid="_x0000_s8669"/>
                </a:ext>
                <a:ext uri="{FF2B5EF4-FFF2-40B4-BE49-F238E27FC236}">
                  <a16:creationId xmlns:a16="http://schemas.microsoft.com/office/drawing/2014/main" id="{00000000-0008-0000-0300-0000D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38100</xdr:colOff>
          <xdr:row>22</xdr:row>
          <xdr:rowOff>19050</xdr:rowOff>
        </xdr:to>
        <xdr:sp macro="" textlink="">
          <xdr:nvSpPr>
            <xdr:cNvPr id="8670" name="Check Box 2526" hidden="1">
              <a:extLst>
                <a:ext uri="{63B3BB69-23CF-44E3-9099-C40C66FF867C}">
                  <a14:compatExt spid="_x0000_s8670"/>
                </a:ext>
                <a:ext uri="{FF2B5EF4-FFF2-40B4-BE49-F238E27FC236}">
                  <a16:creationId xmlns:a16="http://schemas.microsoft.com/office/drawing/2014/main" id="{00000000-0008-0000-0300-0000D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38100</xdr:colOff>
          <xdr:row>23</xdr:row>
          <xdr:rowOff>19050</xdr:rowOff>
        </xdr:to>
        <xdr:sp macro="" textlink="">
          <xdr:nvSpPr>
            <xdr:cNvPr id="8671" name="Check Box 2527" hidden="1">
              <a:extLst>
                <a:ext uri="{63B3BB69-23CF-44E3-9099-C40C66FF867C}">
                  <a14:compatExt spid="_x0000_s8671"/>
                </a:ext>
                <a:ext uri="{FF2B5EF4-FFF2-40B4-BE49-F238E27FC236}">
                  <a16:creationId xmlns:a16="http://schemas.microsoft.com/office/drawing/2014/main" id="{00000000-0008-0000-0300-0000D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38100</xdr:colOff>
          <xdr:row>24</xdr:row>
          <xdr:rowOff>19050</xdr:rowOff>
        </xdr:to>
        <xdr:sp macro="" textlink="">
          <xdr:nvSpPr>
            <xdr:cNvPr id="8672" name="Check Box 2528" hidden="1">
              <a:extLst>
                <a:ext uri="{63B3BB69-23CF-44E3-9099-C40C66FF867C}">
                  <a14:compatExt spid="_x0000_s8672"/>
                </a:ext>
                <a:ext uri="{FF2B5EF4-FFF2-40B4-BE49-F238E27FC236}">
                  <a16:creationId xmlns:a16="http://schemas.microsoft.com/office/drawing/2014/main" id="{00000000-0008-0000-0300-0000E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38100</xdr:colOff>
          <xdr:row>25</xdr:row>
          <xdr:rowOff>19050</xdr:rowOff>
        </xdr:to>
        <xdr:sp macro="" textlink="">
          <xdr:nvSpPr>
            <xdr:cNvPr id="8673" name="Check Box 2529" hidden="1">
              <a:extLst>
                <a:ext uri="{63B3BB69-23CF-44E3-9099-C40C66FF867C}">
                  <a14:compatExt spid="_x0000_s8673"/>
                </a:ext>
                <a:ext uri="{FF2B5EF4-FFF2-40B4-BE49-F238E27FC236}">
                  <a16:creationId xmlns:a16="http://schemas.microsoft.com/office/drawing/2014/main" id="{00000000-0008-0000-0300-0000E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38100</xdr:colOff>
          <xdr:row>26</xdr:row>
          <xdr:rowOff>19050</xdr:rowOff>
        </xdr:to>
        <xdr:sp macro="" textlink="">
          <xdr:nvSpPr>
            <xdr:cNvPr id="8674" name="Check Box 2530" hidden="1">
              <a:extLst>
                <a:ext uri="{63B3BB69-23CF-44E3-9099-C40C66FF867C}">
                  <a14:compatExt spid="_x0000_s8674"/>
                </a:ext>
                <a:ext uri="{FF2B5EF4-FFF2-40B4-BE49-F238E27FC236}">
                  <a16:creationId xmlns:a16="http://schemas.microsoft.com/office/drawing/2014/main" id="{00000000-0008-0000-0300-0000E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38100</xdr:colOff>
          <xdr:row>27</xdr:row>
          <xdr:rowOff>19050</xdr:rowOff>
        </xdr:to>
        <xdr:sp macro="" textlink="">
          <xdr:nvSpPr>
            <xdr:cNvPr id="8675" name="Check Box 2531" hidden="1">
              <a:extLst>
                <a:ext uri="{63B3BB69-23CF-44E3-9099-C40C66FF867C}">
                  <a14:compatExt spid="_x0000_s8675"/>
                </a:ext>
                <a:ext uri="{FF2B5EF4-FFF2-40B4-BE49-F238E27FC236}">
                  <a16:creationId xmlns:a16="http://schemas.microsoft.com/office/drawing/2014/main" id="{00000000-0008-0000-0300-0000E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38100</xdr:colOff>
          <xdr:row>28</xdr:row>
          <xdr:rowOff>19050</xdr:rowOff>
        </xdr:to>
        <xdr:sp macro="" textlink="">
          <xdr:nvSpPr>
            <xdr:cNvPr id="8676" name="Check Box 2532" hidden="1">
              <a:extLst>
                <a:ext uri="{63B3BB69-23CF-44E3-9099-C40C66FF867C}">
                  <a14:compatExt spid="_x0000_s8676"/>
                </a:ext>
                <a:ext uri="{FF2B5EF4-FFF2-40B4-BE49-F238E27FC236}">
                  <a16:creationId xmlns:a16="http://schemas.microsoft.com/office/drawing/2014/main" id="{00000000-0008-0000-0300-0000E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38100</xdr:colOff>
          <xdr:row>29</xdr:row>
          <xdr:rowOff>19050</xdr:rowOff>
        </xdr:to>
        <xdr:sp macro="" textlink="">
          <xdr:nvSpPr>
            <xdr:cNvPr id="8677" name="Check Box 2533" hidden="1">
              <a:extLst>
                <a:ext uri="{63B3BB69-23CF-44E3-9099-C40C66FF867C}">
                  <a14:compatExt spid="_x0000_s8677"/>
                </a:ext>
                <a:ext uri="{FF2B5EF4-FFF2-40B4-BE49-F238E27FC236}">
                  <a16:creationId xmlns:a16="http://schemas.microsoft.com/office/drawing/2014/main" id="{00000000-0008-0000-0300-0000E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38100</xdr:colOff>
          <xdr:row>30</xdr:row>
          <xdr:rowOff>19050</xdr:rowOff>
        </xdr:to>
        <xdr:sp macro="" textlink="">
          <xdr:nvSpPr>
            <xdr:cNvPr id="8678" name="Check Box 2534" hidden="1">
              <a:extLst>
                <a:ext uri="{63B3BB69-23CF-44E3-9099-C40C66FF867C}">
                  <a14:compatExt spid="_x0000_s8678"/>
                </a:ext>
                <a:ext uri="{FF2B5EF4-FFF2-40B4-BE49-F238E27FC236}">
                  <a16:creationId xmlns:a16="http://schemas.microsoft.com/office/drawing/2014/main" id="{00000000-0008-0000-0300-0000E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38100</xdr:colOff>
          <xdr:row>31</xdr:row>
          <xdr:rowOff>19050</xdr:rowOff>
        </xdr:to>
        <xdr:sp macro="" textlink="">
          <xdr:nvSpPr>
            <xdr:cNvPr id="8679" name="Check Box 2535" hidden="1">
              <a:extLst>
                <a:ext uri="{63B3BB69-23CF-44E3-9099-C40C66FF867C}">
                  <a14:compatExt spid="_x0000_s8679"/>
                </a:ext>
                <a:ext uri="{FF2B5EF4-FFF2-40B4-BE49-F238E27FC236}">
                  <a16:creationId xmlns:a16="http://schemas.microsoft.com/office/drawing/2014/main" id="{00000000-0008-0000-0300-0000E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38100</xdr:colOff>
          <xdr:row>32</xdr:row>
          <xdr:rowOff>19050</xdr:rowOff>
        </xdr:to>
        <xdr:sp macro="" textlink="">
          <xdr:nvSpPr>
            <xdr:cNvPr id="8680" name="Check Box 2536" hidden="1">
              <a:extLst>
                <a:ext uri="{63B3BB69-23CF-44E3-9099-C40C66FF867C}">
                  <a14:compatExt spid="_x0000_s8680"/>
                </a:ext>
                <a:ext uri="{FF2B5EF4-FFF2-40B4-BE49-F238E27FC236}">
                  <a16:creationId xmlns:a16="http://schemas.microsoft.com/office/drawing/2014/main" id="{00000000-0008-0000-0300-0000E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38100</xdr:colOff>
          <xdr:row>33</xdr:row>
          <xdr:rowOff>19050</xdr:rowOff>
        </xdr:to>
        <xdr:sp macro="" textlink="">
          <xdr:nvSpPr>
            <xdr:cNvPr id="8681" name="Check Box 2537" hidden="1">
              <a:extLst>
                <a:ext uri="{63B3BB69-23CF-44E3-9099-C40C66FF867C}">
                  <a14:compatExt spid="_x0000_s8681"/>
                </a:ext>
                <a:ext uri="{FF2B5EF4-FFF2-40B4-BE49-F238E27FC236}">
                  <a16:creationId xmlns:a16="http://schemas.microsoft.com/office/drawing/2014/main" id="{00000000-0008-0000-0300-0000E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38100</xdr:colOff>
          <xdr:row>34</xdr:row>
          <xdr:rowOff>19050</xdr:rowOff>
        </xdr:to>
        <xdr:sp macro="" textlink="">
          <xdr:nvSpPr>
            <xdr:cNvPr id="8682" name="Check Box 2538" hidden="1">
              <a:extLst>
                <a:ext uri="{63B3BB69-23CF-44E3-9099-C40C66FF867C}">
                  <a14:compatExt spid="_x0000_s8682"/>
                </a:ext>
                <a:ext uri="{FF2B5EF4-FFF2-40B4-BE49-F238E27FC236}">
                  <a16:creationId xmlns:a16="http://schemas.microsoft.com/office/drawing/2014/main" id="{00000000-0008-0000-0300-0000E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38100</xdr:colOff>
          <xdr:row>35</xdr:row>
          <xdr:rowOff>19050</xdr:rowOff>
        </xdr:to>
        <xdr:sp macro="" textlink="">
          <xdr:nvSpPr>
            <xdr:cNvPr id="8683" name="Check Box 2539" hidden="1">
              <a:extLst>
                <a:ext uri="{63B3BB69-23CF-44E3-9099-C40C66FF867C}">
                  <a14:compatExt spid="_x0000_s8683"/>
                </a:ext>
                <a:ext uri="{FF2B5EF4-FFF2-40B4-BE49-F238E27FC236}">
                  <a16:creationId xmlns:a16="http://schemas.microsoft.com/office/drawing/2014/main" id="{00000000-0008-0000-0300-0000E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38100</xdr:colOff>
          <xdr:row>36</xdr:row>
          <xdr:rowOff>19050</xdr:rowOff>
        </xdr:to>
        <xdr:sp macro="" textlink="">
          <xdr:nvSpPr>
            <xdr:cNvPr id="8684" name="Check Box 2540" hidden="1">
              <a:extLst>
                <a:ext uri="{63B3BB69-23CF-44E3-9099-C40C66FF867C}">
                  <a14:compatExt spid="_x0000_s8684"/>
                </a:ext>
                <a:ext uri="{FF2B5EF4-FFF2-40B4-BE49-F238E27FC236}">
                  <a16:creationId xmlns:a16="http://schemas.microsoft.com/office/drawing/2014/main" id="{00000000-0008-0000-0300-0000E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38100</xdr:colOff>
          <xdr:row>37</xdr:row>
          <xdr:rowOff>19050</xdr:rowOff>
        </xdr:to>
        <xdr:sp macro="" textlink="">
          <xdr:nvSpPr>
            <xdr:cNvPr id="8685" name="Check Box 2541" hidden="1">
              <a:extLst>
                <a:ext uri="{63B3BB69-23CF-44E3-9099-C40C66FF867C}">
                  <a14:compatExt spid="_x0000_s8685"/>
                </a:ext>
                <a:ext uri="{FF2B5EF4-FFF2-40B4-BE49-F238E27FC236}">
                  <a16:creationId xmlns:a16="http://schemas.microsoft.com/office/drawing/2014/main" id="{00000000-0008-0000-0300-0000E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38100</xdr:colOff>
          <xdr:row>38</xdr:row>
          <xdr:rowOff>19050</xdr:rowOff>
        </xdr:to>
        <xdr:sp macro="" textlink="">
          <xdr:nvSpPr>
            <xdr:cNvPr id="8686" name="Check Box 2542" hidden="1">
              <a:extLst>
                <a:ext uri="{63B3BB69-23CF-44E3-9099-C40C66FF867C}">
                  <a14:compatExt spid="_x0000_s8686"/>
                </a:ext>
                <a:ext uri="{FF2B5EF4-FFF2-40B4-BE49-F238E27FC236}">
                  <a16:creationId xmlns:a16="http://schemas.microsoft.com/office/drawing/2014/main" id="{00000000-0008-0000-0300-0000E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38100</xdr:colOff>
          <xdr:row>39</xdr:row>
          <xdr:rowOff>19050</xdr:rowOff>
        </xdr:to>
        <xdr:sp macro="" textlink="">
          <xdr:nvSpPr>
            <xdr:cNvPr id="8687" name="Check Box 2543" hidden="1">
              <a:extLst>
                <a:ext uri="{63B3BB69-23CF-44E3-9099-C40C66FF867C}">
                  <a14:compatExt spid="_x0000_s8687"/>
                </a:ext>
                <a:ext uri="{FF2B5EF4-FFF2-40B4-BE49-F238E27FC236}">
                  <a16:creationId xmlns:a16="http://schemas.microsoft.com/office/drawing/2014/main" id="{00000000-0008-0000-0300-0000E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38100</xdr:colOff>
          <xdr:row>40</xdr:row>
          <xdr:rowOff>19050</xdr:rowOff>
        </xdr:to>
        <xdr:sp macro="" textlink="">
          <xdr:nvSpPr>
            <xdr:cNvPr id="8688" name="Check Box 2544" hidden="1">
              <a:extLst>
                <a:ext uri="{63B3BB69-23CF-44E3-9099-C40C66FF867C}">
                  <a14:compatExt spid="_x0000_s8688"/>
                </a:ext>
                <a:ext uri="{FF2B5EF4-FFF2-40B4-BE49-F238E27FC236}">
                  <a16:creationId xmlns:a16="http://schemas.microsoft.com/office/drawing/2014/main" id="{00000000-0008-0000-0300-0000F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38100</xdr:colOff>
          <xdr:row>41</xdr:row>
          <xdr:rowOff>19050</xdr:rowOff>
        </xdr:to>
        <xdr:sp macro="" textlink="">
          <xdr:nvSpPr>
            <xdr:cNvPr id="8689" name="Check Box 2545" hidden="1">
              <a:extLst>
                <a:ext uri="{63B3BB69-23CF-44E3-9099-C40C66FF867C}">
                  <a14:compatExt spid="_x0000_s8689"/>
                </a:ext>
                <a:ext uri="{FF2B5EF4-FFF2-40B4-BE49-F238E27FC236}">
                  <a16:creationId xmlns:a16="http://schemas.microsoft.com/office/drawing/2014/main" id="{00000000-0008-0000-0300-0000F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38100</xdr:colOff>
          <xdr:row>42</xdr:row>
          <xdr:rowOff>19050</xdr:rowOff>
        </xdr:to>
        <xdr:sp macro="" textlink="">
          <xdr:nvSpPr>
            <xdr:cNvPr id="8690" name="Check Box 2546" hidden="1">
              <a:extLst>
                <a:ext uri="{63B3BB69-23CF-44E3-9099-C40C66FF867C}">
                  <a14:compatExt spid="_x0000_s8690"/>
                </a:ext>
                <a:ext uri="{FF2B5EF4-FFF2-40B4-BE49-F238E27FC236}">
                  <a16:creationId xmlns:a16="http://schemas.microsoft.com/office/drawing/2014/main" id="{00000000-0008-0000-0300-0000F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38100</xdr:colOff>
          <xdr:row>43</xdr:row>
          <xdr:rowOff>19050</xdr:rowOff>
        </xdr:to>
        <xdr:sp macro="" textlink="">
          <xdr:nvSpPr>
            <xdr:cNvPr id="8691" name="Check Box 2547" hidden="1">
              <a:extLst>
                <a:ext uri="{63B3BB69-23CF-44E3-9099-C40C66FF867C}">
                  <a14:compatExt spid="_x0000_s8691"/>
                </a:ext>
                <a:ext uri="{FF2B5EF4-FFF2-40B4-BE49-F238E27FC236}">
                  <a16:creationId xmlns:a16="http://schemas.microsoft.com/office/drawing/2014/main" id="{00000000-0008-0000-0300-0000F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38100</xdr:colOff>
          <xdr:row>44</xdr:row>
          <xdr:rowOff>19050</xdr:rowOff>
        </xdr:to>
        <xdr:sp macro="" textlink="">
          <xdr:nvSpPr>
            <xdr:cNvPr id="8692" name="Check Box 2548" hidden="1">
              <a:extLst>
                <a:ext uri="{63B3BB69-23CF-44E3-9099-C40C66FF867C}">
                  <a14:compatExt spid="_x0000_s8692"/>
                </a:ext>
                <a:ext uri="{FF2B5EF4-FFF2-40B4-BE49-F238E27FC236}">
                  <a16:creationId xmlns:a16="http://schemas.microsoft.com/office/drawing/2014/main" id="{00000000-0008-0000-0300-0000F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38100</xdr:colOff>
          <xdr:row>45</xdr:row>
          <xdr:rowOff>19050</xdr:rowOff>
        </xdr:to>
        <xdr:sp macro="" textlink="">
          <xdr:nvSpPr>
            <xdr:cNvPr id="8693" name="Check Box 2549" hidden="1">
              <a:extLst>
                <a:ext uri="{63B3BB69-23CF-44E3-9099-C40C66FF867C}">
                  <a14:compatExt spid="_x0000_s8693"/>
                </a:ext>
                <a:ext uri="{FF2B5EF4-FFF2-40B4-BE49-F238E27FC236}">
                  <a16:creationId xmlns:a16="http://schemas.microsoft.com/office/drawing/2014/main" id="{00000000-0008-0000-0300-0000F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38100</xdr:colOff>
          <xdr:row>46</xdr:row>
          <xdr:rowOff>19050</xdr:rowOff>
        </xdr:to>
        <xdr:sp macro="" textlink="">
          <xdr:nvSpPr>
            <xdr:cNvPr id="8694" name="Check Box 2550" hidden="1">
              <a:extLst>
                <a:ext uri="{63B3BB69-23CF-44E3-9099-C40C66FF867C}">
                  <a14:compatExt spid="_x0000_s8694"/>
                </a:ext>
                <a:ext uri="{FF2B5EF4-FFF2-40B4-BE49-F238E27FC236}">
                  <a16:creationId xmlns:a16="http://schemas.microsoft.com/office/drawing/2014/main" id="{00000000-0008-0000-0300-0000F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38100</xdr:colOff>
          <xdr:row>47</xdr:row>
          <xdr:rowOff>19050</xdr:rowOff>
        </xdr:to>
        <xdr:sp macro="" textlink="">
          <xdr:nvSpPr>
            <xdr:cNvPr id="8695" name="Check Box 2551" hidden="1">
              <a:extLst>
                <a:ext uri="{63B3BB69-23CF-44E3-9099-C40C66FF867C}">
                  <a14:compatExt spid="_x0000_s8695"/>
                </a:ext>
                <a:ext uri="{FF2B5EF4-FFF2-40B4-BE49-F238E27FC236}">
                  <a16:creationId xmlns:a16="http://schemas.microsoft.com/office/drawing/2014/main" id="{00000000-0008-0000-0300-0000F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38100</xdr:colOff>
          <xdr:row>48</xdr:row>
          <xdr:rowOff>19050</xdr:rowOff>
        </xdr:to>
        <xdr:sp macro="" textlink="">
          <xdr:nvSpPr>
            <xdr:cNvPr id="8696" name="Check Box 2552" hidden="1">
              <a:extLst>
                <a:ext uri="{63B3BB69-23CF-44E3-9099-C40C66FF867C}">
                  <a14:compatExt spid="_x0000_s8696"/>
                </a:ext>
                <a:ext uri="{FF2B5EF4-FFF2-40B4-BE49-F238E27FC236}">
                  <a16:creationId xmlns:a16="http://schemas.microsoft.com/office/drawing/2014/main" id="{00000000-0008-0000-0300-0000F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38100</xdr:colOff>
          <xdr:row>49</xdr:row>
          <xdr:rowOff>19050</xdr:rowOff>
        </xdr:to>
        <xdr:sp macro="" textlink="">
          <xdr:nvSpPr>
            <xdr:cNvPr id="8697" name="Check Box 2553" hidden="1">
              <a:extLst>
                <a:ext uri="{63B3BB69-23CF-44E3-9099-C40C66FF867C}">
                  <a14:compatExt spid="_x0000_s8697"/>
                </a:ext>
                <a:ext uri="{FF2B5EF4-FFF2-40B4-BE49-F238E27FC236}">
                  <a16:creationId xmlns:a16="http://schemas.microsoft.com/office/drawing/2014/main" id="{00000000-0008-0000-0300-0000F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49</xdr:row>
          <xdr:rowOff>0</xdr:rowOff>
        </xdr:from>
        <xdr:to>
          <xdr:col>8</xdr:col>
          <xdr:colOff>38100</xdr:colOff>
          <xdr:row>50</xdr:row>
          <xdr:rowOff>19050</xdr:rowOff>
        </xdr:to>
        <xdr:sp macro="" textlink="">
          <xdr:nvSpPr>
            <xdr:cNvPr id="8698" name="Check Box 2554" hidden="1">
              <a:extLst>
                <a:ext uri="{63B3BB69-23CF-44E3-9099-C40C66FF867C}">
                  <a14:compatExt spid="_x0000_s8698"/>
                </a:ext>
                <a:ext uri="{FF2B5EF4-FFF2-40B4-BE49-F238E27FC236}">
                  <a16:creationId xmlns:a16="http://schemas.microsoft.com/office/drawing/2014/main" id="{00000000-0008-0000-0300-0000F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50</xdr:row>
          <xdr:rowOff>0</xdr:rowOff>
        </xdr:from>
        <xdr:to>
          <xdr:col>8</xdr:col>
          <xdr:colOff>38100</xdr:colOff>
          <xdr:row>51</xdr:row>
          <xdr:rowOff>19050</xdr:rowOff>
        </xdr:to>
        <xdr:sp macro="" textlink="">
          <xdr:nvSpPr>
            <xdr:cNvPr id="8699" name="Check Box 2555" hidden="1">
              <a:extLst>
                <a:ext uri="{63B3BB69-23CF-44E3-9099-C40C66FF867C}">
                  <a14:compatExt spid="_x0000_s8699"/>
                </a:ext>
                <a:ext uri="{FF2B5EF4-FFF2-40B4-BE49-F238E27FC236}">
                  <a16:creationId xmlns:a16="http://schemas.microsoft.com/office/drawing/2014/main" id="{00000000-0008-0000-0300-0000F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51</xdr:row>
          <xdr:rowOff>0</xdr:rowOff>
        </xdr:from>
        <xdr:to>
          <xdr:col>8</xdr:col>
          <xdr:colOff>38100</xdr:colOff>
          <xdr:row>52</xdr:row>
          <xdr:rowOff>19050</xdr:rowOff>
        </xdr:to>
        <xdr:sp macro="" textlink="">
          <xdr:nvSpPr>
            <xdr:cNvPr id="8700" name="Check Box 2556" hidden="1">
              <a:extLst>
                <a:ext uri="{63B3BB69-23CF-44E3-9099-C40C66FF867C}">
                  <a14:compatExt spid="_x0000_s8700"/>
                </a:ext>
                <a:ext uri="{FF2B5EF4-FFF2-40B4-BE49-F238E27FC236}">
                  <a16:creationId xmlns:a16="http://schemas.microsoft.com/office/drawing/2014/main" id="{00000000-0008-0000-0300-0000F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52</xdr:row>
          <xdr:rowOff>0</xdr:rowOff>
        </xdr:from>
        <xdr:to>
          <xdr:col>8</xdr:col>
          <xdr:colOff>38100</xdr:colOff>
          <xdr:row>53</xdr:row>
          <xdr:rowOff>19050</xdr:rowOff>
        </xdr:to>
        <xdr:sp macro="" textlink="">
          <xdr:nvSpPr>
            <xdr:cNvPr id="8701" name="Check Box 2557" hidden="1">
              <a:extLst>
                <a:ext uri="{63B3BB69-23CF-44E3-9099-C40C66FF867C}">
                  <a14:compatExt spid="_x0000_s8701"/>
                </a:ext>
                <a:ext uri="{FF2B5EF4-FFF2-40B4-BE49-F238E27FC236}">
                  <a16:creationId xmlns:a16="http://schemas.microsoft.com/office/drawing/2014/main" id="{00000000-0008-0000-0300-0000F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53</xdr:row>
          <xdr:rowOff>0</xdr:rowOff>
        </xdr:from>
        <xdr:to>
          <xdr:col>8</xdr:col>
          <xdr:colOff>38100</xdr:colOff>
          <xdr:row>54</xdr:row>
          <xdr:rowOff>19050</xdr:rowOff>
        </xdr:to>
        <xdr:sp macro="" textlink="">
          <xdr:nvSpPr>
            <xdr:cNvPr id="8702" name="Check Box 2558" hidden="1">
              <a:extLst>
                <a:ext uri="{63B3BB69-23CF-44E3-9099-C40C66FF867C}">
                  <a14:compatExt spid="_x0000_s8702"/>
                </a:ext>
                <a:ext uri="{FF2B5EF4-FFF2-40B4-BE49-F238E27FC236}">
                  <a16:creationId xmlns:a16="http://schemas.microsoft.com/office/drawing/2014/main" id="{00000000-0008-0000-0300-0000F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54</xdr:row>
          <xdr:rowOff>0</xdr:rowOff>
        </xdr:from>
        <xdr:to>
          <xdr:col>8</xdr:col>
          <xdr:colOff>38100</xdr:colOff>
          <xdr:row>55</xdr:row>
          <xdr:rowOff>19050</xdr:rowOff>
        </xdr:to>
        <xdr:sp macro="" textlink="">
          <xdr:nvSpPr>
            <xdr:cNvPr id="8703" name="Check Box 2559" hidden="1">
              <a:extLst>
                <a:ext uri="{63B3BB69-23CF-44E3-9099-C40C66FF867C}">
                  <a14:compatExt spid="_x0000_s8703"/>
                </a:ext>
                <a:ext uri="{FF2B5EF4-FFF2-40B4-BE49-F238E27FC236}">
                  <a16:creationId xmlns:a16="http://schemas.microsoft.com/office/drawing/2014/main" id="{00000000-0008-0000-0300-0000F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55</xdr:row>
          <xdr:rowOff>0</xdr:rowOff>
        </xdr:from>
        <xdr:to>
          <xdr:col>8</xdr:col>
          <xdr:colOff>38100</xdr:colOff>
          <xdr:row>56</xdr:row>
          <xdr:rowOff>19050</xdr:rowOff>
        </xdr:to>
        <xdr:sp macro="" textlink="">
          <xdr:nvSpPr>
            <xdr:cNvPr id="8704" name="Check Box 2560" hidden="1">
              <a:extLst>
                <a:ext uri="{63B3BB69-23CF-44E3-9099-C40C66FF867C}">
                  <a14:compatExt spid="_x0000_s8704"/>
                </a:ext>
                <a:ext uri="{FF2B5EF4-FFF2-40B4-BE49-F238E27FC236}">
                  <a16:creationId xmlns:a16="http://schemas.microsoft.com/office/drawing/2014/main" id="{00000000-0008-0000-0300-00000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56</xdr:row>
          <xdr:rowOff>0</xdr:rowOff>
        </xdr:from>
        <xdr:to>
          <xdr:col>8</xdr:col>
          <xdr:colOff>38100</xdr:colOff>
          <xdr:row>57</xdr:row>
          <xdr:rowOff>19050</xdr:rowOff>
        </xdr:to>
        <xdr:sp macro="" textlink="">
          <xdr:nvSpPr>
            <xdr:cNvPr id="8705" name="Check Box 2561" hidden="1">
              <a:extLst>
                <a:ext uri="{63B3BB69-23CF-44E3-9099-C40C66FF867C}">
                  <a14:compatExt spid="_x0000_s8705"/>
                </a:ext>
                <a:ext uri="{FF2B5EF4-FFF2-40B4-BE49-F238E27FC236}">
                  <a16:creationId xmlns:a16="http://schemas.microsoft.com/office/drawing/2014/main" id="{00000000-0008-0000-0300-00000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57</xdr:row>
          <xdr:rowOff>0</xdr:rowOff>
        </xdr:from>
        <xdr:to>
          <xdr:col>8</xdr:col>
          <xdr:colOff>38100</xdr:colOff>
          <xdr:row>58</xdr:row>
          <xdr:rowOff>19050</xdr:rowOff>
        </xdr:to>
        <xdr:sp macro="" textlink="">
          <xdr:nvSpPr>
            <xdr:cNvPr id="8706" name="Check Box 2562" hidden="1">
              <a:extLst>
                <a:ext uri="{63B3BB69-23CF-44E3-9099-C40C66FF867C}">
                  <a14:compatExt spid="_x0000_s8706"/>
                </a:ext>
                <a:ext uri="{FF2B5EF4-FFF2-40B4-BE49-F238E27FC236}">
                  <a16:creationId xmlns:a16="http://schemas.microsoft.com/office/drawing/2014/main" id="{00000000-0008-0000-0300-00000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58</xdr:row>
          <xdr:rowOff>0</xdr:rowOff>
        </xdr:from>
        <xdr:to>
          <xdr:col>8</xdr:col>
          <xdr:colOff>38100</xdr:colOff>
          <xdr:row>59</xdr:row>
          <xdr:rowOff>19050</xdr:rowOff>
        </xdr:to>
        <xdr:sp macro="" textlink="">
          <xdr:nvSpPr>
            <xdr:cNvPr id="8707" name="Check Box 2563" hidden="1">
              <a:extLst>
                <a:ext uri="{63B3BB69-23CF-44E3-9099-C40C66FF867C}">
                  <a14:compatExt spid="_x0000_s8707"/>
                </a:ext>
                <a:ext uri="{FF2B5EF4-FFF2-40B4-BE49-F238E27FC236}">
                  <a16:creationId xmlns:a16="http://schemas.microsoft.com/office/drawing/2014/main" id="{00000000-0008-0000-0300-00000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0</xdr:rowOff>
        </xdr:from>
        <xdr:to>
          <xdr:col>8</xdr:col>
          <xdr:colOff>38100</xdr:colOff>
          <xdr:row>60</xdr:row>
          <xdr:rowOff>19050</xdr:rowOff>
        </xdr:to>
        <xdr:sp macro="" textlink="">
          <xdr:nvSpPr>
            <xdr:cNvPr id="8708" name="Check Box 2564" hidden="1">
              <a:extLst>
                <a:ext uri="{63B3BB69-23CF-44E3-9099-C40C66FF867C}">
                  <a14:compatExt spid="_x0000_s8708"/>
                </a:ext>
                <a:ext uri="{FF2B5EF4-FFF2-40B4-BE49-F238E27FC236}">
                  <a16:creationId xmlns:a16="http://schemas.microsoft.com/office/drawing/2014/main" id="{00000000-0008-0000-0300-00000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60</xdr:row>
          <xdr:rowOff>0</xdr:rowOff>
        </xdr:from>
        <xdr:to>
          <xdr:col>8</xdr:col>
          <xdr:colOff>38100</xdr:colOff>
          <xdr:row>61</xdr:row>
          <xdr:rowOff>19050</xdr:rowOff>
        </xdr:to>
        <xdr:sp macro="" textlink="">
          <xdr:nvSpPr>
            <xdr:cNvPr id="8709" name="Check Box 2565" hidden="1">
              <a:extLst>
                <a:ext uri="{63B3BB69-23CF-44E3-9099-C40C66FF867C}">
                  <a14:compatExt spid="_x0000_s8709"/>
                </a:ext>
                <a:ext uri="{FF2B5EF4-FFF2-40B4-BE49-F238E27FC236}">
                  <a16:creationId xmlns:a16="http://schemas.microsoft.com/office/drawing/2014/main" id="{00000000-0008-0000-0300-00000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61</xdr:row>
          <xdr:rowOff>0</xdr:rowOff>
        </xdr:from>
        <xdr:to>
          <xdr:col>8</xdr:col>
          <xdr:colOff>38100</xdr:colOff>
          <xdr:row>62</xdr:row>
          <xdr:rowOff>19050</xdr:rowOff>
        </xdr:to>
        <xdr:sp macro="" textlink="">
          <xdr:nvSpPr>
            <xdr:cNvPr id="8710" name="Check Box 2566" hidden="1">
              <a:extLst>
                <a:ext uri="{63B3BB69-23CF-44E3-9099-C40C66FF867C}">
                  <a14:compatExt spid="_x0000_s8710"/>
                </a:ext>
                <a:ext uri="{FF2B5EF4-FFF2-40B4-BE49-F238E27FC236}">
                  <a16:creationId xmlns:a16="http://schemas.microsoft.com/office/drawing/2014/main" id="{00000000-0008-0000-0300-00000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62</xdr:row>
          <xdr:rowOff>0</xdr:rowOff>
        </xdr:from>
        <xdr:to>
          <xdr:col>8</xdr:col>
          <xdr:colOff>38100</xdr:colOff>
          <xdr:row>63</xdr:row>
          <xdr:rowOff>19050</xdr:rowOff>
        </xdr:to>
        <xdr:sp macro="" textlink="">
          <xdr:nvSpPr>
            <xdr:cNvPr id="8711" name="Check Box 2567" hidden="1">
              <a:extLst>
                <a:ext uri="{63B3BB69-23CF-44E3-9099-C40C66FF867C}">
                  <a14:compatExt spid="_x0000_s8711"/>
                </a:ext>
                <a:ext uri="{FF2B5EF4-FFF2-40B4-BE49-F238E27FC236}">
                  <a16:creationId xmlns:a16="http://schemas.microsoft.com/office/drawing/2014/main" id="{00000000-0008-0000-0300-00000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63</xdr:row>
          <xdr:rowOff>0</xdr:rowOff>
        </xdr:from>
        <xdr:to>
          <xdr:col>8</xdr:col>
          <xdr:colOff>38100</xdr:colOff>
          <xdr:row>64</xdr:row>
          <xdr:rowOff>19050</xdr:rowOff>
        </xdr:to>
        <xdr:sp macro="" textlink="">
          <xdr:nvSpPr>
            <xdr:cNvPr id="8712" name="Check Box 2568" hidden="1">
              <a:extLst>
                <a:ext uri="{63B3BB69-23CF-44E3-9099-C40C66FF867C}">
                  <a14:compatExt spid="_x0000_s8712"/>
                </a:ext>
                <a:ext uri="{FF2B5EF4-FFF2-40B4-BE49-F238E27FC236}">
                  <a16:creationId xmlns:a16="http://schemas.microsoft.com/office/drawing/2014/main" id="{00000000-0008-0000-0300-00000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64</xdr:row>
          <xdr:rowOff>0</xdr:rowOff>
        </xdr:from>
        <xdr:to>
          <xdr:col>8</xdr:col>
          <xdr:colOff>38100</xdr:colOff>
          <xdr:row>65</xdr:row>
          <xdr:rowOff>19050</xdr:rowOff>
        </xdr:to>
        <xdr:sp macro="" textlink="">
          <xdr:nvSpPr>
            <xdr:cNvPr id="8713" name="Check Box 2569" hidden="1">
              <a:extLst>
                <a:ext uri="{63B3BB69-23CF-44E3-9099-C40C66FF867C}">
                  <a14:compatExt spid="_x0000_s8713"/>
                </a:ext>
                <a:ext uri="{FF2B5EF4-FFF2-40B4-BE49-F238E27FC236}">
                  <a16:creationId xmlns:a16="http://schemas.microsoft.com/office/drawing/2014/main" id="{00000000-0008-0000-0300-00000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65</xdr:row>
          <xdr:rowOff>0</xdr:rowOff>
        </xdr:from>
        <xdr:to>
          <xdr:col>8</xdr:col>
          <xdr:colOff>38100</xdr:colOff>
          <xdr:row>66</xdr:row>
          <xdr:rowOff>19050</xdr:rowOff>
        </xdr:to>
        <xdr:sp macro="" textlink="">
          <xdr:nvSpPr>
            <xdr:cNvPr id="8714" name="Check Box 2570" hidden="1">
              <a:extLst>
                <a:ext uri="{63B3BB69-23CF-44E3-9099-C40C66FF867C}">
                  <a14:compatExt spid="_x0000_s8714"/>
                </a:ext>
                <a:ext uri="{FF2B5EF4-FFF2-40B4-BE49-F238E27FC236}">
                  <a16:creationId xmlns:a16="http://schemas.microsoft.com/office/drawing/2014/main" id="{00000000-0008-0000-0300-00000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66</xdr:row>
          <xdr:rowOff>0</xdr:rowOff>
        </xdr:from>
        <xdr:to>
          <xdr:col>8</xdr:col>
          <xdr:colOff>38100</xdr:colOff>
          <xdr:row>67</xdr:row>
          <xdr:rowOff>19050</xdr:rowOff>
        </xdr:to>
        <xdr:sp macro="" textlink="">
          <xdr:nvSpPr>
            <xdr:cNvPr id="8715" name="Check Box 2571" hidden="1">
              <a:extLst>
                <a:ext uri="{63B3BB69-23CF-44E3-9099-C40C66FF867C}">
                  <a14:compatExt spid="_x0000_s8715"/>
                </a:ext>
                <a:ext uri="{FF2B5EF4-FFF2-40B4-BE49-F238E27FC236}">
                  <a16:creationId xmlns:a16="http://schemas.microsoft.com/office/drawing/2014/main" id="{00000000-0008-0000-0300-00000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67</xdr:row>
          <xdr:rowOff>0</xdr:rowOff>
        </xdr:from>
        <xdr:to>
          <xdr:col>8</xdr:col>
          <xdr:colOff>38100</xdr:colOff>
          <xdr:row>68</xdr:row>
          <xdr:rowOff>19050</xdr:rowOff>
        </xdr:to>
        <xdr:sp macro="" textlink="">
          <xdr:nvSpPr>
            <xdr:cNvPr id="8716" name="Check Box 2572" hidden="1">
              <a:extLst>
                <a:ext uri="{63B3BB69-23CF-44E3-9099-C40C66FF867C}">
                  <a14:compatExt spid="_x0000_s8716"/>
                </a:ext>
                <a:ext uri="{FF2B5EF4-FFF2-40B4-BE49-F238E27FC236}">
                  <a16:creationId xmlns:a16="http://schemas.microsoft.com/office/drawing/2014/main" id="{00000000-0008-0000-0300-00000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68</xdr:row>
          <xdr:rowOff>0</xdr:rowOff>
        </xdr:from>
        <xdr:to>
          <xdr:col>8</xdr:col>
          <xdr:colOff>38100</xdr:colOff>
          <xdr:row>69</xdr:row>
          <xdr:rowOff>19050</xdr:rowOff>
        </xdr:to>
        <xdr:sp macro="" textlink="">
          <xdr:nvSpPr>
            <xdr:cNvPr id="8717" name="Check Box 2573" hidden="1">
              <a:extLst>
                <a:ext uri="{63B3BB69-23CF-44E3-9099-C40C66FF867C}">
                  <a14:compatExt spid="_x0000_s8717"/>
                </a:ext>
                <a:ext uri="{FF2B5EF4-FFF2-40B4-BE49-F238E27FC236}">
                  <a16:creationId xmlns:a16="http://schemas.microsoft.com/office/drawing/2014/main" id="{00000000-0008-0000-0300-00000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69</xdr:row>
          <xdr:rowOff>0</xdr:rowOff>
        </xdr:from>
        <xdr:to>
          <xdr:col>8</xdr:col>
          <xdr:colOff>38100</xdr:colOff>
          <xdr:row>70</xdr:row>
          <xdr:rowOff>19050</xdr:rowOff>
        </xdr:to>
        <xdr:sp macro="" textlink="">
          <xdr:nvSpPr>
            <xdr:cNvPr id="8718" name="Check Box 2574" hidden="1">
              <a:extLst>
                <a:ext uri="{63B3BB69-23CF-44E3-9099-C40C66FF867C}">
                  <a14:compatExt spid="_x0000_s8718"/>
                </a:ext>
                <a:ext uri="{FF2B5EF4-FFF2-40B4-BE49-F238E27FC236}">
                  <a16:creationId xmlns:a16="http://schemas.microsoft.com/office/drawing/2014/main" id="{00000000-0008-0000-0300-00000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70</xdr:row>
          <xdr:rowOff>0</xdr:rowOff>
        </xdr:from>
        <xdr:to>
          <xdr:col>8</xdr:col>
          <xdr:colOff>38100</xdr:colOff>
          <xdr:row>71</xdr:row>
          <xdr:rowOff>19050</xdr:rowOff>
        </xdr:to>
        <xdr:sp macro="" textlink="">
          <xdr:nvSpPr>
            <xdr:cNvPr id="8719" name="Check Box 2575" hidden="1">
              <a:extLst>
                <a:ext uri="{63B3BB69-23CF-44E3-9099-C40C66FF867C}">
                  <a14:compatExt spid="_x0000_s8719"/>
                </a:ext>
                <a:ext uri="{FF2B5EF4-FFF2-40B4-BE49-F238E27FC236}">
                  <a16:creationId xmlns:a16="http://schemas.microsoft.com/office/drawing/2014/main" id="{00000000-0008-0000-0300-00000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71</xdr:row>
          <xdr:rowOff>0</xdr:rowOff>
        </xdr:from>
        <xdr:to>
          <xdr:col>8</xdr:col>
          <xdr:colOff>38100</xdr:colOff>
          <xdr:row>72</xdr:row>
          <xdr:rowOff>19050</xdr:rowOff>
        </xdr:to>
        <xdr:sp macro="" textlink="">
          <xdr:nvSpPr>
            <xdr:cNvPr id="8720" name="Check Box 2576" hidden="1">
              <a:extLst>
                <a:ext uri="{63B3BB69-23CF-44E3-9099-C40C66FF867C}">
                  <a14:compatExt spid="_x0000_s8720"/>
                </a:ext>
                <a:ext uri="{FF2B5EF4-FFF2-40B4-BE49-F238E27FC236}">
                  <a16:creationId xmlns:a16="http://schemas.microsoft.com/office/drawing/2014/main" id="{00000000-0008-0000-0300-00001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72</xdr:row>
          <xdr:rowOff>0</xdr:rowOff>
        </xdr:from>
        <xdr:to>
          <xdr:col>8</xdr:col>
          <xdr:colOff>38100</xdr:colOff>
          <xdr:row>73</xdr:row>
          <xdr:rowOff>19050</xdr:rowOff>
        </xdr:to>
        <xdr:sp macro="" textlink="">
          <xdr:nvSpPr>
            <xdr:cNvPr id="8721" name="Check Box 2577" hidden="1">
              <a:extLst>
                <a:ext uri="{63B3BB69-23CF-44E3-9099-C40C66FF867C}">
                  <a14:compatExt spid="_x0000_s8721"/>
                </a:ext>
                <a:ext uri="{FF2B5EF4-FFF2-40B4-BE49-F238E27FC236}">
                  <a16:creationId xmlns:a16="http://schemas.microsoft.com/office/drawing/2014/main" id="{00000000-0008-0000-0300-00001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73</xdr:row>
          <xdr:rowOff>0</xdr:rowOff>
        </xdr:from>
        <xdr:to>
          <xdr:col>8</xdr:col>
          <xdr:colOff>38100</xdr:colOff>
          <xdr:row>74</xdr:row>
          <xdr:rowOff>19050</xdr:rowOff>
        </xdr:to>
        <xdr:sp macro="" textlink="">
          <xdr:nvSpPr>
            <xdr:cNvPr id="8722" name="Check Box 2578" hidden="1">
              <a:extLst>
                <a:ext uri="{63B3BB69-23CF-44E3-9099-C40C66FF867C}">
                  <a14:compatExt spid="_x0000_s8722"/>
                </a:ext>
                <a:ext uri="{FF2B5EF4-FFF2-40B4-BE49-F238E27FC236}">
                  <a16:creationId xmlns:a16="http://schemas.microsoft.com/office/drawing/2014/main" id="{00000000-0008-0000-0300-00001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74</xdr:row>
          <xdr:rowOff>0</xdr:rowOff>
        </xdr:from>
        <xdr:to>
          <xdr:col>8</xdr:col>
          <xdr:colOff>38100</xdr:colOff>
          <xdr:row>75</xdr:row>
          <xdr:rowOff>19050</xdr:rowOff>
        </xdr:to>
        <xdr:sp macro="" textlink="">
          <xdr:nvSpPr>
            <xdr:cNvPr id="8723" name="Check Box 2579" hidden="1">
              <a:extLst>
                <a:ext uri="{63B3BB69-23CF-44E3-9099-C40C66FF867C}">
                  <a14:compatExt spid="_x0000_s8723"/>
                </a:ext>
                <a:ext uri="{FF2B5EF4-FFF2-40B4-BE49-F238E27FC236}">
                  <a16:creationId xmlns:a16="http://schemas.microsoft.com/office/drawing/2014/main" id="{00000000-0008-0000-0300-00001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75</xdr:row>
          <xdr:rowOff>0</xdr:rowOff>
        </xdr:from>
        <xdr:to>
          <xdr:col>8</xdr:col>
          <xdr:colOff>38100</xdr:colOff>
          <xdr:row>76</xdr:row>
          <xdr:rowOff>19050</xdr:rowOff>
        </xdr:to>
        <xdr:sp macro="" textlink="">
          <xdr:nvSpPr>
            <xdr:cNvPr id="8724" name="Check Box 2580" hidden="1">
              <a:extLst>
                <a:ext uri="{63B3BB69-23CF-44E3-9099-C40C66FF867C}">
                  <a14:compatExt spid="_x0000_s8724"/>
                </a:ext>
                <a:ext uri="{FF2B5EF4-FFF2-40B4-BE49-F238E27FC236}">
                  <a16:creationId xmlns:a16="http://schemas.microsoft.com/office/drawing/2014/main" id="{00000000-0008-0000-0300-00001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76</xdr:row>
          <xdr:rowOff>0</xdr:rowOff>
        </xdr:from>
        <xdr:to>
          <xdr:col>8</xdr:col>
          <xdr:colOff>38100</xdr:colOff>
          <xdr:row>77</xdr:row>
          <xdr:rowOff>19050</xdr:rowOff>
        </xdr:to>
        <xdr:sp macro="" textlink="">
          <xdr:nvSpPr>
            <xdr:cNvPr id="8725" name="Check Box 2581" hidden="1">
              <a:extLst>
                <a:ext uri="{63B3BB69-23CF-44E3-9099-C40C66FF867C}">
                  <a14:compatExt spid="_x0000_s8725"/>
                </a:ext>
                <a:ext uri="{FF2B5EF4-FFF2-40B4-BE49-F238E27FC236}">
                  <a16:creationId xmlns:a16="http://schemas.microsoft.com/office/drawing/2014/main" id="{00000000-0008-0000-0300-00001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77</xdr:row>
          <xdr:rowOff>0</xdr:rowOff>
        </xdr:from>
        <xdr:to>
          <xdr:col>8</xdr:col>
          <xdr:colOff>38100</xdr:colOff>
          <xdr:row>78</xdr:row>
          <xdr:rowOff>19050</xdr:rowOff>
        </xdr:to>
        <xdr:sp macro="" textlink="">
          <xdr:nvSpPr>
            <xdr:cNvPr id="8726" name="Check Box 2582" hidden="1">
              <a:extLst>
                <a:ext uri="{63B3BB69-23CF-44E3-9099-C40C66FF867C}">
                  <a14:compatExt spid="_x0000_s8726"/>
                </a:ext>
                <a:ext uri="{FF2B5EF4-FFF2-40B4-BE49-F238E27FC236}">
                  <a16:creationId xmlns:a16="http://schemas.microsoft.com/office/drawing/2014/main" id="{00000000-0008-0000-0300-00001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78</xdr:row>
          <xdr:rowOff>0</xdr:rowOff>
        </xdr:from>
        <xdr:to>
          <xdr:col>8</xdr:col>
          <xdr:colOff>38100</xdr:colOff>
          <xdr:row>79</xdr:row>
          <xdr:rowOff>19050</xdr:rowOff>
        </xdr:to>
        <xdr:sp macro="" textlink="">
          <xdr:nvSpPr>
            <xdr:cNvPr id="8727" name="Check Box 2583" hidden="1">
              <a:extLst>
                <a:ext uri="{63B3BB69-23CF-44E3-9099-C40C66FF867C}">
                  <a14:compatExt spid="_x0000_s8727"/>
                </a:ext>
                <a:ext uri="{FF2B5EF4-FFF2-40B4-BE49-F238E27FC236}">
                  <a16:creationId xmlns:a16="http://schemas.microsoft.com/office/drawing/2014/main" id="{00000000-0008-0000-0300-00001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79</xdr:row>
          <xdr:rowOff>0</xdr:rowOff>
        </xdr:from>
        <xdr:to>
          <xdr:col>8</xdr:col>
          <xdr:colOff>38100</xdr:colOff>
          <xdr:row>80</xdr:row>
          <xdr:rowOff>19050</xdr:rowOff>
        </xdr:to>
        <xdr:sp macro="" textlink="">
          <xdr:nvSpPr>
            <xdr:cNvPr id="8728" name="Check Box 2584" hidden="1">
              <a:extLst>
                <a:ext uri="{63B3BB69-23CF-44E3-9099-C40C66FF867C}">
                  <a14:compatExt spid="_x0000_s8728"/>
                </a:ext>
                <a:ext uri="{FF2B5EF4-FFF2-40B4-BE49-F238E27FC236}">
                  <a16:creationId xmlns:a16="http://schemas.microsoft.com/office/drawing/2014/main" id="{00000000-0008-0000-0300-00001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80</xdr:row>
          <xdr:rowOff>0</xdr:rowOff>
        </xdr:from>
        <xdr:to>
          <xdr:col>8</xdr:col>
          <xdr:colOff>38100</xdr:colOff>
          <xdr:row>81</xdr:row>
          <xdr:rowOff>19050</xdr:rowOff>
        </xdr:to>
        <xdr:sp macro="" textlink="">
          <xdr:nvSpPr>
            <xdr:cNvPr id="8729" name="Check Box 2585" hidden="1">
              <a:extLst>
                <a:ext uri="{63B3BB69-23CF-44E3-9099-C40C66FF867C}">
                  <a14:compatExt spid="_x0000_s8729"/>
                </a:ext>
                <a:ext uri="{FF2B5EF4-FFF2-40B4-BE49-F238E27FC236}">
                  <a16:creationId xmlns:a16="http://schemas.microsoft.com/office/drawing/2014/main" id="{00000000-0008-0000-0300-00001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81</xdr:row>
          <xdr:rowOff>0</xdr:rowOff>
        </xdr:from>
        <xdr:to>
          <xdr:col>8</xdr:col>
          <xdr:colOff>38100</xdr:colOff>
          <xdr:row>82</xdr:row>
          <xdr:rowOff>19050</xdr:rowOff>
        </xdr:to>
        <xdr:sp macro="" textlink="">
          <xdr:nvSpPr>
            <xdr:cNvPr id="8730" name="Check Box 2586" hidden="1">
              <a:extLst>
                <a:ext uri="{63B3BB69-23CF-44E3-9099-C40C66FF867C}">
                  <a14:compatExt spid="_x0000_s8730"/>
                </a:ext>
                <a:ext uri="{FF2B5EF4-FFF2-40B4-BE49-F238E27FC236}">
                  <a16:creationId xmlns:a16="http://schemas.microsoft.com/office/drawing/2014/main" id="{00000000-0008-0000-0300-00001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82</xdr:row>
          <xdr:rowOff>0</xdr:rowOff>
        </xdr:from>
        <xdr:to>
          <xdr:col>8</xdr:col>
          <xdr:colOff>38100</xdr:colOff>
          <xdr:row>83</xdr:row>
          <xdr:rowOff>19050</xdr:rowOff>
        </xdr:to>
        <xdr:sp macro="" textlink="">
          <xdr:nvSpPr>
            <xdr:cNvPr id="8731" name="Check Box 2587" hidden="1">
              <a:extLst>
                <a:ext uri="{63B3BB69-23CF-44E3-9099-C40C66FF867C}">
                  <a14:compatExt spid="_x0000_s8731"/>
                </a:ext>
                <a:ext uri="{FF2B5EF4-FFF2-40B4-BE49-F238E27FC236}">
                  <a16:creationId xmlns:a16="http://schemas.microsoft.com/office/drawing/2014/main" id="{00000000-0008-0000-0300-00001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83</xdr:row>
          <xdr:rowOff>0</xdr:rowOff>
        </xdr:from>
        <xdr:to>
          <xdr:col>8</xdr:col>
          <xdr:colOff>38100</xdr:colOff>
          <xdr:row>84</xdr:row>
          <xdr:rowOff>19050</xdr:rowOff>
        </xdr:to>
        <xdr:sp macro="" textlink="">
          <xdr:nvSpPr>
            <xdr:cNvPr id="8732" name="Check Box 2588" hidden="1">
              <a:extLst>
                <a:ext uri="{63B3BB69-23CF-44E3-9099-C40C66FF867C}">
                  <a14:compatExt spid="_x0000_s8732"/>
                </a:ext>
                <a:ext uri="{FF2B5EF4-FFF2-40B4-BE49-F238E27FC236}">
                  <a16:creationId xmlns:a16="http://schemas.microsoft.com/office/drawing/2014/main" id="{00000000-0008-0000-0300-00001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84</xdr:row>
          <xdr:rowOff>0</xdr:rowOff>
        </xdr:from>
        <xdr:to>
          <xdr:col>8</xdr:col>
          <xdr:colOff>38100</xdr:colOff>
          <xdr:row>85</xdr:row>
          <xdr:rowOff>19050</xdr:rowOff>
        </xdr:to>
        <xdr:sp macro="" textlink="">
          <xdr:nvSpPr>
            <xdr:cNvPr id="8733" name="Check Box 2589" hidden="1">
              <a:extLst>
                <a:ext uri="{63B3BB69-23CF-44E3-9099-C40C66FF867C}">
                  <a14:compatExt spid="_x0000_s8733"/>
                </a:ext>
                <a:ext uri="{FF2B5EF4-FFF2-40B4-BE49-F238E27FC236}">
                  <a16:creationId xmlns:a16="http://schemas.microsoft.com/office/drawing/2014/main" id="{00000000-0008-0000-0300-00001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85</xdr:row>
          <xdr:rowOff>0</xdr:rowOff>
        </xdr:from>
        <xdr:to>
          <xdr:col>8</xdr:col>
          <xdr:colOff>38100</xdr:colOff>
          <xdr:row>86</xdr:row>
          <xdr:rowOff>19050</xdr:rowOff>
        </xdr:to>
        <xdr:sp macro="" textlink="">
          <xdr:nvSpPr>
            <xdr:cNvPr id="8734" name="Check Box 2590" hidden="1">
              <a:extLst>
                <a:ext uri="{63B3BB69-23CF-44E3-9099-C40C66FF867C}">
                  <a14:compatExt spid="_x0000_s8734"/>
                </a:ext>
                <a:ext uri="{FF2B5EF4-FFF2-40B4-BE49-F238E27FC236}">
                  <a16:creationId xmlns:a16="http://schemas.microsoft.com/office/drawing/2014/main" id="{00000000-0008-0000-0300-00001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86</xdr:row>
          <xdr:rowOff>0</xdr:rowOff>
        </xdr:from>
        <xdr:to>
          <xdr:col>8</xdr:col>
          <xdr:colOff>38100</xdr:colOff>
          <xdr:row>87</xdr:row>
          <xdr:rowOff>19050</xdr:rowOff>
        </xdr:to>
        <xdr:sp macro="" textlink="">
          <xdr:nvSpPr>
            <xdr:cNvPr id="8735" name="Check Box 2591" hidden="1">
              <a:extLst>
                <a:ext uri="{63B3BB69-23CF-44E3-9099-C40C66FF867C}">
                  <a14:compatExt spid="_x0000_s8735"/>
                </a:ext>
                <a:ext uri="{FF2B5EF4-FFF2-40B4-BE49-F238E27FC236}">
                  <a16:creationId xmlns:a16="http://schemas.microsoft.com/office/drawing/2014/main" id="{00000000-0008-0000-0300-00001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87</xdr:row>
          <xdr:rowOff>0</xdr:rowOff>
        </xdr:from>
        <xdr:to>
          <xdr:col>8</xdr:col>
          <xdr:colOff>38100</xdr:colOff>
          <xdr:row>88</xdr:row>
          <xdr:rowOff>19050</xdr:rowOff>
        </xdr:to>
        <xdr:sp macro="" textlink="">
          <xdr:nvSpPr>
            <xdr:cNvPr id="8736" name="Check Box 2592" hidden="1">
              <a:extLst>
                <a:ext uri="{63B3BB69-23CF-44E3-9099-C40C66FF867C}">
                  <a14:compatExt spid="_x0000_s8736"/>
                </a:ext>
                <a:ext uri="{FF2B5EF4-FFF2-40B4-BE49-F238E27FC236}">
                  <a16:creationId xmlns:a16="http://schemas.microsoft.com/office/drawing/2014/main" id="{00000000-0008-0000-0300-00002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88</xdr:row>
          <xdr:rowOff>0</xdr:rowOff>
        </xdr:from>
        <xdr:to>
          <xdr:col>8</xdr:col>
          <xdr:colOff>38100</xdr:colOff>
          <xdr:row>89</xdr:row>
          <xdr:rowOff>19050</xdr:rowOff>
        </xdr:to>
        <xdr:sp macro="" textlink="">
          <xdr:nvSpPr>
            <xdr:cNvPr id="8737" name="Check Box 2593" hidden="1">
              <a:extLst>
                <a:ext uri="{63B3BB69-23CF-44E3-9099-C40C66FF867C}">
                  <a14:compatExt spid="_x0000_s8737"/>
                </a:ext>
                <a:ext uri="{FF2B5EF4-FFF2-40B4-BE49-F238E27FC236}">
                  <a16:creationId xmlns:a16="http://schemas.microsoft.com/office/drawing/2014/main" id="{00000000-0008-0000-0300-00002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89</xdr:row>
          <xdr:rowOff>0</xdr:rowOff>
        </xdr:from>
        <xdr:to>
          <xdr:col>8</xdr:col>
          <xdr:colOff>38100</xdr:colOff>
          <xdr:row>90</xdr:row>
          <xdr:rowOff>19050</xdr:rowOff>
        </xdr:to>
        <xdr:sp macro="" textlink="">
          <xdr:nvSpPr>
            <xdr:cNvPr id="8738" name="Check Box 2594" hidden="1">
              <a:extLst>
                <a:ext uri="{63B3BB69-23CF-44E3-9099-C40C66FF867C}">
                  <a14:compatExt spid="_x0000_s8738"/>
                </a:ext>
                <a:ext uri="{FF2B5EF4-FFF2-40B4-BE49-F238E27FC236}">
                  <a16:creationId xmlns:a16="http://schemas.microsoft.com/office/drawing/2014/main" id="{00000000-0008-0000-0300-00002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90</xdr:row>
          <xdr:rowOff>0</xdr:rowOff>
        </xdr:from>
        <xdr:to>
          <xdr:col>8</xdr:col>
          <xdr:colOff>38100</xdr:colOff>
          <xdr:row>91</xdr:row>
          <xdr:rowOff>19050</xdr:rowOff>
        </xdr:to>
        <xdr:sp macro="" textlink="">
          <xdr:nvSpPr>
            <xdr:cNvPr id="8739" name="Check Box 2595" hidden="1">
              <a:extLst>
                <a:ext uri="{63B3BB69-23CF-44E3-9099-C40C66FF867C}">
                  <a14:compatExt spid="_x0000_s8739"/>
                </a:ext>
                <a:ext uri="{FF2B5EF4-FFF2-40B4-BE49-F238E27FC236}">
                  <a16:creationId xmlns:a16="http://schemas.microsoft.com/office/drawing/2014/main" id="{00000000-0008-0000-0300-00002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91</xdr:row>
          <xdr:rowOff>0</xdr:rowOff>
        </xdr:from>
        <xdr:to>
          <xdr:col>8</xdr:col>
          <xdr:colOff>38100</xdr:colOff>
          <xdr:row>92</xdr:row>
          <xdr:rowOff>19050</xdr:rowOff>
        </xdr:to>
        <xdr:sp macro="" textlink="">
          <xdr:nvSpPr>
            <xdr:cNvPr id="8740" name="Check Box 2596" hidden="1">
              <a:extLst>
                <a:ext uri="{63B3BB69-23CF-44E3-9099-C40C66FF867C}">
                  <a14:compatExt spid="_x0000_s8740"/>
                </a:ext>
                <a:ext uri="{FF2B5EF4-FFF2-40B4-BE49-F238E27FC236}">
                  <a16:creationId xmlns:a16="http://schemas.microsoft.com/office/drawing/2014/main" id="{00000000-0008-0000-0300-00002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92</xdr:row>
          <xdr:rowOff>0</xdr:rowOff>
        </xdr:from>
        <xdr:to>
          <xdr:col>8</xdr:col>
          <xdr:colOff>38100</xdr:colOff>
          <xdr:row>93</xdr:row>
          <xdr:rowOff>19050</xdr:rowOff>
        </xdr:to>
        <xdr:sp macro="" textlink="">
          <xdr:nvSpPr>
            <xdr:cNvPr id="8741" name="Check Box 2597" hidden="1">
              <a:extLst>
                <a:ext uri="{63B3BB69-23CF-44E3-9099-C40C66FF867C}">
                  <a14:compatExt spid="_x0000_s8741"/>
                </a:ext>
                <a:ext uri="{FF2B5EF4-FFF2-40B4-BE49-F238E27FC236}">
                  <a16:creationId xmlns:a16="http://schemas.microsoft.com/office/drawing/2014/main" id="{00000000-0008-0000-0300-00002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93</xdr:row>
          <xdr:rowOff>0</xdr:rowOff>
        </xdr:from>
        <xdr:to>
          <xdr:col>8</xdr:col>
          <xdr:colOff>38100</xdr:colOff>
          <xdr:row>94</xdr:row>
          <xdr:rowOff>19050</xdr:rowOff>
        </xdr:to>
        <xdr:sp macro="" textlink="">
          <xdr:nvSpPr>
            <xdr:cNvPr id="8742" name="Check Box 2598" hidden="1">
              <a:extLst>
                <a:ext uri="{63B3BB69-23CF-44E3-9099-C40C66FF867C}">
                  <a14:compatExt spid="_x0000_s8742"/>
                </a:ext>
                <a:ext uri="{FF2B5EF4-FFF2-40B4-BE49-F238E27FC236}">
                  <a16:creationId xmlns:a16="http://schemas.microsoft.com/office/drawing/2014/main" id="{00000000-0008-0000-0300-00002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94</xdr:row>
          <xdr:rowOff>0</xdr:rowOff>
        </xdr:from>
        <xdr:to>
          <xdr:col>8</xdr:col>
          <xdr:colOff>38100</xdr:colOff>
          <xdr:row>95</xdr:row>
          <xdr:rowOff>19050</xdr:rowOff>
        </xdr:to>
        <xdr:sp macro="" textlink="">
          <xdr:nvSpPr>
            <xdr:cNvPr id="8743" name="Check Box 2599" hidden="1">
              <a:extLst>
                <a:ext uri="{63B3BB69-23CF-44E3-9099-C40C66FF867C}">
                  <a14:compatExt spid="_x0000_s8743"/>
                </a:ext>
                <a:ext uri="{FF2B5EF4-FFF2-40B4-BE49-F238E27FC236}">
                  <a16:creationId xmlns:a16="http://schemas.microsoft.com/office/drawing/2014/main" id="{00000000-0008-0000-0300-00002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95</xdr:row>
          <xdr:rowOff>0</xdr:rowOff>
        </xdr:from>
        <xdr:to>
          <xdr:col>8</xdr:col>
          <xdr:colOff>38100</xdr:colOff>
          <xdr:row>96</xdr:row>
          <xdr:rowOff>19050</xdr:rowOff>
        </xdr:to>
        <xdr:sp macro="" textlink="">
          <xdr:nvSpPr>
            <xdr:cNvPr id="8744" name="Check Box 2600" hidden="1">
              <a:extLst>
                <a:ext uri="{63B3BB69-23CF-44E3-9099-C40C66FF867C}">
                  <a14:compatExt spid="_x0000_s8744"/>
                </a:ext>
                <a:ext uri="{FF2B5EF4-FFF2-40B4-BE49-F238E27FC236}">
                  <a16:creationId xmlns:a16="http://schemas.microsoft.com/office/drawing/2014/main" id="{00000000-0008-0000-0300-00002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96</xdr:row>
          <xdr:rowOff>0</xdr:rowOff>
        </xdr:from>
        <xdr:to>
          <xdr:col>8</xdr:col>
          <xdr:colOff>38100</xdr:colOff>
          <xdr:row>97</xdr:row>
          <xdr:rowOff>19050</xdr:rowOff>
        </xdr:to>
        <xdr:sp macro="" textlink="">
          <xdr:nvSpPr>
            <xdr:cNvPr id="8745" name="Check Box 2601" hidden="1">
              <a:extLst>
                <a:ext uri="{63B3BB69-23CF-44E3-9099-C40C66FF867C}">
                  <a14:compatExt spid="_x0000_s8745"/>
                </a:ext>
                <a:ext uri="{FF2B5EF4-FFF2-40B4-BE49-F238E27FC236}">
                  <a16:creationId xmlns:a16="http://schemas.microsoft.com/office/drawing/2014/main" id="{00000000-0008-0000-0300-00002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97</xdr:row>
          <xdr:rowOff>0</xdr:rowOff>
        </xdr:from>
        <xdr:to>
          <xdr:col>8</xdr:col>
          <xdr:colOff>38100</xdr:colOff>
          <xdr:row>98</xdr:row>
          <xdr:rowOff>19050</xdr:rowOff>
        </xdr:to>
        <xdr:sp macro="" textlink="">
          <xdr:nvSpPr>
            <xdr:cNvPr id="8746" name="Check Box 2602" hidden="1">
              <a:extLst>
                <a:ext uri="{63B3BB69-23CF-44E3-9099-C40C66FF867C}">
                  <a14:compatExt spid="_x0000_s8746"/>
                </a:ext>
                <a:ext uri="{FF2B5EF4-FFF2-40B4-BE49-F238E27FC236}">
                  <a16:creationId xmlns:a16="http://schemas.microsoft.com/office/drawing/2014/main" id="{00000000-0008-0000-0300-00002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98</xdr:row>
          <xdr:rowOff>0</xdr:rowOff>
        </xdr:from>
        <xdr:to>
          <xdr:col>8</xdr:col>
          <xdr:colOff>38100</xdr:colOff>
          <xdr:row>99</xdr:row>
          <xdr:rowOff>19050</xdr:rowOff>
        </xdr:to>
        <xdr:sp macro="" textlink="">
          <xdr:nvSpPr>
            <xdr:cNvPr id="8747" name="Check Box 2603" hidden="1">
              <a:extLst>
                <a:ext uri="{63B3BB69-23CF-44E3-9099-C40C66FF867C}">
                  <a14:compatExt spid="_x0000_s8747"/>
                </a:ext>
                <a:ext uri="{FF2B5EF4-FFF2-40B4-BE49-F238E27FC236}">
                  <a16:creationId xmlns:a16="http://schemas.microsoft.com/office/drawing/2014/main" id="{00000000-0008-0000-0300-00002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99</xdr:row>
          <xdr:rowOff>0</xdr:rowOff>
        </xdr:from>
        <xdr:to>
          <xdr:col>8</xdr:col>
          <xdr:colOff>38100</xdr:colOff>
          <xdr:row>100</xdr:row>
          <xdr:rowOff>19050</xdr:rowOff>
        </xdr:to>
        <xdr:sp macro="" textlink="">
          <xdr:nvSpPr>
            <xdr:cNvPr id="8748" name="Check Box 2604" hidden="1">
              <a:extLst>
                <a:ext uri="{63B3BB69-23CF-44E3-9099-C40C66FF867C}">
                  <a14:compatExt spid="_x0000_s8748"/>
                </a:ext>
                <a:ext uri="{FF2B5EF4-FFF2-40B4-BE49-F238E27FC236}">
                  <a16:creationId xmlns:a16="http://schemas.microsoft.com/office/drawing/2014/main" id="{00000000-0008-0000-0300-00002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100</xdr:row>
          <xdr:rowOff>0</xdr:rowOff>
        </xdr:from>
        <xdr:to>
          <xdr:col>8</xdr:col>
          <xdr:colOff>38100</xdr:colOff>
          <xdr:row>101</xdr:row>
          <xdr:rowOff>19050</xdr:rowOff>
        </xdr:to>
        <xdr:sp macro="" textlink="">
          <xdr:nvSpPr>
            <xdr:cNvPr id="8749" name="Check Box 2605" hidden="1">
              <a:extLst>
                <a:ext uri="{63B3BB69-23CF-44E3-9099-C40C66FF867C}">
                  <a14:compatExt spid="_x0000_s8749"/>
                </a:ext>
                <a:ext uri="{FF2B5EF4-FFF2-40B4-BE49-F238E27FC236}">
                  <a16:creationId xmlns:a16="http://schemas.microsoft.com/office/drawing/2014/main" id="{00000000-0008-0000-0300-00002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101</xdr:row>
          <xdr:rowOff>0</xdr:rowOff>
        </xdr:from>
        <xdr:to>
          <xdr:col>8</xdr:col>
          <xdr:colOff>38100</xdr:colOff>
          <xdr:row>102</xdr:row>
          <xdr:rowOff>19050</xdr:rowOff>
        </xdr:to>
        <xdr:sp macro="" textlink="">
          <xdr:nvSpPr>
            <xdr:cNvPr id="8750" name="Check Box 2606" hidden="1">
              <a:extLst>
                <a:ext uri="{63B3BB69-23CF-44E3-9099-C40C66FF867C}">
                  <a14:compatExt spid="_x0000_s8750"/>
                </a:ext>
                <a:ext uri="{FF2B5EF4-FFF2-40B4-BE49-F238E27FC236}">
                  <a16:creationId xmlns:a16="http://schemas.microsoft.com/office/drawing/2014/main" id="{00000000-0008-0000-0300-00002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102</xdr:row>
          <xdr:rowOff>0</xdr:rowOff>
        </xdr:from>
        <xdr:to>
          <xdr:col>8</xdr:col>
          <xdr:colOff>38100</xdr:colOff>
          <xdr:row>103</xdr:row>
          <xdr:rowOff>19050</xdr:rowOff>
        </xdr:to>
        <xdr:sp macro="" textlink="">
          <xdr:nvSpPr>
            <xdr:cNvPr id="8751" name="Check Box 2607" hidden="1">
              <a:extLst>
                <a:ext uri="{63B3BB69-23CF-44E3-9099-C40C66FF867C}">
                  <a14:compatExt spid="_x0000_s8751"/>
                </a:ext>
                <a:ext uri="{FF2B5EF4-FFF2-40B4-BE49-F238E27FC236}">
                  <a16:creationId xmlns:a16="http://schemas.microsoft.com/office/drawing/2014/main" id="{00000000-0008-0000-0300-00002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103</xdr:row>
          <xdr:rowOff>0</xdr:rowOff>
        </xdr:from>
        <xdr:to>
          <xdr:col>8</xdr:col>
          <xdr:colOff>38100</xdr:colOff>
          <xdr:row>104</xdr:row>
          <xdr:rowOff>19050</xdr:rowOff>
        </xdr:to>
        <xdr:sp macro="" textlink="">
          <xdr:nvSpPr>
            <xdr:cNvPr id="8752" name="Check Box 2608" hidden="1">
              <a:extLst>
                <a:ext uri="{63B3BB69-23CF-44E3-9099-C40C66FF867C}">
                  <a14:compatExt spid="_x0000_s8752"/>
                </a:ext>
                <a:ext uri="{FF2B5EF4-FFF2-40B4-BE49-F238E27FC236}">
                  <a16:creationId xmlns:a16="http://schemas.microsoft.com/office/drawing/2014/main" id="{00000000-0008-0000-0300-00003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104</xdr:row>
          <xdr:rowOff>0</xdr:rowOff>
        </xdr:from>
        <xdr:to>
          <xdr:col>8</xdr:col>
          <xdr:colOff>38100</xdr:colOff>
          <xdr:row>105</xdr:row>
          <xdr:rowOff>19050</xdr:rowOff>
        </xdr:to>
        <xdr:sp macro="" textlink="">
          <xdr:nvSpPr>
            <xdr:cNvPr id="8753" name="Check Box 2609" hidden="1">
              <a:extLst>
                <a:ext uri="{63B3BB69-23CF-44E3-9099-C40C66FF867C}">
                  <a14:compatExt spid="_x0000_s8753"/>
                </a:ext>
                <a:ext uri="{FF2B5EF4-FFF2-40B4-BE49-F238E27FC236}">
                  <a16:creationId xmlns:a16="http://schemas.microsoft.com/office/drawing/2014/main" id="{00000000-0008-0000-0300-00003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105</xdr:row>
          <xdr:rowOff>0</xdr:rowOff>
        </xdr:from>
        <xdr:to>
          <xdr:col>8</xdr:col>
          <xdr:colOff>38100</xdr:colOff>
          <xdr:row>106</xdr:row>
          <xdr:rowOff>19050</xdr:rowOff>
        </xdr:to>
        <xdr:sp macro="" textlink="">
          <xdr:nvSpPr>
            <xdr:cNvPr id="8754" name="Check Box 2610" hidden="1">
              <a:extLst>
                <a:ext uri="{63B3BB69-23CF-44E3-9099-C40C66FF867C}">
                  <a14:compatExt spid="_x0000_s8754"/>
                </a:ext>
                <a:ext uri="{FF2B5EF4-FFF2-40B4-BE49-F238E27FC236}">
                  <a16:creationId xmlns:a16="http://schemas.microsoft.com/office/drawing/2014/main" id="{00000000-0008-0000-0300-00003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106</xdr:row>
          <xdr:rowOff>0</xdr:rowOff>
        </xdr:from>
        <xdr:to>
          <xdr:col>8</xdr:col>
          <xdr:colOff>38100</xdr:colOff>
          <xdr:row>107</xdr:row>
          <xdr:rowOff>19050</xdr:rowOff>
        </xdr:to>
        <xdr:sp macro="" textlink="">
          <xdr:nvSpPr>
            <xdr:cNvPr id="8755" name="Check Box 2611" hidden="1">
              <a:extLst>
                <a:ext uri="{63B3BB69-23CF-44E3-9099-C40C66FF867C}">
                  <a14:compatExt spid="_x0000_s8755"/>
                </a:ext>
                <a:ext uri="{FF2B5EF4-FFF2-40B4-BE49-F238E27FC236}">
                  <a16:creationId xmlns:a16="http://schemas.microsoft.com/office/drawing/2014/main" id="{00000000-0008-0000-0300-00003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107</xdr:row>
          <xdr:rowOff>0</xdr:rowOff>
        </xdr:from>
        <xdr:to>
          <xdr:col>8</xdr:col>
          <xdr:colOff>38100</xdr:colOff>
          <xdr:row>108</xdr:row>
          <xdr:rowOff>19050</xdr:rowOff>
        </xdr:to>
        <xdr:sp macro="" textlink="">
          <xdr:nvSpPr>
            <xdr:cNvPr id="8756" name="Check Box 2612" hidden="1">
              <a:extLst>
                <a:ext uri="{63B3BB69-23CF-44E3-9099-C40C66FF867C}">
                  <a14:compatExt spid="_x0000_s8756"/>
                </a:ext>
                <a:ext uri="{FF2B5EF4-FFF2-40B4-BE49-F238E27FC236}">
                  <a16:creationId xmlns:a16="http://schemas.microsoft.com/office/drawing/2014/main" id="{00000000-0008-0000-0300-00003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108</xdr:row>
          <xdr:rowOff>0</xdr:rowOff>
        </xdr:from>
        <xdr:to>
          <xdr:col>8</xdr:col>
          <xdr:colOff>38100</xdr:colOff>
          <xdr:row>109</xdr:row>
          <xdr:rowOff>19050</xdr:rowOff>
        </xdr:to>
        <xdr:sp macro="" textlink="">
          <xdr:nvSpPr>
            <xdr:cNvPr id="8757" name="Check Box 2613" hidden="1">
              <a:extLst>
                <a:ext uri="{63B3BB69-23CF-44E3-9099-C40C66FF867C}">
                  <a14:compatExt spid="_x0000_s8757"/>
                </a:ext>
                <a:ext uri="{FF2B5EF4-FFF2-40B4-BE49-F238E27FC236}">
                  <a16:creationId xmlns:a16="http://schemas.microsoft.com/office/drawing/2014/main" id="{00000000-0008-0000-0300-00003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109</xdr:row>
          <xdr:rowOff>0</xdr:rowOff>
        </xdr:from>
        <xdr:to>
          <xdr:col>8</xdr:col>
          <xdr:colOff>38100</xdr:colOff>
          <xdr:row>110</xdr:row>
          <xdr:rowOff>19050</xdr:rowOff>
        </xdr:to>
        <xdr:sp macro="" textlink="">
          <xdr:nvSpPr>
            <xdr:cNvPr id="8758" name="Check Box 2614" hidden="1">
              <a:extLst>
                <a:ext uri="{63B3BB69-23CF-44E3-9099-C40C66FF867C}">
                  <a14:compatExt spid="_x0000_s8758"/>
                </a:ext>
                <a:ext uri="{FF2B5EF4-FFF2-40B4-BE49-F238E27FC236}">
                  <a16:creationId xmlns:a16="http://schemas.microsoft.com/office/drawing/2014/main" id="{00000000-0008-0000-0300-00003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110</xdr:row>
          <xdr:rowOff>0</xdr:rowOff>
        </xdr:from>
        <xdr:to>
          <xdr:col>8</xdr:col>
          <xdr:colOff>38100</xdr:colOff>
          <xdr:row>111</xdr:row>
          <xdr:rowOff>19050</xdr:rowOff>
        </xdr:to>
        <xdr:sp macro="" textlink="">
          <xdr:nvSpPr>
            <xdr:cNvPr id="8759" name="Check Box 2615" hidden="1">
              <a:extLst>
                <a:ext uri="{63B3BB69-23CF-44E3-9099-C40C66FF867C}">
                  <a14:compatExt spid="_x0000_s8759"/>
                </a:ext>
                <a:ext uri="{FF2B5EF4-FFF2-40B4-BE49-F238E27FC236}">
                  <a16:creationId xmlns:a16="http://schemas.microsoft.com/office/drawing/2014/main" id="{00000000-0008-0000-0300-00003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111</xdr:row>
          <xdr:rowOff>0</xdr:rowOff>
        </xdr:from>
        <xdr:to>
          <xdr:col>8</xdr:col>
          <xdr:colOff>38100</xdr:colOff>
          <xdr:row>112</xdr:row>
          <xdr:rowOff>19050</xdr:rowOff>
        </xdr:to>
        <xdr:sp macro="" textlink="">
          <xdr:nvSpPr>
            <xdr:cNvPr id="8760" name="Check Box 2616" hidden="1">
              <a:extLst>
                <a:ext uri="{63B3BB69-23CF-44E3-9099-C40C66FF867C}">
                  <a14:compatExt spid="_x0000_s8760"/>
                </a:ext>
                <a:ext uri="{FF2B5EF4-FFF2-40B4-BE49-F238E27FC236}">
                  <a16:creationId xmlns:a16="http://schemas.microsoft.com/office/drawing/2014/main" id="{00000000-0008-0000-0300-00003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112</xdr:row>
          <xdr:rowOff>0</xdr:rowOff>
        </xdr:from>
        <xdr:to>
          <xdr:col>8</xdr:col>
          <xdr:colOff>38100</xdr:colOff>
          <xdr:row>113</xdr:row>
          <xdr:rowOff>19050</xdr:rowOff>
        </xdr:to>
        <xdr:sp macro="" textlink="">
          <xdr:nvSpPr>
            <xdr:cNvPr id="8761" name="Check Box 2617" hidden="1">
              <a:extLst>
                <a:ext uri="{63B3BB69-23CF-44E3-9099-C40C66FF867C}">
                  <a14:compatExt spid="_x0000_s8761"/>
                </a:ext>
                <a:ext uri="{FF2B5EF4-FFF2-40B4-BE49-F238E27FC236}">
                  <a16:creationId xmlns:a16="http://schemas.microsoft.com/office/drawing/2014/main" id="{00000000-0008-0000-0300-00003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113</xdr:row>
          <xdr:rowOff>0</xdr:rowOff>
        </xdr:from>
        <xdr:to>
          <xdr:col>8</xdr:col>
          <xdr:colOff>38100</xdr:colOff>
          <xdr:row>114</xdr:row>
          <xdr:rowOff>19050</xdr:rowOff>
        </xdr:to>
        <xdr:sp macro="" textlink="">
          <xdr:nvSpPr>
            <xdr:cNvPr id="8762" name="Check Box 2618" hidden="1">
              <a:extLst>
                <a:ext uri="{63B3BB69-23CF-44E3-9099-C40C66FF867C}">
                  <a14:compatExt spid="_x0000_s8762"/>
                </a:ext>
                <a:ext uri="{FF2B5EF4-FFF2-40B4-BE49-F238E27FC236}">
                  <a16:creationId xmlns:a16="http://schemas.microsoft.com/office/drawing/2014/main" id="{00000000-0008-0000-0300-00003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114</xdr:row>
          <xdr:rowOff>0</xdr:rowOff>
        </xdr:from>
        <xdr:to>
          <xdr:col>8</xdr:col>
          <xdr:colOff>38100</xdr:colOff>
          <xdr:row>115</xdr:row>
          <xdr:rowOff>19050</xdr:rowOff>
        </xdr:to>
        <xdr:sp macro="" textlink="">
          <xdr:nvSpPr>
            <xdr:cNvPr id="8763" name="Check Box 2619" hidden="1">
              <a:extLst>
                <a:ext uri="{63B3BB69-23CF-44E3-9099-C40C66FF867C}">
                  <a14:compatExt spid="_x0000_s8763"/>
                </a:ext>
                <a:ext uri="{FF2B5EF4-FFF2-40B4-BE49-F238E27FC236}">
                  <a16:creationId xmlns:a16="http://schemas.microsoft.com/office/drawing/2014/main" id="{00000000-0008-0000-0300-00003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115</xdr:row>
          <xdr:rowOff>0</xdr:rowOff>
        </xdr:from>
        <xdr:to>
          <xdr:col>8</xdr:col>
          <xdr:colOff>38100</xdr:colOff>
          <xdr:row>116</xdr:row>
          <xdr:rowOff>19050</xdr:rowOff>
        </xdr:to>
        <xdr:sp macro="" textlink="">
          <xdr:nvSpPr>
            <xdr:cNvPr id="8764" name="Check Box 2620" hidden="1">
              <a:extLst>
                <a:ext uri="{63B3BB69-23CF-44E3-9099-C40C66FF867C}">
                  <a14:compatExt spid="_x0000_s8764"/>
                </a:ext>
                <a:ext uri="{FF2B5EF4-FFF2-40B4-BE49-F238E27FC236}">
                  <a16:creationId xmlns:a16="http://schemas.microsoft.com/office/drawing/2014/main" id="{00000000-0008-0000-0300-00003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116</xdr:row>
          <xdr:rowOff>0</xdr:rowOff>
        </xdr:from>
        <xdr:to>
          <xdr:col>8</xdr:col>
          <xdr:colOff>38100</xdr:colOff>
          <xdr:row>117</xdr:row>
          <xdr:rowOff>19050</xdr:rowOff>
        </xdr:to>
        <xdr:sp macro="" textlink="">
          <xdr:nvSpPr>
            <xdr:cNvPr id="8765" name="Check Box 2621" hidden="1">
              <a:extLst>
                <a:ext uri="{63B3BB69-23CF-44E3-9099-C40C66FF867C}">
                  <a14:compatExt spid="_x0000_s8765"/>
                </a:ext>
                <a:ext uri="{FF2B5EF4-FFF2-40B4-BE49-F238E27FC236}">
                  <a16:creationId xmlns:a16="http://schemas.microsoft.com/office/drawing/2014/main" id="{00000000-0008-0000-0300-00003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117</xdr:row>
          <xdr:rowOff>0</xdr:rowOff>
        </xdr:from>
        <xdr:to>
          <xdr:col>8</xdr:col>
          <xdr:colOff>38100</xdr:colOff>
          <xdr:row>118</xdr:row>
          <xdr:rowOff>19050</xdr:rowOff>
        </xdr:to>
        <xdr:sp macro="" textlink="">
          <xdr:nvSpPr>
            <xdr:cNvPr id="8766" name="Check Box 2622" hidden="1">
              <a:extLst>
                <a:ext uri="{63B3BB69-23CF-44E3-9099-C40C66FF867C}">
                  <a14:compatExt spid="_x0000_s8766"/>
                </a:ext>
                <a:ext uri="{FF2B5EF4-FFF2-40B4-BE49-F238E27FC236}">
                  <a16:creationId xmlns:a16="http://schemas.microsoft.com/office/drawing/2014/main" id="{00000000-0008-0000-0300-00003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118</xdr:row>
          <xdr:rowOff>0</xdr:rowOff>
        </xdr:from>
        <xdr:to>
          <xdr:col>8</xdr:col>
          <xdr:colOff>38100</xdr:colOff>
          <xdr:row>119</xdr:row>
          <xdr:rowOff>19050</xdr:rowOff>
        </xdr:to>
        <xdr:sp macro="" textlink="">
          <xdr:nvSpPr>
            <xdr:cNvPr id="8767" name="Check Box 2623" hidden="1">
              <a:extLst>
                <a:ext uri="{63B3BB69-23CF-44E3-9099-C40C66FF867C}">
                  <a14:compatExt spid="_x0000_s8767"/>
                </a:ext>
                <a:ext uri="{FF2B5EF4-FFF2-40B4-BE49-F238E27FC236}">
                  <a16:creationId xmlns:a16="http://schemas.microsoft.com/office/drawing/2014/main" id="{00000000-0008-0000-0300-00003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119</xdr:row>
          <xdr:rowOff>0</xdr:rowOff>
        </xdr:from>
        <xdr:to>
          <xdr:col>8</xdr:col>
          <xdr:colOff>38100</xdr:colOff>
          <xdr:row>120</xdr:row>
          <xdr:rowOff>19050</xdr:rowOff>
        </xdr:to>
        <xdr:sp macro="" textlink="">
          <xdr:nvSpPr>
            <xdr:cNvPr id="8768" name="Check Box 2624" hidden="1">
              <a:extLst>
                <a:ext uri="{63B3BB69-23CF-44E3-9099-C40C66FF867C}">
                  <a14:compatExt spid="_x0000_s8768"/>
                </a:ext>
                <a:ext uri="{FF2B5EF4-FFF2-40B4-BE49-F238E27FC236}">
                  <a16:creationId xmlns:a16="http://schemas.microsoft.com/office/drawing/2014/main" id="{00000000-0008-0000-0300-00004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120</xdr:row>
          <xdr:rowOff>0</xdr:rowOff>
        </xdr:from>
        <xdr:to>
          <xdr:col>8</xdr:col>
          <xdr:colOff>38100</xdr:colOff>
          <xdr:row>121</xdr:row>
          <xdr:rowOff>19050</xdr:rowOff>
        </xdr:to>
        <xdr:sp macro="" textlink="">
          <xdr:nvSpPr>
            <xdr:cNvPr id="8769" name="Check Box 2625" hidden="1">
              <a:extLst>
                <a:ext uri="{63B3BB69-23CF-44E3-9099-C40C66FF867C}">
                  <a14:compatExt spid="_x0000_s8769"/>
                </a:ext>
                <a:ext uri="{FF2B5EF4-FFF2-40B4-BE49-F238E27FC236}">
                  <a16:creationId xmlns:a16="http://schemas.microsoft.com/office/drawing/2014/main" id="{00000000-0008-0000-0300-00004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121</xdr:row>
          <xdr:rowOff>0</xdr:rowOff>
        </xdr:from>
        <xdr:to>
          <xdr:col>8</xdr:col>
          <xdr:colOff>38100</xdr:colOff>
          <xdr:row>122</xdr:row>
          <xdr:rowOff>19050</xdr:rowOff>
        </xdr:to>
        <xdr:sp macro="" textlink="">
          <xdr:nvSpPr>
            <xdr:cNvPr id="8770" name="Check Box 2626" hidden="1">
              <a:extLst>
                <a:ext uri="{63B3BB69-23CF-44E3-9099-C40C66FF867C}">
                  <a14:compatExt spid="_x0000_s8770"/>
                </a:ext>
                <a:ext uri="{FF2B5EF4-FFF2-40B4-BE49-F238E27FC236}">
                  <a16:creationId xmlns:a16="http://schemas.microsoft.com/office/drawing/2014/main" id="{00000000-0008-0000-0300-00004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122</xdr:row>
          <xdr:rowOff>0</xdr:rowOff>
        </xdr:from>
        <xdr:to>
          <xdr:col>8</xdr:col>
          <xdr:colOff>38100</xdr:colOff>
          <xdr:row>123</xdr:row>
          <xdr:rowOff>19050</xdr:rowOff>
        </xdr:to>
        <xdr:sp macro="" textlink="">
          <xdr:nvSpPr>
            <xdr:cNvPr id="8771" name="Check Box 2627" hidden="1">
              <a:extLst>
                <a:ext uri="{63B3BB69-23CF-44E3-9099-C40C66FF867C}">
                  <a14:compatExt spid="_x0000_s8771"/>
                </a:ext>
                <a:ext uri="{FF2B5EF4-FFF2-40B4-BE49-F238E27FC236}">
                  <a16:creationId xmlns:a16="http://schemas.microsoft.com/office/drawing/2014/main" id="{00000000-0008-0000-0300-00004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123</xdr:row>
          <xdr:rowOff>0</xdr:rowOff>
        </xdr:from>
        <xdr:to>
          <xdr:col>8</xdr:col>
          <xdr:colOff>38100</xdr:colOff>
          <xdr:row>124</xdr:row>
          <xdr:rowOff>19050</xdr:rowOff>
        </xdr:to>
        <xdr:sp macro="" textlink="">
          <xdr:nvSpPr>
            <xdr:cNvPr id="8772" name="Check Box 2628" hidden="1">
              <a:extLst>
                <a:ext uri="{63B3BB69-23CF-44E3-9099-C40C66FF867C}">
                  <a14:compatExt spid="_x0000_s8772"/>
                </a:ext>
                <a:ext uri="{FF2B5EF4-FFF2-40B4-BE49-F238E27FC236}">
                  <a16:creationId xmlns:a16="http://schemas.microsoft.com/office/drawing/2014/main" id="{00000000-0008-0000-0300-00004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124</xdr:row>
          <xdr:rowOff>0</xdr:rowOff>
        </xdr:from>
        <xdr:to>
          <xdr:col>8</xdr:col>
          <xdr:colOff>38100</xdr:colOff>
          <xdr:row>125</xdr:row>
          <xdr:rowOff>19050</xdr:rowOff>
        </xdr:to>
        <xdr:sp macro="" textlink="">
          <xdr:nvSpPr>
            <xdr:cNvPr id="8773" name="Check Box 2629" hidden="1">
              <a:extLst>
                <a:ext uri="{63B3BB69-23CF-44E3-9099-C40C66FF867C}">
                  <a14:compatExt spid="_x0000_s8773"/>
                </a:ext>
                <a:ext uri="{FF2B5EF4-FFF2-40B4-BE49-F238E27FC236}">
                  <a16:creationId xmlns:a16="http://schemas.microsoft.com/office/drawing/2014/main" id="{00000000-0008-0000-0300-00004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125</xdr:row>
          <xdr:rowOff>0</xdr:rowOff>
        </xdr:from>
        <xdr:to>
          <xdr:col>8</xdr:col>
          <xdr:colOff>38100</xdr:colOff>
          <xdr:row>126</xdr:row>
          <xdr:rowOff>19050</xdr:rowOff>
        </xdr:to>
        <xdr:sp macro="" textlink="">
          <xdr:nvSpPr>
            <xdr:cNvPr id="8774" name="Check Box 2630" hidden="1">
              <a:extLst>
                <a:ext uri="{63B3BB69-23CF-44E3-9099-C40C66FF867C}">
                  <a14:compatExt spid="_x0000_s8774"/>
                </a:ext>
                <a:ext uri="{FF2B5EF4-FFF2-40B4-BE49-F238E27FC236}">
                  <a16:creationId xmlns:a16="http://schemas.microsoft.com/office/drawing/2014/main" id="{00000000-0008-0000-0300-00004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126</xdr:row>
          <xdr:rowOff>0</xdr:rowOff>
        </xdr:from>
        <xdr:to>
          <xdr:col>8</xdr:col>
          <xdr:colOff>38100</xdr:colOff>
          <xdr:row>127</xdr:row>
          <xdr:rowOff>19050</xdr:rowOff>
        </xdr:to>
        <xdr:sp macro="" textlink="">
          <xdr:nvSpPr>
            <xdr:cNvPr id="8775" name="Check Box 2631" hidden="1">
              <a:extLst>
                <a:ext uri="{63B3BB69-23CF-44E3-9099-C40C66FF867C}">
                  <a14:compatExt spid="_x0000_s8775"/>
                </a:ext>
                <a:ext uri="{FF2B5EF4-FFF2-40B4-BE49-F238E27FC236}">
                  <a16:creationId xmlns:a16="http://schemas.microsoft.com/office/drawing/2014/main" id="{00000000-0008-0000-0300-00004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127</xdr:row>
          <xdr:rowOff>0</xdr:rowOff>
        </xdr:from>
        <xdr:to>
          <xdr:col>8</xdr:col>
          <xdr:colOff>38100</xdr:colOff>
          <xdr:row>128</xdr:row>
          <xdr:rowOff>19050</xdr:rowOff>
        </xdr:to>
        <xdr:sp macro="" textlink="">
          <xdr:nvSpPr>
            <xdr:cNvPr id="8776" name="Check Box 2632" hidden="1">
              <a:extLst>
                <a:ext uri="{63B3BB69-23CF-44E3-9099-C40C66FF867C}">
                  <a14:compatExt spid="_x0000_s8776"/>
                </a:ext>
                <a:ext uri="{FF2B5EF4-FFF2-40B4-BE49-F238E27FC236}">
                  <a16:creationId xmlns:a16="http://schemas.microsoft.com/office/drawing/2014/main" id="{00000000-0008-0000-0300-00004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128</xdr:row>
          <xdr:rowOff>0</xdr:rowOff>
        </xdr:from>
        <xdr:to>
          <xdr:col>8</xdr:col>
          <xdr:colOff>38100</xdr:colOff>
          <xdr:row>129</xdr:row>
          <xdr:rowOff>19050</xdr:rowOff>
        </xdr:to>
        <xdr:sp macro="" textlink="">
          <xdr:nvSpPr>
            <xdr:cNvPr id="8777" name="Check Box 2633" hidden="1">
              <a:extLst>
                <a:ext uri="{63B3BB69-23CF-44E3-9099-C40C66FF867C}">
                  <a14:compatExt spid="_x0000_s8777"/>
                </a:ext>
                <a:ext uri="{FF2B5EF4-FFF2-40B4-BE49-F238E27FC236}">
                  <a16:creationId xmlns:a16="http://schemas.microsoft.com/office/drawing/2014/main" id="{00000000-0008-0000-0300-00004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129</xdr:row>
          <xdr:rowOff>0</xdr:rowOff>
        </xdr:from>
        <xdr:to>
          <xdr:col>8</xdr:col>
          <xdr:colOff>38100</xdr:colOff>
          <xdr:row>130</xdr:row>
          <xdr:rowOff>19050</xdr:rowOff>
        </xdr:to>
        <xdr:sp macro="" textlink="">
          <xdr:nvSpPr>
            <xdr:cNvPr id="8778" name="Check Box 2634" hidden="1">
              <a:extLst>
                <a:ext uri="{63B3BB69-23CF-44E3-9099-C40C66FF867C}">
                  <a14:compatExt spid="_x0000_s8778"/>
                </a:ext>
                <a:ext uri="{FF2B5EF4-FFF2-40B4-BE49-F238E27FC236}">
                  <a16:creationId xmlns:a16="http://schemas.microsoft.com/office/drawing/2014/main" id="{00000000-0008-0000-0300-00004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28575</xdr:rowOff>
        </xdr:from>
        <xdr:to>
          <xdr:col>12</xdr:col>
          <xdr:colOff>723900</xdr:colOff>
          <xdr:row>7</xdr:row>
          <xdr:rowOff>66675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une dépense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104775</xdr:rowOff>
        </xdr:from>
        <xdr:to>
          <xdr:col>5</xdr:col>
          <xdr:colOff>85725</xdr:colOff>
          <xdr:row>13</xdr:row>
          <xdr:rowOff>28575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4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104775</xdr:rowOff>
        </xdr:from>
        <xdr:to>
          <xdr:col>5</xdr:col>
          <xdr:colOff>85725</xdr:colOff>
          <xdr:row>14</xdr:row>
          <xdr:rowOff>28575</xdr:rowOff>
        </xdr:to>
        <xdr:sp macro="" textlink="">
          <xdr:nvSpPr>
            <xdr:cNvPr id="15363" name="Check Box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4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104775</xdr:rowOff>
        </xdr:from>
        <xdr:to>
          <xdr:col>5</xdr:col>
          <xdr:colOff>85725</xdr:colOff>
          <xdr:row>15</xdr:row>
          <xdr:rowOff>28575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4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104775</xdr:rowOff>
        </xdr:from>
        <xdr:to>
          <xdr:col>5</xdr:col>
          <xdr:colOff>85725</xdr:colOff>
          <xdr:row>16</xdr:row>
          <xdr:rowOff>28575</xdr:rowOff>
        </xdr:to>
        <xdr:sp macro="" textlink="">
          <xdr:nvSpPr>
            <xdr:cNvPr id="15365" name="Check Box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4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104775</xdr:rowOff>
        </xdr:from>
        <xdr:to>
          <xdr:col>5</xdr:col>
          <xdr:colOff>85725</xdr:colOff>
          <xdr:row>17</xdr:row>
          <xdr:rowOff>28575</xdr:rowOff>
        </xdr:to>
        <xdr:sp macro="" textlink="">
          <xdr:nvSpPr>
            <xdr:cNvPr id="15366" name="Check Box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4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104775</xdr:rowOff>
        </xdr:from>
        <xdr:to>
          <xdr:col>5</xdr:col>
          <xdr:colOff>85725</xdr:colOff>
          <xdr:row>18</xdr:row>
          <xdr:rowOff>28575</xdr:rowOff>
        </xdr:to>
        <xdr:sp macro="" textlink="">
          <xdr:nvSpPr>
            <xdr:cNvPr id="15367" name="Check Box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104775</xdr:rowOff>
        </xdr:from>
        <xdr:to>
          <xdr:col>5</xdr:col>
          <xdr:colOff>85725</xdr:colOff>
          <xdr:row>19</xdr:row>
          <xdr:rowOff>28575</xdr:rowOff>
        </xdr:to>
        <xdr:sp macro="" textlink="">
          <xdr:nvSpPr>
            <xdr:cNvPr id="15368" name="Check Box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4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104775</xdr:rowOff>
        </xdr:from>
        <xdr:to>
          <xdr:col>5</xdr:col>
          <xdr:colOff>85725</xdr:colOff>
          <xdr:row>20</xdr:row>
          <xdr:rowOff>28575</xdr:rowOff>
        </xdr:to>
        <xdr:sp macro="" textlink="">
          <xdr:nvSpPr>
            <xdr:cNvPr id="15369" name="Check Box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4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104775</xdr:rowOff>
        </xdr:from>
        <xdr:to>
          <xdr:col>5</xdr:col>
          <xdr:colOff>85725</xdr:colOff>
          <xdr:row>21</xdr:row>
          <xdr:rowOff>28575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4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104775</xdr:rowOff>
        </xdr:from>
        <xdr:to>
          <xdr:col>5</xdr:col>
          <xdr:colOff>85725</xdr:colOff>
          <xdr:row>22</xdr:row>
          <xdr:rowOff>28575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4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104775</xdr:rowOff>
        </xdr:from>
        <xdr:to>
          <xdr:col>5</xdr:col>
          <xdr:colOff>85725</xdr:colOff>
          <xdr:row>23</xdr:row>
          <xdr:rowOff>28575</xdr:rowOff>
        </xdr:to>
        <xdr:sp macro="" textlink="">
          <xdr:nvSpPr>
            <xdr:cNvPr id="15372" name="Check Box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4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104775</xdr:rowOff>
        </xdr:from>
        <xdr:to>
          <xdr:col>5</xdr:col>
          <xdr:colOff>85725</xdr:colOff>
          <xdr:row>24</xdr:row>
          <xdr:rowOff>28575</xdr:rowOff>
        </xdr:to>
        <xdr:sp macro="" textlink="">
          <xdr:nvSpPr>
            <xdr:cNvPr id="15373" name="Check Box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4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104775</xdr:rowOff>
        </xdr:from>
        <xdr:to>
          <xdr:col>5</xdr:col>
          <xdr:colOff>85725</xdr:colOff>
          <xdr:row>25</xdr:row>
          <xdr:rowOff>28575</xdr:rowOff>
        </xdr:to>
        <xdr:sp macro="" textlink="">
          <xdr:nvSpPr>
            <xdr:cNvPr id="15374" name="Check Box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4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104775</xdr:rowOff>
        </xdr:from>
        <xdr:to>
          <xdr:col>5</xdr:col>
          <xdr:colOff>85725</xdr:colOff>
          <xdr:row>26</xdr:row>
          <xdr:rowOff>28575</xdr:rowOff>
        </xdr:to>
        <xdr:sp macro="" textlink="">
          <xdr:nvSpPr>
            <xdr:cNvPr id="15375" name="Check Box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4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104775</xdr:rowOff>
        </xdr:from>
        <xdr:to>
          <xdr:col>5</xdr:col>
          <xdr:colOff>85725</xdr:colOff>
          <xdr:row>27</xdr:row>
          <xdr:rowOff>28575</xdr:rowOff>
        </xdr:to>
        <xdr:sp macro="" textlink="">
          <xdr:nvSpPr>
            <xdr:cNvPr id="15376" name="Check Box 16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4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104775</xdr:rowOff>
        </xdr:from>
        <xdr:to>
          <xdr:col>5</xdr:col>
          <xdr:colOff>85725</xdr:colOff>
          <xdr:row>28</xdr:row>
          <xdr:rowOff>28575</xdr:rowOff>
        </xdr:to>
        <xdr:sp macro="" textlink="">
          <xdr:nvSpPr>
            <xdr:cNvPr id="15377" name="Check Box 17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4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104775</xdr:rowOff>
        </xdr:from>
        <xdr:to>
          <xdr:col>5</xdr:col>
          <xdr:colOff>85725</xdr:colOff>
          <xdr:row>29</xdr:row>
          <xdr:rowOff>28575</xdr:rowOff>
        </xdr:to>
        <xdr:sp macro="" textlink="">
          <xdr:nvSpPr>
            <xdr:cNvPr id="15378" name="Check Box 18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4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104775</xdr:rowOff>
        </xdr:from>
        <xdr:to>
          <xdr:col>5</xdr:col>
          <xdr:colOff>85725</xdr:colOff>
          <xdr:row>30</xdr:row>
          <xdr:rowOff>28575</xdr:rowOff>
        </xdr:to>
        <xdr:sp macro="" textlink="">
          <xdr:nvSpPr>
            <xdr:cNvPr id="15379" name="Check Box 19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4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104775</xdr:rowOff>
        </xdr:from>
        <xdr:to>
          <xdr:col>5</xdr:col>
          <xdr:colOff>85725</xdr:colOff>
          <xdr:row>31</xdr:row>
          <xdr:rowOff>28575</xdr:rowOff>
        </xdr:to>
        <xdr:sp macro="" textlink="">
          <xdr:nvSpPr>
            <xdr:cNvPr id="15380" name="Check Box 20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4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104775</xdr:rowOff>
        </xdr:from>
        <xdr:to>
          <xdr:col>5</xdr:col>
          <xdr:colOff>85725</xdr:colOff>
          <xdr:row>32</xdr:row>
          <xdr:rowOff>28575</xdr:rowOff>
        </xdr:to>
        <xdr:sp macro="" textlink="">
          <xdr:nvSpPr>
            <xdr:cNvPr id="15381" name="Check Box 21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4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104775</xdr:rowOff>
        </xdr:from>
        <xdr:to>
          <xdr:col>5</xdr:col>
          <xdr:colOff>85725</xdr:colOff>
          <xdr:row>33</xdr:row>
          <xdr:rowOff>28575</xdr:rowOff>
        </xdr:to>
        <xdr:sp macro="" textlink="">
          <xdr:nvSpPr>
            <xdr:cNvPr id="15382" name="Check Box 22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4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104775</xdr:rowOff>
        </xdr:from>
        <xdr:to>
          <xdr:col>5</xdr:col>
          <xdr:colOff>85725</xdr:colOff>
          <xdr:row>34</xdr:row>
          <xdr:rowOff>28575</xdr:rowOff>
        </xdr:to>
        <xdr:sp macro="" textlink="">
          <xdr:nvSpPr>
            <xdr:cNvPr id="15383" name="Check Box 23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4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104775</xdr:rowOff>
        </xdr:from>
        <xdr:to>
          <xdr:col>5</xdr:col>
          <xdr:colOff>85725</xdr:colOff>
          <xdr:row>35</xdr:row>
          <xdr:rowOff>28575</xdr:rowOff>
        </xdr:to>
        <xdr:sp macro="" textlink="">
          <xdr:nvSpPr>
            <xdr:cNvPr id="15384" name="Check Box 24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4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104775</xdr:rowOff>
        </xdr:from>
        <xdr:to>
          <xdr:col>5</xdr:col>
          <xdr:colOff>85725</xdr:colOff>
          <xdr:row>36</xdr:row>
          <xdr:rowOff>28575</xdr:rowOff>
        </xdr:to>
        <xdr:sp macro="" textlink="">
          <xdr:nvSpPr>
            <xdr:cNvPr id="15385" name="Check Box 25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4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104775</xdr:rowOff>
        </xdr:from>
        <xdr:to>
          <xdr:col>5</xdr:col>
          <xdr:colOff>85725</xdr:colOff>
          <xdr:row>37</xdr:row>
          <xdr:rowOff>28575</xdr:rowOff>
        </xdr:to>
        <xdr:sp macro="" textlink="">
          <xdr:nvSpPr>
            <xdr:cNvPr id="15386" name="Check Box 26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4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104775</xdr:rowOff>
        </xdr:from>
        <xdr:to>
          <xdr:col>5</xdr:col>
          <xdr:colOff>85725</xdr:colOff>
          <xdr:row>38</xdr:row>
          <xdr:rowOff>28575</xdr:rowOff>
        </xdr:to>
        <xdr:sp macro="" textlink="">
          <xdr:nvSpPr>
            <xdr:cNvPr id="15387" name="Check Box 27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4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104775</xdr:rowOff>
        </xdr:from>
        <xdr:to>
          <xdr:col>5</xdr:col>
          <xdr:colOff>85725</xdr:colOff>
          <xdr:row>39</xdr:row>
          <xdr:rowOff>28575</xdr:rowOff>
        </xdr:to>
        <xdr:sp macro="" textlink="">
          <xdr:nvSpPr>
            <xdr:cNvPr id="15388" name="Check Box 28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4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104775</xdr:rowOff>
        </xdr:from>
        <xdr:to>
          <xdr:col>5</xdr:col>
          <xdr:colOff>85725</xdr:colOff>
          <xdr:row>40</xdr:row>
          <xdr:rowOff>28575</xdr:rowOff>
        </xdr:to>
        <xdr:sp macro="" textlink="">
          <xdr:nvSpPr>
            <xdr:cNvPr id="15389" name="Check Box 29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4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104775</xdr:rowOff>
        </xdr:from>
        <xdr:to>
          <xdr:col>5</xdr:col>
          <xdr:colOff>85725</xdr:colOff>
          <xdr:row>41</xdr:row>
          <xdr:rowOff>28575</xdr:rowOff>
        </xdr:to>
        <xdr:sp macro="" textlink="">
          <xdr:nvSpPr>
            <xdr:cNvPr id="15390" name="Check Box 30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4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114300</xdr:rowOff>
        </xdr:from>
        <xdr:to>
          <xdr:col>10</xdr:col>
          <xdr:colOff>85725</xdr:colOff>
          <xdr:row>13</xdr:row>
          <xdr:rowOff>38100</xdr:rowOff>
        </xdr:to>
        <xdr:sp macro="" textlink="">
          <xdr:nvSpPr>
            <xdr:cNvPr id="15391" name="Check Box 31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4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114300</xdr:rowOff>
        </xdr:from>
        <xdr:to>
          <xdr:col>10</xdr:col>
          <xdr:colOff>85725</xdr:colOff>
          <xdr:row>14</xdr:row>
          <xdr:rowOff>38100</xdr:rowOff>
        </xdr:to>
        <xdr:sp macro="" textlink="">
          <xdr:nvSpPr>
            <xdr:cNvPr id="15392" name="Check Box 32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4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114300</xdr:rowOff>
        </xdr:from>
        <xdr:to>
          <xdr:col>10</xdr:col>
          <xdr:colOff>85725</xdr:colOff>
          <xdr:row>15</xdr:row>
          <xdr:rowOff>38100</xdr:rowOff>
        </xdr:to>
        <xdr:sp macro="" textlink="">
          <xdr:nvSpPr>
            <xdr:cNvPr id="15393" name="Check Box 33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4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114300</xdr:rowOff>
        </xdr:from>
        <xdr:to>
          <xdr:col>10</xdr:col>
          <xdr:colOff>85725</xdr:colOff>
          <xdr:row>16</xdr:row>
          <xdr:rowOff>38100</xdr:rowOff>
        </xdr:to>
        <xdr:sp macro="" textlink="">
          <xdr:nvSpPr>
            <xdr:cNvPr id="15394" name="Check Box 34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4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114300</xdr:rowOff>
        </xdr:from>
        <xdr:to>
          <xdr:col>10</xdr:col>
          <xdr:colOff>85725</xdr:colOff>
          <xdr:row>17</xdr:row>
          <xdr:rowOff>38100</xdr:rowOff>
        </xdr:to>
        <xdr:sp macro="" textlink="">
          <xdr:nvSpPr>
            <xdr:cNvPr id="15395" name="Check Box 35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4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114300</xdr:rowOff>
        </xdr:from>
        <xdr:to>
          <xdr:col>10</xdr:col>
          <xdr:colOff>85725</xdr:colOff>
          <xdr:row>18</xdr:row>
          <xdr:rowOff>38100</xdr:rowOff>
        </xdr:to>
        <xdr:sp macro="" textlink="">
          <xdr:nvSpPr>
            <xdr:cNvPr id="15396" name="Check Box 36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4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114300</xdr:rowOff>
        </xdr:from>
        <xdr:to>
          <xdr:col>10</xdr:col>
          <xdr:colOff>85725</xdr:colOff>
          <xdr:row>19</xdr:row>
          <xdr:rowOff>38100</xdr:rowOff>
        </xdr:to>
        <xdr:sp macro="" textlink="">
          <xdr:nvSpPr>
            <xdr:cNvPr id="15397" name="Check Box 37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4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114300</xdr:rowOff>
        </xdr:from>
        <xdr:to>
          <xdr:col>10</xdr:col>
          <xdr:colOff>85725</xdr:colOff>
          <xdr:row>20</xdr:row>
          <xdr:rowOff>38100</xdr:rowOff>
        </xdr:to>
        <xdr:sp macro="" textlink="">
          <xdr:nvSpPr>
            <xdr:cNvPr id="15398" name="Check Box 38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4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114300</xdr:rowOff>
        </xdr:from>
        <xdr:to>
          <xdr:col>10</xdr:col>
          <xdr:colOff>85725</xdr:colOff>
          <xdr:row>21</xdr:row>
          <xdr:rowOff>38100</xdr:rowOff>
        </xdr:to>
        <xdr:sp macro="" textlink="">
          <xdr:nvSpPr>
            <xdr:cNvPr id="15399" name="Check Box 39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4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114300</xdr:rowOff>
        </xdr:from>
        <xdr:to>
          <xdr:col>10</xdr:col>
          <xdr:colOff>85725</xdr:colOff>
          <xdr:row>22</xdr:row>
          <xdr:rowOff>38100</xdr:rowOff>
        </xdr:to>
        <xdr:sp macro="" textlink="">
          <xdr:nvSpPr>
            <xdr:cNvPr id="15400" name="Check Box 40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4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114300</xdr:rowOff>
        </xdr:from>
        <xdr:to>
          <xdr:col>10</xdr:col>
          <xdr:colOff>85725</xdr:colOff>
          <xdr:row>23</xdr:row>
          <xdr:rowOff>38100</xdr:rowOff>
        </xdr:to>
        <xdr:sp macro="" textlink="">
          <xdr:nvSpPr>
            <xdr:cNvPr id="15401" name="Check Box 41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4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114300</xdr:rowOff>
        </xdr:from>
        <xdr:to>
          <xdr:col>10</xdr:col>
          <xdr:colOff>85725</xdr:colOff>
          <xdr:row>24</xdr:row>
          <xdr:rowOff>38100</xdr:rowOff>
        </xdr:to>
        <xdr:sp macro="" textlink="">
          <xdr:nvSpPr>
            <xdr:cNvPr id="15402" name="Check Box 42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4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114300</xdr:rowOff>
        </xdr:from>
        <xdr:to>
          <xdr:col>10</xdr:col>
          <xdr:colOff>85725</xdr:colOff>
          <xdr:row>25</xdr:row>
          <xdr:rowOff>38100</xdr:rowOff>
        </xdr:to>
        <xdr:sp macro="" textlink="">
          <xdr:nvSpPr>
            <xdr:cNvPr id="15403" name="Check Box 43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4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114300</xdr:rowOff>
        </xdr:from>
        <xdr:to>
          <xdr:col>10</xdr:col>
          <xdr:colOff>85725</xdr:colOff>
          <xdr:row>26</xdr:row>
          <xdr:rowOff>38100</xdr:rowOff>
        </xdr:to>
        <xdr:sp macro="" textlink="">
          <xdr:nvSpPr>
            <xdr:cNvPr id="15404" name="Check Box 44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4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114300</xdr:rowOff>
        </xdr:from>
        <xdr:to>
          <xdr:col>10</xdr:col>
          <xdr:colOff>85725</xdr:colOff>
          <xdr:row>27</xdr:row>
          <xdr:rowOff>38100</xdr:rowOff>
        </xdr:to>
        <xdr:sp macro="" textlink="">
          <xdr:nvSpPr>
            <xdr:cNvPr id="15405" name="Check Box 45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4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114300</xdr:rowOff>
        </xdr:from>
        <xdr:to>
          <xdr:col>10</xdr:col>
          <xdr:colOff>85725</xdr:colOff>
          <xdr:row>28</xdr:row>
          <xdr:rowOff>38100</xdr:rowOff>
        </xdr:to>
        <xdr:sp macro="" textlink="">
          <xdr:nvSpPr>
            <xdr:cNvPr id="15406" name="Check Box 46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4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114300</xdr:rowOff>
        </xdr:from>
        <xdr:to>
          <xdr:col>10</xdr:col>
          <xdr:colOff>85725</xdr:colOff>
          <xdr:row>29</xdr:row>
          <xdr:rowOff>38100</xdr:rowOff>
        </xdr:to>
        <xdr:sp macro="" textlink="">
          <xdr:nvSpPr>
            <xdr:cNvPr id="15407" name="Check Box 47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4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114300</xdr:rowOff>
        </xdr:from>
        <xdr:to>
          <xdr:col>10</xdr:col>
          <xdr:colOff>85725</xdr:colOff>
          <xdr:row>30</xdr:row>
          <xdr:rowOff>38100</xdr:rowOff>
        </xdr:to>
        <xdr:sp macro="" textlink="">
          <xdr:nvSpPr>
            <xdr:cNvPr id="15408" name="Check Box 48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4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114300</xdr:rowOff>
        </xdr:from>
        <xdr:to>
          <xdr:col>10</xdr:col>
          <xdr:colOff>85725</xdr:colOff>
          <xdr:row>31</xdr:row>
          <xdr:rowOff>38100</xdr:rowOff>
        </xdr:to>
        <xdr:sp macro="" textlink="">
          <xdr:nvSpPr>
            <xdr:cNvPr id="15409" name="Check Box 49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4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114300</xdr:rowOff>
        </xdr:from>
        <xdr:to>
          <xdr:col>10</xdr:col>
          <xdr:colOff>85725</xdr:colOff>
          <xdr:row>32</xdr:row>
          <xdr:rowOff>38100</xdr:rowOff>
        </xdr:to>
        <xdr:sp macro="" textlink="">
          <xdr:nvSpPr>
            <xdr:cNvPr id="15410" name="Check Box 50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4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114300</xdr:rowOff>
        </xdr:from>
        <xdr:to>
          <xdr:col>10</xdr:col>
          <xdr:colOff>85725</xdr:colOff>
          <xdr:row>33</xdr:row>
          <xdr:rowOff>38100</xdr:rowOff>
        </xdr:to>
        <xdr:sp macro="" textlink="">
          <xdr:nvSpPr>
            <xdr:cNvPr id="15411" name="Check Box 51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4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114300</xdr:rowOff>
        </xdr:from>
        <xdr:to>
          <xdr:col>10</xdr:col>
          <xdr:colOff>85725</xdr:colOff>
          <xdr:row>34</xdr:row>
          <xdr:rowOff>38100</xdr:rowOff>
        </xdr:to>
        <xdr:sp macro="" textlink="">
          <xdr:nvSpPr>
            <xdr:cNvPr id="15412" name="Check Box 52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4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114300</xdr:rowOff>
        </xdr:from>
        <xdr:to>
          <xdr:col>10</xdr:col>
          <xdr:colOff>85725</xdr:colOff>
          <xdr:row>35</xdr:row>
          <xdr:rowOff>38100</xdr:rowOff>
        </xdr:to>
        <xdr:sp macro="" textlink="">
          <xdr:nvSpPr>
            <xdr:cNvPr id="15413" name="Check Box 53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4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114300</xdr:rowOff>
        </xdr:from>
        <xdr:to>
          <xdr:col>10</xdr:col>
          <xdr:colOff>85725</xdr:colOff>
          <xdr:row>36</xdr:row>
          <xdr:rowOff>38100</xdr:rowOff>
        </xdr:to>
        <xdr:sp macro="" textlink="">
          <xdr:nvSpPr>
            <xdr:cNvPr id="15414" name="Check Box 54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4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114300</xdr:rowOff>
        </xdr:from>
        <xdr:to>
          <xdr:col>10</xdr:col>
          <xdr:colOff>85725</xdr:colOff>
          <xdr:row>37</xdr:row>
          <xdr:rowOff>38100</xdr:rowOff>
        </xdr:to>
        <xdr:sp macro="" textlink="">
          <xdr:nvSpPr>
            <xdr:cNvPr id="15415" name="Check Box 55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4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114300</xdr:rowOff>
        </xdr:from>
        <xdr:to>
          <xdr:col>10</xdr:col>
          <xdr:colOff>85725</xdr:colOff>
          <xdr:row>38</xdr:row>
          <xdr:rowOff>38100</xdr:rowOff>
        </xdr:to>
        <xdr:sp macro="" textlink="">
          <xdr:nvSpPr>
            <xdr:cNvPr id="15416" name="Check Box 56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4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114300</xdr:rowOff>
        </xdr:from>
        <xdr:to>
          <xdr:col>10</xdr:col>
          <xdr:colOff>85725</xdr:colOff>
          <xdr:row>39</xdr:row>
          <xdr:rowOff>38100</xdr:rowOff>
        </xdr:to>
        <xdr:sp macro="" textlink="">
          <xdr:nvSpPr>
            <xdr:cNvPr id="15417" name="Check Box 57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4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114300</xdr:rowOff>
        </xdr:from>
        <xdr:to>
          <xdr:col>10</xdr:col>
          <xdr:colOff>85725</xdr:colOff>
          <xdr:row>40</xdr:row>
          <xdr:rowOff>38100</xdr:rowOff>
        </xdr:to>
        <xdr:sp macro="" textlink="">
          <xdr:nvSpPr>
            <xdr:cNvPr id="15418" name="Check Box 58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4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114300</xdr:rowOff>
        </xdr:from>
        <xdr:to>
          <xdr:col>10</xdr:col>
          <xdr:colOff>85725</xdr:colOff>
          <xdr:row>41</xdr:row>
          <xdr:rowOff>38100</xdr:rowOff>
        </xdr:to>
        <xdr:sp macro="" textlink="">
          <xdr:nvSpPr>
            <xdr:cNvPr id="15419" name="Check Box 59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4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104775</xdr:rowOff>
        </xdr:from>
        <xdr:to>
          <xdr:col>5</xdr:col>
          <xdr:colOff>85725</xdr:colOff>
          <xdr:row>44</xdr:row>
          <xdr:rowOff>28575</xdr:rowOff>
        </xdr:to>
        <xdr:sp macro="" textlink="">
          <xdr:nvSpPr>
            <xdr:cNvPr id="15420" name="Check Box 60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4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104775</xdr:rowOff>
        </xdr:from>
        <xdr:to>
          <xdr:col>5</xdr:col>
          <xdr:colOff>85725</xdr:colOff>
          <xdr:row>45</xdr:row>
          <xdr:rowOff>28575</xdr:rowOff>
        </xdr:to>
        <xdr:sp macro="" textlink="">
          <xdr:nvSpPr>
            <xdr:cNvPr id="15421" name="Check Box 61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4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15422" name="Check Box 62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4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114300</xdr:rowOff>
        </xdr:from>
        <xdr:to>
          <xdr:col>10</xdr:col>
          <xdr:colOff>85725</xdr:colOff>
          <xdr:row>44</xdr:row>
          <xdr:rowOff>38100</xdr:rowOff>
        </xdr:to>
        <xdr:sp macro="" textlink="">
          <xdr:nvSpPr>
            <xdr:cNvPr id="15423" name="Check Box 63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4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114300</xdr:rowOff>
        </xdr:from>
        <xdr:to>
          <xdr:col>10</xdr:col>
          <xdr:colOff>85725</xdr:colOff>
          <xdr:row>45</xdr:row>
          <xdr:rowOff>38100</xdr:rowOff>
        </xdr:to>
        <xdr:sp macro="" textlink="">
          <xdr:nvSpPr>
            <xdr:cNvPr id="15424" name="Check Box 64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4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114300</xdr:rowOff>
        </xdr:from>
        <xdr:to>
          <xdr:col>10</xdr:col>
          <xdr:colOff>85725</xdr:colOff>
          <xdr:row>46</xdr:row>
          <xdr:rowOff>38100</xdr:rowOff>
        </xdr:to>
        <xdr:sp macro="" textlink="">
          <xdr:nvSpPr>
            <xdr:cNvPr id="15425" name="Check Box 65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4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114300</xdr:rowOff>
        </xdr:from>
        <xdr:to>
          <xdr:col>10</xdr:col>
          <xdr:colOff>85725</xdr:colOff>
          <xdr:row>47</xdr:row>
          <xdr:rowOff>38100</xdr:rowOff>
        </xdr:to>
        <xdr:sp macro="" textlink="">
          <xdr:nvSpPr>
            <xdr:cNvPr id="15426" name="Check Box 66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4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114300</xdr:rowOff>
        </xdr:from>
        <xdr:to>
          <xdr:col>10</xdr:col>
          <xdr:colOff>85725</xdr:colOff>
          <xdr:row>48</xdr:row>
          <xdr:rowOff>38100</xdr:rowOff>
        </xdr:to>
        <xdr:sp macro="" textlink="">
          <xdr:nvSpPr>
            <xdr:cNvPr id="15427" name="Check Box 67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4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114300</xdr:rowOff>
        </xdr:from>
        <xdr:to>
          <xdr:col>10</xdr:col>
          <xdr:colOff>85725</xdr:colOff>
          <xdr:row>49</xdr:row>
          <xdr:rowOff>38100</xdr:rowOff>
        </xdr:to>
        <xdr:sp macro="" textlink="">
          <xdr:nvSpPr>
            <xdr:cNvPr id="15428" name="Check Box 68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4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15429" name="Check Box 69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4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2743200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Développer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2752725</xdr:colOff>
          <xdr:row>5</xdr:row>
          <xdr:rowOff>19050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Réduire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4</xdr:row>
          <xdr:rowOff>0</xdr:rowOff>
        </xdr:from>
        <xdr:to>
          <xdr:col>16</xdr:col>
          <xdr:colOff>1257300</xdr:colOff>
          <xdr:row>5</xdr:row>
          <xdr:rowOff>104775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161925</xdr:colOff>
          <xdr:row>5</xdr:row>
          <xdr:rowOff>19050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161925</xdr:colOff>
          <xdr:row>6</xdr:row>
          <xdr:rowOff>19050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161925</xdr:colOff>
          <xdr:row>7</xdr:row>
          <xdr:rowOff>19050</xdr:rowOff>
        </xdr:to>
        <xdr:sp macro="" textlink="">
          <xdr:nvSpPr>
            <xdr:cNvPr id="16390" name="Check Box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38100</xdr:colOff>
          <xdr:row>8</xdr:row>
          <xdr:rowOff>19050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38100</xdr:colOff>
          <xdr:row>9</xdr:row>
          <xdr:rowOff>19050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38100</xdr:colOff>
          <xdr:row>10</xdr:row>
          <xdr:rowOff>19050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38100</xdr:colOff>
          <xdr:row>11</xdr:row>
          <xdr:rowOff>19050</xdr:rowOff>
        </xdr:to>
        <xdr:sp macro="" textlink="">
          <xdr:nvSpPr>
            <xdr:cNvPr id="16394" name="Check Box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5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38100</xdr:colOff>
          <xdr:row>12</xdr:row>
          <xdr:rowOff>19050</xdr:rowOff>
        </xdr:to>
        <xdr:sp macro="" textlink="">
          <xdr:nvSpPr>
            <xdr:cNvPr id="16395" name="Check Box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5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38100</xdr:colOff>
          <xdr:row>13</xdr:row>
          <xdr:rowOff>19050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5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38100</xdr:colOff>
          <xdr:row>14</xdr:row>
          <xdr:rowOff>28575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5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38100</xdr:colOff>
          <xdr:row>15</xdr:row>
          <xdr:rowOff>19050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38100</xdr:colOff>
          <xdr:row>16</xdr:row>
          <xdr:rowOff>19050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38100</xdr:colOff>
          <xdr:row>17</xdr:row>
          <xdr:rowOff>19050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38100</xdr:colOff>
          <xdr:row>18</xdr:row>
          <xdr:rowOff>19050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38100</xdr:colOff>
          <xdr:row>19</xdr:row>
          <xdr:rowOff>19050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5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38100</xdr:colOff>
          <xdr:row>20</xdr:row>
          <xdr:rowOff>19050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5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38100</xdr:colOff>
          <xdr:row>21</xdr:row>
          <xdr:rowOff>19050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5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38100</xdr:colOff>
          <xdr:row>22</xdr:row>
          <xdr:rowOff>19050</xdr:rowOff>
        </xdr:to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5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38100</xdr:colOff>
          <xdr:row>23</xdr:row>
          <xdr:rowOff>19050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38100</xdr:colOff>
          <xdr:row>24</xdr:row>
          <xdr:rowOff>19050</xdr:rowOff>
        </xdr:to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38100</xdr:colOff>
          <xdr:row>25</xdr:row>
          <xdr:rowOff>19050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38100</xdr:colOff>
          <xdr:row>26</xdr:row>
          <xdr:rowOff>19050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5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38100</xdr:colOff>
          <xdr:row>27</xdr:row>
          <xdr:rowOff>19050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38100</xdr:colOff>
          <xdr:row>28</xdr:row>
          <xdr:rowOff>19050</xdr:rowOff>
        </xdr:to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38100</xdr:colOff>
          <xdr:row>29</xdr:row>
          <xdr:rowOff>19050</xdr:rowOff>
        </xdr:to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38100</xdr:colOff>
          <xdr:row>30</xdr:row>
          <xdr:rowOff>19050</xdr:rowOff>
        </xdr:to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5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38100</xdr:colOff>
          <xdr:row>31</xdr:row>
          <xdr:rowOff>19050</xdr:rowOff>
        </xdr:to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5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38100</xdr:colOff>
          <xdr:row>32</xdr:row>
          <xdr:rowOff>19050</xdr:rowOff>
        </xdr:to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38100</xdr:colOff>
          <xdr:row>33</xdr:row>
          <xdr:rowOff>19050</xdr:rowOff>
        </xdr:to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5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38100</xdr:colOff>
          <xdr:row>34</xdr:row>
          <xdr:rowOff>19050</xdr:rowOff>
        </xdr:to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5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38100</xdr:colOff>
          <xdr:row>35</xdr:row>
          <xdr:rowOff>19050</xdr:rowOff>
        </xdr:to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5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38100</xdr:colOff>
          <xdr:row>36</xdr:row>
          <xdr:rowOff>19050</xdr:rowOff>
        </xdr:to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5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38100</xdr:colOff>
          <xdr:row>37</xdr:row>
          <xdr:rowOff>19050</xdr:rowOff>
        </xdr:to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38100</xdr:colOff>
          <xdr:row>38</xdr:row>
          <xdr:rowOff>19050</xdr:rowOff>
        </xdr:to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5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38100</xdr:colOff>
          <xdr:row>39</xdr:row>
          <xdr:rowOff>19050</xdr:rowOff>
        </xdr:to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5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38100</xdr:colOff>
          <xdr:row>40</xdr:row>
          <xdr:rowOff>19050</xdr:rowOff>
        </xdr:to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5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38100</xdr:colOff>
          <xdr:row>41</xdr:row>
          <xdr:rowOff>19050</xdr:rowOff>
        </xdr:to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5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38100</xdr:colOff>
          <xdr:row>42</xdr:row>
          <xdr:rowOff>19050</xdr:rowOff>
        </xdr:to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5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38100</xdr:colOff>
          <xdr:row>43</xdr:row>
          <xdr:rowOff>19050</xdr:rowOff>
        </xdr:to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38100</xdr:colOff>
          <xdr:row>44</xdr:row>
          <xdr:rowOff>19050</xdr:rowOff>
        </xdr:to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38100</xdr:colOff>
          <xdr:row>45</xdr:row>
          <xdr:rowOff>19050</xdr:rowOff>
        </xdr:to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38100</xdr:colOff>
          <xdr:row>46</xdr:row>
          <xdr:rowOff>19050</xdr:rowOff>
        </xdr:to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5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38100</xdr:colOff>
          <xdr:row>47</xdr:row>
          <xdr:rowOff>19050</xdr:rowOff>
        </xdr:to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5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38100</xdr:colOff>
          <xdr:row>48</xdr:row>
          <xdr:rowOff>19050</xdr:rowOff>
        </xdr:to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5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38100</xdr:colOff>
          <xdr:row>49</xdr:row>
          <xdr:rowOff>19050</xdr:rowOff>
        </xdr:to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5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49</xdr:row>
          <xdr:rowOff>0</xdr:rowOff>
        </xdr:from>
        <xdr:to>
          <xdr:col>8</xdr:col>
          <xdr:colOff>38100</xdr:colOff>
          <xdr:row>50</xdr:row>
          <xdr:rowOff>19050</xdr:rowOff>
        </xdr:to>
        <xdr:sp macro="" textlink="">
          <xdr:nvSpPr>
            <xdr:cNvPr id="16433" name="Check Box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00000000-0008-0000-0500-00003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50</xdr:row>
          <xdr:rowOff>0</xdr:rowOff>
        </xdr:from>
        <xdr:to>
          <xdr:col>8</xdr:col>
          <xdr:colOff>38100</xdr:colOff>
          <xdr:row>51</xdr:row>
          <xdr:rowOff>19050</xdr:rowOff>
        </xdr:to>
        <xdr:sp macro="" textlink="">
          <xdr:nvSpPr>
            <xdr:cNvPr id="16434" name="Check Box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00000000-0008-0000-0500-00003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51</xdr:row>
          <xdr:rowOff>0</xdr:rowOff>
        </xdr:from>
        <xdr:to>
          <xdr:col>8</xdr:col>
          <xdr:colOff>38100</xdr:colOff>
          <xdr:row>52</xdr:row>
          <xdr:rowOff>19050</xdr:rowOff>
        </xdr:to>
        <xdr:sp macro="" textlink="">
          <xdr:nvSpPr>
            <xdr:cNvPr id="16435" name="Check Box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00000000-0008-0000-0500-00003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52</xdr:row>
          <xdr:rowOff>0</xdr:rowOff>
        </xdr:from>
        <xdr:to>
          <xdr:col>8</xdr:col>
          <xdr:colOff>38100</xdr:colOff>
          <xdr:row>53</xdr:row>
          <xdr:rowOff>19050</xdr:rowOff>
        </xdr:to>
        <xdr:sp macro="" textlink="">
          <xdr:nvSpPr>
            <xdr:cNvPr id="16436" name="Check Box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53</xdr:row>
          <xdr:rowOff>0</xdr:rowOff>
        </xdr:from>
        <xdr:to>
          <xdr:col>8</xdr:col>
          <xdr:colOff>38100</xdr:colOff>
          <xdr:row>54</xdr:row>
          <xdr:rowOff>19050</xdr:rowOff>
        </xdr:to>
        <xdr:sp macro="" textlink="">
          <xdr:nvSpPr>
            <xdr:cNvPr id="16437" name="Check Box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54</xdr:row>
          <xdr:rowOff>0</xdr:rowOff>
        </xdr:from>
        <xdr:to>
          <xdr:col>8</xdr:col>
          <xdr:colOff>38100</xdr:colOff>
          <xdr:row>55</xdr:row>
          <xdr:rowOff>19050</xdr:rowOff>
        </xdr:to>
        <xdr:sp macro="" textlink="">
          <xdr:nvSpPr>
            <xdr:cNvPr id="16438" name="Check Box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55</xdr:row>
          <xdr:rowOff>0</xdr:rowOff>
        </xdr:from>
        <xdr:to>
          <xdr:col>8</xdr:col>
          <xdr:colOff>38100</xdr:colOff>
          <xdr:row>56</xdr:row>
          <xdr:rowOff>19050</xdr:rowOff>
        </xdr:to>
        <xdr:sp macro="" textlink="">
          <xdr:nvSpPr>
            <xdr:cNvPr id="16439" name="Check Box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00000000-0008-0000-0500-00003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56</xdr:row>
          <xdr:rowOff>0</xdr:rowOff>
        </xdr:from>
        <xdr:to>
          <xdr:col>8</xdr:col>
          <xdr:colOff>38100</xdr:colOff>
          <xdr:row>57</xdr:row>
          <xdr:rowOff>19050</xdr:rowOff>
        </xdr:to>
        <xdr:sp macro="" textlink="">
          <xdr:nvSpPr>
            <xdr:cNvPr id="16440" name="Check Box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00000000-0008-0000-0500-00003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57</xdr:row>
          <xdr:rowOff>0</xdr:rowOff>
        </xdr:from>
        <xdr:to>
          <xdr:col>8</xdr:col>
          <xdr:colOff>38100</xdr:colOff>
          <xdr:row>58</xdr:row>
          <xdr:rowOff>19050</xdr:rowOff>
        </xdr:to>
        <xdr:sp macro="" textlink="">
          <xdr:nvSpPr>
            <xdr:cNvPr id="16441" name="Check Box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58</xdr:row>
          <xdr:rowOff>0</xdr:rowOff>
        </xdr:from>
        <xdr:to>
          <xdr:col>8</xdr:col>
          <xdr:colOff>38100</xdr:colOff>
          <xdr:row>59</xdr:row>
          <xdr:rowOff>19050</xdr:rowOff>
        </xdr:to>
        <xdr:sp macro="" textlink="">
          <xdr:nvSpPr>
            <xdr:cNvPr id="16442" name="Check Box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00000000-0008-0000-0500-00003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0</xdr:rowOff>
        </xdr:from>
        <xdr:to>
          <xdr:col>8</xdr:col>
          <xdr:colOff>38100</xdr:colOff>
          <xdr:row>60</xdr:row>
          <xdr:rowOff>19050</xdr:rowOff>
        </xdr:to>
        <xdr:sp macro="" textlink="">
          <xdr:nvSpPr>
            <xdr:cNvPr id="16443" name="Check Box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00000000-0008-0000-0500-00003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60</xdr:row>
          <xdr:rowOff>0</xdr:rowOff>
        </xdr:from>
        <xdr:to>
          <xdr:col>8</xdr:col>
          <xdr:colOff>38100</xdr:colOff>
          <xdr:row>61</xdr:row>
          <xdr:rowOff>19050</xdr:rowOff>
        </xdr:to>
        <xdr:sp macro="" textlink="">
          <xdr:nvSpPr>
            <xdr:cNvPr id="16444" name="Check Box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61</xdr:row>
          <xdr:rowOff>0</xdr:rowOff>
        </xdr:from>
        <xdr:to>
          <xdr:col>8</xdr:col>
          <xdr:colOff>38100</xdr:colOff>
          <xdr:row>62</xdr:row>
          <xdr:rowOff>19050</xdr:rowOff>
        </xdr:to>
        <xdr:sp macro="" textlink="">
          <xdr:nvSpPr>
            <xdr:cNvPr id="16445" name="Check Box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62</xdr:row>
          <xdr:rowOff>0</xdr:rowOff>
        </xdr:from>
        <xdr:to>
          <xdr:col>8</xdr:col>
          <xdr:colOff>38100</xdr:colOff>
          <xdr:row>63</xdr:row>
          <xdr:rowOff>19050</xdr:rowOff>
        </xdr:to>
        <xdr:sp macro="" textlink="">
          <xdr:nvSpPr>
            <xdr:cNvPr id="16446" name="Check Box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63</xdr:row>
          <xdr:rowOff>0</xdr:rowOff>
        </xdr:from>
        <xdr:to>
          <xdr:col>8</xdr:col>
          <xdr:colOff>38100</xdr:colOff>
          <xdr:row>64</xdr:row>
          <xdr:rowOff>19050</xdr:rowOff>
        </xdr:to>
        <xdr:sp macro="" textlink="">
          <xdr:nvSpPr>
            <xdr:cNvPr id="16447" name="Check Box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64</xdr:row>
          <xdr:rowOff>0</xdr:rowOff>
        </xdr:from>
        <xdr:to>
          <xdr:col>8</xdr:col>
          <xdr:colOff>38100</xdr:colOff>
          <xdr:row>65</xdr:row>
          <xdr:rowOff>19050</xdr:rowOff>
        </xdr:to>
        <xdr:sp macro="" textlink="">
          <xdr:nvSpPr>
            <xdr:cNvPr id="16448" name="Check Box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65</xdr:row>
          <xdr:rowOff>0</xdr:rowOff>
        </xdr:from>
        <xdr:to>
          <xdr:col>8</xdr:col>
          <xdr:colOff>38100</xdr:colOff>
          <xdr:row>66</xdr:row>
          <xdr:rowOff>19050</xdr:rowOff>
        </xdr:to>
        <xdr:sp macro="" textlink="">
          <xdr:nvSpPr>
            <xdr:cNvPr id="16449" name="Check Box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00000000-0008-0000-0500-00004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66</xdr:row>
          <xdr:rowOff>0</xdr:rowOff>
        </xdr:from>
        <xdr:to>
          <xdr:col>8</xdr:col>
          <xdr:colOff>38100</xdr:colOff>
          <xdr:row>67</xdr:row>
          <xdr:rowOff>19050</xdr:rowOff>
        </xdr:to>
        <xdr:sp macro="" textlink="">
          <xdr:nvSpPr>
            <xdr:cNvPr id="16450" name="Check Box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67</xdr:row>
          <xdr:rowOff>0</xdr:rowOff>
        </xdr:from>
        <xdr:to>
          <xdr:col>8</xdr:col>
          <xdr:colOff>38100</xdr:colOff>
          <xdr:row>68</xdr:row>
          <xdr:rowOff>19050</xdr:rowOff>
        </xdr:to>
        <xdr:sp macro="" textlink="">
          <xdr:nvSpPr>
            <xdr:cNvPr id="16451" name="Check Box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68</xdr:row>
          <xdr:rowOff>0</xdr:rowOff>
        </xdr:from>
        <xdr:to>
          <xdr:col>8</xdr:col>
          <xdr:colOff>38100</xdr:colOff>
          <xdr:row>69</xdr:row>
          <xdr:rowOff>19050</xdr:rowOff>
        </xdr:to>
        <xdr:sp macro="" textlink="">
          <xdr:nvSpPr>
            <xdr:cNvPr id="16452" name="Check Box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69</xdr:row>
          <xdr:rowOff>0</xdr:rowOff>
        </xdr:from>
        <xdr:to>
          <xdr:col>8</xdr:col>
          <xdr:colOff>38100</xdr:colOff>
          <xdr:row>70</xdr:row>
          <xdr:rowOff>19050</xdr:rowOff>
        </xdr:to>
        <xdr:sp macro="" textlink="">
          <xdr:nvSpPr>
            <xdr:cNvPr id="16453" name="Check Box 69" hidden="1">
              <a:extLst>
                <a:ext uri="{63B3BB69-23CF-44E3-9099-C40C66FF867C}">
                  <a14:compatExt spid="_x0000_s16453"/>
                </a:ext>
                <a:ext uri="{FF2B5EF4-FFF2-40B4-BE49-F238E27FC236}">
                  <a16:creationId xmlns:a16="http://schemas.microsoft.com/office/drawing/2014/main" id="{00000000-0008-0000-0500-00004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70</xdr:row>
          <xdr:rowOff>0</xdr:rowOff>
        </xdr:from>
        <xdr:to>
          <xdr:col>8</xdr:col>
          <xdr:colOff>38100</xdr:colOff>
          <xdr:row>71</xdr:row>
          <xdr:rowOff>19050</xdr:rowOff>
        </xdr:to>
        <xdr:sp macro="" textlink="">
          <xdr:nvSpPr>
            <xdr:cNvPr id="16454" name="Check Box 70" hidden="1">
              <a:extLst>
                <a:ext uri="{63B3BB69-23CF-44E3-9099-C40C66FF867C}">
                  <a14:compatExt spid="_x0000_s16454"/>
                </a:ext>
                <a:ext uri="{FF2B5EF4-FFF2-40B4-BE49-F238E27FC236}">
                  <a16:creationId xmlns:a16="http://schemas.microsoft.com/office/drawing/2014/main" id="{00000000-0008-0000-0500-00004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71</xdr:row>
          <xdr:rowOff>0</xdr:rowOff>
        </xdr:from>
        <xdr:to>
          <xdr:col>8</xdr:col>
          <xdr:colOff>38100</xdr:colOff>
          <xdr:row>72</xdr:row>
          <xdr:rowOff>19050</xdr:rowOff>
        </xdr:to>
        <xdr:sp macro="" textlink="">
          <xdr:nvSpPr>
            <xdr:cNvPr id="16455" name="Check Box 71" hidden="1">
              <a:extLst>
                <a:ext uri="{63B3BB69-23CF-44E3-9099-C40C66FF867C}">
                  <a14:compatExt spid="_x0000_s16455"/>
                </a:ext>
                <a:ext uri="{FF2B5EF4-FFF2-40B4-BE49-F238E27FC236}">
                  <a16:creationId xmlns:a16="http://schemas.microsoft.com/office/drawing/2014/main" id="{00000000-0008-0000-0500-00004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72</xdr:row>
          <xdr:rowOff>0</xdr:rowOff>
        </xdr:from>
        <xdr:to>
          <xdr:col>8</xdr:col>
          <xdr:colOff>38100</xdr:colOff>
          <xdr:row>73</xdr:row>
          <xdr:rowOff>19050</xdr:rowOff>
        </xdr:to>
        <xdr:sp macro="" textlink="">
          <xdr:nvSpPr>
            <xdr:cNvPr id="16456" name="Check Box 72" hidden="1">
              <a:extLst>
                <a:ext uri="{63B3BB69-23CF-44E3-9099-C40C66FF867C}">
                  <a14:compatExt spid="_x0000_s16456"/>
                </a:ext>
                <a:ext uri="{FF2B5EF4-FFF2-40B4-BE49-F238E27FC236}">
                  <a16:creationId xmlns:a16="http://schemas.microsoft.com/office/drawing/2014/main" id="{00000000-0008-0000-0500-00004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73</xdr:row>
          <xdr:rowOff>0</xdr:rowOff>
        </xdr:from>
        <xdr:to>
          <xdr:col>8</xdr:col>
          <xdr:colOff>38100</xdr:colOff>
          <xdr:row>74</xdr:row>
          <xdr:rowOff>19050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74</xdr:row>
          <xdr:rowOff>0</xdr:rowOff>
        </xdr:from>
        <xdr:to>
          <xdr:col>8</xdr:col>
          <xdr:colOff>38100</xdr:colOff>
          <xdr:row>75</xdr:row>
          <xdr:rowOff>19050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75</xdr:row>
          <xdr:rowOff>0</xdr:rowOff>
        </xdr:from>
        <xdr:to>
          <xdr:col>8</xdr:col>
          <xdr:colOff>38100</xdr:colOff>
          <xdr:row>76</xdr:row>
          <xdr:rowOff>19050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76</xdr:row>
          <xdr:rowOff>0</xdr:rowOff>
        </xdr:from>
        <xdr:to>
          <xdr:col>8</xdr:col>
          <xdr:colOff>38100</xdr:colOff>
          <xdr:row>77</xdr:row>
          <xdr:rowOff>19050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77</xdr:row>
          <xdr:rowOff>0</xdr:rowOff>
        </xdr:from>
        <xdr:to>
          <xdr:col>8</xdr:col>
          <xdr:colOff>38100</xdr:colOff>
          <xdr:row>78</xdr:row>
          <xdr:rowOff>19050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78</xdr:row>
          <xdr:rowOff>0</xdr:rowOff>
        </xdr:from>
        <xdr:to>
          <xdr:col>8</xdr:col>
          <xdr:colOff>38100</xdr:colOff>
          <xdr:row>79</xdr:row>
          <xdr:rowOff>19050</xdr:rowOff>
        </xdr:to>
        <xdr:sp macro="" textlink="">
          <xdr:nvSpPr>
            <xdr:cNvPr id="16462" name="Check Box 78" hidden="1">
              <a:extLst>
                <a:ext uri="{63B3BB69-23CF-44E3-9099-C40C66FF867C}">
                  <a14:compatExt spid="_x0000_s16462"/>
                </a:ext>
                <a:ext uri="{FF2B5EF4-FFF2-40B4-BE49-F238E27FC236}">
                  <a16:creationId xmlns:a16="http://schemas.microsoft.com/office/drawing/2014/main" id="{00000000-0008-0000-0500-00004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79</xdr:row>
          <xdr:rowOff>0</xdr:rowOff>
        </xdr:from>
        <xdr:to>
          <xdr:col>8</xdr:col>
          <xdr:colOff>38100</xdr:colOff>
          <xdr:row>80</xdr:row>
          <xdr:rowOff>19050</xdr:rowOff>
        </xdr:to>
        <xdr:sp macro="" textlink="">
          <xdr:nvSpPr>
            <xdr:cNvPr id="16463" name="Check Box 79" hidden="1">
              <a:extLst>
                <a:ext uri="{63B3BB69-23CF-44E3-9099-C40C66FF867C}">
                  <a14:compatExt spid="_x0000_s16463"/>
                </a:ext>
                <a:ext uri="{FF2B5EF4-FFF2-40B4-BE49-F238E27FC236}">
                  <a16:creationId xmlns:a16="http://schemas.microsoft.com/office/drawing/2014/main" id="{00000000-0008-0000-0500-00004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80</xdr:row>
          <xdr:rowOff>0</xdr:rowOff>
        </xdr:from>
        <xdr:to>
          <xdr:col>8</xdr:col>
          <xdr:colOff>38100</xdr:colOff>
          <xdr:row>81</xdr:row>
          <xdr:rowOff>19050</xdr:rowOff>
        </xdr:to>
        <xdr:sp macro="" textlink="">
          <xdr:nvSpPr>
            <xdr:cNvPr id="16464" name="Check Box 80" hidden="1">
              <a:extLst>
                <a:ext uri="{63B3BB69-23CF-44E3-9099-C40C66FF867C}">
                  <a14:compatExt spid="_x0000_s16464"/>
                </a:ext>
                <a:ext uri="{FF2B5EF4-FFF2-40B4-BE49-F238E27FC236}">
                  <a16:creationId xmlns:a16="http://schemas.microsoft.com/office/drawing/2014/main" id="{00000000-0008-0000-0500-00005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81</xdr:row>
          <xdr:rowOff>0</xdr:rowOff>
        </xdr:from>
        <xdr:to>
          <xdr:col>8</xdr:col>
          <xdr:colOff>38100</xdr:colOff>
          <xdr:row>82</xdr:row>
          <xdr:rowOff>19050</xdr:rowOff>
        </xdr:to>
        <xdr:sp macro="" textlink="">
          <xdr:nvSpPr>
            <xdr:cNvPr id="16465" name="Check Box 81" hidden="1">
              <a:extLst>
                <a:ext uri="{63B3BB69-23CF-44E3-9099-C40C66FF867C}">
                  <a14:compatExt spid="_x0000_s16465"/>
                </a:ext>
                <a:ext uri="{FF2B5EF4-FFF2-40B4-BE49-F238E27FC236}">
                  <a16:creationId xmlns:a16="http://schemas.microsoft.com/office/drawing/2014/main" id="{00000000-0008-0000-0500-00005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82</xdr:row>
          <xdr:rowOff>0</xdr:rowOff>
        </xdr:from>
        <xdr:to>
          <xdr:col>8</xdr:col>
          <xdr:colOff>38100</xdr:colOff>
          <xdr:row>83</xdr:row>
          <xdr:rowOff>19050</xdr:rowOff>
        </xdr:to>
        <xdr:sp macro="" textlink="">
          <xdr:nvSpPr>
            <xdr:cNvPr id="16466" name="Check Box 82" hidden="1">
              <a:extLst>
                <a:ext uri="{63B3BB69-23CF-44E3-9099-C40C66FF867C}">
                  <a14:compatExt spid="_x0000_s16466"/>
                </a:ext>
                <a:ext uri="{FF2B5EF4-FFF2-40B4-BE49-F238E27FC236}">
                  <a16:creationId xmlns:a16="http://schemas.microsoft.com/office/drawing/2014/main" id="{00000000-0008-0000-0500-00005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83</xdr:row>
          <xdr:rowOff>0</xdr:rowOff>
        </xdr:from>
        <xdr:to>
          <xdr:col>8</xdr:col>
          <xdr:colOff>38100</xdr:colOff>
          <xdr:row>84</xdr:row>
          <xdr:rowOff>19050</xdr:rowOff>
        </xdr:to>
        <xdr:sp macro="" textlink="">
          <xdr:nvSpPr>
            <xdr:cNvPr id="16467" name="Check Box 83" hidden="1">
              <a:extLst>
                <a:ext uri="{63B3BB69-23CF-44E3-9099-C40C66FF867C}">
                  <a14:compatExt spid="_x0000_s16467"/>
                </a:ext>
                <a:ext uri="{FF2B5EF4-FFF2-40B4-BE49-F238E27FC236}">
                  <a16:creationId xmlns:a16="http://schemas.microsoft.com/office/drawing/2014/main" id="{00000000-0008-0000-0500-00005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84</xdr:row>
          <xdr:rowOff>0</xdr:rowOff>
        </xdr:from>
        <xdr:to>
          <xdr:col>8</xdr:col>
          <xdr:colOff>38100</xdr:colOff>
          <xdr:row>85</xdr:row>
          <xdr:rowOff>19050</xdr:rowOff>
        </xdr:to>
        <xdr:sp macro="" textlink="">
          <xdr:nvSpPr>
            <xdr:cNvPr id="16468" name="Check Box 84" hidden="1">
              <a:extLst>
                <a:ext uri="{63B3BB69-23CF-44E3-9099-C40C66FF867C}">
                  <a14:compatExt spid="_x0000_s16468"/>
                </a:ext>
                <a:ext uri="{FF2B5EF4-FFF2-40B4-BE49-F238E27FC236}">
                  <a16:creationId xmlns:a16="http://schemas.microsoft.com/office/drawing/2014/main" id="{00000000-0008-0000-0500-00005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85</xdr:row>
          <xdr:rowOff>0</xdr:rowOff>
        </xdr:from>
        <xdr:to>
          <xdr:col>8</xdr:col>
          <xdr:colOff>38100</xdr:colOff>
          <xdr:row>86</xdr:row>
          <xdr:rowOff>19050</xdr:rowOff>
        </xdr:to>
        <xdr:sp macro="" textlink="">
          <xdr:nvSpPr>
            <xdr:cNvPr id="16469" name="Check Box 85" hidden="1">
              <a:extLst>
                <a:ext uri="{63B3BB69-23CF-44E3-9099-C40C66FF867C}">
                  <a14:compatExt spid="_x0000_s16469"/>
                </a:ext>
                <a:ext uri="{FF2B5EF4-FFF2-40B4-BE49-F238E27FC236}">
                  <a16:creationId xmlns:a16="http://schemas.microsoft.com/office/drawing/2014/main" id="{00000000-0008-0000-0500-00005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86</xdr:row>
          <xdr:rowOff>0</xdr:rowOff>
        </xdr:from>
        <xdr:to>
          <xdr:col>8</xdr:col>
          <xdr:colOff>38100</xdr:colOff>
          <xdr:row>87</xdr:row>
          <xdr:rowOff>19050</xdr:rowOff>
        </xdr:to>
        <xdr:sp macro="" textlink="">
          <xdr:nvSpPr>
            <xdr:cNvPr id="16470" name="Check Box 86" hidden="1">
              <a:extLst>
                <a:ext uri="{63B3BB69-23CF-44E3-9099-C40C66FF867C}">
                  <a14:compatExt spid="_x0000_s16470"/>
                </a:ext>
                <a:ext uri="{FF2B5EF4-FFF2-40B4-BE49-F238E27FC236}">
                  <a16:creationId xmlns:a16="http://schemas.microsoft.com/office/drawing/2014/main" id="{00000000-0008-0000-0500-00005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87</xdr:row>
          <xdr:rowOff>0</xdr:rowOff>
        </xdr:from>
        <xdr:to>
          <xdr:col>8</xdr:col>
          <xdr:colOff>38100</xdr:colOff>
          <xdr:row>88</xdr:row>
          <xdr:rowOff>19050</xdr:rowOff>
        </xdr:to>
        <xdr:sp macro="" textlink="">
          <xdr:nvSpPr>
            <xdr:cNvPr id="16471" name="Check Box 87" hidden="1">
              <a:extLst>
                <a:ext uri="{63B3BB69-23CF-44E3-9099-C40C66FF867C}">
                  <a14:compatExt spid="_x0000_s16471"/>
                </a:ext>
                <a:ext uri="{FF2B5EF4-FFF2-40B4-BE49-F238E27FC236}">
                  <a16:creationId xmlns:a16="http://schemas.microsoft.com/office/drawing/2014/main" id="{00000000-0008-0000-0500-00005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88</xdr:row>
          <xdr:rowOff>0</xdr:rowOff>
        </xdr:from>
        <xdr:to>
          <xdr:col>8</xdr:col>
          <xdr:colOff>38100</xdr:colOff>
          <xdr:row>89</xdr:row>
          <xdr:rowOff>19050</xdr:rowOff>
        </xdr:to>
        <xdr:sp macro="" textlink="">
          <xdr:nvSpPr>
            <xdr:cNvPr id="16472" name="Check Box 88" hidden="1">
              <a:extLst>
                <a:ext uri="{63B3BB69-23CF-44E3-9099-C40C66FF867C}">
                  <a14:compatExt spid="_x0000_s16472"/>
                </a:ext>
                <a:ext uri="{FF2B5EF4-FFF2-40B4-BE49-F238E27FC236}">
                  <a16:creationId xmlns:a16="http://schemas.microsoft.com/office/drawing/2014/main" id="{00000000-0008-0000-0500-00005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89</xdr:row>
          <xdr:rowOff>0</xdr:rowOff>
        </xdr:from>
        <xdr:to>
          <xdr:col>8</xdr:col>
          <xdr:colOff>38100</xdr:colOff>
          <xdr:row>90</xdr:row>
          <xdr:rowOff>19050</xdr:rowOff>
        </xdr:to>
        <xdr:sp macro="" textlink="">
          <xdr:nvSpPr>
            <xdr:cNvPr id="16473" name="Check Box 89" hidden="1">
              <a:extLst>
                <a:ext uri="{63B3BB69-23CF-44E3-9099-C40C66FF867C}">
                  <a14:compatExt spid="_x0000_s16473"/>
                </a:ext>
                <a:ext uri="{FF2B5EF4-FFF2-40B4-BE49-F238E27FC236}">
                  <a16:creationId xmlns:a16="http://schemas.microsoft.com/office/drawing/2014/main" id="{00000000-0008-0000-0500-00005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90</xdr:row>
          <xdr:rowOff>0</xdr:rowOff>
        </xdr:from>
        <xdr:to>
          <xdr:col>8</xdr:col>
          <xdr:colOff>38100</xdr:colOff>
          <xdr:row>91</xdr:row>
          <xdr:rowOff>19050</xdr:rowOff>
        </xdr:to>
        <xdr:sp macro="" textlink="">
          <xdr:nvSpPr>
            <xdr:cNvPr id="16474" name="Check Box 90" hidden="1">
              <a:extLst>
                <a:ext uri="{63B3BB69-23CF-44E3-9099-C40C66FF867C}">
                  <a14:compatExt spid="_x0000_s16474"/>
                </a:ext>
                <a:ext uri="{FF2B5EF4-FFF2-40B4-BE49-F238E27FC236}">
                  <a16:creationId xmlns:a16="http://schemas.microsoft.com/office/drawing/2014/main" id="{00000000-0008-0000-0500-00005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91</xdr:row>
          <xdr:rowOff>0</xdr:rowOff>
        </xdr:from>
        <xdr:to>
          <xdr:col>8</xdr:col>
          <xdr:colOff>38100</xdr:colOff>
          <xdr:row>92</xdr:row>
          <xdr:rowOff>19050</xdr:rowOff>
        </xdr:to>
        <xdr:sp macro="" textlink="">
          <xdr:nvSpPr>
            <xdr:cNvPr id="16475" name="Check Box 91" hidden="1">
              <a:extLst>
                <a:ext uri="{63B3BB69-23CF-44E3-9099-C40C66FF867C}">
                  <a14:compatExt spid="_x0000_s16475"/>
                </a:ext>
                <a:ext uri="{FF2B5EF4-FFF2-40B4-BE49-F238E27FC236}">
                  <a16:creationId xmlns:a16="http://schemas.microsoft.com/office/drawing/2014/main" id="{00000000-0008-0000-0500-00005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92</xdr:row>
          <xdr:rowOff>0</xdr:rowOff>
        </xdr:from>
        <xdr:to>
          <xdr:col>8</xdr:col>
          <xdr:colOff>38100</xdr:colOff>
          <xdr:row>93</xdr:row>
          <xdr:rowOff>19050</xdr:rowOff>
        </xdr:to>
        <xdr:sp macro="" textlink="">
          <xdr:nvSpPr>
            <xdr:cNvPr id="16476" name="Check Box 92" hidden="1">
              <a:extLst>
                <a:ext uri="{63B3BB69-23CF-44E3-9099-C40C66FF867C}">
                  <a14:compatExt spid="_x0000_s16476"/>
                </a:ext>
                <a:ext uri="{FF2B5EF4-FFF2-40B4-BE49-F238E27FC236}">
                  <a16:creationId xmlns:a16="http://schemas.microsoft.com/office/drawing/2014/main" id="{00000000-0008-0000-0500-00005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93</xdr:row>
          <xdr:rowOff>0</xdr:rowOff>
        </xdr:from>
        <xdr:to>
          <xdr:col>8</xdr:col>
          <xdr:colOff>38100</xdr:colOff>
          <xdr:row>94</xdr:row>
          <xdr:rowOff>19050</xdr:rowOff>
        </xdr:to>
        <xdr:sp macro="" textlink="">
          <xdr:nvSpPr>
            <xdr:cNvPr id="16477" name="Check Box 93" hidden="1">
              <a:extLst>
                <a:ext uri="{63B3BB69-23CF-44E3-9099-C40C66FF867C}">
                  <a14:compatExt spid="_x0000_s16477"/>
                </a:ext>
                <a:ext uri="{FF2B5EF4-FFF2-40B4-BE49-F238E27FC236}">
                  <a16:creationId xmlns:a16="http://schemas.microsoft.com/office/drawing/2014/main" id="{00000000-0008-0000-0500-00005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94</xdr:row>
          <xdr:rowOff>0</xdr:rowOff>
        </xdr:from>
        <xdr:to>
          <xdr:col>8</xdr:col>
          <xdr:colOff>38100</xdr:colOff>
          <xdr:row>95</xdr:row>
          <xdr:rowOff>19050</xdr:rowOff>
        </xdr:to>
        <xdr:sp macro="" textlink="">
          <xdr:nvSpPr>
            <xdr:cNvPr id="16478" name="Check Box 94" hidden="1">
              <a:extLst>
                <a:ext uri="{63B3BB69-23CF-44E3-9099-C40C66FF867C}">
                  <a14:compatExt spid="_x0000_s16478"/>
                </a:ext>
                <a:ext uri="{FF2B5EF4-FFF2-40B4-BE49-F238E27FC236}">
                  <a16:creationId xmlns:a16="http://schemas.microsoft.com/office/drawing/2014/main" id="{00000000-0008-0000-0500-00005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95</xdr:row>
          <xdr:rowOff>0</xdr:rowOff>
        </xdr:from>
        <xdr:to>
          <xdr:col>8</xdr:col>
          <xdr:colOff>38100</xdr:colOff>
          <xdr:row>96</xdr:row>
          <xdr:rowOff>19050</xdr:rowOff>
        </xdr:to>
        <xdr:sp macro="" textlink="">
          <xdr:nvSpPr>
            <xdr:cNvPr id="16479" name="Check Box 95" hidden="1">
              <a:extLst>
                <a:ext uri="{63B3BB69-23CF-44E3-9099-C40C66FF867C}">
                  <a14:compatExt spid="_x0000_s16479"/>
                </a:ext>
                <a:ext uri="{FF2B5EF4-FFF2-40B4-BE49-F238E27FC236}">
                  <a16:creationId xmlns:a16="http://schemas.microsoft.com/office/drawing/2014/main" id="{00000000-0008-0000-0500-00005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96</xdr:row>
          <xdr:rowOff>0</xdr:rowOff>
        </xdr:from>
        <xdr:to>
          <xdr:col>8</xdr:col>
          <xdr:colOff>38100</xdr:colOff>
          <xdr:row>97</xdr:row>
          <xdr:rowOff>19050</xdr:rowOff>
        </xdr:to>
        <xdr:sp macro="" textlink="">
          <xdr:nvSpPr>
            <xdr:cNvPr id="16480" name="Check Box 96" hidden="1">
              <a:extLst>
                <a:ext uri="{63B3BB69-23CF-44E3-9099-C40C66FF867C}">
                  <a14:compatExt spid="_x0000_s16480"/>
                </a:ext>
                <a:ext uri="{FF2B5EF4-FFF2-40B4-BE49-F238E27FC236}">
                  <a16:creationId xmlns:a16="http://schemas.microsoft.com/office/drawing/2014/main" id="{00000000-0008-0000-0500-00006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97</xdr:row>
          <xdr:rowOff>0</xdr:rowOff>
        </xdr:from>
        <xdr:to>
          <xdr:col>8</xdr:col>
          <xdr:colOff>38100</xdr:colOff>
          <xdr:row>98</xdr:row>
          <xdr:rowOff>19050</xdr:rowOff>
        </xdr:to>
        <xdr:sp macro="" textlink="">
          <xdr:nvSpPr>
            <xdr:cNvPr id="16481" name="Check Box 97" hidden="1">
              <a:extLst>
                <a:ext uri="{63B3BB69-23CF-44E3-9099-C40C66FF867C}">
                  <a14:compatExt spid="_x0000_s16481"/>
                </a:ext>
                <a:ext uri="{FF2B5EF4-FFF2-40B4-BE49-F238E27FC236}">
                  <a16:creationId xmlns:a16="http://schemas.microsoft.com/office/drawing/2014/main" id="{00000000-0008-0000-0500-00006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98</xdr:row>
          <xdr:rowOff>0</xdr:rowOff>
        </xdr:from>
        <xdr:to>
          <xdr:col>8</xdr:col>
          <xdr:colOff>38100</xdr:colOff>
          <xdr:row>99</xdr:row>
          <xdr:rowOff>19050</xdr:rowOff>
        </xdr:to>
        <xdr:sp macro="" textlink="">
          <xdr:nvSpPr>
            <xdr:cNvPr id="16482" name="Check Box 98" hidden="1">
              <a:extLst>
                <a:ext uri="{63B3BB69-23CF-44E3-9099-C40C66FF867C}">
                  <a14:compatExt spid="_x0000_s16482"/>
                </a:ext>
                <a:ext uri="{FF2B5EF4-FFF2-40B4-BE49-F238E27FC236}">
                  <a16:creationId xmlns:a16="http://schemas.microsoft.com/office/drawing/2014/main" id="{00000000-0008-0000-0500-00006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99</xdr:row>
          <xdr:rowOff>0</xdr:rowOff>
        </xdr:from>
        <xdr:to>
          <xdr:col>8</xdr:col>
          <xdr:colOff>38100</xdr:colOff>
          <xdr:row>100</xdr:row>
          <xdr:rowOff>19050</xdr:rowOff>
        </xdr:to>
        <xdr:sp macro="" textlink="">
          <xdr:nvSpPr>
            <xdr:cNvPr id="16483" name="Check Box 99" hidden="1">
              <a:extLst>
                <a:ext uri="{63B3BB69-23CF-44E3-9099-C40C66FF867C}">
                  <a14:compatExt spid="_x0000_s16483"/>
                </a:ext>
                <a:ext uri="{FF2B5EF4-FFF2-40B4-BE49-F238E27FC236}">
                  <a16:creationId xmlns:a16="http://schemas.microsoft.com/office/drawing/2014/main" id="{00000000-0008-0000-0500-00006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100</xdr:row>
          <xdr:rowOff>0</xdr:rowOff>
        </xdr:from>
        <xdr:to>
          <xdr:col>8</xdr:col>
          <xdr:colOff>38100</xdr:colOff>
          <xdr:row>101</xdr:row>
          <xdr:rowOff>19050</xdr:rowOff>
        </xdr:to>
        <xdr:sp macro="" textlink="">
          <xdr:nvSpPr>
            <xdr:cNvPr id="16484" name="Check Box 100" hidden="1">
              <a:extLst>
                <a:ext uri="{63B3BB69-23CF-44E3-9099-C40C66FF867C}">
                  <a14:compatExt spid="_x0000_s16484"/>
                </a:ext>
                <a:ext uri="{FF2B5EF4-FFF2-40B4-BE49-F238E27FC236}">
                  <a16:creationId xmlns:a16="http://schemas.microsoft.com/office/drawing/2014/main" id="{00000000-0008-0000-0500-00006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101</xdr:row>
          <xdr:rowOff>0</xdr:rowOff>
        </xdr:from>
        <xdr:to>
          <xdr:col>8</xdr:col>
          <xdr:colOff>38100</xdr:colOff>
          <xdr:row>102</xdr:row>
          <xdr:rowOff>19050</xdr:rowOff>
        </xdr:to>
        <xdr:sp macro="" textlink="">
          <xdr:nvSpPr>
            <xdr:cNvPr id="16485" name="Check Box 101" hidden="1">
              <a:extLst>
                <a:ext uri="{63B3BB69-23CF-44E3-9099-C40C66FF867C}">
                  <a14:compatExt spid="_x0000_s16485"/>
                </a:ext>
                <a:ext uri="{FF2B5EF4-FFF2-40B4-BE49-F238E27FC236}">
                  <a16:creationId xmlns:a16="http://schemas.microsoft.com/office/drawing/2014/main" id="{00000000-0008-0000-0500-00006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102</xdr:row>
          <xdr:rowOff>0</xdr:rowOff>
        </xdr:from>
        <xdr:to>
          <xdr:col>8</xdr:col>
          <xdr:colOff>38100</xdr:colOff>
          <xdr:row>103</xdr:row>
          <xdr:rowOff>19050</xdr:rowOff>
        </xdr:to>
        <xdr:sp macro="" textlink="">
          <xdr:nvSpPr>
            <xdr:cNvPr id="16486" name="Check Box 102" hidden="1">
              <a:extLst>
                <a:ext uri="{63B3BB69-23CF-44E3-9099-C40C66FF867C}">
                  <a14:compatExt spid="_x0000_s16486"/>
                </a:ext>
                <a:ext uri="{FF2B5EF4-FFF2-40B4-BE49-F238E27FC236}">
                  <a16:creationId xmlns:a16="http://schemas.microsoft.com/office/drawing/2014/main" id="{00000000-0008-0000-0500-00006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103</xdr:row>
          <xdr:rowOff>0</xdr:rowOff>
        </xdr:from>
        <xdr:to>
          <xdr:col>8</xdr:col>
          <xdr:colOff>38100</xdr:colOff>
          <xdr:row>104</xdr:row>
          <xdr:rowOff>19050</xdr:rowOff>
        </xdr:to>
        <xdr:sp macro="" textlink="">
          <xdr:nvSpPr>
            <xdr:cNvPr id="16487" name="Check Box 103" hidden="1">
              <a:extLst>
                <a:ext uri="{63B3BB69-23CF-44E3-9099-C40C66FF867C}">
                  <a14:compatExt spid="_x0000_s16487"/>
                </a:ext>
                <a:ext uri="{FF2B5EF4-FFF2-40B4-BE49-F238E27FC236}">
                  <a16:creationId xmlns:a16="http://schemas.microsoft.com/office/drawing/2014/main" id="{00000000-0008-0000-0500-00006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104</xdr:row>
          <xdr:rowOff>0</xdr:rowOff>
        </xdr:from>
        <xdr:to>
          <xdr:col>8</xdr:col>
          <xdr:colOff>38100</xdr:colOff>
          <xdr:row>105</xdr:row>
          <xdr:rowOff>19050</xdr:rowOff>
        </xdr:to>
        <xdr:sp macro="" textlink="">
          <xdr:nvSpPr>
            <xdr:cNvPr id="16488" name="Check Box 104" hidden="1">
              <a:extLst>
                <a:ext uri="{63B3BB69-23CF-44E3-9099-C40C66FF867C}">
                  <a14:compatExt spid="_x0000_s16488"/>
                </a:ext>
                <a:ext uri="{FF2B5EF4-FFF2-40B4-BE49-F238E27FC236}">
                  <a16:creationId xmlns:a16="http://schemas.microsoft.com/office/drawing/2014/main" id="{00000000-0008-0000-0500-00006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105</xdr:row>
          <xdr:rowOff>0</xdr:rowOff>
        </xdr:from>
        <xdr:to>
          <xdr:col>8</xdr:col>
          <xdr:colOff>38100</xdr:colOff>
          <xdr:row>106</xdr:row>
          <xdr:rowOff>19050</xdr:rowOff>
        </xdr:to>
        <xdr:sp macro="" textlink="">
          <xdr:nvSpPr>
            <xdr:cNvPr id="16489" name="Check Box 105" hidden="1">
              <a:extLst>
                <a:ext uri="{63B3BB69-23CF-44E3-9099-C40C66FF867C}">
                  <a14:compatExt spid="_x0000_s16489"/>
                </a:ext>
                <a:ext uri="{FF2B5EF4-FFF2-40B4-BE49-F238E27FC236}">
                  <a16:creationId xmlns:a16="http://schemas.microsoft.com/office/drawing/2014/main" id="{00000000-0008-0000-0500-00006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106</xdr:row>
          <xdr:rowOff>0</xdr:rowOff>
        </xdr:from>
        <xdr:to>
          <xdr:col>8</xdr:col>
          <xdr:colOff>38100</xdr:colOff>
          <xdr:row>107</xdr:row>
          <xdr:rowOff>19050</xdr:rowOff>
        </xdr:to>
        <xdr:sp macro="" textlink="">
          <xdr:nvSpPr>
            <xdr:cNvPr id="16490" name="Check Box 106" hidden="1">
              <a:extLst>
                <a:ext uri="{63B3BB69-23CF-44E3-9099-C40C66FF867C}">
                  <a14:compatExt spid="_x0000_s16490"/>
                </a:ext>
                <a:ext uri="{FF2B5EF4-FFF2-40B4-BE49-F238E27FC236}">
                  <a16:creationId xmlns:a16="http://schemas.microsoft.com/office/drawing/2014/main" id="{00000000-0008-0000-0500-00006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107</xdr:row>
          <xdr:rowOff>0</xdr:rowOff>
        </xdr:from>
        <xdr:to>
          <xdr:col>8</xdr:col>
          <xdr:colOff>38100</xdr:colOff>
          <xdr:row>108</xdr:row>
          <xdr:rowOff>19050</xdr:rowOff>
        </xdr:to>
        <xdr:sp macro="" textlink="">
          <xdr:nvSpPr>
            <xdr:cNvPr id="16491" name="Check Box 107" hidden="1">
              <a:extLst>
                <a:ext uri="{63B3BB69-23CF-44E3-9099-C40C66FF867C}">
                  <a14:compatExt spid="_x0000_s16491"/>
                </a:ext>
                <a:ext uri="{FF2B5EF4-FFF2-40B4-BE49-F238E27FC236}">
                  <a16:creationId xmlns:a16="http://schemas.microsoft.com/office/drawing/2014/main" id="{00000000-0008-0000-0500-00006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108</xdr:row>
          <xdr:rowOff>0</xdr:rowOff>
        </xdr:from>
        <xdr:to>
          <xdr:col>8</xdr:col>
          <xdr:colOff>38100</xdr:colOff>
          <xdr:row>109</xdr:row>
          <xdr:rowOff>19050</xdr:rowOff>
        </xdr:to>
        <xdr:sp macro="" textlink="">
          <xdr:nvSpPr>
            <xdr:cNvPr id="16492" name="Check Box 108" hidden="1">
              <a:extLst>
                <a:ext uri="{63B3BB69-23CF-44E3-9099-C40C66FF867C}">
                  <a14:compatExt spid="_x0000_s16492"/>
                </a:ext>
                <a:ext uri="{FF2B5EF4-FFF2-40B4-BE49-F238E27FC236}">
                  <a16:creationId xmlns:a16="http://schemas.microsoft.com/office/drawing/2014/main" id="{00000000-0008-0000-0500-00006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109</xdr:row>
          <xdr:rowOff>0</xdr:rowOff>
        </xdr:from>
        <xdr:to>
          <xdr:col>8</xdr:col>
          <xdr:colOff>38100</xdr:colOff>
          <xdr:row>110</xdr:row>
          <xdr:rowOff>19050</xdr:rowOff>
        </xdr:to>
        <xdr:sp macro="" textlink="">
          <xdr:nvSpPr>
            <xdr:cNvPr id="16493" name="Check Box 109" hidden="1">
              <a:extLst>
                <a:ext uri="{63B3BB69-23CF-44E3-9099-C40C66FF867C}">
                  <a14:compatExt spid="_x0000_s16493"/>
                </a:ext>
                <a:ext uri="{FF2B5EF4-FFF2-40B4-BE49-F238E27FC236}">
                  <a16:creationId xmlns:a16="http://schemas.microsoft.com/office/drawing/2014/main" id="{00000000-0008-0000-0500-00006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110</xdr:row>
          <xdr:rowOff>0</xdr:rowOff>
        </xdr:from>
        <xdr:to>
          <xdr:col>8</xdr:col>
          <xdr:colOff>38100</xdr:colOff>
          <xdr:row>111</xdr:row>
          <xdr:rowOff>19050</xdr:rowOff>
        </xdr:to>
        <xdr:sp macro="" textlink="">
          <xdr:nvSpPr>
            <xdr:cNvPr id="16494" name="Check Box 110" hidden="1">
              <a:extLst>
                <a:ext uri="{63B3BB69-23CF-44E3-9099-C40C66FF867C}">
                  <a14:compatExt spid="_x0000_s16494"/>
                </a:ext>
                <a:ext uri="{FF2B5EF4-FFF2-40B4-BE49-F238E27FC236}">
                  <a16:creationId xmlns:a16="http://schemas.microsoft.com/office/drawing/2014/main" id="{00000000-0008-0000-0500-00006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111</xdr:row>
          <xdr:rowOff>0</xdr:rowOff>
        </xdr:from>
        <xdr:to>
          <xdr:col>8</xdr:col>
          <xdr:colOff>38100</xdr:colOff>
          <xdr:row>112</xdr:row>
          <xdr:rowOff>19050</xdr:rowOff>
        </xdr:to>
        <xdr:sp macro="" textlink="">
          <xdr:nvSpPr>
            <xdr:cNvPr id="16495" name="Check Box 111" hidden="1">
              <a:extLst>
                <a:ext uri="{63B3BB69-23CF-44E3-9099-C40C66FF867C}">
                  <a14:compatExt spid="_x0000_s16495"/>
                </a:ext>
                <a:ext uri="{FF2B5EF4-FFF2-40B4-BE49-F238E27FC236}">
                  <a16:creationId xmlns:a16="http://schemas.microsoft.com/office/drawing/2014/main" id="{00000000-0008-0000-0500-00006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112</xdr:row>
          <xdr:rowOff>0</xdr:rowOff>
        </xdr:from>
        <xdr:to>
          <xdr:col>8</xdr:col>
          <xdr:colOff>38100</xdr:colOff>
          <xdr:row>113</xdr:row>
          <xdr:rowOff>19050</xdr:rowOff>
        </xdr:to>
        <xdr:sp macro="" textlink="">
          <xdr:nvSpPr>
            <xdr:cNvPr id="16496" name="Check Box 112" hidden="1">
              <a:extLst>
                <a:ext uri="{63B3BB69-23CF-44E3-9099-C40C66FF867C}">
                  <a14:compatExt spid="_x0000_s16496"/>
                </a:ext>
                <a:ext uri="{FF2B5EF4-FFF2-40B4-BE49-F238E27FC236}">
                  <a16:creationId xmlns:a16="http://schemas.microsoft.com/office/drawing/2014/main" id="{00000000-0008-0000-0500-00007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113</xdr:row>
          <xdr:rowOff>0</xdr:rowOff>
        </xdr:from>
        <xdr:to>
          <xdr:col>8</xdr:col>
          <xdr:colOff>38100</xdr:colOff>
          <xdr:row>114</xdr:row>
          <xdr:rowOff>19050</xdr:rowOff>
        </xdr:to>
        <xdr:sp macro="" textlink="">
          <xdr:nvSpPr>
            <xdr:cNvPr id="16497" name="Check Box 113" hidden="1">
              <a:extLst>
                <a:ext uri="{63B3BB69-23CF-44E3-9099-C40C66FF867C}">
                  <a14:compatExt spid="_x0000_s16497"/>
                </a:ext>
                <a:ext uri="{FF2B5EF4-FFF2-40B4-BE49-F238E27FC236}">
                  <a16:creationId xmlns:a16="http://schemas.microsoft.com/office/drawing/2014/main" id="{00000000-0008-0000-0500-00007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114</xdr:row>
          <xdr:rowOff>0</xdr:rowOff>
        </xdr:from>
        <xdr:to>
          <xdr:col>8</xdr:col>
          <xdr:colOff>38100</xdr:colOff>
          <xdr:row>115</xdr:row>
          <xdr:rowOff>19050</xdr:rowOff>
        </xdr:to>
        <xdr:sp macro="" textlink="">
          <xdr:nvSpPr>
            <xdr:cNvPr id="16498" name="Check Box 114" hidden="1">
              <a:extLst>
                <a:ext uri="{63B3BB69-23CF-44E3-9099-C40C66FF867C}">
                  <a14:compatExt spid="_x0000_s16498"/>
                </a:ext>
                <a:ext uri="{FF2B5EF4-FFF2-40B4-BE49-F238E27FC236}">
                  <a16:creationId xmlns:a16="http://schemas.microsoft.com/office/drawing/2014/main" id="{00000000-0008-0000-0500-00007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115</xdr:row>
          <xdr:rowOff>0</xdr:rowOff>
        </xdr:from>
        <xdr:to>
          <xdr:col>8</xdr:col>
          <xdr:colOff>38100</xdr:colOff>
          <xdr:row>116</xdr:row>
          <xdr:rowOff>19050</xdr:rowOff>
        </xdr:to>
        <xdr:sp macro="" textlink="">
          <xdr:nvSpPr>
            <xdr:cNvPr id="16499" name="Check Box 115" hidden="1">
              <a:extLst>
                <a:ext uri="{63B3BB69-23CF-44E3-9099-C40C66FF867C}">
                  <a14:compatExt spid="_x0000_s16499"/>
                </a:ext>
                <a:ext uri="{FF2B5EF4-FFF2-40B4-BE49-F238E27FC236}">
                  <a16:creationId xmlns:a16="http://schemas.microsoft.com/office/drawing/2014/main" id="{00000000-0008-0000-0500-00007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116</xdr:row>
          <xdr:rowOff>0</xdr:rowOff>
        </xdr:from>
        <xdr:to>
          <xdr:col>8</xdr:col>
          <xdr:colOff>38100</xdr:colOff>
          <xdr:row>117</xdr:row>
          <xdr:rowOff>19050</xdr:rowOff>
        </xdr:to>
        <xdr:sp macro="" textlink="">
          <xdr:nvSpPr>
            <xdr:cNvPr id="16500" name="Check Box 116" hidden="1">
              <a:extLst>
                <a:ext uri="{63B3BB69-23CF-44E3-9099-C40C66FF867C}">
                  <a14:compatExt spid="_x0000_s16500"/>
                </a:ext>
                <a:ext uri="{FF2B5EF4-FFF2-40B4-BE49-F238E27FC236}">
                  <a16:creationId xmlns:a16="http://schemas.microsoft.com/office/drawing/2014/main" id="{00000000-0008-0000-0500-00007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117</xdr:row>
          <xdr:rowOff>0</xdr:rowOff>
        </xdr:from>
        <xdr:to>
          <xdr:col>8</xdr:col>
          <xdr:colOff>38100</xdr:colOff>
          <xdr:row>118</xdr:row>
          <xdr:rowOff>19050</xdr:rowOff>
        </xdr:to>
        <xdr:sp macro="" textlink="">
          <xdr:nvSpPr>
            <xdr:cNvPr id="16501" name="Check Box 117" hidden="1">
              <a:extLst>
                <a:ext uri="{63B3BB69-23CF-44E3-9099-C40C66FF867C}">
                  <a14:compatExt spid="_x0000_s16501"/>
                </a:ext>
                <a:ext uri="{FF2B5EF4-FFF2-40B4-BE49-F238E27FC236}">
                  <a16:creationId xmlns:a16="http://schemas.microsoft.com/office/drawing/2014/main" id="{00000000-0008-0000-0500-00007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118</xdr:row>
          <xdr:rowOff>0</xdr:rowOff>
        </xdr:from>
        <xdr:to>
          <xdr:col>8</xdr:col>
          <xdr:colOff>38100</xdr:colOff>
          <xdr:row>119</xdr:row>
          <xdr:rowOff>19050</xdr:rowOff>
        </xdr:to>
        <xdr:sp macro="" textlink="">
          <xdr:nvSpPr>
            <xdr:cNvPr id="16502" name="Check Box 118" hidden="1">
              <a:extLst>
                <a:ext uri="{63B3BB69-23CF-44E3-9099-C40C66FF867C}">
                  <a14:compatExt spid="_x0000_s16502"/>
                </a:ext>
                <a:ext uri="{FF2B5EF4-FFF2-40B4-BE49-F238E27FC236}">
                  <a16:creationId xmlns:a16="http://schemas.microsoft.com/office/drawing/2014/main" id="{00000000-0008-0000-0500-00007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119</xdr:row>
          <xdr:rowOff>0</xdr:rowOff>
        </xdr:from>
        <xdr:to>
          <xdr:col>8</xdr:col>
          <xdr:colOff>38100</xdr:colOff>
          <xdr:row>120</xdr:row>
          <xdr:rowOff>19050</xdr:rowOff>
        </xdr:to>
        <xdr:sp macro="" textlink="">
          <xdr:nvSpPr>
            <xdr:cNvPr id="16503" name="Check Box 119" hidden="1">
              <a:extLst>
                <a:ext uri="{63B3BB69-23CF-44E3-9099-C40C66FF867C}">
                  <a14:compatExt spid="_x0000_s16503"/>
                </a:ext>
                <a:ext uri="{FF2B5EF4-FFF2-40B4-BE49-F238E27FC236}">
                  <a16:creationId xmlns:a16="http://schemas.microsoft.com/office/drawing/2014/main" id="{00000000-0008-0000-0500-00007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120</xdr:row>
          <xdr:rowOff>0</xdr:rowOff>
        </xdr:from>
        <xdr:to>
          <xdr:col>8</xdr:col>
          <xdr:colOff>38100</xdr:colOff>
          <xdr:row>121</xdr:row>
          <xdr:rowOff>19050</xdr:rowOff>
        </xdr:to>
        <xdr:sp macro="" textlink="">
          <xdr:nvSpPr>
            <xdr:cNvPr id="16504" name="Check Box 120" hidden="1">
              <a:extLst>
                <a:ext uri="{63B3BB69-23CF-44E3-9099-C40C66FF867C}">
                  <a14:compatExt spid="_x0000_s16504"/>
                </a:ext>
                <a:ext uri="{FF2B5EF4-FFF2-40B4-BE49-F238E27FC236}">
                  <a16:creationId xmlns:a16="http://schemas.microsoft.com/office/drawing/2014/main" id="{00000000-0008-0000-0500-00007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121</xdr:row>
          <xdr:rowOff>0</xdr:rowOff>
        </xdr:from>
        <xdr:to>
          <xdr:col>8</xdr:col>
          <xdr:colOff>38100</xdr:colOff>
          <xdr:row>122</xdr:row>
          <xdr:rowOff>19050</xdr:rowOff>
        </xdr:to>
        <xdr:sp macro="" textlink="">
          <xdr:nvSpPr>
            <xdr:cNvPr id="16505" name="Check Box 121" hidden="1">
              <a:extLst>
                <a:ext uri="{63B3BB69-23CF-44E3-9099-C40C66FF867C}">
                  <a14:compatExt spid="_x0000_s16505"/>
                </a:ext>
                <a:ext uri="{FF2B5EF4-FFF2-40B4-BE49-F238E27FC236}">
                  <a16:creationId xmlns:a16="http://schemas.microsoft.com/office/drawing/2014/main" id="{00000000-0008-0000-0500-00007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122</xdr:row>
          <xdr:rowOff>0</xdr:rowOff>
        </xdr:from>
        <xdr:to>
          <xdr:col>8</xdr:col>
          <xdr:colOff>38100</xdr:colOff>
          <xdr:row>123</xdr:row>
          <xdr:rowOff>19050</xdr:rowOff>
        </xdr:to>
        <xdr:sp macro="" textlink="">
          <xdr:nvSpPr>
            <xdr:cNvPr id="16506" name="Check Box 122" hidden="1">
              <a:extLst>
                <a:ext uri="{63B3BB69-23CF-44E3-9099-C40C66FF867C}">
                  <a14:compatExt spid="_x0000_s16506"/>
                </a:ext>
                <a:ext uri="{FF2B5EF4-FFF2-40B4-BE49-F238E27FC236}">
                  <a16:creationId xmlns:a16="http://schemas.microsoft.com/office/drawing/2014/main" id="{00000000-0008-0000-0500-00007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123</xdr:row>
          <xdr:rowOff>0</xdr:rowOff>
        </xdr:from>
        <xdr:to>
          <xdr:col>8</xdr:col>
          <xdr:colOff>38100</xdr:colOff>
          <xdr:row>124</xdr:row>
          <xdr:rowOff>19050</xdr:rowOff>
        </xdr:to>
        <xdr:sp macro="" textlink="">
          <xdr:nvSpPr>
            <xdr:cNvPr id="16507" name="Check Box 123" hidden="1">
              <a:extLst>
                <a:ext uri="{63B3BB69-23CF-44E3-9099-C40C66FF867C}">
                  <a14:compatExt spid="_x0000_s16507"/>
                </a:ext>
                <a:ext uri="{FF2B5EF4-FFF2-40B4-BE49-F238E27FC236}">
                  <a16:creationId xmlns:a16="http://schemas.microsoft.com/office/drawing/2014/main" id="{00000000-0008-0000-0500-00007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124</xdr:row>
          <xdr:rowOff>0</xdr:rowOff>
        </xdr:from>
        <xdr:to>
          <xdr:col>8</xdr:col>
          <xdr:colOff>38100</xdr:colOff>
          <xdr:row>125</xdr:row>
          <xdr:rowOff>19050</xdr:rowOff>
        </xdr:to>
        <xdr:sp macro="" textlink="">
          <xdr:nvSpPr>
            <xdr:cNvPr id="16508" name="Check Box 124" hidden="1">
              <a:extLst>
                <a:ext uri="{63B3BB69-23CF-44E3-9099-C40C66FF867C}">
                  <a14:compatExt spid="_x0000_s16508"/>
                </a:ext>
                <a:ext uri="{FF2B5EF4-FFF2-40B4-BE49-F238E27FC236}">
                  <a16:creationId xmlns:a16="http://schemas.microsoft.com/office/drawing/2014/main" id="{00000000-0008-0000-0500-00007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125</xdr:row>
          <xdr:rowOff>0</xdr:rowOff>
        </xdr:from>
        <xdr:to>
          <xdr:col>8</xdr:col>
          <xdr:colOff>38100</xdr:colOff>
          <xdr:row>126</xdr:row>
          <xdr:rowOff>19050</xdr:rowOff>
        </xdr:to>
        <xdr:sp macro="" textlink="">
          <xdr:nvSpPr>
            <xdr:cNvPr id="16509" name="Check Box 125" hidden="1">
              <a:extLst>
                <a:ext uri="{63B3BB69-23CF-44E3-9099-C40C66FF867C}">
                  <a14:compatExt spid="_x0000_s16509"/>
                </a:ext>
                <a:ext uri="{FF2B5EF4-FFF2-40B4-BE49-F238E27FC236}">
                  <a16:creationId xmlns:a16="http://schemas.microsoft.com/office/drawing/2014/main" id="{00000000-0008-0000-0500-00007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126</xdr:row>
          <xdr:rowOff>0</xdr:rowOff>
        </xdr:from>
        <xdr:to>
          <xdr:col>8</xdr:col>
          <xdr:colOff>38100</xdr:colOff>
          <xdr:row>127</xdr:row>
          <xdr:rowOff>19050</xdr:rowOff>
        </xdr:to>
        <xdr:sp macro="" textlink="">
          <xdr:nvSpPr>
            <xdr:cNvPr id="16510" name="Check Box 126" hidden="1">
              <a:extLst>
                <a:ext uri="{63B3BB69-23CF-44E3-9099-C40C66FF867C}">
                  <a14:compatExt spid="_x0000_s16510"/>
                </a:ext>
                <a:ext uri="{FF2B5EF4-FFF2-40B4-BE49-F238E27FC236}">
                  <a16:creationId xmlns:a16="http://schemas.microsoft.com/office/drawing/2014/main" id="{00000000-0008-0000-0500-00007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127</xdr:row>
          <xdr:rowOff>0</xdr:rowOff>
        </xdr:from>
        <xdr:to>
          <xdr:col>8</xdr:col>
          <xdr:colOff>38100</xdr:colOff>
          <xdr:row>128</xdr:row>
          <xdr:rowOff>19050</xdr:rowOff>
        </xdr:to>
        <xdr:sp macro="" textlink="">
          <xdr:nvSpPr>
            <xdr:cNvPr id="16511" name="Check Box 127" hidden="1">
              <a:extLst>
                <a:ext uri="{63B3BB69-23CF-44E3-9099-C40C66FF867C}">
                  <a14:compatExt spid="_x0000_s16511"/>
                </a:ext>
                <a:ext uri="{FF2B5EF4-FFF2-40B4-BE49-F238E27FC236}">
                  <a16:creationId xmlns:a16="http://schemas.microsoft.com/office/drawing/2014/main" id="{00000000-0008-0000-0500-00007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128</xdr:row>
          <xdr:rowOff>0</xdr:rowOff>
        </xdr:from>
        <xdr:to>
          <xdr:col>8</xdr:col>
          <xdr:colOff>38100</xdr:colOff>
          <xdr:row>129</xdr:row>
          <xdr:rowOff>19050</xdr:rowOff>
        </xdr:to>
        <xdr:sp macro="" textlink="">
          <xdr:nvSpPr>
            <xdr:cNvPr id="16512" name="Check Box 128" hidden="1">
              <a:extLst>
                <a:ext uri="{63B3BB69-23CF-44E3-9099-C40C66FF867C}">
                  <a14:compatExt spid="_x0000_s16512"/>
                </a:ext>
                <a:ext uri="{FF2B5EF4-FFF2-40B4-BE49-F238E27FC236}">
                  <a16:creationId xmlns:a16="http://schemas.microsoft.com/office/drawing/2014/main" id="{00000000-0008-0000-0500-00008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129</xdr:row>
          <xdr:rowOff>0</xdr:rowOff>
        </xdr:from>
        <xdr:to>
          <xdr:col>8</xdr:col>
          <xdr:colOff>38100</xdr:colOff>
          <xdr:row>130</xdr:row>
          <xdr:rowOff>19050</xdr:rowOff>
        </xdr:to>
        <xdr:sp macro="" textlink="">
          <xdr:nvSpPr>
            <xdr:cNvPr id="16513" name="Check Box 129" hidden="1">
              <a:extLst>
                <a:ext uri="{63B3BB69-23CF-44E3-9099-C40C66FF867C}">
                  <a14:compatExt spid="_x0000_s16513"/>
                </a:ext>
                <a:ext uri="{FF2B5EF4-FFF2-40B4-BE49-F238E27FC236}">
                  <a16:creationId xmlns:a16="http://schemas.microsoft.com/office/drawing/2014/main" id="{00000000-0008-0000-0500-00008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28575</xdr:rowOff>
        </xdr:from>
        <xdr:to>
          <xdr:col>12</xdr:col>
          <xdr:colOff>723900</xdr:colOff>
          <xdr:row>7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une dépense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104775</xdr:rowOff>
        </xdr:from>
        <xdr:to>
          <xdr:col>5</xdr:col>
          <xdr:colOff>85725</xdr:colOff>
          <xdr:row>13</xdr:row>
          <xdr:rowOff>28575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6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104775</xdr:rowOff>
        </xdr:from>
        <xdr:to>
          <xdr:col>5</xdr:col>
          <xdr:colOff>85725</xdr:colOff>
          <xdr:row>14</xdr:row>
          <xdr:rowOff>28575</xdr:rowOff>
        </xdr:to>
        <xdr:sp macro="" textlink="">
          <xdr:nvSpPr>
            <xdr:cNvPr id="19459" name="Check Box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6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104775</xdr:rowOff>
        </xdr:from>
        <xdr:to>
          <xdr:col>5</xdr:col>
          <xdr:colOff>85725</xdr:colOff>
          <xdr:row>15</xdr:row>
          <xdr:rowOff>28575</xdr:rowOff>
        </xdr:to>
        <xdr:sp macro="" textlink="">
          <xdr:nvSpPr>
            <xdr:cNvPr id="19460" name="Check Box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6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104775</xdr:rowOff>
        </xdr:from>
        <xdr:to>
          <xdr:col>5</xdr:col>
          <xdr:colOff>85725</xdr:colOff>
          <xdr:row>16</xdr:row>
          <xdr:rowOff>28575</xdr:rowOff>
        </xdr:to>
        <xdr:sp macro="" textlink="">
          <xdr:nvSpPr>
            <xdr:cNvPr id="19461" name="Check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6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104775</xdr:rowOff>
        </xdr:from>
        <xdr:to>
          <xdr:col>5</xdr:col>
          <xdr:colOff>85725</xdr:colOff>
          <xdr:row>17</xdr:row>
          <xdr:rowOff>28575</xdr:rowOff>
        </xdr:to>
        <xdr:sp macro="" textlink="">
          <xdr:nvSpPr>
            <xdr:cNvPr id="19462" name="Check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6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104775</xdr:rowOff>
        </xdr:from>
        <xdr:to>
          <xdr:col>5</xdr:col>
          <xdr:colOff>85725</xdr:colOff>
          <xdr:row>18</xdr:row>
          <xdr:rowOff>28575</xdr:rowOff>
        </xdr:to>
        <xdr:sp macro="" textlink="">
          <xdr:nvSpPr>
            <xdr:cNvPr id="19463" name="Check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6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104775</xdr:rowOff>
        </xdr:from>
        <xdr:to>
          <xdr:col>5</xdr:col>
          <xdr:colOff>85725</xdr:colOff>
          <xdr:row>19</xdr:row>
          <xdr:rowOff>28575</xdr:rowOff>
        </xdr:to>
        <xdr:sp macro="" textlink="">
          <xdr:nvSpPr>
            <xdr:cNvPr id="19464" name="Check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6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104775</xdr:rowOff>
        </xdr:from>
        <xdr:to>
          <xdr:col>5</xdr:col>
          <xdr:colOff>85725</xdr:colOff>
          <xdr:row>20</xdr:row>
          <xdr:rowOff>28575</xdr:rowOff>
        </xdr:to>
        <xdr:sp macro="" textlink="">
          <xdr:nvSpPr>
            <xdr:cNvPr id="19465" name="Check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6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104775</xdr:rowOff>
        </xdr:from>
        <xdr:to>
          <xdr:col>5</xdr:col>
          <xdr:colOff>85725</xdr:colOff>
          <xdr:row>21</xdr:row>
          <xdr:rowOff>28575</xdr:rowOff>
        </xdr:to>
        <xdr:sp macro="" textlink="">
          <xdr:nvSpPr>
            <xdr:cNvPr id="19466" name="Check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6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104775</xdr:rowOff>
        </xdr:from>
        <xdr:to>
          <xdr:col>5</xdr:col>
          <xdr:colOff>85725</xdr:colOff>
          <xdr:row>22</xdr:row>
          <xdr:rowOff>28575</xdr:rowOff>
        </xdr:to>
        <xdr:sp macro="" textlink="">
          <xdr:nvSpPr>
            <xdr:cNvPr id="19467" name="Check Box 1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6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104775</xdr:rowOff>
        </xdr:from>
        <xdr:to>
          <xdr:col>5</xdr:col>
          <xdr:colOff>85725</xdr:colOff>
          <xdr:row>23</xdr:row>
          <xdr:rowOff>28575</xdr:rowOff>
        </xdr:to>
        <xdr:sp macro="" textlink="">
          <xdr:nvSpPr>
            <xdr:cNvPr id="19468" name="Check Box 12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6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104775</xdr:rowOff>
        </xdr:from>
        <xdr:to>
          <xdr:col>5</xdr:col>
          <xdr:colOff>85725</xdr:colOff>
          <xdr:row>24</xdr:row>
          <xdr:rowOff>28575</xdr:rowOff>
        </xdr:to>
        <xdr:sp macro="" textlink="">
          <xdr:nvSpPr>
            <xdr:cNvPr id="19469" name="Check Box 13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06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104775</xdr:rowOff>
        </xdr:from>
        <xdr:to>
          <xdr:col>5</xdr:col>
          <xdr:colOff>85725</xdr:colOff>
          <xdr:row>25</xdr:row>
          <xdr:rowOff>28575</xdr:rowOff>
        </xdr:to>
        <xdr:sp macro="" textlink="">
          <xdr:nvSpPr>
            <xdr:cNvPr id="19470" name="Check Box 14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06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104775</xdr:rowOff>
        </xdr:from>
        <xdr:to>
          <xdr:col>5</xdr:col>
          <xdr:colOff>85725</xdr:colOff>
          <xdr:row>26</xdr:row>
          <xdr:rowOff>28575</xdr:rowOff>
        </xdr:to>
        <xdr:sp macro="" textlink="">
          <xdr:nvSpPr>
            <xdr:cNvPr id="19471" name="Check Box 15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6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104775</xdr:rowOff>
        </xdr:from>
        <xdr:to>
          <xdr:col>5</xdr:col>
          <xdr:colOff>85725</xdr:colOff>
          <xdr:row>27</xdr:row>
          <xdr:rowOff>28575</xdr:rowOff>
        </xdr:to>
        <xdr:sp macro="" textlink="">
          <xdr:nvSpPr>
            <xdr:cNvPr id="19472" name="Check Box 16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06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104775</xdr:rowOff>
        </xdr:from>
        <xdr:to>
          <xdr:col>5</xdr:col>
          <xdr:colOff>85725</xdr:colOff>
          <xdr:row>28</xdr:row>
          <xdr:rowOff>28575</xdr:rowOff>
        </xdr:to>
        <xdr:sp macro="" textlink="">
          <xdr:nvSpPr>
            <xdr:cNvPr id="19473" name="Check Box 17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6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104775</xdr:rowOff>
        </xdr:from>
        <xdr:to>
          <xdr:col>5</xdr:col>
          <xdr:colOff>85725</xdr:colOff>
          <xdr:row>29</xdr:row>
          <xdr:rowOff>28575</xdr:rowOff>
        </xdr:to>
        <xdr:sp macro="" textlink="">
          <xdr:nvSpPr>
            <xdr:cNvPr id="19474" name="Check Box 18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06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104775</xdr:rowOff>
        </xdr:from>
        <xdr:to>
          <xdr:col>5</xdr:col>
          <xdr:colOff>85725</xdr:colOff>
          <xdr:row>30</xdr:row>
          <xdr:rowOff>28575</xdr:rowOff>
        </xdr:to>
        <xdr:sp macro="" textlink="">
          <xdr:nvSpPr>
            <xdr:cNvPr id="19475" name="Check Box 19" hidden="1">
              <a:extLst>
                <a:ext uri="{63B3BB69-23CF-44E3-9099-C40C66FF867C}">
                  <a14:compatExt spid="_x0000_s19475"/>
                </a:ext>
                <a:ext uri="{FF2B5EF4-FFF2-40B4-BE49-F238E27FC236}">
                  <a16:creationId xmlns:a16="http://schemas.microsoft.com/office/drawing/2014/main" id="{00000000-0008-0000-0600-00001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104775</xdr:rowOff>
        </xdr:from>
        <xdr:to>
          <xdr:col>5</xdr:col>
          <xdr:colOff>85725</xdr:colOff>
          <xdr:row>31</xdr:row>
          <xdr:rowOff>28575</xdr:rowOff>
        </xdr:to>
        <xdr:sp macro="" textlink="">
          <xdr:nvSpPr>
            <xdr:cNvPr id="19476" name="Check Box 20" hidden="1">
              <a:extLst>
                <a:ext uri="{63B3BB69-23CF-44E3-9099-C40C66FF867C}">
                  <a14:compatExt spid="_x0000_s19476"/>
                </a:ext>
                <a:ext uri="{FF2B5EF4-FFF2-40B4-BE49-F238E27FC236}">
                  <a16:creationId xmlns:a16="http://schemas.microsoft.com/office/drawing/2014/main" id="{00000000-0008-0000-0600-00001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104775</xdr:rowOff>
        </xdr:from>
        <xdr:to>
          <xdr:col>5</xdr:col>
          <xdr:colOff>85725</xdr:colOff>
          <xdr:row>32</xdr:row>
          <xdr:rowOff>28575</xdr:rowOff>
        </xdr:to>
        <xdr:sp macro="" textlink="">
          <xdr:nvSpPr>
            <xdr:cNvPr id="19477" name="Check Box 21" hidden="1">
              <a:extLst>
                <a:ext uri="{63B3BB69-23CF-44E3-9099-C40C66FF867C}">
                  <a14:compatExt spid="_x0000_s19477"/>
                </a:ext>
                <a:ext uri="{FF2B5EF4-FFF2-40B4-BE49-F238E27FC236}">
                  <a16:creationId xmlns:a16="http://schemas.microsoft.com/office/drawing/2014/main" id="{00000000-0008-0000-0600-00001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104775</xdr:rowOff>
        </xdr:from>
        <xdr:to>
          <xdr:col>5</xdr:col>
          <xdr:colOff>85725</xdr:colOff>
          <xdr:row>33</xdr:row>
          <xdr:rowOff>28575</xdr:rowOff>
        </xdr:to>
        <xdr:sp macro="" textlink="">
          <xdr:nvSpPr>
            <xdr:cNvPr id="19478" name="Check Box 22" hidden="1">
              <a:extLst>
                <a:ext uri="{63B3BB69-23CF-44E3-9099-C40C66FF867C}">
                  <a14:compatExt spid="_x0000_s19478"/>
                </a:ext>
                <a:ext uri="{FF2B5EF4-FFF2-40B4-BE49-F238E27FC236}">
                  <a16:creationId xmlns:a16="http://schemas.microsoft.com/office/drawing/2014/main" id="{00000000-0008-0000-0600-00001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104775</xdr:rowOff>
        </xdr:from>
        <xdr:to>
          <xdr:col>5</xdr:col>
          <xdr:colOff>85725</xdr:colOff>
          <xdr:row>34</xdr:row>
          <xdr:rowOff>28575</xdr:rowOff>
        </xdr:to>
        <xdr:sp macro="" textlink="">
          <xdr:nvSpPr>
            <xdr:cNvPr id="19479" name="Check Box 23" hidden="1">
              <a:extLst>
                <a:ext uri="{63B3BB69-23CF-44E3-9099-C40C66FF867C}">
                  <a14:compatExt spid="_x0000_s19479"/>
                </a:ext>
                <a:ext uri="{FF2B5EF4-FFF2-40B4-BE49-F238E27FC236}">
                  <a16:creationId xmlns:a16="http://schemas.microsoft.com/office/drawing/2014/main" id="{00000000-0008-0000-0600-00001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104775</xdr:rowOff>
        </xdr:from>
        <xdr:to>
          <xdr:col>5</xdr:col>
          <xdr:colOff>85725</xdr:colOff>
          <xdr:row>35</xdr:row>
          <xdr:rowOff>28575</xdr:rowOff>
        </xdr:to>
        <xdr:sp macro="" textlink="">
          <xdr:nvSpPr>
            <xdr:cNvPr id="19480" name="Check Box 24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6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104775</xdr:rowOff>
        </xdr:from>
        <xdr:to>
          <xdr:col>5</xdr:col>
          <xdr:colOff>85725</xdr:colOff>
          <xdr:row>36</xdr:row>
          <xdr:rowOff>28575</xdr:rowOff>
        </xdr:to>
        <xdr:sp macro="" textlink="">
          <xdr:nvSpPr>
            <xdr:cNvPr id="19481" name="Check Box 25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6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104775</xdr:rowOff>
        </xdr:from>
        <xdr:to>
          <xdr:col>5</xdr:col>
          <xdr:colOff>85725</xdr:colOff>
          <xdr:row>37</xdr:row>
          <xdr:rowOff>28575</xdr:rowOff>
        </xdr:to>
        <xdr:sp macro="" textlink="">
          <xdr:nvSpPr>
            <xdr:cNvPr id="19482" name="Check Box 26" hidden="1">
              <a:extLst>
                <a:ext uri="{63B3BB69-23CF-44E3-9099-C40C66FF867C}">
                  <a14:compatExt spid="_x0000_s19482"/>
                </a:ext>
                <a:ext uri="{FF2B5EF4-FFF2-40B4-BE49-F238E27FC236}">
                  <a16:creationId xmlns:a16="http://schemas.microsoft.com/office/drawing/2014/main" id="{00000000-0008-0000-0600-00001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104775</xdr:rowOff>
        </xdr:from>
        <xdr:to>
          <xdr:col>5</xdr:col>
          <xdr:colOff>85725</xdr:colOff>
          <xdr:row>38</xdr:row>
          <xdr:rowOff>28575</xdr:rowOff>
        </xdr:to>
        <xdr:sp macro="" textlink="">
          <xdr:nvSpPr>
            <xdr:cNvPr id="19483" name="Check Box 27" hidden="1">
              <a:extLst>
                <a:ext uri="{63B3BB69-23CF-44E3-9099-C40C66FF867C}">
                  <a14:compatExt spid="_x0000_s19483"/>
                </a:ext>
                <a:ext uri="{FF2B5EF4-FFF2-40B4-BE49-F238E27FC236}">
                  <a16:creationId xmlns:a16="http://schemas.microsoft.com/office/drawing/2014/main" id="{00000000-0008-0000-0600-00001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104775</xdr:rowOff>
        </xdr:from>
        <xdr:to>
          <xdr:col>5</xdr:col>
          <xdr:colOff>85725</xdr:colOff>
          <xdr:row>39</xdr:row>
          <xdr:rowOff>28575</xdr:rowOff>
        </xdr:to>
        <xdr:sp macro="" textlink="">
          <xdr:nvSpPr>
            <xdr:cNvPr id="19484" name="Check Box 28" hidden="1">
              <a:extLst>
                <a:ext uri="{63B3BB69-23CF-44E3-9099-C40C66FF867C}">
                  <a14:compatExt spid="_x0000_s19484"/>
                </a:ext>
                <a:ext uri="{FF2B5EF4-FFF2-40B4-BE49-F238E27FC236}">
                  <a16:creationId xmlns:a16="http://schemas.microsoft.com/office/drawing/2014/main" id="{00000000-0008-0000-0600-00001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104775</xdr:rowOff>
        </xdr:from>
        <xdr:to>
          <xdr:col>5</xdr:col>
          <xdr:colOff>85725</xdr:colOff>
          <xdr:row>40</xdr:row>
          <xdr:rowOff>28575</xdr:rowOff>
        </xdr:to>
        <xdr:sp macro="" textlink="">
          <xdr:nvSpPr>
            <xdr:cNvPr id="19485" name="Check Box 29" hidden="1">
              <a:extLst>
                <a:ext uri="{63B3BB69-23CF-44E3-9099-C40C66FF867C}">
                  <a14:compatExt spid="_x0000_s19485"/>
                </a:ext>
                <a:ext uri="{FF2B5EF4-FFF2-40B4-BE49-F238E27FC236}">
                  <a16:creationId xmlns:a16="http://schemas.microsoft.com/office/drawing/2014/main" id="{00000000-0008-0000-0600-00001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104775</xdr:rowOff>
        </xdr:from>
        <xdr:to>
          <xdr:col>5</xdr:col>
          <xdr:colOff>85725</xdr:colOff>
          <xdr:row>41</xdr:row>
          <xdr:rowOff>28575</xdr:rowOff>
        </xdr:to>
        <xdr:sp macro="" textlink="">
          <xdr:nvSpPr>
            <xdr:cNvPr id="19486" name="Check Box 30" hidden="1">
              <a:extLst>
                <a:ext uri="{63B3BB69-23CF-44E3-9099-C40C66FF867C}">
                  <a14:compatExt spid="_x0000_s19486"/>
                </a:ext>
                <a:ext uri="{FF2B5EF4-FFF2-40B4-BE49-F238E27FC236}">
                  <a16:creationId xmlns:a16="http://schemas.microsoft.com/office/drawing/2014/main" id="{00000000-0008-0000-0600-00001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114300</xdr:rowOff>
        </xdr:from>
        <xdr:to>
          <xdr:col>10</xdr:col>
          <xdr:colOff>85725</xdr:colOff>
          <xdr:row>13</xdr:row>
          <xdr:rowOff>38100</xdr:rowOff>
        </xdr:to>
        <xdr:sp macro="" textlink="">
          <xdr:nvSpPr>
            <xdr:cNvPr id="19487" name="Check Box 31" hidden="1">
              <a:extLst>
                <a:ext uri="{63B3BB69-23CF-44E3-9099-C40C66FF867C}">
                  <a14:compatExt spid="_x0000_s19487"/>
                </a:ext>
                <a:ext uri="{FF2B5EF4-FFF2-40B4-BE49-F238E27FC236}">
                  <a16:creationId xmlns:a16="http://schemas.microsoft.com/office/drawing/2014/main" id="{00000000-0008-0000-0600-00001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114300</xdr:rowOff>
        </xdr:from>
        <xdr:to>
          <xdr:col>10</xdr:col>
          <xdr:colOff>85725</xdr:colOff>
          <xdr:row>14</xdr:row>
          <xdr:rowOff>38100</xdr:rowOff>
        </xdr:to>
        <xdr:sp macro="" textlink="">
          <xdr:nvSpPr>
            <xdr:cNvPr id="19488" name="Check Box 32" hidden="1">
              <a:extLst>
                <a:ext uri="{63B3BB69-23CF-44E3-9099-C40C66FF867C}">
                  <a14:compatExt spid="_x0000_s19488"/>
                </a:ext>
                <a:ext uri="{FF2B5EF4-FFF2-40B4-BE49-F238E27FC236}">
                  <a16:creationId xmlns:a16="http://schemas.microsoft.com/office/drawing/2014/main" id="{00000000-0008-0000-0600-00002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114300</xdr:rowOff>
        </xdr:from>
        <xdr:to>
          <xdr:col>10</xdr:col>
          <xdr:colOff>85725</xdr:colOff>
          <xdr:row>15</xdr:row>
          <xdr:rowOff>38100</xdr:rowOff>
        </xdr:to>
        <xdr:sp macro="" textlink="">
          <xdr:nvSpPr>
            <xdr:cNvPr id="19489" name="Check Box 33" hidden="1">
              <a:extLst>
                <a:ext uri="{63B3BB69-23CF-44E3-9099-C40C66FF867C}">
                  <a14:compatExt spid="_x0000_s19489"/>
                </a:ext>
                <a:ext uri="{FF2B5EF4-FFF2-40B4-BE49-F238E27FC236}">
                  <a16:creationId xmlns:a16="http://schemas.microsoft.com/office/drawing/2014/main" id="{00000000-0008-0000-0600-00002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114300</xdr:rowOff>
        </xdr:from>
        <xdr:to>
          <xdr:col>10</xdr:col>
          <xdr:colOff>85725</xdr:colOff>
          <xdr:row>16</xdr:row>
          <xdr:rowOff>38100</xdr:rowOff>
        </xdr:to>
        <xdr:sp macro="" textlink="">
          <xdr:nvSpPr>
            <xdr:cNvPr id="19490" name="Check Box 34" hidden="1">
              <a:extLst>
                <a:ext uri="{63B3BB69-23CF-44E3-9099-C40C66FF867C}">
                  <a14:compatExt spid="_x0000_s19490"/>
                </a:ext>
                <a:ext uri="{FF2B5EF4-FFF2-40B4-BE49-F238E27FC236}">
                  <a16:creationId xmlns:a16="http://schemas.microsoft.com/office/drawing/2014/main" id="{00000000-0008-0000-0600-00002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114300</xdr:rowOff>
        </xdr:from>
        <xdr:to>
          <xdr:col>10</xdr:col>
          <xdr:colOff>85725</xdr:colOff>
          <xdr:row>17</xdr:row>
          <xdr:rowOff>38100</xdr:rowOff>
        </xdr:to>
        <xdr:sp macro="" textlink="">
          <xdr:nvSpPr>
            <xdr:cNvPr id="19491" name="Check Box 35" hidden="1">
              <a:extLst>
                <a:ext uri="{63B3BB69-23CF-44E3-9099-C40C66FF867C}">
                  <a14:compatExt spid="_x0000_s19491"/>
                </a:ext>
                <a:ext uri="{FF2B5EF4-FFF2-40B4-BE49-F238E27FC236}">
                  <a16:creationId xmlns:a16="http://schemas.microsoft.com/office/drawing/2014/main" id="{00000000-0008-0000-0600-00002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114300</xdr:rowOff>
        </xdr:from>
        <xdr:to>
          <xdr:col>10</xdr:col>
          <xdr:colOff>85725</xdr:colOff>
          <xdr:row>18</xdr:row>
          <xdr:rowOff>38100</xdr:rowOff>
        </xdr:to>
        <xdr:sp macro="" textlink="">
          <xdr:nvSpPr>
            <xdr:cNvPr id="19492" name="Check Box 36" hidden="1">
              <a:extLst>
                <a:ext uri="{63B3BB69-23CF-44E3-9099-C40C66FF867C}">
                  <a14:compatExt spid="_x0000_s19492"/>
                </a:ext>
                <a:ext uri="{FF2B5EF4-FFF2-40B4-BE49-F238E27FC236}">
                  <a16:creationId xmlns:a16="http://schemas.microsoft.com/office/drawing/2014/main" id="{00000000-0008-0000-0600-00002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114300</xdr:rowOff>
        </xdr:from>
        <xdr:to>
          <xdr:col>10</xdr:col>
          <xdr:colOff>85725</xdr:colOff>
          <xdr:row>19</xdr:row>
          <xdr:rowOff>38100</xdr:rowOff>
        </xdr:to>
        <xdr:sp macro="" textlink="">
          <xdr:nvSpPr>
            <xdr:cNvPr id="19493" name="Check Box 37" hidden="1">
              <a:extLst>
                <a:ext uri="{63B3BB69-23CF-44E3-9099-C40C66FF867C}">
                  <a14:compatExt spid="_x0000_s19493"/>
                </a:ext>
                <a:ext uri="{FF2B5EF4-FFF2-40B4-BE49-F238E27FC236}">
                  <a16:creationId xmlns:a16="http://schemas.microsoft.com/office/drawing/2014/main" id="{00000000-0008-0000-0600-00002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114300</xdr:rowOff>
        </xdr:from>
        <xdr:to>
          <xdr:col>10</xdr:col>
          <xdr:colOff>85725</xdr:colOff>
          <xdr:row>20</xdr:row>
          <xdr:rowOff>38100</xdr:rowOff>
        </xdr:to>
        <xdr:sp macro="" textlink="">
          <xdr:nvSpPr>
            <xdr:cNvPr id="19494" name="Check Box 38" hidden="1">
              <a:extLst>
                <a:ext uri="{63B3BB69-23CF-44E3-9099-C40C66FF867C}">
                  <a14:compatExt spid="_x0000_s19494"/>
                </a:ext>
                <a:ext uri="{FF2B5EF4-FFF2-40B4-BE49-F238E27FC236}">
                  <a16:creationId xmlns:a16="http://schemas.microsoft.com/office/drawing/2014/main" id="{00000000-0008-0000-0600-00002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114300</xdr:rowOff>
        </xdr:from>
        <xdr:to>
          <xdr:col>10</xdr:col>
          <xdr:colOff>85725</xdr:colOff>
          <xdr:row>21</xdr:row>
          <xdr:rowOff>38100</xdr:rowOff>
        </xdr:to>
        <xdr:sp macro="" textlink="">
          <xdr:nvSpPr>
            <xdr:cNvPr id="19495" name="Check Box 39" hidden="1">
              <a:extLst>
                <a:ext uri="{63B3BB69-23CF-44E3-9099-C40C66FF867C}">
                  <a14:compatExt spid="_x0000_s19495"/>
                </a:ext>
                <a:ext uri="{FF2B5EF4-FFF2-40B4-BE49-F238E27FC236}">
                  <a16:creationId xmlns:a16="http://schemas.microsoft.com/office/drawing/2014/main" id="{00000000-0008-0000-0600-00002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114300</xdr:rowOff>
        </xdr:from>
        <xdr:to>
          <xdr:col>10</xdr:col>
          <xdr:colOff>85725</xdr:colOff>
          <xdr:row>22</xdr:row>
          <xdr:rowOff>38100</xdr:rowOff>
        </xdr:to>
        <xdr:sp macro="" textlink="">
          <xdr:nvSpPr>
            <xdr:cNvPr id="19496" name="Check Box 40" hidden="1">
              <a:extLst>
                <a:ext uri="{63B3BB69-23CF-44E3-9099-C40C66FF867C}">
                  <a14:compatExt spid="_x0000_s19496"/>
                </a:ext>
                <a:ext uri="{FF2B5EF4-FFF2-40B4-BE49-F238E27FC236}">
                  <a16:creationId xmlns:a16="http://schemas.microsoft.com/office/drawing/2014/main" id="{00000000-0008-0000-0600-00002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114300</xdr:rowOff>
        </xdr:from>
        <xdr:to>
          <xdr:col>10</xdr:col>
          <xdr:colOff>85725</xdr:colOff>
          <xdr:row>23</xdr:row>
          <xdr:rowOff>38100</xdr:rowOff>
        </xdr:to>
        <xdr:sp macro="" textlink="">
          <xdr:nvSpPr>
            <xdr:cNvPr id="19497" name="Check Box 41" hidden="1">
              <a:extLst>
                <a:ext uri="{63B3BB69-23CF-44E3-9099-C40C66FF867C}">
                  <a14:compatExt spid="_x0000_s19497"/>
                </a:ext>
                <a:ext uri="{FF2B5EF4-FFF2-40B4-BE49-F238E27FC236}">
                  <a16:creationId xmlns:a16="http://schemas.microsoft.com/office/drawing/2014/main" id="{00000000-0008-0000-0600-00002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114300</xdr:rowOff>
        </xdr:from>
        <xdr:to>
          <xdr:col>10</xdr:col>
          <xdr:colOff>85725</xdr:colOff>
          <xdr:row>24</xdr:row>
          <xdr:rowOff>38100</xdr:rowOff>
        </xdr:to>
        <xdr:sp macro="" textlink="">
          <xdr:nvSpPr>
            <xdr:cNvPr id="19498" name="Check Box 42" hidden="1">
              <a:extLst>
                <a:ext uri="{63B3BB69-23CF-44E3-9099-C40C66FF867C}">
                  <a14:compatExt spid="_x0000_s19498"/>
                </a:ext>
                <a:ext uri="{FF2B5EF4-FFF2-40B4-BE49-F238E27FC236}">
                  <a16:creationId xmlns:a16="http://schemas.microsoft.com/office/drawing/2014/main" id="{00000000-0008-0000-0600-00002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114300</xdr:rowOff>
        </xdr:from>
        <xdr:to>
          <xdr:col>10</xdr:col>
          <xdr:colOff>85725</xdr:colOff>
          <xdr:row>25</xdr:row>
          <xdr:rowOff>38100</xdr:rowOff>
        </xdr:to>
        <xdr:sp macro="" textlink="">
          <xdr:nvSpPr>
            <xdr:cNvPr id="19499" name="Check Box 43" hidden="1">
              <a:extLst>
                <a:ext uri="{63B3BB69-23CF-44E3-9099-C40C66FF867C}">
                  <a14:compatExt spid="_x0000_s19499"/>
                </a:ext>
                <a:ext uri="{FF2B5EF4-FFF2-40B4-BE49-F238E27FC236}">
                  <a16:creationId xmlns:a16="http://schemas.microsoft.com/office/drawing/2014/main" id="{00000000-0008-0000-0600-00002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114300</xdr:rowOff>
        </xdr:from>
        <xdr:to>
          <xdr:col>10</xdr:col>
          <xdr:colOff>85725</xdr:colOff>
          <xdr:row>26</xdr:row>
          <xdr:rowOff>38100</xdr:rowOff>
        </xdr:to>
        <xdr:sp macro="" textlink="">
          <xdr:nvSpPr>
            <xdr:cNvPr id="19500" name="Check Box 44" hidden="1">
              <a:extLst>
                <a:ext uri="{63B3BB69-23CF-44E3-9099-C40C66FF867C}">
                  <a14:compatExt spid="_x0000_s19500"/>
                </a:ext>
                <a:ext uri="{FF2B5EF4-FFF2-40B4-BE49-F238E27FC236}">
                  <a16:creationId xmlns:a16="http://schemas.microsoft.com/office/drawing/2014/main" id="{00000000-0008-0000-0600-00002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114300</xdr:rowOff>
        </xdr:from>
        <xdr:to>
          <xdr:col>10</xdr:col>
          <xdr:colOff>85725</xdr:colOff>
          <xdr:row>27</xdr:row>
          <xdr:rowOff>38100</xdr:rowOff>
        </xdr:to>
        <xdr:sp macro="" textlink="">
          <xdr:nvSpPr>
            <xdr:cNvPr id="19501" name="Check Box 45" hidden="1">
              <a:extLst>
                <a:ext uri="{63B3BB69-23CF-44E3-9099-C40C66FF867C}">
                  <a14:compatExt spid="_x0000_s19501"/>
                </a:ext>
                <a:ext uri="{FF2B5EF4-FFF2-40B4-BE49-F238E27FC236}">
                  <a16:creationId xmlns:a16="http://schemas.microsoft.com/office/drawing/2014/main" id="{00000000-0008-0000-0600-00002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114300</xdr:rowOff>
        </xdr:from>
        <xdr:to>
          <xdr:col>10</xdr:col>
          <xdr:colOff>85725</xdr:colOff>
          <xdr:row>28</xdr:row>
          <xdr:rowOff>38100</xdr:rowOff>
        </xdr:to>
        <xdr:sp macro="" textlink="">
          <xdr:nvSpPr>
            <xdr:cNvPr id="19502" name="Check Box 46" hidden="1">
              <a:extLst>
                <a:ext uri="{63B3BB69-23CF-44E3-9099-C40C66FF867C}">
                  <a14:compatExt spid="_x0000_s19502"/>
                </a:ext>
                <a:ext uri="{FF2B5EF4-FFF2-40B4-BE49-F238E27FC236}">
                  <a16:creationId xmlns:a16="http://schemas.microsoft.com/office/drawing/2014/main" id="{00000000-0008-0000-0600-00002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114300</xdr:rowOff>
        </xdr:from>
        <xdr:to>
          <xdr:col>10</xdr:col>
          <xdr:colOff>85725</xdr:colOff>
          <xdr:row>29</xdr:row>
          <xdr:rowOff>38100</xdr:rowOff>
        </xdr:to>
        <xdr:sp macro="" textlink="">
          <xdr:nvSpPr>
            <xdr:cNvPr id="19503" name="Check Box 47" hidden="1">
              <a:extLst>
                <a:ext uri="{63B3BB69-23CF-44E3-9099-C40C66FF867C}">
                  <a14:compatExt spid="_x0000_s19503"/>
                </a:ext>
                <a:ext uri="{FF2B5EF4-FFF2-40B4-BE49-F238E27FC236}">
                  <a16:creationId xmlns:a16="http://schemas.microsoft.com/office/drawing/2014/main" id="{00000000-0008-0000-0600-00002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114300</xdr:rowOff>
        </xdr:from>
        <xdr:to>
          <xdr:col>10</xdr:col>
          <xdr:colOff>85725</xdr:colOff>
          <xdr:row>30</xdr:row>
          <xdr:rowOff>38100</xdr:rowOff>
        </xdr:to>
        <xdr:sp macro="" textlink="">
          <xdr:nvSpPr>
            <xdr:cNvPr id="19504" name="Check Box 48" hidden="1">
              <a:extLst>
                <a:ext uri="{63B3BB69-23CF-44E3-9099-C40C66FF867C}">
                  <a14:compatExt spid="_x0000_s19504"/>
                </a:ext>
                <a:ext uri="{FF2B5EF4-FFF2-40B4-BE49-F238E27FC236}">
                  <a16:creationId xmlns:a16="http://schemas.microsoft.com/office/drawing/2014/main" id="{00000000-0008-0000-0600-00003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114300</xdr:rowOff>
        </xdr:from>
        <xdr:to>
          <xdr:col>10</xdr:col>
          <xdr:colOff>85725</xdr:colOff>
          <xdr:row>31</xdr:row>
          <xdr:rowOff>38100</xdr:rowOff>
        </xdr:to>
        <xdr:sp macro="" textlink="">
          <xdr:nvSpPr>
            <xdr:cNvPr id="19505" name="Check Box 49" hidden="1">
              <a:extLst>
                <a:ext uri="{63B3BB69-23CF-44E3-9099-C40C66FF867C}">
                  <a14:compatExt spid="_x0000_s19505"/>
                </a:ext>
                <a:ext uri="{FF2B5EF4-FFF2-40B4-BE49-F238E27FC236}">
                  <a16:creationId xmlns:a16="http://schemas.microsoft.com/office/drawing/2014/main" id="{00000000-0008-0000-0600-00003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114300</xdr:rowOff>
        </xdr:from>
        <xdr:to>
          <xdr:col>10</xdr:col>
          <xdr:colOff>85725</xdr:colOff>
          <xdr:row>32</xdr:row>
          <xdr:rowOff>38100</xdr:rowOff>
        </xdr:to>
        <xdr:sp macro="" textlink="">
          <xdr:nvSpPr>
            <xdr:cNvPr id="19506" name="Check Box 50" hidden="1">
              <a:extLst>
                <a:ext uri="{63B3BB69-23CF-44E3-9099-C40C66FF867C}">
                  <a14:compatExt spid="_x0000_s19506"/>
                </a:ext>
                <a:ext uri="{FF2B5EF4-FFF2-40B4-BE49-F238E27FC236}">
                  <a16:creationId xmlns:a16="http://schemas.microsoft.com/office/drawing/2014/main" id="{00000000-0008-0000-0600-00003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114300</xdr:rowOff>
        </xdr:from>
        <xdr:to>
          <xdr:col>10</xdr:col>
          <xdr:colOff>85725</xdr:colOff>
          <xdr:row>33</xdr:row>
          <xdr:rowOff>38100</xdr:rowOff>
        </xdr:to>
        <xdr:sp macro="" textlink="">
          <xdr:nvSpPr>
            <xdr:cNvPr id="19507" name="Check Box 51" hidden="1">
              <a:extLst>
                <a:ext uri="{63B3BB69-23CF-44E3-9099-C40C66FF867C}">
                  <a14:compatExt spid="_x0000_s19507"/>
                </a:ext>
                <a:ext uri="{FF2B5EF4-FFF2-40B4-BE49-F238E27FC236}">
                  <a16:creationId xmlns:a16="http://schemas.microsoft.com/office/drawing/2014/main" id="{00000000-0008-0000-0600-00003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114300</xdr:rowOff>
        </xdr:from>
        <xdr:to>
          <xdr:col>10</xdr:col>
          <xdr:colOff>85725</xdr:colOff>
          <xdr:row>34</xdr:row>
          <xdr:rowOff>38100</xdr:rowOff>
        </xdr:to>
        <xdr:sp macro="" textlink="">
          <xdr:nvSpPr>
            <xdr:cNvPr id="19508" name="Check Box 52" hidden="1">
              <a:extLst>
                <a:ext uri="{63B3BB69-23CF-44E3-9099-C40C66FF867C}">
                  <a14:compatExt spid="_x0000_s19508"/>
                </a:ext>
                <a:ext uri="{FF2B5EF4-FFF2-40B4-BE49-F238E27FC236}">
                  <a16:creationId xmlns:a16="http://schemas.microsoft.com/office/drawing/2014/main" id="{00000000-0008-0000-0600-00003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114300</xdr:rowOff>
        </xdr:from>
        <xdr:to>
          <xdr:col>10</xdr:col>
          <xdr:colOff>85725</xdr:colOff>
          <xdr:row>35</xdr:row>
          <xdr:rowOff>38100</xdr:rowOff>
        </xdr:to>
        <xdr:sp macro="" textlink="">
          <xdr:nvSpPr>
            <xdr:cNvPr id="19509" name="Check Box 53" hidden="1">
              <a:extLst>
                <a:ext uri="{63B3BB69-23CF-44E3-9099-C40C66FF867C}">
                  <a14:compatExt spid="_x0000_s19509"/>
                </a:ext>
                <a:ext uri="{FF2B5EF4-FFF2-40B4-BE49-F238E27FC236}">
                  <a16:creationId xmlns:a16="http://schemas.microsoft.com/office/drawing/2014/main" id="{00000000-0008-0000-0600-00003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114300</xdr:rowOff>
        </xdr:from>
        <xdr:to>
          <xdr:col>10</xdr:col>
          <xdr:colOff>85725</xdr:colOff>
          <xdr:row>36</xdr:row>
          <xdr:rowOff>38100</xdr:rowOff>
        </xdr:to>
        <xdr:sp macro="" textlink="">
          <xdr:nvSpPr>
            <xdr:cNvPr id="19510" name="Check Box 54" hidden="1">
              <a:extLst>
                <a:ext uri="{63B3BB69-23CF-44E3-9099-C40C66FF867C}">
                  <a14:compatExt spid="_x0000_s19510"/>
                </a:ext>
                <a:ext uri="{FF2B5EF4-FFF2-40B4-BE49-F238E27FC236}">
                  <a16:creationId xmlns:a16="http://schemas.microsoft.com/office/drawing/2014/main" id="{00000000-0008-0000-0600-00003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114300</xdr:rowOff>
        </xdr:from>
        <xdr:to>
          <xdr:col>10</xdr:col>
          <xdr:colOff>85725</xdr:colOff>
          <xdr:row>37</xdr:row>
          <xdr:rowOff>38100</xdr:rowOff>
        </xdr:to>
        <xdr:sp macro="" textlink="">
          <xdr:nvSpPr>
            <xdr:cNvPr id="19511" name="Check Box 55" hidden="1">
              <a:extLst>
                <a:ext uri="{63B3BB69-23CF-44E3-9099-C40C66FF867C}">
                  <a14:compatExt spid="_x0000_s19511"/>
                </a:ext>
                <a:ext uri="{FF2B5EF4-FFF2-40B4-BE49-F238E27FC236}">
                  <a16:creationId xmlns:a16="http://schemas.microsoft.com/office/drawing/2014/main" id="{00000000-0008-0000-0600-00003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114300</xdr:rowOff>
        </xdr:from>
        <xdr:to>
          <xdr:col>10</xdr:col>
          <xdr:colOff>85725</xdr:colOff>
          <xdr:row>38</xdr:row>
          <xdr:rowOff>38100</xdr:rowOff>
        </xdr:to>
        <xdr:sp macro="" textlink="">
          <xdr:nvSpPr>
            <xdr:cNvPr id="19512" name="Check Box 56" hidden="1">
              <a:extLst>
                <a:ext uri="{63B3BB69-23CF-44E3-9099-C40C66FF867C}">
                  <a14:compatExt spid="_x0000_s19512"/>
                </a:ext>
                <a:ext uri="{FF2B5EF4-FFF2-40B4-BE49-F238E27FC236}">
                  <a16:creationId xmlns:a16="http://schemas.microsoft.com/office/drawing/2014/main" id="{00000000-0008-0000-0600-00003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114300</xdr:rowOff>
        </xdr:from>
        <xdr:to>
          <xdr:col>10</xdr:col>
          <xdr:colOff>85725</xdr:colOff>
          <xdr:row>39</xdr:row>
          <xdr:rowOff>38100</xdr:rowOff>
        </xdr:to>
        <xdr:sp macro="" textlink="">
          <xdr:nvSpPr>
            <xdr:cNvPr id="19513" name="Check Box 57" hidden="1">
              <a:extLst>
                <a:ext uri="{63B3BB69-23CF-44E3-9099-C40C66FF867C}">
                  <a14:compatExt spid="_x0000_s19513"/>
                </a:ext>
                <a:ext uri="{FF2B5EF4-FFF2-40B4-BE49-F238E27FC236}">
                  <a16:creationId xmlns:a16="http://schemas.microsoft.com/office/drawing/2014/main" id="{00000000-0008-0000-0600-00003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114300</xdr:rowOff>
        </xdr:from>
        <xdr:to>
          <xdr:col>10</xdr:col>
          <xdr:colOff>85725</xdr:colOff>
          <xdr:row>40</xdr:row>
          <xdr:rowOff>38100</xdr:rowOff>
        </xdr:to>
        <xdr:sp macro="" textlink="">
          <xdr:nvSpPr>
            <xdr:cNvPr id="19514" name="Check Box 58" hidden="1">
              <a:extLst>
                <a:ext uri="{63B3BB69-23CF-44E3-9099-C40C66FF867C}">
                  <a14:compatExt spid="_x0000_s19514"/>
                </a:ext>
                <a:ext uri="{FF2B5EF4-FFF2-40B4-BE49-F238E27FC236}">
                  <a16:creationId xmlns:a16="http://schemas.microsoft.com/office/drawing/2014/main" id="{00000000-0008-0000-0600-00003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114300</xdr:rowOff>
        </xdr:from>
        <xdr:to>
          <xdr:col>10</xdr:col>
          <xdr:colOff>85725</xdr:colOff>
          <xdr:row>41</xdr:row>
          <xdr:rowOff>38100</xdr:rowOff>
        </xdr:to>
        <xdr:sp macro="" textlink="">
          <xdr:nvSpPr>
            <xdr:cNvPr id="19515" name="Check Box 59" hidden="1">
              <a:extLst>
                <a:ext uri="{63B3BB69-23CF-44E3-9099-C40C66FF867C}">
                  <a14:compatExt spid="_x0000_s19515"/>
                </a:ext>
                <a:ext uri="{FF2B5EF4-FFF2-40B4-BE49-F238E27FC236}">
                  <a16:creationId xmlns:a16="http://schemas.microsoft.com/office/drawing/2014/main" id="{00000000-0008-0000-0600-00003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104775</xdr:rowOff>
        </xdr:from>
        <xdr:to>
          <xdr:col>5</xdr:col>
          <xdr:colOff>85725</xdr:colOff>
          <xdr:row>44</xdr:row>
          <xdr:rowOff>28575</xdr:rowOff>
        </xdr:to>
        <xdr:sp macro="" textlink="">
          <xdr:nvSpPr>
            <xdr:cNvPr id="19516" name="Check Box 60" hidden="1">
              <a:extLst>
                <a:ext uri="{63B3BB69-23CF-44E3-9099-C40C66FF867C}">
                  <a14:compatExt spid="_x0000_s19516"/>
                </a:ext>
                <a:ext uri="{FF2B5EF4-FFF2-40B4-BE49-F238E27FC236}">
                  <a16:creationId xmlns:a16="http://schemas.microsoft.com/office/drawing/2014/main" id="{00000000-0008-0000-0600-00003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104775</xdr:rowOff>
        </xdr:from>
        <xdr:to>
          <xdr:col>5</xdr:col>
          <xdr:colOff>85725</xdr:colOff>
          <xdr:row>45</xdr:row>
          <xdr:rowOff>28575</xdr:rowOff>
        </xdr:to>
        <xdr:sp macro="" textlink="">
          <xdr:nvSpPr>
            <xdr:cNvPr id="19517" name="Check Box 61" hidden="1">
              <a:extLst>
                <a:ext uri="{63B3BB69-23CF-44E3-9099-C40C66FF867C}">
                  <a14:compatExt spid="_x0000_s19517"/>
                </a:ext>
                <a:ext uri="{FF2B5EF4-FFF2-40B4-BE49-F238E27FC236}">
                  <a16:creationId xmlns:a16="http://schemas.microsoft.com/office/drawing/2014/main" id="{00000000-0008-0000-0600-00003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19518" name="Check Box 62" hidden="1">
              <a:extLst>
                <a:ext uri="{63B3BB69-23CF-44E3-9099-C40C66FF867C}">
                  <a14:compatExt spid="_x0000_s19518"/>
                </a:ext>
                <a:ext uri="{FF2B5EF4-FFF2-40B4-BE49-F238E27FC236}">
                  <a16:creationId xmlns:a16="http://schemas.microsoft.com/office/drawing/2014/main" id="{00000000-0008-0000-0600-00003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114300</xdr:rowOff>
        </xdr:from>
        <xdr:to>
          <xdr:col>10</xdr:col>
          <xdr:colOff>85725</xdr:colOff>
          <xdr:row>44</xdr:row>
          <xdr:rowOff>38100</xdr:rowOff>
        </xdr:to>
        <xdr:sp macro="" textlink="">
          <xdr:nvSpPr>
            <xdr:cNvPr id="19519" name="Check Box 63" hidden="1">
              <a:extLst>
                <a:ext uri="{63B3BB69-23CF-44E3-9099-C40C66FF867C}">
                  <a14:compatExt spid="_x0000_s19519"/>
                </a:ext>
                <a:ext uri="{FF2B5EF4-FFF2-40B4-BE49-F238E27FC236}">
                  <a16:creationId xmlns:a16="http://schemas.microsoft.com/office/drawing/2014/main" id="{00000000-0008-0000-0600-00003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114300</xdr:rowOff>
        </xdr:from>
        <xdr:to>
          <xdr:col>10</xdr:col>
          <xdr:colOff>85725</xdr:colOff>
          <xdr:row>45</xdr:row>
          <xdr:rowOff>38100</xdr:rowOff>
        </xdr:to>
        <xdr:sp macro="" textlink="">
          <xdr:nvSpPr>
            <xdr:cNvPr id="19520" name="Check Box 64" hidden="1">
              <a:extLst>
                <a:ext uri="{63B3BB69-23CF-44E3-9099-C40C66FF867C}">
                  <a14:compatExt spid="_x0000_s19520"/>
                </a:ext>
                <a:ext uri="{FF2B5EF4-FFF2-40B4-BE49-F238E27FC236}">
                  <a16:creationId xmlns:a16="http://schemas.microsoft.com/office/drawing/2014/main" id="{00000000-0008-0000-0600-00004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114300</xdr:rowOff>
        </xdr:from>
        <xdr:to>
          <xdr:col>10</xdr:col>
          <xdr:colOff>85725</xdr:colOff>
          <xdr:row>46</xdr:row>
          <xdr:rowOff>38100</xdr:rowOff>
        </xdr:to>
        <xdr:sp macro="" textlink="">
          <xdr:nvSpPr>
            <xdr:cNvPr id="19521" name="Check Box 65" hidden="1">
              <a:extLst>
                <a:ext uri="{63B3BB69-23CF-44E3-9099-C40C66FF867C}">
                  <a14:compatExt spid="_x0000_s19521"/>
                </a:ext>
                <a:ext uri="{FF2B5EF4-FFF2-40B4-BE49-F238E27FC236}">
                  <a16:creationId xmlns:a16="http://schemas.microsoft.com/office/drawing/2014/main" id="{00000000-0008-0000-0600-00004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114300</xdr:rowOff>
        </xdr:from>
        <xdr:to>
          <xdr:col>10</xdr:col>
          <xdr:colOff>85725</xdr:colOff>
          <xdr:row>47</xdr:row>
          <xdr:rowOff>38100</xdr:rowOff>
        </xdr:to>
        <xdr:sp macro="" textlink="">
          <xdr:nvSpPr>
            <xdr:cNvPr id="19522" name="Check Box 66" hidden="1">
              <a:extLst>
                <a:ext uri="{63B3BB69-23CF-44E3-9099-C40C66FF867C}">
                  <a14:compatExt spid="_x0000_s19522"/>
                </a:ext>
                <a:ext uri="{FF2B5EF4-FFF2-40B4-BE49-F238E27FC236}">
                  <a16:creationId xmlns:a16="http://schemas.microsoft.com/office/drawing/2014/main" id="{00000000-0008-0000-0600-00004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114300</xdr:rowOff>
        </xdr:from>
        <xdr:to>
          <xdr:col>10</xdr:col>
          <xdr:colOff>85725</xdr:colOff>
          <xdr:row>48</xdr:row>
          <xdr:rowOff>38100</xdr:rowOff>
        </xdr:to>
        <xdr:sp macro="" textlink="">
          <xdr:nvSpPr>
            <xdr:cNvPr id="19523" name="Check Box 67" hidden="1">
              <a:extLst>
                <a:ext uri="{63B3BB69-23CF-44E3-9099-C40C66FF867C}">
                  <a14:compatExt spid="_x0000_s19523"/>
                </a:ext>
                <a:ext uri="{FF2B5EF4-FFF2-40B4-BE49-F238E27FC236}">
                  <a16:creationId xmlns:a16="http://schemas.microsoft.com/office/drawing/2014/main" id="{00000000-0008-0000-0600-00004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114300</xdr:rowOff>
        </xdr:from>
        <xdr:to>
          <xdr:col>10</xdr:col>
          <xdr:colOff>85725</xdr:colOff>
          <xdr:row>49</xdr:row>
          <xdr:rowOff>38100</xdr:rowOff>
        </xdr:to>
        <xdr:sp macro="" textlink="">
          <xdr:nvSpPr>
            <xdr:cNvPr id="19524" name="Check Box 68" hidden="1">
              <a:extLst>
                <a:ext uri="{63B3BB69-23CF-44E3-9099-C40C66FF867C}">
                  <a14:compatExt spid="_x0000_s19524"/>
                </a:ext>
                <a:ext uri="{FF2B5EF4-FFF2-40B4-BE49-F238E27FC236}">
                  <a16:creationId xmlns:a16="http://schemas.microsoft.com/office/drawing/2014/main" id="{00000000-0008-0000-0600-00004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19525" name="Check Box 69" hidden="1">
              <a:extLst>
                <a:ext uri="{63B3BB69-23CF-44E3-9099-C40C66FF867C}">
                  <a14:compatExt spid="_x0000_s19525"/>
                </a:ext>
                <a:ext uri="{FF2B5EF4-FFF2-40B4-BE49-F238E27FC236}">
                  <a16:creationId xmlns:a16="http://schemas.microsoft.com/office/drawing/2014/main" id="{00000000-0008-0000-0600-00004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2743200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7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Développer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2752725</xdr:colOff>
          <xdr:row>5</xdr:row>
          <xdr:rowOff>19050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7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Réduire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4</xdr:row>
          <xdr:rowOff>0</xdr:rowOff>
        </xdr:from>
        <xdr:to>
          <xdr:col>16</xdr:col>
          <xdr:colOff>1257300</xdr:colOff>
          <xdr:row>5</xdr:row>
          <xdr:rowOff>104775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7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161925</xdr:colOff>
          <xdr:row>5</xdr:row>
          <xdr:rowOff>19050</xdr:rowOff>
        </xdr:to>
        <xdr:sp macro="" textlink="">
          <xdr:nvSpPr>
            <xdr:cNvPr id="20484" name="Check Box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7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161925</xdr:colOff>
          <xdr:row>6</xdr:row>
          <xdr:rowOff>19050</xdr:rowOff>
        </xdr:to>
        <xdr:sp macro="" textlink="">
          <xdr:nvSpPr>
            <xdr:cNvPr id="20485" name="Check Box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7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161925</xdr:colOff>
          <xdr:row>7</xdr:row>
          <xdr:rowOff>19050</xdr:rowOff>
        </xdr:to>
        <xdr:sp macro="" textlink="">
          <xdr:nvSpPr>
            <xdr:cNvPr id="20486" name="Check Box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7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38100</xdr:colOff>
          <xdr:row>8</xdr:row>
          <xdr:rowOff>19050</xdr:rowOff>
        </xdr:to>
        <xdr:sp macro="" textlink="">
          <xdr:nvSpPr>
            <xdr:cNvPr id="20487" name="Check Box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7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38100</xdr:colOff>
          <xdr:row>9</xdr:row>
          <xdr:rowOff>19050</xdr:rowOff>
        </xdr:to>
        <xdr:sp macro="" textlink="">
          <xdr:nvSpPr>
            <xdr:cNvPr id="20488" name="Check Box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7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38100</xdr:colOff>
          <xdr:row>10</xdr:row>
          <xdr:rowOff>19050</xdr:rowOff>
        </xdr:to>
        <xdr:sp macro="" textlink="">
          <xdr:nvSpPr>
            <xdr:cNvPr id="20489" name="Check Box 9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7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38100</xdr:colOff>
          <xdr:row>11</xdr:row>
          <xdr:rowOff>19050</xdr:rowOff>
        </xdr:to>
        <xdr:sp macro="" textlink="">
          <xdr:nvSpPr>
            <xdr:cNvPr id="20490" name="Check Box 10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00000000-0008-0000-0700-00000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38100</xdr:colOff>
          <xdr:row>12</xdr:row>
          <xdr:rowOff>19050</xdr:rowOff>
        </xdr:to>
        <xdr:sp macro="" textlink="">
          <xdr:nvSpPr>
            <xdr:cNvPr id="20491" name="Check Box 11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7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38100</xdr:colOff>
          <xdr:row>13</xdr:row>
          <xdr:rowOff>19050</xdr:rowOff>
        </xdr:to>
        <xdr:sp macro="" textlink="">
          <xdr:nvSpPr>
            <xdr:cNvPr id="20492" name="Check Box 12" hidden="1">
              <a:extLst>
                <a:ext uri="{63B3BB69-23CF-44E3-9099-C40C66FF867C}">
                  <a14:compatExt spid="_x0000_s20492"/>
                </a:ext>
                <a:ext uri="{FF2B5EF4-FFF2-40B4-BE49-F238E27FC236}">
                  <a16:creationId xmlns:a16="http://schemas.microsoft.com/office/drawing/2014/main" id="{00000000-0008-0000-0700-00000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38100</xdr:colOff>
          <xdr:row>14</xdr:row>
          <xdr:rowOff>28575</xdr:rowOff>
        </xdr:to>
        <xdr:sp macro="" textlink="">
          <xdr:nvSpPr>
            <xdr:cNvPr id="20493" name="Check Box 13" hidden="1">
              <a:extLst>
                <a:ext uri="{63B3BB69-23CF-44E3-9099-C40C66FF867C}">
                  <a14:compatExt spid="_x0000_s20493"/>
                </a:ext>
                <a:ext uri="{FF2B5EF4-FFF2-40B4-BE49-F238E27FC236}">
                  <a16:creationId xmlns:a16="http://schemas.microsoft.com/office/drawing/2014/main" id="{00000000-0008-0000-0700-00000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38100</xdr:colOff>
          <xdr:row>15</xdr:row>
          <xdr:rowOff>19050</xdr:rowOff>
        </xdr:to>
        <xdr:sp macro="" textlink="">
          <xdr:nvSpPr>
            <xdr:cNvPr id="20494" name="Check Box 14" hidden="1">
              <a:extLst>
                <a:ext uri="{63B3BB69-23CF-44E3-9099-C40C66FF867C}">
                  <a14:compatExt spid="_x0000_s20494"/>
                </a:ext>
                <a:ext uri="{FF2B5EF4-FFF2-40B4-BE49-F238E27FC236}">
                  <a16:creationId xmlns:a16="http://schemas.microsoft.com/office/drawing/2014/main" id="{00000000-0008-0000-0700-00000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38100</xdr:colOff>
          <xdr:row>16</xdr:row>
          <xdr:rowOff>19050</xdr:rowOff>
        </xdr:to>
        <xdr:sp macro="" textlink="">
          <xdr:nvSpPr>
            <xdr:cNvPr id="20495" name="Check Box 15" hidden="1">
              <a:extLst>
                <a:ext uri="{63B3BB69-23CF-44E3-9099-C40C66FF867C}">
                  <a14:compatExt spid="_x0000_s20495"/>
                </a:ext>
                <a:ext uri="{FF2B5EF4-FFF2-40B4-BE49-F238E27FC236}">
                  <a16:creationId xmlns:a16="http://schemas.microsoft.com/office/drawing/2014/main" id="{00000000-0008-0000-0700-00000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38100</xdr:colOff>
          <xdr:row>17</xdr:row>
          <xdr:rowOff>19050</xdr:rowOff>
        </xdr:to>
        <xdr:sp macro="" textlink="">
          <xdr:nvSpPr>
            <xdr:cNvPr id="20496" name="Check Box 16" hidden="1">
              <a:extLst>
                <a:ext uri="{63B3BB69-23CF-44E3-9099-C40C66FF867C}">
                  <a14:compatExt spid="_x0000_s20496"/>
                </a:ext>
                <a:ext uri="{FF2B5EF4-FFF2-40B4-BE49-F238E27FC236}">
                  <a16:creationId xmlns:a16="http://schemas.microsoft.com/office/drawing/2014/main" id="{00000000-0008-0000-0700-00001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38100</xdr:colOff>
          <xdr:row>18</xdr:row>
          <xdr:rowOff>19050</xdr:rowOff>
        </xdr:to>
        <xdr:sp macro="" textlink="">
          <xdr:nvSpPr>
            <xdr:cNvPr id="20497" name="Check Box 17" hidden="1">
              <a:extLst>
                <a:ext uri="{63B3BB69-23CF-44E3-9099-C40C66FF867C}">
                  <a14:compatExt spid="_x0000_s20497"/>
                </a:ext>
                <a:ext uri="{FF2B5EF4-FFF2-40B4-BE49-F238E27FC236}">
                  <a16:creationId xmlns:a16="http://schemas.microsoft.com/office/drawing/2014/main" id="{00000000-0008-0000-0700-00001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38100</xdr:colOff>
          <xdr:row>19</xdr:row>
          <xdr:rowOff>19050</xdr:rowOff>
        </xdr:to>
        <xdr:sp macro="" textlink="">
          <xdr:nvSpPr>
            <xdr:cNvPr id="20498" name="Check Box 18" hidden="1">
              <a:extLst>
                <a:ext uri="{63B3BB69-23CF-44E3-9099-C40C66FF867C}">
                  <a14:compatExt spid="_x0000_s20498"/>
                </a:ext>
                <a:ext uri="{FF2B5EF4-FFF2-40B4-BE49-F238E27FC236}">
                  <a16:creationId xmlns:a16="http://schemas.microsoft.com/office/drawing/2014/main" id="{00000000-0008-0000-0700-00001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38100</xdr:colOff>
          <xdr:row>20</xdr:row>
          <xdr:rowOff>19050</xdr:rowOff>
        </xdr:to>
        <xdr:sp macro="" textlink="">
          <xdr:nvSpPr>
            <xdr:cNvPr id="20499" name="Check Box 19" hidden="1">
              <a:extLst>
                <a:ext uri="{63B3BB69-23CF-44E3-9099-C40C66FF867C}">
                  <a14:compatExt spid="_x0000_s20499"/>
                </a:ext>
                <a:ext uri="{FF2B5EF4-FFF2-40B4-BE49-F238E27FC236}">
                  <a16:creationId xmlns:a16="http://schemas.microsoft.com/office/drawing/2014/main" id="{00000000-0008-0000-0700-00001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38100</xdr:colOff>
          <xdr:row>21</xdr:row>
          <xdr:rowOff>19050</xdr:rowOff>
        </xdr:to>
        <xdr:sp macro="" textlink="">
          <xdr:nvSpPr>
            <xdr:cNvPr id="20500" name="Check Box 20" hidden="1">
              <a:extLst>
                <a:ext uri="{63B3BB69-23CF-44E3-9099-C40C66FF867C}">
                  <a14:compatExt spid="_x0000_s20500"/>
                </a:ext>
                <a:ext uri="{FF2B5EF4-FFF2-40B4-BE49-F238E27FC236}">
                  <a16:creationId xmlns:a16="http://schemas.microsoft.com/office/drawing/2014/main" id="{00000000-0008-0000-0700-00001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38100</xdr:colOff>
          <xdr:row>22</xdr:row>
          <xdr:rowOff>19050</xdr:rowOff>
        </xdr:to>
        <xdr:sp macro="" textlink="">
          <xdr:nvSpPr>
            <xdr:cNvPr id="20501" name="Check Box 21" hidden="1">
              <a:extLst>
                <a:ext uri="{63B3BB69-23CF-44E3-9099-C40C66FF867C}">
                  <a14:compatExt spid="_x0000_s20501"/>
                </a:ext>
                <a:ext uri="{FF2B5EF4-FFF2-40B4-BE49-F238E27FC236}">
                  <a16:creationId xmlns:a16="http://schemas.microsoft.com/office/drawing/2014/main" id="{00000000-0008-0000-0700-00001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38100</xdr:colOff>
          <xdr:row>23</xdr:row>
          <xdr:rowOff>19050</xdr:rowOff>
        </xdr:to>
        <xdr:sp macro="" textlink="">
          <xdr:nvSpPr>
            <xdr:cNvPr id="20502" name="Check Box 22" hidden="1">
              <a:extLst>
                <a:ext uri="{63B3BB69-23CF-44E3-9099-C40C66FF867C}">
                  <a14:compatExt spid="_x0000_s20502"/>
                </a:ext>
                <a:ext uri="{FF2B5EF4-FFF2-40B4-BE49-F238E27FC236}">
                  <a16:creationId xmlns:a16="http://schemas.microsoft.com/office/drawing/2014/main" id="{00000000-0008-0000-0700-00001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38100</xdr:colOff>
          <xdr:row>24</xdr:row>
          <xdr:rowOff>19050</xdr:rowOff>
        </xdr:to>
        <xdr:sp macro="" textlink="">
          <xdr:nvSpPr>
            <xdr:cNvPr id="20503" name="Check Box 23" hidden="1">
              <a:extLst>
                <a:ext uri="{63B3BB69-23CF-44E3-9099-C40C66FF867C}">
                  <a14:compatExt spid="_x0000_s20503"/>
                </a:ext>
                <a:ext uri="{FF2B5EF4-FFF2-40B4-BE49-F238E27FC236}">
                  <a16:creationId xmlns:a16="http://schemas.microsoft.com/office/drawing/2014/main" id="{00000000-0008-0000-0700-00001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38100</xdr:colOff>
          <xdr:row>25</xdr:row>
          <xdr:rowOff>19050</xdr:rowOff>
        </xdr:to>
        <xdr:sp macro="" textlink="">
          <xdr:nvSpPr>
            <xdr:cNvPr id="20504" name="Check Box 24" hidden="1">
              <a:extLst>
                <a:ext uri="{63B3BB69-23CF-44E3-9099-C40C66FF867C}">
                  <a14:compatExt spid="_x0000_s20504"/>
                </a:ext>
                <a:ext uri="{FF2B5EF4-FFF2-40B4-BE49-F238E27FC236}">
                  <a16:creationId xmlns:a16="http://schemas.microsoft.com/office/drawing/2014/main" id="{00000000-0008-0000-0700-00001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38100</xdr:colOff>
          <xdr:row>26</xdr:row>
          <xdr:rowOff>19050</xdr:rowOff>
        </xdr:to>
        <xdr:sp macro="" textlink="">
          <xdr:nvSpPr>
            <xdr:cNvPr id="20505" name="Check Box 25" hidden="1">
              <a:extLst>
                <a:ext uri="{63B3BB69-23CF-44E3-9099-C40C66FF867C}">
                  <a14:compatExt spid="_x0000_s20505"/>
                </a:ext>
                <a:ext uri="{FF2B5EF4-FFF2-40B4-BE49-F238E27FC236}">
                  <a16:creationId xmlns:a16="http://schemas.microsoft.com/office/drawing/2014/main" id="{00000000-0008-0000-0700-00001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38100</xdr:colOff>
          <xdr:row>27</xdr:row>
          <xdr:rowOff>19050</xdr:rowOff>
        </xdr:to>
        <xdr:sp macro="" textlink="">
          <xdr:nvSpPr>
            <xdr:cNvPr id="20506" name="Check Box 26" hidden="1">
              <a:extLst>
                <a:ext uri="{63B3BB69-23CF-44E3-9099-C40C66FF867C}">
                  <a14:compatExt spid="_x0000_s20506"/>
                </a:ext>
                <a:ext uri="{FF2B5EF4-FFF2-40B4-BE49-F238E27FC236}">
                  <a16:creationId xmlns:a16="http://schemas.microsoft.com/office/drawing/2014/main" id="{00000000-0008-0000-0700-00001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38100</xdr:colOff>
          <xdr:row>28</xdr:row>
          <xdr:rowOff>19050</xdr:rowOff>
        </xdr:to>
        <xdr:sp macro="" textlink="">
          <xdr:nvSpPr>
            <xdr:cNvPr id="20507" name="Check Box 27" hidden="1">
              <a:extLst>
                <a:ext uri="{63B3BB69-23CF-44E3-9099-C40C66FF867C}">
                  <a14:compatExt spid="_x0000_s20507"/>
                </a:ext>
                <a:ext uri="{FF2B5EF4-FFF2-40B4-BE49-F238E27FC236}">
                  <a16:creationId xmlns:a16="http://schemas.microsoft.com/office/drawing/2014/main" id="{00000000-0008-0000-0700-00001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38100</xdr:colOff>
          <xdr:row>29</xdr:row>
          <xdr:rowOff>19050</xdr:rowOff>
        </xdr:to>
        <xdr:sp macro="" textlink="">
          <xdr:nvSpPr>
            <xdr:cNvPr id="20508" name="Check Box 28" hidden="1">
              <a:extLst>
                <a:ext uri="{63B3BB69-23CF-44E3-9099-C40C66FF867C}">
                  <a14:compatExt spid="_x0000_s20508"/>
                </a:ext>
                <a:ext uri="{FF2B5EF4-FFF2-40B4-BE49-F238E27FC236}">
                  <a16:creationId xmlns:a16="http://schemas.microsoft.com/office/drawing/2014/main" id="{00000000-0008-0000-0700-00001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38100</xdr:colOff>
          <xdr:row>30</xdr:row>
          <xdr:rowOff>19050</xdr:rowOff>
        </xdr:to>
        <xdr:sp macro="" textlink="">
          <xdr:nvSpPr>
            <xdr:cNvPr id="20509" name="Check Box 29" hidden="1">
              <a:extLst>
                <a:ext uri="{63B3BB69-23CF-44E3-9099-C40C66FF867C}">
                  <a14:compatExt spid="_x0000_s20509"/>
                </a:ext>
                <a:ext uri="{FF2B5EF4-FFF2-40B4-BE49-F238E27FC236}">
                  <a16:creationId xmlns:a16="http://schemas.microsoft.com/office/drawing/2014/main" id="{00000000-0008-0000-0700-00001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38100</xdr:colOff>
          <xdr:row>31</xdr:row>
          <xdr:rowOff>19050</xdr:rowOff>
        </xdr:to>
        <xdr:sp macro="" textlink="">
          <xdr:nvSpPr>
            <xdr:cNvPr id="20510" name="Check Box 30" hidden="1">
              <a:extLst>
                <a:ext uri="{63B3BB69-23CF-44E3-9099-C40C66FF867C}">
                  <a14:compatExt spid="_x0000_s20510"/>
                </a:ext>
                <a:ext uri="{FF2B5EF4-FFF2-40B4-BE49-F238E27FC236}">
                  <a16:creationId xmlns:a16="http://schemas.microsoft.com/office/drawing/2014/main" id="{00000000-0008-0000-0700-00001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38100</xdr:colOff>
          <xdr:row>32</xdr:row>
          <xdr:rowOff>19050</xdr:rowOff>
        </xdr:to>
        <xdr:sp macro="" textlink="">
          <xdr:nvSpPr>
            <xdr:cNvPr id="20511" name="Check Box 31" hidden="1">
              <a:extLst>
                <a:ext uri="{63B3BB69-23CF-44E3-9099-C40C66FF867C}">
                  <a14:compatExt spid="_x0000_s20511"/>
                </a:ext>
                <a:ext uri="{FF2B5EF4-FFF2-40B4-BE49-F238E27FC236}">
                  <a16:creationId xmlns:a16="http://schemas.microsoft.com/office/drawing/2014/main" id="{00000000-0008-0000-0700-00001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38100</xdr:colOff>
          <xdr:row>33</xdr:row>
          <xdr:rowOff>19050</xdr:rowOff>
        </xdr:to>
        <xdr:sp macro="" textlink="">
          <xdr:nvSpPr>
            <xdr:cNvPr id="20512" name="Check Box 32" hidden="1">
              <a:extLst>
                <a:ext uri="{63B3BB69-23CF-44E3-9099-C40C66FF867C}">
                  <a14:compatExt spid="_x0000_s20512"/>
                </a:ext>
                <a:ext uri="{FF2B5EF4-FFF2-40B4-BE49-F238E27FC236}">
                  <a16:creationId xmlns:a16="http://schemas.microsoft.com/office/drawing/2014/main" id="{00000000-0008-0000-0700-00002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38100</xdr:colOff>
          <xdr:row>34</xdr:row>
          <xdr:rowOff>19050</xdr:rowOff>
        </xdr:to>
        <xdr:sp macro="" textlink="">
          <xdr:nvSpPr>
            <xdr:cNvPr id="20513" name="Check Box 33" hidden="1">
              <a:extLst>
                <a:ext uri="{63B3BB69-23CF-44E3-9099-C40C66FF867C}">
                  <a14:compatExt spid="_x0000_s20513"/>
                </a:ext>
                <a:ext uri="{FF2B5EF4-FFF2-40B4-BE49-F238E27FC236}">
                  <a16:creationId xmlns:a16="http://schemas.microsoft.com/office/drawing/2014/main" id="{00000000-0008-0000-0700-00002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38100</xdr:colOff>
          <xdr:row>35</xdr:row>
          <xdr:rowOff>19050</xdr:rowOff>
        </xdr:to>
        <xdr:sp macro="" textlink="">
          <xdr:nvSpPr>
            <xdr:cNvPr id="20514" name="Check Box 34" hidden="1">
              <a:extLst>
                <a:ext uri="{63B3BB69-23CF-44E3-9099-C40C66FF867C}">
                  <a14:compatExt spid="_x0000_s20514"/>
                </a:ext>
                <a:ext uri="{FF2B5EF4-FFF2-40B4-BE49-F238E27FC236}">
                  <a16:creationId xmlns:a16="http://schemas.microsoft.com/office/drawing/2014/main" id="{00000000-0008-0000-0700-00002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38100</xdr:colOff>
          <xdr:row>36</xdr:row>
          <xdr:rowOff>19050</xdr:rowOff>
        </xdr:to>
        <xdr:sp macro="" textlink="">
          <xdr:nvSpPr>
            <xdr:cNvPr id="20515" name="Check Box 35" hidden="1">
              <a:extLst>
                <a:ext uri="{63B3BB69-23CF-44E3-9099-C40C66FF867C}">
                  <a14:compatExt spid="_x0000_s20515"/>
                </a:ext>
                <a:ext uri="{FF2B5EF4-FFF2-40B4-BE49-F238E27FC236}">
                  <a16:creationId xmlns:a16="http://schemas.microsoft.com/office/drawing/2014/main" id="{00000000-0008-0000-0700-00002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38100</xdr:colOff>
          <xdr:row>37</xdr:row>
          <xdr:rowOff>19050</xdr:rowOff>
        </xdr:to>
        <xdr:sp macro="" textlink="">
          <xdr:nvSpPr>
            <xdr:cNvPr id="20516" name="Check Box 36" hidden="1">
              <a:extLst>
                <a:ext uri="{63B3BB69-23CF-44E3-9099-C40C66FF867C}">
                  <a14:compatExt spid="_x0000_s20516"/>
                </a:ext>
                <a:ext uri="{FF2B5EF4-FFF2-40B4-BE49-F238E27FC236}">
                  <a16:creationId xmlns:a16="http://schemas.microsoft.com/office/drawing/2014/main" id="{00000000-0008-0000-0700-00002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38100</xdr:colOff>
          <xdr:row>38</xdr:row>
          <xdr:rowOff>19050</xdr:rowOff>
        </xdr:to>
        <xdr:sp macro="" textlink="">
          <xdr:nvSpPr>
            <xdr:cNvPr id="20517" name="Check Box 37" hidden="1">
              <a:extLst>
                <a:ext uri="{63B3BB69-23CF-44E3-9099-C40C66FF867C}">
                  <a14:compatExt spid="_x0000_s20517"/>
                </a:ext>
                <a:ext uri="{FF2B5EF4-FFF2-40B4-BE49-F238E27FC236}">
                  <a16:creationId xmlns:a16="http://schemas.microsoft.com/office/drawing/2014/main" id="{00000000-0008-0000-0700-00002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38100</xdr:colOff>
          <xdr:row>39</xdr:row>
          <xdr:rowOff>19050</xdr:rowOff>
        </xdr:to>
        <xdr:sp macro="" textlink="">
          <xdr:nvSpPr>
            <xdr:cNvPr id="20518" name="Check Box 38" hidden="1">
              <a:extLst>
                <a:ext uri="{63B3BB69-23CF-44E3-9099-C40C66FF867C}">
                  <a14:compatExt spid="_x0000_s20518"/>
                </a:ext>
                <a:ext uri="{FF2B5EF4-FFF2-40B4-BE49-F238E27FC236}">
                  <a16:creationId xmlns:a16="http://schemas.microsoft.com/office/drawing/2014/main" id="{00000000-0008-0000-0700-00002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38100</xdr:colOff>
          <xdr:row>40</xdr:row>
          <xdr:rowOff>19050</xdr:rowOff>
        </xdr:to>
        <xdr:sp macro="" textlink="">
          <xdr:nvSpPr>
            <xdr:cNvPr id="20519" name="Check Box 39" hidden="1">
              <a:extLst>
                <a:ext uri="{63B3BB69-23CF-44E3-9099-C40C66FF867C}">
                  <a14:compatExt spid="_x0000_s20519"/>
                </a:ext>
                <a:ext uri="{FF2B5EF4-FFF2-40B4-BE49-F238E27FC236}">
                  <a16:creationId xmlns:a16="http://schemas.microsoft.com/office/drawing/2014/main" id="{00000000-0008-0000-0700-00002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38100</xdr:colOff>
          <xdr:row>41</xdr:row>
          <xdr:rowOff>19050</xdr:rowOff>
        </xdr:to>
        <xdr:sp macro="" textlink="">
          <xdr:nvSpPr>
            <xdr:cNvPr id="20520" name="Check Box 40" hidden="1">
              <a:extLst>
                <a:ext uri="{63B3BB69-23CF-44E3-9099-C40C66FF867C}">
                  <a14:compatExt spid="_x0000_s20520"/>
                </a:ext>
                <a:ext uri="{FF2B5EF4-FFF2-40B4-BE49-F238E27FC236}">
                  <a16:creationId xmlns:a16="http://schemas.microsoft.com/office/drawing/2014/main" id="{00000000-0008-0000-0700-00002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38100</xdr:colOff>
          <xdr:row>42</xdr:row>
          <xdr:rowOff>19050</xdr:rowOff>
        </xdr:to>
        <xdr:sp macro="" textlink="">
          <xdr:nvSpPr>
            <xdr:cNvPr id="20521" name="Check Box 41" hidden="1">
              <a:extLst>
                <a:ext uri="{63B3BB69-23CF-44E3-9099-C40C66FF867C}">
                  <a14:compatExt spid="_x0000_s20521"/>
                </a:ext>
                <a:ext uri="{FF2B5EF4-FFF2-40B4-BE49-F238E27FC236}">
                  <a16:creationId xmlns:a16="http://schemas.microsoft.com/office/drawing/2014/main" id="{00000000-0008-0000-0700-00002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38100</xdr:colOff>
          <xdr:row>43</xdr:row>
          <xdr:rowOff>19050</xdr:rowOff>
        </xdr:to>
        <xdr:sp macro="" textlink="">
          <xdr:nvSpPr>
            <xdr:cNvPr id="20522" name="Check Box 42" hidden="1">
              <a:extLst>
                <a:ext uri="{63B3BB69-23CF-44E3-9099-C40C66FF867C}">
                  <a14:compatExt spid="_x0000_s20522"/>
                </a:ext>
                <a:ext uri="{FF2B5EF4-FFF2-40B4-BE49-F238E27FC236}">
                  <a16:creationId xmlns:a16="http://schemas.microsoft.com/office/drawing/2014/main" id="{00000000-0008-0000-0700-00002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38100</xdr:colOff>
          <xdr:row>44</xdr:row>
          <xdr:rowOff>19050</xdr:rowOff>
        </xdr:to>
        <xdr:sp macro="" textlink="">
          <xdr:nvSpPr>
            <xdr:cNvPr id="20523" name="Check Box 43" hidden="1">
              <a:extLst>
                <a:ext uri="{63B3BB69-23CF-44E3-9099-C40C66FF867C}">
                  <a14:compatExt spid="_x0000_s20523"/>
                </a:ext>
                <a:ext uri="{FF2B5EF4-FFF2-40B4-BE49-F238E27FC236}">
                  <a16:creationId xmlns:a16="http://schemas.microsoft.com/office/drawing/2014/main" id="{00000000-0008-0000-0700-00002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38100</xdr:colOff>
          <xdr:row>45</xdr:row>
          <xdr:rowOff>19050</xdr:rowOff>
        </xdr:to>
        <xdr:sp macro="" textlink="">
          <xdr:nvSpPr>
            <xdr:cNvPr id="20524" name="Check Box 44" hidden="1">
              <a:extLst>
                <a:ext uri="{63B3BB69-23CF-44E3-9099-C40C66FF867C}">
                  <a14:compatExt spid="_x0000_s20524"/>
                </a:ext>
                <a:ext uri="{FF2B5EF4-FFF2-40B4-BE49-F238E27FC236}">
                  <a16:creationId xmlns:a16="http://schemas.microsoft.com/office/drawing/2014/main" id="{00000000-0008-0000-0700-00002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38100</xdr:colOff>
          <xdr:row>46</xdr:row>
          <xdr:rowOff>19050</xdr:rowOff>
        </xdr:to>
        <xdr:sp macro="" textlink="">
          <xdr:nvSpPr>
            <xdr:cNvPr id="20525" name="Check Box 45" hidden="1">
              <a:extLst>
                <a:ext uri="{63B3BB69-23CF-44E3-9099-C40C66FF867C}">
                  <a14:compatExt spid="_x0000_s20525"/>
                </a:ext>
                <a:ext uri="{FF2B5EF4-FFF2-40B4-BE49-F238E27FC236}">
                  <a16:creationId xmlns:a16="http://schemas.microsoft.com/office/drawing/2014/main" id="{00000000-0008-0000-0700-00002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38100</xdr:colOff>
          <xdr:row>47</xdr:row>
          <xdr:rowOff>19050</xdr:rowOff>
        </xdr:to>
        <xdr:sp macro="" textlink="">
          <xdr:nvSpPr>
            <xdr:cNvPr id="20526" name="Check Box 46" hidden="1">
              <a:extLst>
                <a:ext uri="{63B3BB69-23CF-44E3-9099-C40C66FF867C}">
                  <a14:compatExt spid="_x0000_s20526"/>
                </a:ext>
                <a:ext uri="{FF2B5EF4-FFF2-40B4-BE49-F238E27FC236}">
                  <a16:creationId xmlns:a16="http://schemas.microsoft.com/office/drawing/2014/main" id="{00000000-0008-0000-0700-00002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38100</xdr:colOff>
          <xdr:row>48</xdr:row>
          <xdr:rowOff>19050</xdr:rowOff>
        </xdr:to>
        <xdr:sp macro="" textlink="">
          <xdr:nvSpPr>
            <xdr:cNvPr id="20527" name="Check Box 47" hidden="1">
              <a:extLst>
                <a:ext uri="{63B3BB69-23CF-44E3-9099-C40C66FF867C}">
                  <a14:compatExt spid="_x0000_s20527"/>
                </a:ext>
                <a:ext uri="{FF2B5EF4-FFF2-40B4-BE49-F238E27FC236}">
                  <a16:creationId xmlns:a16="http://schemas.microsoft.com/office/drawing/2014/main" id="{00000000-0008-0000-0700-00002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38100</xdr:colOff>
          <xdr:row>49</xdr:row>
          <xdr:rowOff>19050</xdr:rowOff>
        </xdr:to>
        <xdr:sp macro="" textlink="">
          <xdr:nvSpPr>
            <xdr:cNvPr id="20528" name="Check Box 48" hidden="1">
              <a:extLst>
                <a:ext uri="{63B3BB69-23CF-44E3-9099-C40C66FF867C}">
                  <a14:compatExt spid="_x0000_s20528"/>
                </a:ext>
                <a:ext uri="{FF2B5EF4-FFF2-40B4-BE49-F238E27FC236}">
                  <a16:creationId xmlns:a16="http://schemas.microsoft.com/office/drawing/2014/main" id="{00000000-0008-0000-0700-00003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49</xdr:row>
          <xdr:rowOff>0</xdr:rowOff>
        </xdr:from>
        <xdr:to>
          <xdr:col>8</xdr:col>
          <xdr:colOff>38100</xdr:colOff>
          <xdr:row>50</xdr:row>
          <xdr:rowOff>19050</xdr:rowOff>
        </xdr:to>
        <xdr:sp macro="" textlink="">
          <xdr:nvSpPr>
            <xdr:cNvPr id="20529" name="Check Box 49" hidden="1">
              <a:extLst>
                <a:ext uri="{63B3BB69-23CF-44E3-9099-C40C66FF867C}">
                  <a14:compatExt spid="_x0000_s20529"/>
                </a:ext>
                <a:ext uri="{FF2B5EF4-FFF2-40B4-BE49-F238E27FC236}">
                  <a16:creationId xmlns:a16="http://schemas.microsoft.com/office/drawing/2014/main" id="{00000000-0008-0000-0700-00003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50</xdr:row>
          <xdr:rowOff>0</xdr:rowOff>
        </xdr:from>
        <xdr:to>
          <xdr:col>8</xdr:col>
          <xdr:colOff>38100</xdr:colOff>
          <xdr:row>51</xdr:row>
          <xdr:rowOff>19050</xdr:rowOff>
        </xdr:to>
        <xdr:sp macro="" textlink="">
          <xdr:nvSpPr>
            <xdr:cNvPr id="20530" name="Check Box 50" hidden="1">
              <a:extLst>
                <a:ext uri="{63B3BB69-23CF-44E3-9099-C40C66FF867C}">
                  <a14:compatExt spid="_x0000_s20530"/>
                </a:ext>
                <a:ext uri="{FF2B5EF4-FFF2-40B4-BE49-F238E27FC236}">
                  <a16:creationId xmlns:a16="http://schemas.microsoft.com/office/drawing/2014/main" id="{00000000-0008-0000-0700-00003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51</xdr:row>
          <xdr:rowOff>0</xdr:rowOff>
        </xdr:from>
        <xdr:to>
          <xdr:col>8</xdr:col>
          <xdr:colOff>38100</xdr:colOff>
          <xdr:row>52</xdr:row>
          <xdr:rowOff>19050</xdr:rowOff>
        </xdr:to>
        <xdr:sp macro="" textlink="">
          <xdr:nvSpPr>
            <xdr:cNvPr id="20531" name="Check Box 51" hidden="1">
              <a:extLst>
                <a:ext uri="{63B3BB69-23CF-44E3-9099-C40C66FF867C}">
                  <a14:compatExt spid="_x0000_s20531"/>
                </a:ext>
                <a:ext uri="{FF2B5EF4-FFF2-40B4-BE49-F238E27FC236}">
                  <a16:creationId xmlns:a16="http://schemas.microsoft.com/office/drawing/2014/main" id="{00000000-0008-0000-0700-00003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52</xdr:row>
          <xdr:rowOff>0</xdr:rowOff>
        </xdr:from>
        <xdr:to>
          <xdr:col>8</xdr:col>
          <xdr:colOff>38100</xdr:colOff>
          <xdr:row>53</xdr:row>
          <xdr:rowOff>19050</xdr:rowOff>
        </xdr:to>
        <xdr:sp macro="" textlink="">
          <xdr:nvSpPr>
            <xdr:cNvPr id="20532" name="Check Box 52" hidden="1">
              <a:extLst>
                <a:ext uri="{63B3BB69-23CF-44E3-9099-C40C66FF867C}">
                  <a14:compatExt spid="_x0000_s20532"/>
                </a:ext>
                <a:ext uri="{FF2B5EF4-FFF2-40B4-BE49-F238E27FC236}">
                  <a16:creationId xmlns:a16="http://schemas.microsoft.com/office/drawing/2014/main" id="{00000000-0008-0000-0700-00003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53</xdr:row>
          <xdr:rowOff>0</xdr:rowOff>
        </xdr:from>
        <xdr:to>
          <xdr:col>8</xdr:col>
          <xdr:colOff>38100</xdr:colOff>
          <xdr:row>54</xdr:row>
          <xdr:rowOff>19050</xdr:rowOff>
        </xdr:to>
        <xdr:sp macro="" textlink="">
          <xdr:nvSpPr>
            <xdr:cNvPr id="20533" name="Check Box 53" hidden="1">
              <a:extLst>
                <a:ext uri="{63B3BB69-23CF-44E3-9099-C40C66FF867C}">
                  <a14:compatExt spid="_x0000_s20533"/>
                </a:ext>
                <a:ext uri="{FF2B5EF4-FFF2-40B4-BE49-F238E27FC236}">
                  <a16:creationId xmlns:a16="http://schemas.microsoft.com/office/drawing/2014/main" id="{00000000-0008-0000-0700-00003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54</xdr:row>
          <xdr:rowOff>0</xdr:rowOff>
        </xdr:from>
        <xdr:to>
          <xdr:col>8</xdr:col>
          <xdr:colOff>38100</xdr:colOff>
          <xdr:row>55</xdr:row>
          <xdr:rowOff>19050</xdr:rowOff>
        </xdr:to>
        <xdr:sp macro="" textlink="">
          <xdr:nvSpPr>
            <xdr:cNvPr id="20534" name="Check Box 54" hidden="1">
              <a:extLst>
                <a:ext uri="{63B3BB69-23CF-44E3-9099-C40C66FF867C}">
                  <a14:compatExt spid="_x0000_s20534"/>
                </a:ext>
                <a:ext uri="{FF2B5EF4-FFF2-40B4-BE49-F238E27FC236}">
                  <a16:creationId xmlns:a16="http://schemas.microsoft.com/office/drawing/2014/main" id="{00000000-0008-0000-0700-00003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55</xdr:row>
          <xdr:rowOff>0</xdr:rowOff>
        </xdr:from>
        <xdr:to>
          <xdr:col>8</xdr:col>
          <xdr:colOff>38100</xdr:colOff>
          <xdr:row>56</xdr:row>
          <xdr:rowOff>19050</xdr:rowOff>
        </xdr:to>
        <xdr:sp macro="" textlink="">
          <xdr:nvSpPr>
            <xdr:cNvPr id="20535" name="Check Box 55" hidden="1">
              <a:extLst>
                <a:ext uri="{63B3BB69-23CF-44E3-9099-C40C66FF867C}">
                  <a14:compatExt spid="_x0000_s20535"/>
                </a:ext>
                <a:ext uri="{FF2B5EF4-FFF2-40B4-BE49-F238E27FC236}">
                  <a16:creationId xmlns:a16="http://schemas.microsoft.com/office/drawing/2014/main" id="{00000000-0008-0000-0700-00003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56</xdr:row>
          <xdr:rowOff>0</xdr:rowOff>
        </xdr:from>
        <xdr:to>
          <xdr:col>8</xdr:col>
          <xdr:colOff>38100</xdr:colOff>
          <xdr:row>57</xdr:row>
          <xdr:rowOff>19050</xdr:rowOff>
        </xdr:to>
        <xdr:sp macro="" textlink="">
          <xdr:nvSpPr>
            <xdr:cNvPr id="20536" name="Check Box 56" hidden="1">
              <a:extLst>
                <a:ext uri="{63B3BB69-23CF-44E3-9099-C40C66FF867C}">
                  <a14:compatExt spid="_x0000_s20536"/>
                </a:ext>
                <a:ext uri="{FF2B5EF4-FFF2-40B4-BE49-F238E27FC236}">
                  <a16:creationId xmlns:a16="http://schemas.microsoft.com/office/drawing/2014/main" id="{00000000-0008-0000-0700-00003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57</xdr:row>
          <xdr:rowOff>0</xdr:rowOff>
        </xdr:from>
        <xdr:to>
          <xdr:col>8</xdr:col>
          <xdr:colOff>38100</xdr:colOff>
          <xdr:row>58</xdr:row>
          <xdr:rowOff>19050</xdr:rowOff>
        </xdr:to>
        <xdr:sp macro="" textlink="">
          <xdr:nvSpPr>
            <xdr:cNvPr id="20537" name="Check Box 57" hidden="1">
              <a:extLst>
                <a:ext uri="{63B3BB69-23CF-44E3-9099-C40C66FF867C}">
                  <a14:compatExt spid="_x0000_s20537"/>
                </a:ext>
                <a:ext uri="{FF2B5EF4-FFF2-40B4-BE49-F238E27FC236}">
                  <a16:creationId xmlns:a16="http://schemas.microsoft.com/office/drawing/2014/main" id="{00000000-0008-0000-0700-00003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58</xdr:row>
          <xdr:rowOff>0</xdr:rowOff>
        </xdr:from>
        <xdr:to>
          <xdr:col>8</xdr:col>
          <xdr:colOff>38100</xdr:colOff>
          <xdr:row>59</xdr:row>
          <xdr:rowOff>19050</xdr:rowOff>
        </xdr:to>
        <xdr:sp macro="" textlink="">
          <xdr:nvSpPr>
            <xdr:cNvPr id="20538" name="Check Box 58" hidden="1">
              <a:extLst>
                <a:ext uri="{63B3BB69-23CF-44E3-9099-C40C66FF867C}">
                  <a14:compatExt spid="_x0000_s20538"/>
                </a:ext>
                <a:ext uri="{FF2B5EF4-FFF2-40B4-BE49-F238E27FC236}">
                  <a16:creationId xmlns:a16="http://schemas.microsoft.com/office/drawing/2014/main" id="{00000000-0008-0000-0700-00003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0</xdr:rowOff>
        </xdr:from>
        <xdr:to>
          <xdr:col>8</xdr:col>
          <xdr:colOff>38100</xdr:colOff>
          <xdr:row>60</xdr:row>
          <xdr:rowOff>19050</xdr:rowOff>
        </xdr:to>
        <xdr:sp macro="" textlink="">
          <xdr:nvSpPr>
            <xdr:cNvPr id="20539" name="Check Box 59" hidden="1">
              <a:extLst>
                <a:ext uri="{63B3BB69-23CF-44E3-9099-C40C66FF867C}">
                  <a14:compatExt spid="_x0000_s20539"/>
                </a:ext>
                <a:ext uri="{FF2B5EF4-FFF2-40B4-BE49-F238E27FC236}">
                  <a16:creationId xmlns:a16="http://schemas.microsoft.com/office/drawing/2014/main" id="{00000000-0008-0000-0700-00003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60</xdr:row>
          <xdr:rowOff>0</xdr:rowOff>
        </xdr:from>
        <xdr:to>
          <xdr:col>8</xdr:col>
          <xdr:colOff>38100</xdr:colOff>
          <xdr:row>61</xdr:row>
          <xdr:rowOff>19050</xdr:rowOff>
        </xdr:to>
        <xdr:sp macro="" textlink="">
          <xdr:nvSpPr>
            <xdr:cNvPr id="20540" name="Check Box 60" hidden="1">
              <a:extLst>
                <a:ext uri="{63B3BB69-23CF-44E3-9099-C40C66FF867C}">
                  <a14:compatExt spid="_x0000_s20540"/>
                </a:ext>
                <a:ext uri="{FF2B5EF4-FFF2-40B4-BE49-F238E27FC236}">
                  <a16:creationId xmlns:a16="http://schemas.microsoft.com/office/drawing/2014/main" id="{00000000-0008-0000-0700-00003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61</xdr:row>
          <xdr:rowOff>0</xdr:rowOff>
        </xdr:from>
        <xdr:to>
          <xdr:col>8</xdr:col>
          <xdr:colOff>38100</xdr:colOff>
          <xdr:row>62</xdr:row>
          <xdr:rowOff>19050</xdr:rowOff>
        </xdr:to>
        <xdr:sp macro="" textlink="">
          <xdr:nvSpPr>
            <xdr:cNvPr id="20541" name="Check Box 61" hidden="1">
              <a:extLst>
                <a:ext uri="{63B3BB69-23CF-44E3-9099-C40C66FF867C}">
                  <a14:compatExt spid="_x0000_s20541"/>
                </a:ext>
                <a:ext uri="{FF2B5EF4-FFF2-40B4-BE49-F238E27FC236}">
                  <a16:creationId xmlns:a16="http://schemas.microsoft.com/office/drawing/2014/main" id="{00000000-0008-0000-0700-00003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62</xdr:row>
          <xdr:rowOff>0</xdr:rowOff>
        </xdr:from>
        <xdr:to>
          <xdr:col>8</xdr:col>
          <xdr:colOff>38100</xdr:colOff>
          <xdr:row>63</xdr:row>
          <xdr:rowOff>19050</xdr:rowOff>
        </xdr:to>
        <xdr:sp macro="" textlink="">
          <xdr:nvSpPr>
            <xdr:cNvPr id="20542" name="Check Box 62" hidden="1">
              <a:extLst>
                <a:ext uri="{63B3BB69-23CF-44E3-9099-C40C66FF867C}">
                  <a14:compatExt spid="_x0000_s20542"/>
                </a:ext>
                <a:ext uri="{FF2B5EF4-FFF2-40B4-BE49-F238E27FC236}">
                  <a16:creationId xmlns:a16="http://schemas.microsoft.com/office/drawing/2014/main" id="{00000000-0008-0000-0700-00003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63</xdr:row>
          <xdr:rowOff>0</xdr:rowOff>
        </xdr:from>
        <xdr:to>
          <xdr:col>8</xdr:col>
          <xdr:colOff>38100</xdr:colOff>
          <xdr:row>64</xdr:row>
          <xdr:rowOff>19050</xdr:rowOff>
        </xdr:to>
        <xdr:sp macro="" textlink="">
          <xdr:nvSpPr>
            <xdr:cNvPr id="20543" name="Check Box 63" hidden="1">
              <a:extLst>
                <a:ext uri="{63B3BB69-23CF-44E3-9099-C40C66FF867C}">
                  <a14:compatExt spid="_x0000_s20543"/>
                </a:ext>
                <a:ext uri="{FF2B5EF4-FFF2-40B4-BE49-F238E27FC236}">
                  <a16:creationId xmlns:a16="http://schemas.microsoft.com/office/drawing/2014/main" id="{00000000-0008-0000-0700-00003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64</xdr:row>
          <xdr:rowOff>0</xdr:rowOff>
        </xdr:from>
        <xdr:to>
          <xdr:col>8</xdr:col>
          <xdr:colOff>38100</xdr:colOff>
          <xdr:row>65</xdr:row>
          <xdr:rowOff>19050</xdr:rowOff>
        </xdr:to>
        <xdr:sp macro="" textlink="">
          <xdr:nvSpPr>
            <xdr:cNvPr id="20544" name="Check Box 64" hidden="1">
              <a:extLst>
                <a:ext uri="{63B3BB69-23CF-44E3-9099-C40C66FF867C}">
                  <a14:compatExt spid="_x0000_s20544"/>
                </a:ext>
                <a:ext uri="{FF2B5EF4-FFF2-40B4-BE49-F238E27FC236}">
                  <a16:creationId xmlns:a16="http://schemas.microsoft.com/office/drawing/2014/main" id="{00000000-0008-0000-0700-00004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65</xdr:row>
          <xdr:rowOff>0</xdr:rowOff>
        </xdr:from>
        <xdr:to>
          <xdr:col>8</xdr:col>
          <xdr:colOff>38100</xdr:colOff>
          <xdr:row>66</xdr:row>
          <xdr:rowOff>19050</xdr:rowOff>
        </xdr:to>
        <xdr:sp macro="" textlink="">
          <xdr:nvSpPr>
            <xdr:cNvPr id="20545" name="Check Box 65" hidden="1">
              <a:extLst>
                <a:ext uri="{63B3BB69-23CF-44E3-9099-C40C66FF867C}">
                  <a14:compatExt spid="_x0000_s20545"/>
                </a:ext>
                <a:ext uri="{FF2B5EF4-FFF2-40B4-BE49-F238E27FC236}">
                  <a16:creationId xmlns:a16="http://schemas.microsoft.com/office/drawing/2014/main" id="{00000000-0008-0000-0700-00004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66</xdr:row>
          <xdr:rowOff>0</xdr:rowOff>
        </xdr:from>
        <xdr:to>
          <xdr:col>8</xdr:col>
          <xdr:colOff>38100</xdr:colOff>
          <xdr:row>67</xdr:row>
          <xdr:rowOff>19050</xdr:rowOff>
        </xdr:to>
        <xdr:sp macro="" textlink="">
          <xdr:nvSpPr>
            <xdr:cNvPr id="20546" name="Check Box 66" hidden="1">
              <a:extLst>
                <a:ext uri="{63B3BB69-23CF-44E3-9099-C40C66FF867C}">
                  <a14:compatExt spid="_x0000_s20546"/>
                </a:ext>
                <a:ext uri="{FF2B5EF4-FFF2-40B4-BE49-F238E27FC236}">
                  <a16:creationId xmlns:a16="http://schemas.microsoft.com/office/drawing/2014/main" id="{00000000-0008-0000-0700-00004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67</xdr:row>
          <xdr:rowOff>0</xdr:rowOff>
        </xdr:from>
        <xdr:to>
          <xdr:col>8</xdr:col>
          <xdr:colOff>38100</xdr:colOff>
          <xdr:row>68</xdr:row>
          <xdr:rowOff>19050</xdr:rowOff>
        </xdr:to>
        <xdr:sp macro="" textlink="">
          <xdr:nvSpPr>
            <xdr:cNvPr id="20547" name="Check Box 67" hidden="1">
              <a:extLst>
                <a:ext uri="{63B3BB69-23CF-44E3-9099-C40C66FF867C}">
                  <a14:compatExt spid="_x0000_s20547"/>
                </a:ext>
                <a:ext uri="{FF2B5EF4-FFF2-40B4-BE49-F238E27FC236}">
                  <a16:creationId xmlns:a16="http://schemas.microsoft.com/office/drawing/2014/main" id="{00000000-0008-0000-0700-00004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68</xdr:row>
          <xdr:rowOff>0</xdr:rowOff>
        </xdr:from>
        <xdr:to>
          <xdr:col>8</xdr:col>
          <xdr:colOff>38100</xdr:colOff>
          <xdr:row>69</xdr:row>
          <xdr:rowOff>19050</xdr:rowOff>
        </xdr:to>
        <xdr:sp macro="" textlink="">
          <xdr:nvSpPr>
            <xdr:cNvPr id="20548" name="Check Box 68" hidden="1">
              <a:extLst>
                <a:ext uri="{63B3BB69-23CF-44E3-9099-C40C66FF867C}">
                  <a14:compatExt spid="_x0000_s20548"/>
                </a:ext>
                <a:ext uri="{FF2B5EF4-FFF2-40B4-BE49-F238E27FC236}">
                  <a16:creationId xmlns:a16="http://schemas.microsoft.com/office/drawing/2014/main" id="{00000000-0008-0000-0700-00004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69</xdr:row>
          <xdr:rowOff>0</xdr:rowOff>
        </xdr:from>
        <xdr:to>
          <xdr:col>8</xdr:col>
          <xdr:colOff>38100</xdr:colOff>
          <xdr:row>70</xdr:row>
          <xdr:rowOff>19050</xdr:rowOff>
        </xdr:to>
        <xdr:sp macro="" textlink="">
          <xdr:nvSpPr>
            <xdr:cNvPr id="20549" name="Check Box 69" hidden="1">
              <a:extLst>
                <a:ext uri="{63B3BB69-23CF-44E3-9099-C40C66FF867C}">
                  <a14:compatExt spid="_x0000_s20549"/>
                </a:ext>
                <a:ext uri="{FF2B5EF4-FFF2-40B4-BE49-F238E27FC236}">
                  <a16:creationId xmlns:a16="http://schemas.microsoft.com/office/drawing/2014/main" id="{00000000-0008-0000-0700-00004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70</xdr:row>
          <xdr:rowOff>0</xdr:rowOff>
        </xdr:from>
        <xdr:to>
          <xdr:col>8</xdr:col>
          <xdr:colOff>38100</xdr:colOff>
          <xdr:row>71</xdr:row>
          <xdr:rowOff>19050</xdr:rowOff>
        </xdr:to>
        <xdr:sp macro="" textlink="">
          <xdr:nvSpPr>
            <xdr:cNvPr id="20550" name="Check Box 70" hidden="1">
              <a:extLst>
                <a:ext uri="{63B3BB69-23CF-44E3-9099-C40C66FF867C}">
                  <a14:compatExt spid="_x0000_s20550"/>
                </a:ext>
                <a:ext uri="{FF2B5EF4-FFF2-40B4-BE49-F238E27FC236}">
                  <a16:creationId xmlns:a16="http://schemas.microsoft.com/office/drawing/2014/main" id="{00000000-0008-0000-0700-00004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71</xdr:row>
          <xdr:rowOff>0</xdr:rowOff>
        </xdr:from>
        <xdr:to>
          <xdr:col>8</xdr:col>
          <xdr:colOff>38100</xdr:colOff>
          <xdr:row>72</xdr:row>
          <xdr:rowOff>19050</xdr:rowOff>
        </xdr:to>
        <xdr:sp macro="" textlink="">
          <xdr:nvSpPr>
            <xdr:cNvPr id="20551" name="Check Box 71" hidden="1">
              <a:extLst>
                <a:ext uri="{63B3BB69-23CF-44E3-9099-C40C66FF867C}">
                  <a14:compatExt spid="_x0000_s20551"/>
                </a:ext>
                <a:ext uri="{FF2B5EF4-FFF2-40B4-BE49-F238E27FC236}">
                  <a16:creationId xmlns:a16="http://schemas.microsoft.com/office/drawing/2014/main" id="{00000000-0008-0000-0700-00004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72</xdr:row>
          <xdr:rowOff>0</xdr:rowOff>
        </xdr:from>
        <xdr:to>
          <xdr:col>8</xdr:col>
          <xdr:colOff>38100</xdr:colOff>
          <xdr:row>73</xdr:row>
          <xdr:rowOff>19050</xdr:rowOff>
        </xdr:to>
        <xdr:sp macro="" textlink="">
          <xdr:nvSpPr>
            <xdr:cNvPr id="20552" name="Check Box 72" hidden="1">
              <a:extLst>
                <a:ext uri="{63B3BB69-23CF-44E3-9099-C40C66FF867C}">
                  <a14:compatExt spid="_x0000_s20552"/>
                </a:ext>
                <a:ext uri="{FF2B5EF4-FFF2-40B4-BE49-F238E27FC236}">
                  <a16:creationId xmlns:a16="http://schemas.microsoft.com/office/drawing/2014/main" id="{00000000-0008-0000-0700-00004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73</xdr:row>
          <xdr:rowOff>0</xdr:rowOff>
        </xdr:from>
        <xdr:to>
          <xdr:col>8</xdr:col>
          <xdr:colOff>38100</xdr:colOff>
          <xdr:row>74</xdr:row>
          <xdr:rowOff>19050</xdr:rowOff>
        </xdr:to>
        <xdr:sp macro="" textlink="">
          <xdr:nvSpPr>
            <xdr:cNvPr id="20553" name="Check Box 73" hidden="1">
              <a:extLst>
                <a:ext uri="{63B3BB69-23CF-44E3-9099-C40C66FF867C}">
                  <a14:compatExt spid="_x0000_s20553"/>
                </a:ext>
                <a:ext uri="{FF2B5EF4-FFF2-40B4-BE49-F238E27FC236}">
                  <a16:creationId xmlns:a16="http://schemas.microsoft.com/office/drawing/2014/main" id="{00000000-0008-0000-0700-00004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74</xdr:row>
          <xdr:rowOff>0</xdr:rowOff>
        </xdr:from>
        <xdr:to>
          <xdr:col>8</xdr:col>
          <xdr:colOff>38100</xdr:colOff>
          <xdr:row>75</xdr:row>
          <xdr:rowOff>19050</xdr:rowOff>
        </xdr:to>
        <xdr:sp macro="" textlink="">
          <xdr:nvSpPr>
            <xdr:cNvPr id="20554" name="Check Box 74" hidden="1">
              <a:extLst>
                <a:ext uri="{63B3BB69-23CF-44E3-9099-C40C66FF867C}">
                  <a14:compatExt spid="_x0000_s20554"/>
                </a:ext>
                <a:ext uri="{FF2B5EF4-FFF2-40B4-BE49-F238E27FC236}">
                  <a16:creationId xmlns:a16="http://schemas.microsoft.com/office/drawing/2014/main" id="{00000000-0008-0000-0700-00004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75</xdr:row>
          <xdr:rowOff>0</xdr:rowOff>
        </xdr:from>
        <xdr:to>
          <xdr:col>8</xdr:col>
          <xdr:colOff>38100</xdr:colOff>
          <xdr:row>76</xdr:row>
          <xdr:rowOff>19050</xdr:rowOff>
        </xdr:to>
        <xdr:sp macro="" textlink="">
          <xdr:nvSpPr>
            <xdr:cNvPr id="20555" name="Check Box 75" hidden="1">
              <a:extLst>
                <a:ext uri="{63B3BB69-23CF-44E3-9099-C40C66FF867C}">
                  <a14:compatExt spid="_x0000_s20555"/>
                </a:ext>
                <a:ext uri="{FF2B5EF4-FFF2-40B4-BE49-F238E27FC236}">
                  <a16:creationId xmlns:a16="http://schemas.microsoft.com/office/drawing/2014/main" id="{00000000-0008-0000-0700-00004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76</xdr:row>
          <xdr:rowOff>0</xdr:rowOff>
        </xdr:from>
        <xdr:to>
          <xdr:col>8</xdr:col>
          <xdr:colOff>38100</xdr:colOff>
          <xdr:row>77</xdr:row>
          <xdr:rowOff>19050</xdr:rowOff>
        </xdr:to>
        <xdr:sp macro="" textlink="">
          <xdr:nvSpPr>
            <xdr:cNvPr id="20556" name="Check Box 76" hidden="1">
              <a:extLst>
                <a:ext uri="{63B3BB69-23CF-44E3-9099-C40C66FF867C}">
                  <a14:compatExt spid="_x0000_s20556"/>
                </a:ext>
                <a:ext uri="{FF2B5EF4-FFF2-40B4-BE49-F238E27FC236}">
                  <a16:creationId xmlns:a16="http://schemas.microsoft.com/office/drawing/2014/main" id="{00000000-0008-0000-0700-00004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77</xdr:row>
          <xdr:rowOff>0</xdr:rowOff>
        </xdr:from>
        <xdr:to>
          <xdr:col>8</xdr:col>
          <xdr:colOff>38100</xdr:colOff>
          <xdr:row>78</xdr:row>
          <xdr:rowOff>19050</xdr:rowOff>
        </xdr:to>
        <xdr:sp macro="" textlink="">
          <xdr:nvSpPr>
            <xdr:cNvPr id="20557" name="Check Box 77" hidden="1">
              <a:extLst>
                <a:ext uri="{63B3BB69-23CF-44E3-9099-C40C66FF867C}">
                  <a14:compatExt spid="_x0000_s20557"/>
                </a:ext>
                <a:ext uri="{FF2B5EF4-FFF2-40B4-BE49-F238E27FC236}">
                  <a16:creationId xmlns:a16="http://schemas.microsoft.com/office/drawing/2014/main" id="{00000000-0008-0000-0700-00004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78</xdr:row>
          <xdr:rowOff>0</xdr:rowOff>
        </xdr:from>
        <xdr:to>
          <xdr:col>8</xdr:col>
          <xdr:colOff>38100</xdr:colOff>
          <xdr:row>79</xdr:row>
          <xdr:rowOff>19050</xdr:rowOff>
        </xdr:to>
        <xdr:sp macro="" textlink="">
          <xdr:nvSpPr>
            <xdr:cNvPr id="20558" name="Check Box 78" hidden="1">
              <a:extLst>
                <a:ext uri="{63B3BB69-23CF-44E3-9099-C40C66FF867C}">
                  <a14:compatExt spid="_x0000_s20558"/>
                </a:ext>
                <a:ext uri="{FF2B5EF4-FFF2-40B4-BE49-F238E27FC236}">
                  <a16:creationId xmlns:a16="http://schemas.microsoft.com/office/drawing/2014/main" id="{00000000-0008-0000-0700-00004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79</xdr:row>
          <xdr:rowOff>0</xdr:rowOff>
        </xdr:from>
        <xdr:to>
          <xdr:col>8</xdr:col>
          <xdr:colOff>38100</xdr:colOff>
          <xdr:row>80</xdr:row>
          <xdr:rowOff>19050</xdr:rowOff>
        </xdr:to>
        <xdr:sp macro="" textlink="">
          <xdr:nvSpPr>
            <xdr:cNvPr id="20559" name="Check Box 79" hidden="1">
              <a:extLst>
                <a:ext uri="{63B3BB69-23CF-44E3-9099-C40C66FF867C}">
                  <a14:compatExt spid="_x0000_s20559"/>
                </a:ext>
                <a:ext uri="{FF2B5EF4-FFF2-40B4-BE49-F238E27FC236}">
                  <a16:creationId xmlns:a16="http://schemas.microsoft.com/office/drawing/2014/main" id="{00000000-0008-0000-0700-00004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80</xdr:row>
          <xdr:rowOff>0</xdr:rowOff>
        </xdr:from>
        <xdr:to>
          <xdr:col>8</xdr:col>
          <xdr:colOff>38100</xdr:colOff>
          <xdr:row>81</xdr:row>
          <xdr:rowOff>19050</xdr:rowOff>
        </xdr:to>
        <xdr:sp macro="" textlink="">
          <xdr:nvSpPr>
            <xdr:cNvPr id="20560" name="Check Box 80" hidden="1">
              <a:extLst>
                <a:ext uri="{63B3BB69-23CF-44E3-9099-C40C66FF867C}">
                  <a14:compatExt spid="_x0000_s20560"/>
                </a:ext>
                <a:ext uri="{FF2B5EF4-FFF2-40B4-BE49-F238E27FC236}">
                  <a16:creationId xmlns:a16="http://schemas.microsoft.com/office/drawing/2014/main" id="{00000000-0008-0000-0700-00005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81</xdr:row>
          <xdr:rowOff>0</xdr:rowOff>
        </xdr:from>
        <xdr:to>
          <xdr:col>8</xdr:col>
          <xdr:colOff>38100</xdr:colOff>
          <xdr:row>82</xdr:row>
          <xdr:rowOff>19050</xdr:rowOff>
        </xdr:to>
        <xdr:sp macro="" textlink="">
          <xdr:nvSpPr>
            <xdr:cNvPr id="20561" name="Check Box 81" hidden="1">
              <a:extLst>
                <a:ext uri="{63B3BB69-23CF-44E3-9099-C40C66FF867C}">
                  <a14:compatExt spid="_x0000_s20561"/>
                </a:ext>
                <a:ext uri="{FF2B5EF4-FFF2-40B4-BE49-F238E27FC236}">
                  <a16:creationId xmlns:a16="http://schemas.microsoft.com/office/drawing/2014/main" id="{00000000-0008-0000-0700-00005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82</xdr:row>
          <xdr:rowOff>0</xdr:rowOff>
        </xdr:from>
        <xdr:to>
          <xdr:col>8</xdr:col>
          <xdr:colOff>38100</xdr:colOff>
          <xdr:row>83</xdr:row>
          <xdr:rowOff>19050</xdr:rowOff>
        </xdr:to>
        <xdr:sp macro="" textlink="">
          <xdr:nvSpPr>
            <xdr:cNvPr id="20562" name="Check Box 82" hidden="1">
              <a:extLst>
                <a:ext uri="{63B3BB69-23CF-44E3-9099-C40C66FF867C}">
                  <a14:compatExt spid="_x0000_s20562"/>
                </a:ext>
                <a:ext uri="{FF2B5EF4-FFF2-40B4-BE49-F238E27FC236}">
                  <a16:creationId xmlns:a16="http://schemas.microsoft.com/office/drawing/2014/main" id="{00000000-0008-0000-0700-00005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83</xdr:row>
          <xdr:rowOff>0</xdr:rowOff>
        </xdr:from>
        <xdr:to>
          <xdr:col>8</xdr:col>
          <xdr:colOff>38100</xdr:colOff>
          <xdr:row>84</xdr:row>
          <xdr:rowOff>19050</xdr:rowOff>
        </xdr:to>
        <xdr:sp macro="" textlink="">
          <xdr:nvSpPr>
            <xdr:cNvPr id="20563" name="Check Box 83" hidden="1">
              <a:extLst>
                <a:ext uri="{63B3BB69-23CF-44E3-9099-C40C66FF867C}">
                  <a14:compatExt spid="_x0000_s20563"/>
                </a:ext>
                <a:ext uri="{FF2B5EF4-FFF2-40B4-BE49-F238E27FC236}">
                  <a16:creationId xmlns:a16="http://schemas.microsoft.com/office/drawing/2014/main" id="{00000000-0008-0000-0700-00005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84</xdr:row>
          <xdr:rowOff>0</xdr:rowOff>
        </xdr:from>
        <xdr:to>
          <xdr:col>8</xdr:col>
          <xdr:colOff>38100</xdr:colOff>
          <xdr:row>85</xdr:row>
          <xdr:rowOff>19050</xdr:rowOff>
        </xdr:to>
        <xdr:sp macro="" textlink="">
          <xdr:nvSpPr>
            <xdr:cNvPr id="20564" name="Check Box 84" hidden="1">
              <a:extLst>
                <a:ext uri="{63B3BB69-23CF-44E3-9099-C40C66FF867C}">
                  <a14:compatExt spid="_x0000_s20564"/>
                </a:ext>
                <a:ext uri="{FF2B5EF4-FFF2-40B4-BE49-F238E27FC236}">
                  <a16:creationId xmlns:a16="http://schemas.microsoft.com/office/drawing/2014/main" id="{00000000-0008-0000-0700-00005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85</xdr:row>
          <xdr:rowOff>0</xdr:rowOff>
        </xdr:from>
        <xdr:to>
          <xdr:col>8</xdr:col>
          <xdr:colOff>38100</xdr:colOff>
          <xdr:row>86</xdr:row>
          <xdr:rowOff>19050</xdr:rowOff>
        </xdr:to>
        <xdr:sp macro="" textlink="">
          <xdr:nvSpPr>
            <xdr:cNvPr id="20565" name="Check Box 85" hidden="1">
              <a:extLst>
                <a:ext uri="{63B3BB69-23CF-44E3-9099-C40C66FF867C}">
                  <a14:compatExt spid="_x0000_s20565"/>
                </a:ext>
                <a:ext uri="{FF2B5EF4-FFF2-40B4-BE49-F238E27FC236}">
                  <a16:creationId xmlns:a16="http://schemas.microsoft.com/office/drawing/2014/main" id="{00000000-0008-0000-0700-00005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86</xdr:row>
          <xdr:rowOff>0</xdr:rowOff>
        </xdr:from>
        <xdr:to>
          <xdr:col>8</xdr:col>
          <xdr:colOff>38100</xdr:colOff>
          <xdr:row>87</xdr:row>
          <xdr:rowOff>19050</xdr:rowOff>
        </xdr:to>
        <xdr:sp macro="" textlink="">
          <xdr:nvSpPr>
            <xdr:cNvPr id="20566" name="Check Box 86" hidden="1">
              <a:extLst>
                <a:ext uri="{63B3BB69-23CF-44E3-9099-C40C66FF867C}">
                  <a14:compatExt spid="_x0000_s20566"/>
                </a:ext>
                <a:ext uri="{FF2B5EF4-FFF2-40B4-BE49-F238E27FC236}">
                  <a16:creationId xmlns:a16="http://schemas.microsoft.com/office/drawing/2014/main" id="{00000000-0008-0000-0700-00005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87</xdr:row>
          <xdr:rowOff>0</xdr:rowOff>
        </xdr:from>
        <xdr:to>
          <xdr:col>8</xdr:col>
          <xdr:colOff>38100</xdr:colOff>
          <xdr:row>88</xdr:row>
          <xdr:rowOff>19050</xdr:rowOff>
        </xdr:to>
        <xdr:sp macro="" textlink="">
          <xdr:nvSpPr>
            <xdr:cNvPr id="20567" name="Check Box 87" hidden="1">
              <a:extLst>
                <a:ext uri="{63B3BB69-23CF-44E3-9099-C40C66FF867C}">
                  <a14:compatExt spid="_x0000_s20567"/>
                </a:ext>
                <a:ext uri="{FF2B5EF4-FFF2-40B4-BE49-F238E27FC236}">
                  <a16:creationId xmlns:a16="http://schemas.microsoft.com/office/drawing/2014/main" id="{00000000-0008-0000-0700-00005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88</xdr:row>
          <xdr:rowOff>0</xdr:rowOff>
        </xdr:from>
        <xdr:to>
          <xdr:col>8</xdr:col>
          <xdr:colOff>38100</xdr:colOff>
          <xdr:row>89</xdr:row>
          <xdr:rowOff>19050</xdr:rowOff>
        </xdr:to>
        <xdr:sp macro="" textlink="">
          <xdr:nvSpPr>
            <xdr:cNvPr id="20568" name="Check Box 88" hidden="1">
              <a:extLst>
                <a:ext uri="{63B3BB69-23CF-44E3-9099-C40C66FF867C}">
                  <a14:compatExt spid="_x0000_s20568"/>
                </a:ext>
                <a:ext uri="{FF2B5EF4-FFF2-40B4-BE49-F238E27FC236}">
                  <a16:creationId xmlns:a16="http://schemas.microsoft.com/office/drawing/2014/main" id="{00000000-0008-0000-0700-00005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89</xdr:row>
          <xdr:rowOff>0</xdr:rowOff>
        </xdr:from>
        <xdr:to>
          <xdr:col>8</xdr:col>
          <xdr:colOff>38100</xdr:colOff>
          <xdr:row>90</xdr:row>
          <xdr:rowOff>19050</xdr:rowOff>
        </xdr:to>
        <xdr:sp macro="" textlink="">
          <xdr:nvSpPr>
            <xdr:cNvPr id="20569" name="Check Box 89" hidden="1">
              <a:extLst>
                <a:ext uri="{63B3BB69-23CF-44E3-9099-C40C66FF867C}">
                  <a14:compatExt spid="_x0000_s20569"/>
                </a:ext>
                <a:ext uri="{FF2B5EF4-FFF2-40B4-BE49-F238E27FC236}">
                  <a16:creationId xmlns:a16="http://schemas.microsoft.com/office/drawing/2014/main" id="{00000000-0008-0000-0700-00005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90</xdr:row>
          <xdr:rowOff>0</xdr:rowOff>
        </xdr:from>
        <xdr:to>
          <xdr:col>8</xdr:col>
          <xdr:colOff>38100</xdr:colOff>
          <xdr:row>91</xdr:row>
          <xdr:rowOff>19050</xdr:rowOff>
        </xdr:to>
        <xdr:sp macro="" textlink="">
          <xdr:nvSpPr>
            <xdr:cNvPr id="20570" name="Check Box 90" hidden="1">
              <a:extLst>
                <a:ext uri="{63B3BB69-23CF-44E3-9099-C40C66FF867C}">
                  <a14:compatExt spid="_x0000_s20570"/>
                </a:ext>
                <a:ext uri="{FF2B5EF4-FFF2-40B4-BE49-F238E27FC236}">
                  <a16:creationId xmlns:a16="http://schemas.microsoft.com/office/drawing/2014/main" id="{00000000-0008-0000-0700-00005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91</xdr:row>
          <xdr:rowOff>0</xdr:rowOff>
        </xdr:from>
        <xdr:to>
          <xdr:col>8</xdr:col>
          <xdr:colOff>38100</xdr:colOff>
          <xdr:row>92</xdr:row>
          <xdr:rowOff>19050</xdr:rowOff>
        </xdr:to>
        <xdr:sp macro="" textlink="">
          <xdr:nvSpPr>
            <xdr:cNvPr id="20571" name="Check Box 91" hidden="1">
              <a:extLst>
                <a:ext uri="{63B3BB69-23CF-44E3-9099-C40C66FF867C}">
                  <a14:compatExt spid="_x0000_s20571"/>
                </a:ext>
                <a:ext uri="{FF2B5EF4-FFF2-40B4-BE49-F238E27FC236}">
                  <a16:creationId xmlns:a16="http://schemas.microsoft.com/office/drawing/2014/main" id="{00000000-0008-0000-0700-00005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92</xdr:row>
          <xdr:rowOff>0</xdr:rowOff>
        </xdr:from>
        <xdr:to>
          <xdr:col>8</xdr:col>
          <xdr:colOff>38100</xdr:colOff>
          <xdr:row>93</xdr:row>
          <xdr:rowOff>19050</xdr:rowOff>
        </xdr:to>
        <xdr:sp macro="" textlink="">
          <xdr:nvSpPr>
            <xdr:cNvPr id="20572" name="Check Box 92" hidden="1">
              <a:extLst>
                <a:ext uri="{63B3BB69-23CF-44E3-9099-C40C66FF867C}">
                  <a14:compatExt spid="_x0000_s20572"/>
                </a:ext>
                <a:ext uri="{FF2B5EF4-FFF2-40B4-BE49-F238E27FC236}">
                  <a16:creationId xmlns:a16="http://schemas.microsoft.com/office/drawing/2014/main" id="{00000000-0008-0000-0700-00005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93</xdr:row>
          <xdr:rowOff>0</xdr:rowOff>
        </xdr:from>
        <xdr:to>
          <xdr:col>8</xdr:col>
          <xdr:colOff>38100</xdr:colOff>
          <xdr:row>94</xdr:row>
          <xdr:rowOff>19050</xdr:rowOff>
        </xdr:to>
        <xdr:sp macro="" textlink="">
          <xdr:nvSpPr>
            <xdr:cNvPr id="20573" name="Check Box 93" hidden="1">
              <a:extLst>
                <a:ext uri="{63B3BB69-23CF-44E3-9099-C40C66FF867C}">
                  <a14:compatExt spid="_x0000_s20573"/>
                </a:ext>
                <a:ext uri="{FF2B5EF4-FFF2-40B4-BE49-F238E27FC236}">
                  <a16:creationId xmlns:a16="http://schemas.microsoft.com/office/drawing/2014/main" id="{00000000-0008-0000-0700-00005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94</xdr:row>
          <xdr:rowOff>0</xdr:rowOff>
        </xdr:from>
        <xdr:to>
          <xdr:col>8</xdr:col>
          <xdr:colOff>38100</xdr:colOff>
          <xdr:row>95</xdr:row>
          <xdr:rowOff>19050</xdr:rowOff>
        </xdr:to>
        <xdr:sp macro="" textlink="">
          <xdr:nvSpPr>
            <xdr:cNvPr id="20574" name="Check Box 94" hidden="1">
              <a:extLst>
                <a:ext uri="{63B3BB69-23CF-44E3-9099-C40C66FF867C}">
                  <a14:compatExt spid="_x0000_s20574"/>
                </a:ext>
                <a:ext uri="{FF2B5EF4-FFF2-40B4-BE49-F238E27FC236}">
                  <a16:creationId xmlns:a16="http://schemas.microsoft.com/office/drawing/2014/main" id="{00000000-0008-0000-0700-00005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95</xdr:row>
          <xdr:rowOff>0</xdr:rowOff>
        </xdr:from>
        <xdr:to>
          <xdr:col>8</xdr:col>
          <xdr:colOff>38100</xdr:colOff>
          <xdr:row>96</xdr:row>
          <xdr:rowOff>19050</xdr:rowOff>
        </xdr:to>
        <xdr:sp macro="" textlink="">
          <xdr:nvSpPr>
            <xdr:cNvPr id="20575" name="Check Box 95" hidden="1">
              <a:extLst>
                <a:ext uri="{63B3BB69-23CF-44E3-9099-C40C66FF867C}">
                  <a14:compatExt spid="_x0000_s20575"/>
                </a:ext>
                <a:ext uri="{FF2B5EF4-FFF2-40B4-BE49-F238E27FC236}">
                  <a16:creationId xmlns:a16="http://schemas.microsoft.com/office/drawing/2014/main" id="{00000000-0008-0000-0700-00005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96</xdr:row>
          <xdr:rowOff>0</xdr:rowOff>
        </xdr:from>
        <xdr:to>
          <xdr:col>8</xdr:col>
          <xdr:colOff>38100</xdr:colOff>
          <xdr:row>97</xdr:row>
          <xdr:rowOff>19050</xdr:rowOff>
        </xdr:to>
        <xdr:sp macro="" textlink="">
          <xdr:nvSpPr>
            <xdr:cNvPr id="20576" name="Check Box 96" hidden="1">
              <a:extLst>
                <a:ext uri="{63B3BB69-23CF-44E3-9099-C40C66FF867C}">
                  <a14:compatExt spid="_x0000_s20576"/>
                </a:ext>
                <a:ext uri="{FF2B5EF4-FFF2-40B4-BE49-F238E27FC236}">
                  <a16:creationId xmlns:a16="http://schemas.microsoft.com/office/drawing/2014/main" id="{00000000-0008-0000-0700-00006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97</xdr:row>
          <xdr:rowOff>0</xdr:rowOff>
        </xdr:from>
        <xdr:to>
          <xdr:col>8</xdr:col>
          <xdr:colOff>38100</xdr:colOff>
          <xdr:row>98</xdr:row>
          <xdr:rowOff>19050</xdr:rowOff>
        </xdr:to>
        <xdr:sp macro="" textlink="">
          <xdr:nvSpPr>
            <xdr:cNvPr id="20577" name="Check Box 97" hidden="1">
              <a:extLst>
                <a:ext uri="{63B3BB69-23CF-44E3-9099-C40C66FF867C}">
                  <a14:compatExt spid="_x0000_s20577"/>
                </a:ext>
                <a:ext uri="{FF2B5EF4-FFF2-40B4-BE49-F238E27FC236}">
                  <a16:creationId xmlns:a16="http://schemas.microsoft.com/office/drawing/2014/main" id="{00000000-0008-0000-0700-00006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98</xdr:row>
          <xdr:rowOff>0</xdr:rowOff>
        </xdr:from>
        <xdr:to>
          <xdr:col>8</xdr:col>
          <xdr:colOff>38100</xdr:colOff>
          <xdr:row>99</xdr:row>
          <xdr:rowOff>19050</xdr:rowOff>
        </xdr:to>
        <xdr:sp macro="" textlink="">
          <xdr:nvSpPr>
            <xdr:cNvPr id="20578" name="Check Box 98" hidden="1">
              <a:extLst>
                <a:ext uri="{63B3BB69-23CF-44E3-9099-C40C66FF867C}">
                  <a14:compatExt spid="_x0000_s20578"/>
                </a:ext>
                <a:ext uri="{FF2B5EF4-FFF2-40B4-BE49-F238E27FC236}">
                  <a16:creationId xmlns:a16="http://schemas.microsoft.com/office/drawing/2014/main" id="{00000000-0008-0000-0700-00006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99</xdr:row>
          <xdr:rowOff>0</xdr:rowOff>
        </xdr:from>
        <xdr:to>
          <xdr:col>8</xdr:col>
          <xdr:colOff>38100</xdr:colOff>
          <xdr:row>100</xdr:row>
          <xdr:rowOff>19050</xdr:rowOff>
        </xdr:to>
        <xdr:sp macro="" textlink="">
          <xdr:nvSpPr>
            <xdr:cNvPr id="20579" name="Check Box 99" hidden="1">
              <a:extLst>
                <a:ext uri="{63B3BB69-23CF-44E3-9099-C40C66FF867C}">
                  <a14:compatExt spid="_x0000_s20579"/>
                </a:ext>
                <a:ext uri="{FF2B5EF4-FFF2-40B4-BE49-F238E27FC236}">
                  <a16:creationId xmlns:a16="http://schemas.microsoft.com/office/drawing/2014/main" id="{00000000-0008-0000-0700-00006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100</xdr:row>
          <xdr:rowOff>0</xdr:rowOff>
        </xdr:from>
        <xdr:to>
          <xdr:col>8</xdr:col>
          <xdr:colOff>38100</xdr:colOff>
          <xdr:row>101</xdr:row>
          <xdr:rowOff>19050</xdr:rowOff>
        </xdr:to>
        <xdr:sp macro="" textlink="">
          <xdr:nvSpPr>
            <xdr:cNvPr id="20580" name="Check Box 100" hidden="1">
              <a:extLst>
                <a:ext uri="{63B3BB69-23CF-44E3-9099-C40C66FF867C}">
                  <a14:compatExt spid="_x0000_s20580"/>
                </a:ext>
                <a:ext uri="{FF2B5EF4-FFF2-40B4-BE49-F238E27FC236}">
                  <a16:creationId xmlns:a16="http://schemas.microsoft.com/office/drawing/2014/main" id="{00000000-0008-0000-0700-00006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101</xdr:row>
          <xdr:rowOff>0</xdr:rowOff>
        </xdr:from>
        <xdr:to>
          <xdr:col>8</xdr:col>
          <xdr:colOff>38100</xdr:colOff>
          <xdr:row>102</xdr:row>
          <xdr:rowOff>19050</xdr:rowOff>
        </xdr:to>
        <xdr:sp macro="" textlink="">
          <xdr:nvSpPr>
            <xdr:cNvPr id="20581" name="Check Box 101" hidden="1">
              <a:extLst>
                <a:ext uri="{63B3BB69-23CF-44E3-9099-C40C66FF867C}">
                  <a14:compatExt spid="_x0000_s20581"/>
                </a:ext>
                <a:ext uri="{FF2B5EF4-FFF2-40B4-BE49-F238E27FC236}">
                  <a16:creationId xmlns:a16="http://schemas.microsoft.com/office/drawing/2014/main" id="{00000000-0008-0000-0700-00006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102</xdr:row>
          <xdr:rowOff>0</xdr:rowOff>
        </xdr:from>
        <xdr:to>
          <xdr:col>8</xdr:col>
          <xdr:colOff>38100</xdr:colOff>
          <xdr:row>103</xdr:row>
          <xdr:rowOff>19050</xdr:rowOff>
        </xdr:to>
        <xdr:sp macro="" textlink="">
          <xdr:nvSpPr>
            <xdr:cNvPr id="20582" name="Check Box 102" hidden="1">
              <a:extLst>
                <a:ext uri="{63B3BB69-23CF-44E3-9099-C40C66FF867C}">
                  <a14:compatExt spid="_x0000_s20582"/>
                </a:ext>
                <a:ext uri="{FF2B5EF4-FFF2-40B4-BE49-F238E27FC236}">
                  <a16:creationId xmlns:a16="http://schemas.microsoft.com/office/drawing/2014/main" id="{00000000-0008-0000-0700-00006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103</xdr:row>
          <xdr:rowOff>0</xdr:rowOff>
        </xdr:from>
        <xdr:to>
          <xdr:col>8</xdr:col>
          <xdr:colOff>38100</xdr:colOff>
          <xdr:row>104</xdr:row>
          <xdr:rowOff>19050</xdr:rowOff>
        </xdr:to>
        <xdr:sp macro="" textlink="">
          <xdr:nvSpPr>
            <xdr:cNvPr id="20583" name="Check Box 103" hidden="1">
              <a:extLst>
                <a:ext uri="{63B3BB69-23CF-44E3-9099-C40C66FF867C}">
                  <a14:compatExt spid="_x0000_s20583"/>
                </a:ext>
                <a:ext uri="{FF2B5EF4-FFF2-40B4-BE49-F238E27FC236}">
                  <a16:creationId xmlns:a16="http://schemas.microsoft.com/office/drawing/2014/main" id="{00000000-0008-0000-0700-00006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104</xdr:row>
          <xdr:rowOff>0</xdr:rowOff>
        </xdr:from>
        <xdr:to>
          <xdr:col>8</xdr:col>
          <xdr:colOff>38100</xdr:colOff>
          <xdr:row>105</xdr:row>
          <xdr:rowOff>19050</xdr:rowOff>
        </xdr:to>
        <xdr:sp macro="" textlink="">
          <xdr:nvSpPr>
            <xdr:cNvPr id="20584" name="Check Box 104" hidden="1">
              <a:extLst>
                <a:ext uri="{63B3BB69-23CF-44E3-9099-C40C66FF867C}">
                  <a14:compatExt spid="_x0000_s20584"/>
                </a:ext>
                <a:ext uri="{FF2B5EF4-FFF2-40B4-BE49-F238E27FC236}">
                  <a16:creationId xmlns:a16="http://schemas.microsoft.com/office/drawing/2014/main" id="{00000000-0008-0000-0700-00006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105</xdr:row>
          <xdr:rowOff>0</xdr:rowOff>
        </xdr:from>
        <xdr:to>
          <xdr:col>8</xdr:col>
          <xdr:colOff>38100</xdr:colOff>
          <xdr:row>106</xdr:row>
          <xdr:rowOff>19050</xdr:rowOff>
        </xdr:to>
        <xdr:sp macro="" textlink="">
          <xdr:nvSpPr>
            <xdr:cNvPr id="20585" name="Check Box 105" hidden="1">
              <a:extLst>
                <a:ext uri="{63B3BB69-23CF-44E3-9099-C40C66FF867C}">
                  <a14:compatExt spid="_x0000_s20585"/>
                </a:ext>
                <a:ext uri="{FF2B5EF4-FFF2-40B4-BE49-F238E27FC236}">
                  <a16:creationId xmlns:a16="http://schemas.microsoft.com/office/drawing/2014/main" id="{00000000-0008-0000-0700-00006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106</xdr:row>
          <xdr:rowOff>0</xdr:rowOff>
        </xdr:from>
        <xdr:to>
          <xdr:col>8</xdr:col>
          <xdr:colOff>38100</xdr:colOff>
          <xdr:row>107</xdr:row>
          <xdr:rowOff>19050</xdr:rowOff>
        </xdr:to>
        <xdr:sp macro="" textlink="">
          <xdr:nvSpPr>
            <xdr:cNvPr id="20586" name="Check Box 106" hidden="1">
              <a:extLst>
                <a:ext uri="{63B3BB69-23CF-44E3-9099-C40C66FF867C}">
                  <a14:compatExt spid="_x0000_s20586"/>
                </a:ext>
                <a:ext uri="{FF2B5EF4-FFF2-40B4-BE49-F238E27FC236}">
                  <a16:creationId xmlns:a16="http://schemas.microsoft.com/office/drawing/2014/main" id="{00000000-0008-0000-0700-00006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107</xdr:row>
          <xdr:rowOff>0</xdr:rowOff>
        </xdr:from>
        <xdr:to>
          <xdr:col>8</xdr:col>
          <xdr:colOff>38100</xdr:colOff>
          <xdr:row>108</xdr:row>
          <xdr:rowOff>19050</xdr:rowOff>
        </xdr:to>
        <xdr:sp macro="" textlink="">
          <xdr:nvSpPr>
            <xdr:cNvPr id="20587" name="Check Box 107" hidden="1">
              <a:extLst>
                <a:ext uri="{63B3BB69-23CF-44E3-9099-C40C66FF867C}">
                  <a14:compatExt spid="_x0000_s20587"/>
                </a:ext>
                <a:ext uri="{FF2B5EF4-FFF2-40B4-BE49-F238E27FC236}">
                  <a16:creationId xmlns:a16="http://schemas.microsoft.com/office/drawing/2014/main" id="{00000000-0008-0000-0700-00006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108</xdr:row>
          <xdr:rowOff>0</xdr:rowOff>
        </xdr:from>
        <xdr:to>
          <xdr:col>8</xdr:col>
          <xdr:colOff>38100</xdr:colOff>
          <xdr:row>109</xdr:row>
          <xdr:rowOff>19050</xdr:rowOff>
        </xdr:to>
        <xdr:sp macro="" textlink="">
          <xdr:nvSpPr>
            <xdr:cNvPr id="20588" name="Check Box 108" hidden="1">
              <a:extLst>
                <a:ext uri="{63B3BB69-23CF-44E3-9099-C40C66FF867C}">
                  <a14:compatExt spid="_x0000_s20588"/>
                </a:ext>
                <a:ext uri="{FF2B5EF4-FFF2-40B4-BE49-F238E27FC236}">
                  <a16:creationId xmlns:a16="http://schemas.microsoft.com/office/drawing/2014/main" id="{00000000-0008-0000-0700-00006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109</xdr:row>
          <xdr:rowOff>0</xdr:rowOff>
        </xdr:from>
        <xdr:to>
          <xdr:col>8</xdr:col>
          <xdr:colOff>38100</xdr:colOff>
          <xdr:row>110</xdr:row>
          <xdr:rowOff>19050</xdr:rowOff>
        </xdr:to>
        <xdr:sp macro="" textlink="">
          <xdr:nvSpPr>
            <xdr:cNvPr id="20589" name="Check Box 109" hidden="1">
              <a:extLst>
                <a:ext uri="{63B3BB69-23CF-44E3-9099-C40C66FF867C}">
                  <a14:compatExt spid="_x0000_s20589"/>
                </a:ext>
                <a:ext uri="{FF2B5EF4-FFF2-40B4-BE49-F238E27FC236}">
                  <a16:creationId xmlns:a16="http://schemas.microsoft.com/office/drawing/2014/main" id="{00000000-0008-0000-0700-00006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110</xdr:row>
          <xdr:rowOff>0</xdr:rowOff>
        </xdr:from>
        <xdr:to>
          <xdr:col>8</xdr:col>
          <xdr:colOff>38100</xdr:colOff>
          <xdr:row>111</xdr:row>
          <xdr:rowOff>19050</xdr:rowOff>
        </xdr:to>
        <xdr:sp macro="" textlink="">
          <xdr:nvSpPr>
            <xdr:cNvPr id="20590" name="Check Box 110" hidden="1">
              <a:extLst>
                <a:ext uri="{63B3BB69-23CF-44E3-9099-C40C66FF867C}">
                  <a14:compatExt spid="_x0000_s20590"/>
                </a:ext>
                <a:ext uri="{FF2B5EF4-FFF2-40B4-BE49-F238E27FC236}">
                  <a16:creationId xmlns:a16="http://schemas.microsoft.com/office/drawing/2014/main" id="{00000000-0008-0000-0700-00006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111</xdr:row>
          <xdr:rowOff>0</xdr:rowOff>
        </xdr:from>
        <xdr:to>
          <xdr:col>8</xdr:col>
          <xdr:colOff>38100</xdr:colOff>
          <xdr:row>112</xdr:row>
          <xdr:rowOff>19050</xdr:rowOff>
        </xdr:to>
        <xdr:sp macro="" textlink="">
          <xdr:nvSpPr>
            <xdr:cNvPr id="20591" name="Check Box 111" hidden="1">
              <a:extLst>
                <a:ext uri="{63B3BB69-23CF-44E3-9099-C40C66FF867C}">
                  <a14:compatExt spid="_x0000_s20591"/>
                </a:ext>
                <a:ext uri="{FF2B5EF4-FFF2-40B4-BE49-F238E27FC236}">
                  <a16:creationId xmlns:a16="http://schemas.microsoft.com/office/drawing/2014/main" id="{00000000-0008-0000-0700-00006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112</xdr:row>
          <xdr:rowOff>0</xdr:rowOff>
        </xdr:from>
        <xdr:to>
          <xdr:col>8</xdr:col>
          <xdr:colOff>38100</xdr:colOff>
          <xdr:row>113</xdr:row>
          <xdr:rowOff>19050</xdr:rowOff>
        </xdr:to>
        <xdr:sp macro="" textlink="">
          <xdr:nvSpPr>
            <xdr:cNvPr id="20592" name="Check Box 112" hidden="1">
              <a:extLst>
                <a:ext uri="{63B3BB69-23CF-44E3-9099-C40C66FF867C}">
                  <a14:compatExt spid="_x0000_s20592"/>
                </a:ext>
                <a:ext uri="{FF2B5EF4-FFF2-40B4-BE49-F238E27FC236}">
                  <a16:creationId xmlns:a16="http://schemas.microsoft.com/office/drawing/2014/main" id="{00000000-0008-0000-0700-00007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113</xdr:row>
          <xdr:rowOff>0</xdr:rowOff>
        </xdr:from>
        <xdr:to>
          <xdr:col>8</xdr:col>
          <xdr:colOff>38100</xdr:colOff>
          <xdr:row>114</xdr:row>
          <xdr:rowOff>19050</xdr:rowOff>
        </xdr:to>
        <xdr:sp macro="" textlink="">
          <xdr:nvSpPr>
            <xdr:cNvPr id="20593" name="Check Box 113" hidden="1">
              <a:extLst>
                <a:ext uri="{63B3BB69-23CF-44E3-9099-C40C66FF867C}">
                  <a14:compatExt spid="_x0000_s20593"/>
                </a:ext>
                <a:ext uri="{FF2B5EF4-FFF2-40B4-BE49-F238E27FC236}">
                  <a16:creationId xmlns:a16="http://schemas.microsoft.com/office/drawing/2014/main" id="{00000000-0008-0000-0700-00007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114</xdr:row>
          <xdr:rowOff>0</xdr:rowOff>
        </xdr:from>
        <xdr:to>
          <xdr:col>8</xdr:col>
          <xdr:colOff>38100</xdr:colOff>
          <xdr:row>115</xdr:row>
          <xdr:rowOff>19050</xdr:rowOff>
        </xdr:to>
        <xdr:sp macro="" textlink="">
          <xdr:nvSpPr>
            <xdr:cNvPr id="20594" name="Check Box 114" hidden="1">
              <a:extLst>
                <a:ext uri="{63B3BB69-23CF-44E3-9099-C40C66FF867C}">
                  <a14:compatExt spid="_x0000_s20594"/>
                </a:ext>
                <a:ext uri="{FF2B5EF4-FFF2-40B4-BE49-F238E27FC236}">
                  <a16:creationId xmlns:a16="http://schemas.microsoft.com/office/drawing/2014/main" id="{00000000-0008-0000-0700-00007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115</xdr:row>
          <xdr:rowOff>0</xdr:rowOff>
        </xdr:from>
        <xdr:to>
          <xdr:col>8</xdr:col>
          <xdr:colOff>38100</xdr:colOff>
          <xdr:row>116</xdr:row>
          <xdr:rowOff>19050</xdr:rowOff>
        </xdr:to>
        <xdr:sp macro="" textlink="">
          <xdr:nvSpPr>
            <xdr:cNvPr id="20595" name="Check Box 115" hidden="1">
              <a:extLst>
                <a:ext uri="{63B3BB69-23CF-44E3-9099-C40C66FF867C}">
                  <a14:compatExt spid="_x0000_s20595"/>
                </a:ext>
                <a:ext uri="{FF2B5EF4-FFF2-40B4-BE49-F238E27FC236}">
                  <a16:creationId xmlns:a16="http://schemas.microsoft.com/office/drawing/2014/main" id="{00000000-0008-0000-0700-00007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116</xdr:row>
          <xdr:rowOff>0</xdr:rowOff>
        </xdr:from>
        <xdr:to>
          <xdr:col>8</xdr:col>
          <xdr:colOff>38100</xdr:colOff>
          <xdr:row>117</xdr:row>
          <xdr:rowOff>19050</xdr:rowOff>
        </xdr:to>
        <xdr:sp macro="" textlink="">
          <xdr:nvSpPr>
            <xdr:cNvPr id="20596" name="Check Box 116" hidden="1">
              <a:extLst>
                <a:ext uri="{63B3BB69-23CF-44E3-9099-C40C66FF867C}">
                  <a14:compatExt spid="_x0000_s20596"/>
                </a:ext>
                <a:ext uri="{FF2B5EF4-FFF2-40B4-BE49-F238E27FC236}">
                  <a16:creationId xmlns:a16="http://schemas.microsoft.com/office/drawing/2014/main" id="{00000000-0008-0000-0700-00007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117</xdr:row>
          <xdr:rowOff>0</xdr:rowOff>
        </xdr:from>
        <xdr:to>
          <xdr:col>8</xdr:col>
          <xdr:colOff>38100</xdr:colOff>
          <xdr:row>118</xdr:row>
          <xdr:rowOff>19050</xdr:rowOff>
        </xdr:to>
        <xdr:sp macro="" textlink="">
          <xdr:nvSpPr>
            <xdr:cNvPr id="20597" name="Check Box 117" hidden="1">
              <a:extLst>
                <a:ext uri="{63B3BB69-23CF-44E3-9099-C40C66FF867C}">
                  <a14:compatExt spid="_x0000_s20597"/>
                </a:ext>
                <a:ext uri="{FF2B5EF4-FFF2-40B4-BE49-F238E27FC236}">
                  <a16:creationId xmlns:a16="http://schemas.microsoft.com/office/drawing/2014/main" id="{00000000-0008-0000-0700-00007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118</xdr:row>
          <xdr:rowOff>0</xdr:rowOff>
        </xdr:from>
        <xdr:to>
          <xdr:col>8</xdr:col>
          <xdr:colOff>38100</xdr:colOff>
          <xdr:row>119</xdr:row>
          <xdr:rowOff>19050</xdr:rowOff>
        </xdr:to>
        <xdr:sp macro="" textlink="">
          <xdr:nvSpPr>
            <xdr:cNvPr id="20598" name="Check Box 118" hidden="1">
              <a:extLst>
                <a:ext uri="{63B3BB69-23CF-44E3-9099-C40C66FF867C}">
                  <a14:compatExt spid="_x0000_s20598"/>
                </a:ext>
                <a:ext uri="{FF2B5EF4-FFF2-40B4-BE49-F238E27FC236}">
                  <a16:creationId xmlns:a16="http://schemas.microsoft.com/office/drawing/2014/main" id="{00000000-0008-0000-0700-00007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119</xdr:row>
          <xdr:rowOff>0</xdr:rowOff>
        </xdr:from>
        <xdr:to>
          <xdr:col>8</xdr:col>
          <xdr:colOff>38100</xdr:colOff>
          <xdr:row>120</xdr:row>
          <xdr:rowOff>19050</xdr:rowOff>
        </xdr:to>
        <xdr:sp macro="" textlink="">
          <xdr:nvSpPr>
            <xdr:cNvPr id="20599" name="Check Box 119" hidden="1">
              <a:extLst>
                <a:ext uri="{63B3BB69-23CF-44E3-9099-C40C66FF867C}">
                  <a14:compatExt spid="_x0000_s20599"/>
                </a:ext>
                <a:ext uri="{FF2B5EF4-FFF2-40B4-BE49-F238E27FC236}">
                  <a16:creationId xmlns:a16="http://schemas.microsoft.com/office/drawing/2014/main" id="{00000000-0008-0000-0700-00007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120</xdr:row>
          <xdr:rowOff>0</xdr:rowOff>
        </xdr:from>
        <xdr:to>
          <xdr:col>8</xdr:col>
          <xdr:colOff>38100</xdr:colOff>
          <xdr:row>121</xdr:row>
          <xdr:rowOff>19050</xdr:rowOff>
        </xdr:to>
        <xdr:sp macro="" textlink="">
          <xdr:nvSpPr>
            <xdr:cNvPr id="20600" name="Check Box 120" hidden="1">
              <a:extLst>
                <a:ext uri="{63B3BB69-23CF-44E3-9099-C40C66FF867C}">
                  <a14:compatExt spid="_x0000_s20600"/>
                </a:ext>
                <a:ext uri="{FF2B5EF4-FFF2-40B4-BE49-F238E27FC236}">
                  <a16:creationId xmlns:a16="http://schemas.microsoft.com/office/drawing/2014/main" id="{00000000-0008-0000-0700-00007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121</xdr:row>
          <xdr:rowOff>0</xdr:rowOff>
        </xdr:from>
        <xdr:to>
          <xdr:col>8</xdr:col>
          <xdr:colOff>38100</xdr:colOff>
          <xdr:row>122</xdr:row>
          <xdr:rowOff>19050</xdr:rowOff>
        </xdr:to>
        <xdr:sp macro="" textlink="">
          <xdr:nvSpPr>
            <xdr:cNvPr id="20601" name="Check Box 121" hidden="1">
              <a:extLst>
                <a:ext uri="{63B3BB69-23CF-44E3-9099-C40C66FF867C}">
                  <a14:compatExt spid="_x0000_s20601"/>
                </a:ext>
                <a:ext uri="{FF2B5EF4-FFF2-40B4-BE49-F238E27FC236}">
                  <a16:creationId xmlns:a16="http://schemas.microsoft.com/office/drawing/2014/main" id="{00000000-0008-0000-0700-00007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122</xdr:row>
          <xdr:rowOff>0</xdr:rowOff>
        </xdr:from>
        <xdr:to>
          <xdr:col>8</xdr:col>
          <xdr:colOff>38100</xdr:colOff>
          <xdr:row>123</xdr:row>
          <xdr:rowOff>19050</xdr:rowOff>
        </xdr:to>
        <xdr:sp macro="" textlink="">
          <xdr:nvSpPr>
            <xdr:cNvPr id="20602" name="Check Box 122" hidden="1">
              <a:extLst>
                <a:ext uri="{63B3BB69-23CF-44E3-9099-C40C66FF867C}">
                  <a14:compatExt spid="_x0000_s20602"/>
                </a:ext>
                <a:ext uri="{FF2B5EF4-FFF2-40B4-BE49-F238E27FC236}">
                  <a16:creationId xmlns:a16="http://schemas.microsoft.com/office/drawing/2014/main" id="{00000000-0008-0000-0700-00007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123</xdr:row>
          <xdr:rowOff>0</xdr:rowOff>
        </xdr:from>
        <xdr:to>
          <xdr:col>8</xdr:col>
          <xdr:colOff>38100</xdr:colOff>
          <xdr:row>124</xdr:row>
          <xdr:rowOff>19050</xdr:rowOff>
        </xdr:to>
        <xdr:sp macro="" textlink="">
          <xdr:nvSpPr>
            <xdr:cNvPr id="20603" name="Check Box 123" hidden="1">
              <a:extLst>
                <a:ext uri="{63B3BB69-23CF-44E3-9099-C40C66FF867C}">
                  <a14:compatExt spid="_x0000_s20603"/>
                </a:ext>
                <a:ext uri="{FF2B5EF4-FFF2-40B4-BE49-F238E27FC236}">
                  <a16:creationId xmlns:a16="http://schemas.microsoft.com/office/drawing/2014/main" id="{00000000-0008-0000-0700-00007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124</xdr:row>
          <xdr:rowOff>0</xdr:rowOff>
        </xdr:from>
        <xdr:to>
          <xdr:col>8</xdr:col>
          <xdr:colOff>38100</xdr:colOff>
          <xdr:row>125</xdr:row>
          <xdr:rowOff>19050</xdr:rowOff>
        </xdr:to>
        <xdr:sp macro="" textlink="">
          <xdr:nvSpPr>
            <xdr:cNvPr id="20604" name="Check Box 124" hidden="1">
              <a:extLst>
                <a:ext uri="{63B3BB69-23CF-44E3-9099-C40C66FF867C}">
                  <a14:compatExt spid="_x0000_s20604"/>
                </a:ext>
                <a:ext uri="{FF2B5EF4-FFF2-40B4-BE49-F238E27FC236}">
                  <a16:creationId xmlns:a16="http://schemas.microsoft.com/office/drawing/2014/main" id="{00000000-0008-0000-0700-00007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125</xdr:row>
          <xdr:rowOff>0</xdr:rowOff>
        </xdr:from>
        <xdr:to>
          <xdr:col>8</xdr:col>
          <xdr:colOff>38100</xdr:colOff>
          <xdr:row>126</xdr:row>
          <xdr:rowOff>19050</xdr:rowOff>
        </xdr:to>
        <xdr:sp macro="" textlink="">
          <xdr:nvSpPr>
            <xdr:cNvPr id="20605" name="Check Box 125" hidden="1">
              <a:extLst>
                <a:ext uri="{63B3BB69-23CF-44E3-9099-C40C66FF867C}">
                  <a14:compatExt spid="_x0000_s20605"/>
                </a:ext>
                <a:ext uri="{FF2B5EF4-FFF2-40B4-BE49-F238E27FC236}">
                  <a16:creationId xmlns:a16="http://schemas.microsoft.com/office/drawing/2014/main" id="{00000000-0008-0000-0700-00007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126</xdr:row>
          <xdr:rowOff>0</xdr:rowOff>
        </xdr:from>
        <xdr:to>
          <xdr:col>8</xdr:col>
          <xdr:colOff>38100</xdr:colOff>
          <xdr:row>127</xdr:row>
          <xdr:rowOff>19050</xdr:rowOff>
        </xdr:to>
        <xdr:sp macro="" textlink="">
          <xdr:nvSpPr>
            <xdr:cNvPr id="20606" name="Check Box 126" hidden="1">
              <a:extLst>
                <a:ext uri="{63B3BB69-23CF-44E3-9099-C40C66FF867C}">
                  <a14:compatExt spid="_x0000_s20606"/>
                </a:ext>
                <a:ext uri="{FF2B5EF4-FFF2-40B4-BE49-F238E27FC236}">
                  <a16:creationId xmlns:a16="http://schemas.microsoft.com/office/drawing/2014/main" id="{00000000-0008-0000-0700-00007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127</xdr:row>
          <xdr:rowOff>0</xdr:rowOff>
        </xdr:from>
        <xdr:to>
          <xdr:col>8</xdr:col>
          <xdr:colOff>38100</xdr:colOff>
          <xdr:row>128</xdr:row>
          <xdr:rowOff>19050</xdr:rowOff>
        </xdr:to>
        <xdr:sp macro="" textlink="">
          <xdr:nvSpPr>
            <xdr:cNvPr id="20607" name="Check Box 127" hidden="1">
              <a:extLst>
                <a:ext uri="{63B3BB69-23CF-44E3-9099-C40C66FF867C}">
                  <a14:compatExt spid="_x0000_s20607"/>
                </a:ext>
                <a:ext uri="{FF2B5EF4-FFF2-40B4-BE49-F238E27FC236}">
                  <a16:creationId xmlns:a16="http://schemas.microsoft.com/office/drawing/2014/main" id="{00000000-0008-0000-0700-00007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128</xdr:row>
          <xdr:rowOff>0</xdr:rowOff>
        </xdr:from>
        <xdr:to>
          <xdr:col>8</xdr:col>
          <xdr:colOff>38100</xdr:colOff>
          <xdr:row>129</xdr:row>
          <xdr:rowOff>19050</xdr:rowOff>
        </xdr:to>
        <xdr:sp macro="" textlink="">
          <xdr:nvSpPr>
            <xdr:cNvPr id="20608" name="Check Box 128" hidden="1">
              <a:extLst>
                <a:ext uri="{63B3BB69-23CF-44E3-9099-C40C66FF867C}">
                  <a14:compatExt spid="_x0000_s20608"/>
                </a:ext>
                <a:ext uri="{FF2B5EF4-FFF2-40B4-BE49-F238E27FC236}">
                  <a16:creationId xmlns:a16="http://schemas.microsoft.com/office/drawing/2014/main" id="{00000000-0008-0000-0700-00008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129</xdr:row>
          <xdr:rowOff>0</xdr:rowOff>
        </xdr:from>
        <xdr:to>
          <xdr:col>8</xdr:col>
          <xdr:colOff>38100</xdr:colOff>
          <xdr:row>130</xdr:row>
          <xdr:rowOff>19050</xdr:rowOff>
        </xdr:to>
        <xdr:sp macro="" textlink="">
          <xdr:nvSpPr>
            <xdr:cNvPr id="20609" name="Check Box 129" hidden="1">
              <a:extLst>
                <a:ext uri="{63B3BB69-23CF-44E3-9099-C40C66FF867C}">
                  <a14:compatExt spid="_x0000_s20609"/>
                </a:ext>
                <a:ext uri="{FF2B5EF4-FFF2-40B4-BE49-F238E27FC236}">
                  <a16:creationId xmlns:a16="http://schemas.microsoft.com/office/drawing/2014/main" id="{00000000-0008-0000-0700-00008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28575</xdr:rowOff>
        </xdr:from>
        <xdr:to>
          <xdr:col>12</xdr:col>
          <xdr:colOff>723900</xdr:colOff>
          <xdr:row>7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8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une dépense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104775</xdr:rowOff>
        </xdr:from>
        <xdr:to>
          <xdr:col>5</xdr:col>
          <xdr:colOff>85725</xdr:colOff>
          <xdr:row>13</xdr:row>
          <xdr:rowOff>28575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8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104775</xdr:rowOff>
        </xdr:from>
        <xdr:to>
          <xdr:col>5</xdr:col>
          <xdr:colOff>85725</xdr:colOff>
          <xdr:row>14</xdr:row>
          <xdr:rowOff>28575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8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104775</xdr:rowOff>
        </xdr:from>
        <xdr:to>
          <xdr:col>5</xdr:col>
          <xdr:colOff>85725</xdr:colOff>
          <xdr:row>15</xdr:row>
          <xdr:rowOff>28575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8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104775</xdr:rowOff>
        </xdr:from>
        <xdr:to>
          <xdr:col>5</xdr:col>
          <xdr:colOff>85725</xdr:colOff>
          <xdr:row>16</xdr:row>
          <xdr:rowOff>28575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8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104775</xdr:rowOff>
        </xdr:from>
        <xdr:to>
          <xdr:col>5</xdr:col>
          <xdr:colOff>85725</xdr:colOff>
          <xdr:row>17</xdr:row>
          <xdr:rowOff>28575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8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104775</xdr:rowOff>
        </xdr:from>
        <xdr:to>
          <xdr:col>5</xdr:col>
          <xdr:colOff>85725</xdr:colOff>
          <xdr:row>18</xdr:row>
          <xdr:rowOff>28575</xdr:rowOff>
        </xdr:to>
        <xdr:sp macro="" textlink="">
          <xdr:nvSpPr>
            <xdr:cNvPr id="23559" name="Check Box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8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104775</xdr:rowOff>
        </xdr:from>
        <xdr:to>
          <xdr:col>5</xdr:col>
          <xdr:colOff>85725</xdr:colOff>
          <xdr:row>19</xdr:row>
          <xdr:rowOff>28575</xdr:rowOff>
        </xdr:to>
        <xdr:sp macro="" textlink="">
          <xdr:nvSpPr>
            <xdr:cNvPr id="23560" name="Check Box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8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104775</xdr:rowOff>
        </xdr:from>
        <xdr:to>
          <xdr:col>5</xdr:col>
          <xdr:colOff>85725</xdr:colOff>
          <xdr:row>20</xdr:row>
          <xdr:rowOff>28575</xdr:rowOff>
        </xdr:to>
        <xdr:sp macro="" textlink="">
          <xdr:nvSpPr>
            <xdr:cNvPr id="23561" name="Check Box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8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104775</xdr:rowOff>
        </xdr:from>
        <xdr:to>
          <xdr:col>5</xdr:col>
          <xdr:colOff>85725</xdr:colOff>
          <xdr:row>21</xdr:row>
          <xdr:rowOff>28575</xdr:rowOff>
        </xdr:to>
        <xdr:sp macro="" textlink="">
          <xdr:nvSpPr>
            <xdr:cNvPr id="23562" name="Check Box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8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104775</xdr:rowOff>
        </xdr:from>
        <xdr:to>
          <xdr:col>5</xdr:col>
          <xdr:colOff>85725</xdr:colOff>
          <xdr:row>22</xdr:row>
          <xdr:rowOff>28575</xdr:rowOff>
        </xdr:to>
        <xdr:sp macro="" textlink="">
          <xdr:nvSpPr>
            <xdr:cNvPr id="23563" name="Check Box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8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104775</xdr:rowOff>
        </xdr:from>
        <xdr:to>
          <xdr:col>5</xdr:col>
          <xdr:colOff>85725</xdr:colOff>
          <xdr:row>23</xdr:row>
          <xdr:rowOff>28575</xdr:rowOff>
        </xdr:to>
        <xdr:sp macro="" textlink="">
          <xdr:nvSpPr>
            <xdr:cNvPr id="23564" name="Check Box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8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104775</xdr:rowOff>
        </xdr:from>
        <xdr:to>
          <xdr:col>5</xdr:col>
          <xdr:colOff>85725</xdr:colOff>
          <xdr:row>24</xdr:row>
          <xdr:rowOff>28575</xdr:rowOff>
        </xdr:to>
        <xdr:sp macro="" textlink="">
          <xdr:nvSpPr>
            <xdr:cNvPr id="23565" name="Check Box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8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104775</xdr:rowOff>
        </xdr:from>
        <xdr:to>
          <xdr:col>5</xdr:col>
          <xdr:colOff>85725</xdr:colOff>
          <xdr:row>25</xdr:row>
          <xdr:rowOff>28575</xdr:rowOff>
        </xdr:to>
        <xdr:sp macro="" textlink="">
          <xdr:nvSpPr>
            <xdr:cNvPr id="23566" name="Check Box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8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104775</xdr:rowOff>
        </xdr:from>
        <xdr:to>
          <xdr:col>5</xdr:col>
          <xdr:colOff>85725</xdr:colOff>
          <xdr:row>26</xdr:row>
          <xdr:rowOff>28575</xdr:rowOff>
        </xdr:to>
        <xdr:sp macro="" textlink="">
          <xdr:nvSpPr>
            <xdr:cNvPr id="23567" name="Check Box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8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104775</xdr:rowOff>
        </xdr:from>
        <xdr:to>
          <xdr:col>5</xdr:col>
          <xdr:colOff>85725</xdr:colOff>
          <xdr:row>27</xdr:row>
          <xdr:rowOff>28575</xdr:rowOff>
        </xdr:to>
        <xdr:sp macro="" textlink="">
          <xdr:nvSpPr>
            <xdr:cNvPr id="23568" name="Check Box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8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104775</xdr:rowOff>
        </xdr:from>
        <xdr:to>
          <xdr:col>5</xdr:col>
          <xdr:colOff>85725</xdr:colOff>
          <xdr:row>28</xdr:row>
          <xdr:rowOff>28575</xdr:rowOff>
        </xdr:to>
        <xdr:sp macro="" textlink="">
          <xdr:nvSpPr>
            <xdr:cNvPr id="23569" name="Check Box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8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104775</xdr:rowOff>
        </xdr:from>
        <xdr:to>
          <xdr:col>5</xdr:col>
          <xdr:colOff>85725</xdr:colOff>
          <xdr:row>29</xdr:row>
          <xdr:rowOff>28575</xdr:rowOff>
        </xdr:to>
        <xdr:sp macro="" textlink="">
          <xdr:nvSpPr>
            <xdr:cNvPr id="23570" name="Check Box 18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8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104775</xdr:rowOff>
        </xdr:from>
        <xdr:to>
          <xdr:col>5</xdr:col>
          <xdr:colOff>85725</xdr:colOff>
          <xdr:row>30</xdr:row>
          <xdr:rowOff>28575</xdr:rowOff>
        </xdr:to>
        <xdr:sp macro="" textlink="">
          <xdr:nvSpPr>
            <xdr:cNvPr id="23571" name="Check Box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8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104775</xdr:rowOff>
        </xdr:from>
        <xdr:to>
          <xdr:col>5</xdr:col>
          <xdr:colOff>85725</xdr:colOff>
          <xdr:row>31</xdr:row>
          <xdr:rowOff>28575</xdr:rowOff>
        </xdr:to>
        <xdr:sp macro="" textlink="">
          <xdr:nvSpPr>
            <xdr:cNvPr id="23572" name="Check Box 20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8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104775</xdr:rowOff>
        </xdr:from>
        <xdr:to>
          <xdr:col>5</xdr:col>
          <xdr:colOff>85725</xdr:colOff>
          <xdr:row>32</xdr:row>
          <xdr:rowOff>28575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8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104775</xdr:rowOff>
        </xdr:from>
        <xdr:to>
          <xdr:col>5</xdr:col>
          <xdr:colOff>85725</xdr:colOff>
          <xdr:row>33</xdr:row>
          <xdr:rowOff>28575</xdr:rowOff>
        </xdr:to>
        <xdr:sp macro="" textlink="">
          <xdr:nvSpPr>
            <xdr:cNvPr id="23574" name="Check Box 22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8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104775</xdr:rowOff>
        </xdr:from>
        <xdr:to>
          <xdr:col>5</xdr:col>
          <xdr:colOff>85725</xdr:colOff>
          <xdr:row>34</xdr:row>
          <xdr:rowOff>28575</xdr:rowOff>
        </xdr:to>
        <xdr:sp macro="" textlink="">
          <xdr:nvSpPr>
            <xdr:cNvPr id="23575" name="Check Box 23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8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104775</xdr:rowOff>
        </xdr:from>
        <xdr:to>
          <xdr:col>5</xdr:col>
          <xdr:colOff>85725</xdr:colOff>
          <xdr:row>35</xdr:row>
          <xdr:rowOff>28575</xdr:rowOff>
        </xdr:to>
        <xdr:sp macro="" textlink="">
          <xdr:nvSpPr>
            <xdr:cNvPr id="23576" name="Check Box 24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8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104775</xdr:rowOff>
        </xdr:from>
        <xdr:to>
          <xdr:col>5</xdr:col>
          <xdr:colOff>85725</xdr:colOff>
          <xdr:row>36</xdr:row>
          <xdr:rowOff>28575</xdr:rowOff>
        </xdr:to>
        <xdr:sp macro="" textlink="">
          <xdr:nvSpPr>
            <xdr:cNvPr id="23577" name="Check Box 25" hidden="1">
              <a:extLst>
                <a:ext uri="{63B3BB69-23CF-44E3-9099-C40C66FF867C}">
                  <a14:compatExt spid="_x0000_s23577"/>
                </a:ext>
                <a:ext uri="{FF2B5EF4-FFF2-40B4-BE49-F238E27FC236}">
                  <a16:creationId xmlns:a16="http://schemas.microsoft.com/office/drawing/2014/main" id="{00000000-0008-0000-0800-00001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104775</xdr:rowOff>
        </xdr:from>
        <xdr:to>
          <xdr:col>5</xdr:col>
          <xdr:colOff>85725</xdr:colOff>
          <xdr:row>37</xdr:row>
          <xdr:rowOff>28575</xdr:rowOff>
        </xdr:to>
        <xdr:sp macro="" textlink="">
          <xdr:nvSpPr>
            <xdr:cNvPr id="23578" name="Check Box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8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104775</xdr:rowOff>
        </xdr:from>
        <xdr:to>
          <xdr:col>5</xdr:col>
          <xdr:colOff>85725</xdr:colOff>
          <xdr:row>38</xdr:row>
          <xdr:rowOff>28575</xdr:rowOff>
        </xdr:to>
        <xdr:sp macro="" textlink="">
          <xdr:nvSpPr>
            <xdr:cNvPr id="23579" name="Check Box 27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8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104775</xdr:rowOff>
        </xdr:from>
        <xdr:to>
          <xdr:col>5</xdr:col>
          <xdr:colOff>85725</xdr:colOff>
          <xdr:row>39</xdr:row>
          <xdr:rowOff>28575</xdr:rowOff>
        </xdr:to>
        <xdr:sp macro="" textlink="">
          <xdr:nvSpPr>
            <xdr:cNvPr id="23580" name="Check Box 28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8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104775</xdr:rowOff>
        </xdr:from>
        <xdr:to>
          <xdr:col>5</xdr:col>
          <xdr:colOff>85725</xdr:colOff>
          <xdr:row>40</xdr:row>
          <xdr:rowOff>28575</xdr:rowOff>
        </xdr:to>
        <xdr:sp macro="" textlink="">
          <xdr:nvSpPr>
            <xdr:cNvPr id="23581" name="Check Box 29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8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104775</xdr:rowOff>
        </xdr:from>
        <xdr:to>
          <xdr:col>5</xdr:col>
          <xdr:colOff>85725</xdr:colOff>
          <xdr:row>41</xdr:row>
          <xdr:rowOff>28575</xdr:rowOff>
        </xdr:to>
        <xdr:sp macro="" textlink="">
          <xdr:nvSpPr>
            <xdr:cNvPr id="23582" name="Check Box 30" hidden="1">
              <a:extLst>
                <a:ext uri="{63B3BB69-23CF-44E3-9099-C40C66FF867C}">
                  <a14:compatExt spid="_x0000_s23582"/>
                </a:ext>
                <a:ext uri="{FF2B5EF4-FFF2-40B4-BE49-F238E27FC236}">
                  <a16:creationId xmlns:a16="http://schemas.microsoft.com/office/drawing/2014/main" id="{00000000-0008-0000-0800-00001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114300</xdr:rowOff>
        </xdr:from>
        <xdr:to>
          <xdr:col>10</xdr:col>
          <xdr:colOff>85725</xdr:colOff>
          <xdr:row>13</xdr:row>
          <xdr:rowOff>38100</xdr:rowOff>
        </xdr:to>
        <xdr:sp macro="" textlink="">
          <xdr:nvSpPr>
            <xdr:cNvPr id="23583" name="Check Box 31" hidden="1">
              <a:extLst>
                <a:ext uri="{63B3BB69-23CF-44E3-9099-C40C66FF867C}">
                  <a14:compatExt spid="_x0000_s23583"/>
                </a:ext>
                <a:ext uri="{FF2B5EF4-FFF2-40B4-BE49-F238E27FC236}">
                  <a16:creationId xmlns:a16="http://schemas.microsoft.com/office/drawing/2014/main" id="{00000000-0008-0000-0800-00001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114300</xdr:rowOff>
        </xdr:from>
        <xdr:to>
          <xdr:col>10</xdr:col>
          <xdr:colOff>85725</xdr:colOff>
          <xdr:row>14</xdr:row>
          <xdr:rowOff>38100</xdr:rowOff>
        </xdr:to>
        <xdr:sp macro="" textlink="">
          <xdr:nvSpPr>
            <xdr:cNvPr id="23584" name="Check Box 32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8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114300</xdr:rowOff>
        </xdr:from>
        <xdr:to>
          <xdr:col>10</xdr:col>
          <xdr:colOff>85725</xdr:colOff>
          <xdr:row>15</xdr:row>
          <xdr:rowOff>38100</xdr:rowOff>
        </xdr:to>
        <xdr:sp macro="" textlink="">
          <xdr:nvSpPr>
            <xdr:cNvPr id="23585" name="Check Box 33" hidden="1">
              <a:extLst>
                <a:ext uri="{63B3BB69-23CF-44E3-9099-C40C66FF867C}">
                  <a14:compatExt spid="_x0000_s23585"/>
                </a:ext>
                <a:ext uri="{FF2B5EF4-FFF2-40B4-BE49-F238E27FC236}">
                  <a16:creationId xmlns:a16="http://schemas.microsoft.com/office/drawing/2014/main" id="{00000000-0008-0000-0800-00002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114300</xdr:rowOff>
        </xdr:from>
        <xdr:to>
          <xdr:col>10</xdr:col>
          <xdr:colOff>85725</xdr:colOff>
          <xdr:row>16</xdr:row>
          <xdr:rowOff>38100</xdr:rowOff>
        </xdr:to>
        <xdr:sp macro="" textlink="">
          <xdr:nvSpPr>
            <xdr:cNvPr id="23586" name="Check Box 34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8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114300</xdr:rowOff>
        </xdr:from>
        <xdr:to>
          <xdr:col>10</xdr:col>
          <xdr:colOff>85725</xdr:colOff>
          <xdr:row>17</xdr:row>
          <xdr:rowOff>38100</xdr:rowOff>
        </xdr:to>
        <xdr:sp macro="" textlink="">
          <xdr:nvSpPr>
            <xdr:cNvPr id="23587" name="Check Box 35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8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114300</xdr:rowOff>
        </xdr:from>
        <xdr:to>
          <xdr:col>10</xdr:col>
          <xdr:colOff>85725</xdr:colOff>
          <xdr:row>18</xdr:row>
          <xdr:rowOff>38100</xdr:rowOff>
        </xdr:to>
        <xdr:sp macro="" textlink="">
          <xdr:nvSpPr>
            <xdr:cNvPr id="23588" name="Check Box 36" hidden="1">
              <a:extLst>
                <a:ext uri="{63B3BB69-23CF-44E3-9099-C40C66FF867C}">
                  <a14:compatExt spid="_x0000_s23588"/>
                </a:ext>
                <a:ext uri="{FF2B5EF4-FFF2-40B4-BE49-F238E27FC236}">
                  <a16:creationId xmlns:a16="http://schemas.microsoft.com/office/drawing/2014/main" id="{00000000-0008-0000-0800-00002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114300</xdr:rowOff>
        </xdr:from>
        <xdr:to>
          <xdr:col>10</xdr:col>
          <xdr:colOff>85725</xdr:colOff>
          <xdr:row>19</xdr:row>
          <xdr:rowOff>38100</xdr:rowOff>
        </xdr:to>
        <xdr:sp macro="" textlink="">
          <xdr:nvSpPr>
            <xdr:cNvPr id="23589" name="Check Box 37" hidden="1">
              <a:extLst>
                <a:ext uri="{63B3BB69-23CF-44E3-9099-C40C66FF867C}">
                  <a14:compatExt spid="_x0000_s23589"/>
                </a:ext>
                <a:ext uri="{FF2B5EF4-FFF2-40B4-BE49-F238E27FC236}">
                  <a16:creationId xmlns:a16="http://schemas.microsoft.com/office/drawing/2014/main" id="{00000000-0008-0000-0800-00002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114300</xdr:rowOff>
        </xdr:from>
        <xdr:to>
          <xdr:col>10</xdr:col>
          <xdr:colOff>85725</xdr:colOff>
          <xdr:row>20</xdr:row>
          <xdr:rowOff>38100</xdr:rowOff>
        </xdr:to>
        <xdr:sp macro="" textlink="">
          <xdr:nvSpPr>
            <xdr:cNvPr id="23590" name="Check Box 38" hidden="1">
              <a:extLst>
                <a:ext uri="{63B3BB69-23CF-44E3-9099-C40C66FF867C}">
                  <a14:compatExt spid="_x0000_s23590"/>
                </a:ext>
                <a:ext uri="{FF2B5EF4-FFF2-40B4-BE49-F238E27FC236}">
                  <a16:creationId xmlns:a16="http://schemas.microsoft.com/office/drawing/2014/main" id="{00000000-0008-0000-0800-00002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114300</xdr:rowOff>
        </xdr:from>
        <xdr:to>
          <xdr:col>10</xdr:col>
          <xdr:colOff>85725</xdr:colOff>
          <xdr:row>21</xdr:row>
          <xdr:rowOff>38100</xdr:rowOff>
        </xdr:to>
        <xdr:sp macro="" textlink="">
          <xdr:nvSpPr>
            <xdr:cNvPr id="23591" name="Check Box 39" hidden="1">
              <a:extLst>
                <a:ext uri="{63B3BB69-23CF-44E3-9099-C40C66FF867C}">
                  <a14:compatExt spid="_x0000_s23591"/>
                </a:ext>
                <a:ext uri="{FF2B5EF4-FFF2-40B4-BE49-F238E27FC236}">
                  <a16:creationId xmlns:a16="http://schemas.microsoft.com/office/drawing/2014/main" id="{00000000-0008-0000-0800-00002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114300</xdr:rowOff>
        </xdr:from>
        <xdr:to>
          <xdr:col>10</xdr:col>
          <xdr:colOff>85725</xdr:colOff>
          <xdr:row>22</xdr:row>
          <xdr:rowOff>38100</xdr:rowOff>
        </xdr:to>
        <xdr:sp macro="" textlink="">
          <xdr:nvSpPr>
            <xdr:cNvPr id="23592" name="Check Box 40" hidden="1">
              <a:extLst>
                <a:ext uri="{63B3BB69-23CF-44E3-9099-C40C66FF867C}">
                  <a14:compatExt spid="_x0000_s23592"/>
                </a:ext>
                <a:ext uri="{FF2B5EF4-FFF2-40B4-BE49-F238E27FC236}">
                  <a16:creationId xmlns:a16="http://schemas.microsoft.com/office/drawing/2014/main" id="{00000000-0008-0000-0800-00002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114300</xdr:rowOff>
        </xdr:from>
        <xdr:to>
          <xdr:col>10</xdr:col>
          <xdr:colOff>85725</xdr:colOff>
          <xdr:row>23</xdr:row>
          <xdr:rowOff>38100</xdr:rowOff>
        </xdr:to>
        <xdr:sp macro="" textlink="">
          <xdr:nvSpPr>
            <xdr:cNvPr id="23593" name="Check Box 41" hidden="1">
              <a:extLst>
                <a:ext uri="{63B3BB69-23CF-44E3-9099-C40C66FF867C}">
                  <a14:compatExt spid="_x0000_s23593"/>
                </a:ext>
                <a:ext uri="{FF2B5EF4-FFF2-40B4-BE49-F238E27FC236}">
                  <a16:creationId xmlns:a16="http://schemas.microsoft.com/office/drawing/2014/main" id="{00000000-0008-0000-0800-00002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114300</xdr:rowOff>
        </xdr:from>
        <xdr:to>
          <xdr:col>10</xdr:col>
          <xdr:colOff>85725</xdr:colOff>
          <xdr:row>24</xdr:row>
          <xdr:rowOff>38100</xdr:rowOff>
        </xdr:to>
        <xdr:sp macro="" textlink="">
          <xdr:nvSpPr>
            <xdr:cNvPr id="23594" name="Check Box 42" hidden="1">
              <a:extLst>
                <a:ext uri="{63B3BB69-23CF-44E3-9099-C40C66FF867C}">
                  <a14:compatExt spid="_x0000_s23594"/>
                </a:ext>
                <a:ext uri="{FF2B5EF4-FFF2-40B4-BE49-F238E27FC236}">
                  <a16:creationId xmlns:a16="http://schemas.microsoft.com/office/drawing/2014/main" id="{00000000-0008-0000-0800-00002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114300</xdr:rowOff>
        </xdr:from>
        <xdr:to>
          <xdr:col>10</xdr:col>
          <xdr:colOff>85725</xdr:colOff>
          <xdr:row>25</xdr:row>
          <xdr:rowOff>38100</xdr:rowOff>
        </xdr:to>
        <xdr:sp macro="" textlink="">
          <xdr:nvSpPr>
            <xdr:cNvPr id="23595" name="Check Box 43" hidden="1">
              <a:extLst>
                <a:ext uri="{63B3BB69-23CF-44E3-9099-C40C66FF867C}">
                  <a14:compatExt spid="_x0000_s23595"/>
                </a:ext>
                <a:ext uri="{FF2B5EF4-FFF2-40B4-BE49-F238E27FC236}">
                  <a16:creationId xmlns:a16="http://schemas.microsoft.com/office/drawing/2014/main" id="{00000000-0008-0000-0800-00002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114300</xdr:rowOff>
        </xdr:from>
        <xdr:to>
          <xdr:col>10</xdr:col>
          <xdr:colOff>85725</xdr:colOff>
          <xdr:row>26</xdr:row>
          <xdr:rowOff>38100</xdr:rowOff>
        </xdr:to>
        <xdr:sp macro="" textlink="">
          <xdr:nvSpPr>
            <xdr:cNvPr id="23596" name="Check Box 44" hidden="1">
              <a:extLst>
                <a:ext uri="{63B3BB69-23CF-44E3-9099-C40C66FF867C}">
                  <a14:compatExt spid="_x0000_s23596"/>
                </a:ext>
                <a:ext uri="{FF2B5EF4-FFF2-40B4-BE49-F238E27FC236}">
                  <a16:creationId xmlns:a16="http://schemas.microsoft.com/office/drawing/2014/main" id="{00000000-0008-0000-0800-00002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114300</xdr:rowOff>
        </xdr:from>
        <xdr:to>
          <xdr:col>10</xdr:col>
          <xdr:colOff>85725</xdr:colOff>
          <xdr:row>27</xdr:row>
          <xdr:rowOff>38100</xdr:rowOff>
        </xdr:to>
        <xdr:sp macro="" textlink="">
          <xdr:nvSpPr>
            <xdr:cNvPr id="23597" name="Check Box 45" hidden="1">
              <a:extLst>
                <a:ext uri="{63B3BB69-23CF-44E3-9099-C40C66FF867C}">
                  <a14:compatExt spid="_x0000_s23597"/>
                </a:ext>
                <a:ext uri="{FF2B5EF4-FFF2-40B4-BE49-F238E27FC236}">
                  <a16:creationId xmlns:a16="http://schemas.microsoft.com/office/drawing/2014/main" id="{00000000-0008-0000-0800-00002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114300</xdr:rowOff>
        </xdr:from>
        <xdr:to>
          <xdr:col>10</xdr:col>
          <xdr:colOff>85725</xdr:colOff>
          <xdr:row>28</xdr:row>
          <xdr:rowOff>38100</xdr:rowOff>
        </xdr:to>
        <xdr:sp macro="" textlink="">
          <xdr:nvSpPr>
            <xdr:cNvPr id="23598" name="Check Box 46" hidden="1">
              <a:extLst>
                <a:ext uri="{63B3BB69-23CF-44E3-9099-C40C66FF867C}">
                  <a14:compatExt spid="_x0000_s23598"/>
                </a:ext>
                <a:ext uri="{FF2B5EF4-FFF2-40B4-BE49-F238E27FC236}">
                  <a16:creationId xmlns:a16="http://schemas.microsoft.com/office/drawing/2014/main" id="{00000000-0008-0000-0800-00002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114300</xdr:rowOff>
        </xdr:from>
        <xdr:to>
          <xdr:col>10</xdr:col>
          <xdr:colOff>85725</xdr:colOff>
          <xdr:row>29</xdr:row>
          <xdr:rowOff>38100</xdr:rowOff>
        </xdr:to>
        <xdr:sp macro="" textlink="">
          <xdr:nvSpPr>
            <xdr:cNvPr id="23599" name="Check Box 47" hidden="1">
              <a:extLst>
                <a:ext uri="{63B3BB69-23CF-44E3-9099-C40C66FF867C}">
                  <a14:compatExt spid="_x0000_s23599"/>
                </a:ext>
                <a:ext uri="{FF2B5EF4-FFF2-40B4-BE49-F238E27FC236}">
                  <a16:creationId xmlns:a16="http://schemas.microsoft.com/office/drawing/2014/main" id="{00000000-0008-0000-0800-00002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114300</xdr:rowOff>
        </xdr:from>
        <xdr:to>
          <xdr:col>10</xdr:col>
          <xdr:colOff>85725</xdr:colOff>
          <xdr:row>30</xdr:row>
          <xdr:rowOff>38100</xdr:rowOff>
        </xdr:to>
        <xdr:sp macro="" textlink="">
          <xdr:nvSpPr>
            <xdr:cNvPr id="23600" name="Check Box 48" hidden="1">
              <a:extLst>
                <a:ext uri="{63B3BB69-23CF-44E3-9099-C40C66FF867C}">
                  <a14:compatExt spid="_x0000_s23600"/>
                </a:ext>
                <a:ext uri="{FF2B5EF4-FFF2-40B4-BE49-F238E27FC236}">
                  <a16:creationId xmlns:a16="http://schemas.microsoft.com/office/drawing/2014/main" id="{00000000-0008-0000-0800-00003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114300</xdr:rowOff>
        </xdr:from>
        <xdr:to>
          <xdr:col>10</xdr:col>
          <xdr:colOff>85725</xdr:colOff>
          <xdr:row>31</xdr:row>
          <xdr:rowOff>38100</xdr:rowOff>
        </xdr:to>
        <xdr:sp macro="" textlink="">
          <xdr:nvSpPr>
            <xdr:cNvPr id="23601" name="Check Box 49" hidden="1">
              <a:extLst>
                <a:ext uri="{63B3BB69-23CF-44E3-9099-C40C66FF867C}">
                  <a14:compatExt spid="_x0000_s23601"/>
                </a:ext>
                <a:ext uri="{FF2B5EF4-FFF2-40B4-BE49-F238E27FC236}">
                  <a16:creationId xmlns:a16="http://schemas.microsoft.com/office/drawing/2014/main" id="{00000000-0008-0000-0800-00003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114300</xdr:rowOff>
        </xdr:from>
        <xdr:to>
          <xdr:col>10</xdr:col>
          <xdr:colOff>85725</xdr:colOff>
          <xdr:row>32</xdr:row>
          <xdr:rowOff>38100</xdr:rowOff>
        </xdr:to>
        <xdr:sp macro="" textlink="">
          <xdr:nvSpPr>
            <xdr:cNvPr id="23602" name="Check Box 50" hidden="1">
              <a:extLst>
                <a:ext uri="{63B3BB69-23CF-44E3-9099-C40C66FF867C}">
                  <a14:compatExt spid="_x0000_s23602"/>
                </a:ext>
                <a:ext uri="{FF2B5EF4-FFF2-40B4-BE49-F238E27FC236}">
                  <a16:creationId xmlns:a16="http://schemas.microsoft.com/office/drawing/2014/main" id="{00000000-0008-0000-0800-00003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114300</xdr:rowOff>
        </xdr:from>
        <xdr:to>
          <xdr:col>10</xdr:col>
          <xdr:colOff>85725</xdr:colOff>
          <xdr:row>33</xdr:row>
          <xdr:rowOff>38100</xdr:rowOff>
        </xdr:to>
        <xdr:sp macro="" textlink="">
          <xdr:nvSpPr>
            <xdr:cNvPr id="23603" name="Check Box 51" hidden="1">
              <a:extLst>
                <a:ext uri="{63B3BB69-23CF-44E3-9099-C40C66FF867C}">
                  <a14:compatExt spid="_x0000_s23603"/>
                </a:ext>
                <a:ext uri="{FF2B5EF4-FFF2-40B4-BE49-F238E27FC236}">
                  <a16:creationId xmlns:a16="http://schemas.microsoft.com/office/drawing/2014/main" id="{00000000-0008-0000-0800-00003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114300</xdr:rowOff>
        </xdr:from>
        <xdr:to>
          <xdr:col>10</xdr:col>
          <xdr:colOff>85725</xdr:colOff>
          <xdr:row>34</xdr:row>
          <xdr:rowOff>38100</xdr:rowOff>
        </xdr:to>
        <xdr:sp macro="" textlink="">
          <xdr:nvSpPr>
            <xdr:cNvPr id="23604" name="Check Box 52" hidden="1">
              <a:extLst>
                <a:ext uri="{63B3BB69-23CF-44E3-9099-C40C66FF867C}">
                  <a14:compatExt spid="_x0000_s23604"/>
                </a:ext>
                <a:ext uri="{FF2B5EF4-FFF2-40B4-BE49-F238E27FC236}">
                  <a16:creationId xmlns:a16="http://schemas.microsoft.com/office/drawing/2014/main" id="{00000000-0008-0000-0800-00003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114300</xdr:rowOff>
        </xdr:from>
        <xdr:to>
          <xdr:col>10</xdr:col>
          <xdr:colOff>85725</xdr:colOff>
          <xdr:row>35</xdr:row>
          <xdr:rowOff>38100</xdr:rowOff>
        </xdr:to>
        <xdr:sp macro="" textlink="">
          <xdr:nvSpPr>
            <xdr:cNvPr id="23605" name="Check Box 53" hidden="1">
              <a:extLst>
                <a:ext uri="{63B3BB69-23CF-44E3-9099-C40C66FF867C}">
                  <a14:compatExt spid="_x0000_s23605"/>
                </a:ext>
                <a:ext uri="{FF2B5EF4-FFF2-40B4-BE49-F238E27FC236}">
                  <a16:creationId xmlns:a16="http://schemas.microsoft.com/office/drawing/2014/main" id="{00000000-0008-0000-0800-00003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114300</xdr:rowOff>
        </xdr:from>
        <xdr:to>
          <xdr:col>10</xdr:col>
          <xdr:colOff>85725</xdr:colOff>
          <xdr:row>36</xdr:row>
          <xdr:rowOff>38100</xdr:rowOff>
        </xdr:to>
        <xdr:sp macro="" textlink="">
          <xdr:nvSpPr>
            <xdr:cNvPr id="23606" name="Check Box 54" hidden="1">
              <a:extLst>
                <a:ext uri="{63B3BB69-23CF-44E3-9099-C40C66FF867C}">
                  <a14:compatExt spid="_x0000_s23606"/>
                </a:ext>
                <a:ext uri="{FF2B5EF4-FFF2-40B4-BE49-F238E27FC236}">
                  <a16:creationId xmlns:a16="http://schemas.microsoft.com/office/drawing/2014/main" id="{00000000-0008-0000-0800-00003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114300</xdr:rowOff>
        </xdr:from>
        <xdr:to>
          <xdr:col>10</xdr:col>
          <xdr:colOff>85725</xdr:colOff>
          <xdr:row>37</xdr:row>
          <xdr:rowOff>38100</xdr:rowOff>
        </xdr:to>
        <xdr:sp macro="" textlink="">
          <xdr:nvSpPr>
            <xdr:cNvPr id="23607" name="Check Box 55" hidden="1">
              <a:extLst>
                <a:ext uri="{63B3BB69-23CF-44E3-9099-C40C66FF867C}">
                  <a14:compatExt spid="_x0000_s23607"/>
                </a:ext>
                <a:ext uri="{FF2B5EF4-FFF2-40B4-BE49-F238E27FC236}">
                  <a16:creationId xmlns:a16="http://schemas.microsoft.com/office/drawing/2014/main" id="{00000000-0008-0000-0800-00003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114300</xdr:rowOff>
        </xdr:from>
        <xdr:to>
          <xdr:col>10</xdr:col>
          <xdr:colOff>85725</xdr:colOff>
          <xdr:row>38</xdr:row>
          <xdr:rowOff>38100</xdr:rowOff>
        </xdr:to>
        <xdr:sp macro="" textlink="">
          <xdr:nvSpPr>
            <xdr:cNvPr id="23608" name="Check Box 56" hidden="1">
              <a:extLst>
                <a:ext uri="{63B3BB69-23CF-44E3-9099-C40C66FF867C}">
                  <a14:compatExt spid="_x0000_s23608"/>
                </a:ext>
                <a:ext uri="{FF2B5EF4-FFF2-40B4-BE49-F238E27FC236}">
                  <a16:creationId xmlns:a16="http://schemas.microsoft.com/office/drawing/2014/main" id="{00000000-0008-0000-0800-00003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114300</xdr:rowOff>
        </xdr:from>
        <xdr:to>
          <xdr:col>10</xdr:col>
          <xdr:colOff>85725</xdr:colOff>
          <xdr:row>39</xdr:row>
          <xdr:rowOff>38100</xdr:rowOff>
        </xdr:to>
        <xdr:sp macro="" textlink="">
          <xdr:nvSpPr>
            <xdr:cNvPr id="23609" name="Check Box 57" hidden="1">
              <a:extLst>
                <a:ext uri="{63B3BB69-23CF-44E3-9099-C40C66FF867C}">
                  <a14:compatExt spid="_x0000_s23609"/>
                </a:ext>
                <a:ext uri="{FF2B5EF4-FFF2-40B4-BE49-F238E27FC236}">
                  <a16:creationId xmlns:a16="http://schemas.microsoft.com/office/drawing/2014/main" id="{00000000-0008-0000-0800-00003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114300</xdr:rowOff>
        </xdr:from>
        <xdr:to>
          <xdr:col>10</xdr:col>
          <xdr:colOff>85725</xdr:colOff>
          <xdr:row>40</xdr:row>
          <xdr:rowOff>38100</xdr:rowOff>
        </xdr:to>
        <xdr:sp macro="" textlink="">
          <xdr:nvSpPr>
            <xdr:cNvPr id="23610" name="Check Box 58" hidden="1">
              <a:extLst>
                <a:ext uri="{63B3BB69-23CF-44E3-9099-C40C66FF867C}">
                  <a14:compatExt spid="_x0000_s23610"/>
                </a:ext>
                <a:ext uri="{FF2B5EF4-FFF2-40B4-BE49-F238E27FC236}">
                  <a16:creationId xmlns:a16="http://schemas.microsoft.com/office/drawing/2014/main" id="{00000000-0008-0000-0800-00003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114300</xdr:rowOff>
        </xdr:from>
        <xdr:to>
          <xdr:col>10</xdr:col>
          <xdr:colOff>85725</xdr:colOff>
          <xdr:row>41</xdr:row>
          <xdr:rowOff>38100</xdr:rowOff>
        </xdr:to>
        <xdr:sp macro="" textlink="">
          <xdr:nvSpPr>
            <xdr:cNvPr id="23611" name="Check Box 59" hidden="1">
              <a:extLst>
                <a:ext uri="{63B3BB69-23CF-44E3-9099-C40C66FF867C}">
                  <a14:compatExt spid="_x0000_s23611"/>
                </a:ext>
                <a:ext uri="{FF2B5EF4-FFF2-40B4-BE49-F238E27FC236}">
                  <a16:creationId xmlns:a16="http://schemas.microsoft.com/office/drawing/2014/main" id="{00000000-0008-0000-0800-00003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104775</xdr:rowOff>
        </xdr:from>
        <xdr:to>
          <xdr:col>5</xdr:col>
          <xdr:colOff>85725</xdr:colOff>
          <xdr:row>44</xdr:row>
          <xdr:rowOff>28575</xdr:rowOff>
        </xdr:to>
        <xdr:sp macro="" textlink="">
          <xdr:nvSpPr>
            <xdr:cNvPr id="23612" name="Check Box 60" hidden="1">
              <a:extLst>
                <a:ext uri="{63B3BB69-23CF-44E3-9099-C40C66FF867C}">
                  <a14:compatExt spid="_x0000_s23612"/>
                </a:ext>
                <a:ext uri="{FF2B5EF4-FFF2-40B4-BE49-F238E27FC236}">
                  <a16:creationId xmlns:a16="http://schemas.microsoft.com/office/drawing/2014/main" id="{00000000-0008-0000-0800-00003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104775</xdr:rowOff>
        </xdr:from>
        <xdr:to>
          <xdr:col>5</xdr:col>
          <xdr:colOff>85725</xdr:colOff>
          <xdr:row>45</xdr:row>
          <xdr:rowOff>28575</xdr:rowOff>
        </xdr:to>
        <xdr:sp macro="" textlink="">
          <xdr:nvSpPr>
            <xdr:cNvPr id="23613" name="Check Box 61" hidden="1">
              <a:extLst>
                <a:ext uri="{63B3BB69-23CF-44E3-9099-C40C66FF867C}">
                  <a14:compatExt spid="_x0000_s23613"/>
                </a:ext>
                <a:ext uri="{FF2B5EF4-FFF2-40B4-BE49-F238E27FC236}">
                  <a16:creationId xmlns:a16="http://schemas.microsoft.com/office/drawing/2014/main" id="{00000000-0008-0000-0800-00003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23614" name="Check Box 62" hidden="1">
              <a:extLst>
                <a:ext uri="{63B3BB69-23CF-44E3-9099-C40C66FF867C}">
                  <a14:compatExt spid="_x0000_s23614"/>
                </a:ext>
                <a:ext uri="{FF2B5EF4-FFF2-40B4-BE49-F238E27FC236}">
                  <a16:creationId xmlns:a16="http://schemas.microsoft.com/office/drawing/2014/main" id="{00000000-0008-0000-0800-00003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114300</xdr:rowOff>
        </xdr:from>
        <xdr:to>
          <xdr:col>10</xdr:col>
          <xdr:colOff>85725</xdr:colOff>
          <xdr:row>44</xdr:row>
          <xdr:rowOff>38100</xdr:rowOff>
        </xdr:to>
        <xdr:sp macro="" textlink="">
          <xdr:nvSpPr>
            <xdr:cNvPr id="23615" name="Check Box 63" hidden="1">
              <a:extLst>
                <a:ext uri="{63B3BB69-23CF-44E3-9099-C40C66FF867C}">
                  <a14:compatExt spid="_x0000_s23615"/>
                </a:ext>
                <a:ext uri="{FF2B5EF4-FFF2-40B4-BE49-F238E27FC236}">
                  <a16:creationId xmlns:a16="http://schemas.microsoft.com/office/drawing/2014/main" id="{00000000-0008-0000-0800-00003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114300</xdr:rowOff>
        </xdr:from>
        <xdr:to>
          <xdr:col>10</xdr:col>
          <xdr:colOff>85725</xdr:colOff>
          <xdr:row>45</xdr:row>
          <xdr:rowOff>38100</xdr:rowOff>
        </xdr:to>
        <xdr:sp macro="" textlink="">
          <xdr:nvSpPr>
            <xdr:cNvPr id="23616" name="Check Box 64" hidden="1">
              <a:extLst>
                <a:ext uri="{63B3BB69-23CF-44E3-9099-C40C66FF867C}">
                  <a14:compatExt spid="_x0000_s23616"/>
                </a:ext>
                <a:ext uri="{FF2B5EF4-FFF2-40B4-BE49-F238E27FC236}">
                  <a16:creationId xmlns:a16="http://schemas.microsoft.com/office/drawing/2014/main" id="{00000000-0008-0000-0800-00004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114300</xdr:rowOff>
        </xdr:from>
        <xdr:to>
          <xdr:col>10</xdr:col>
          <xdr:colOff>85725</xdr:colOff>
          <xdr:row>46</xdr:row>
          <xdr:rowOff>38100</xdr:rowOff>
        </xdr:to>
        <xdr:sp macro="" textlink="">
          <xdr:nvSpPr>
            <xdr:cNvPr id="23617" name="Check Box 65" hidden="1">
              <a:extLst>
                <a:ext uri="{63B3BB69-23CF-44E3-9099-C40C66FF867C}">
                  <a14:compatExt spid="_x0000_s23617"/>
                </a:ext>
                <a:ext uri="{FF2B5EF4-FFF2-40B4-BE49-F238E27FC236}">
                  <a16:creationId xmlns:a16="http://schemas.microsoft.com/office/drawing/2014/main" id="{00000000-0008-0000-0800-00004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114300</xdr:rowOff>
        </xdr:from>
        <xdr:to>
          <xdr:col>10</xdr:col>
          <xdr:colOff>85725</xdr:colOff>
          <xdr:row>47</xdr:row>
          <xdr:rowOff>38100</xdr:rowOff>
        </xdr:to>
        <xdr:sp macro="" textlink="">
          <xdr:nvSpPr>
            <xdr:cNvPr id="23618" name="Check Box 66" hidden="1">
              <a:extLst>
                <a:ext uri="{63B3BB69-23CF-44E3-9099-C40C66FF867C}">
                  <a14:compatExt spid="_x0000_s23618"/>
                </a:ext>
                <a:ext uri="{FF2B5EF4-FFF2-40B4-BE49-F238E27FC236}">
                  <a16:creationId xmlns:a16="http://schemas.microsoft.com/office/drawing/2014/main" id="{00000000-0008-0000-0800-00004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114300</xdr:rowOff>
        </xdr:from>
        <xdr:to>
          <xdr:col>10</xdr:col>
          <xdr:colOff>85725</xdr:colOff>
          <xdr:row>48</xdr:row>
          <xdr:rowOff>38100</xdr:rowOff>
        </xdr:to>
        <xdr:sp macro="" textlink="">
          <xdr:nvSpPr>
            <xdr:cNvPr id="23619" name="Check Box 67" hidden="1">
              <a:extLst>
                <a:ext uri="{63B3BB69-23CF-44E3-9099-C40C66FF867C}">
                  <a14:compatExt spid="_x0000_s23619"/>
                </a:ext>
                <a:ext uri="{FF2B5EF4-FFF2-40B4-BE49-F238E27FC236}">
                  <a16:creationId xmlns:a16="http://schemas.microsoft.com/office/drawing/2014/main" id="{00000000-0008-0000-0800-00004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114300</xdr:rowOff>
        </xdr:from>
        <xdr:to>
          <xdr:col>10</xdr:col>
          <xdr:colOff>85725</xdr:colOff>
          <xdr:row>49</xdr:row>
          <xdr:rowOff>38100</xdr:rowOff>
        </xdr:to>
        <xdr:sp macro="" textlink="">
          <xdr:nvSpPr>
            <xdr:cNvPr id="23620" name="Check Box 68" hidden="1">
              <a:extLst>
                <a:ext uri="{63B3BB69-23CF-44E3-9099-C40C66FF867C}">
                  <a14:compatExt spid="_x0000_s23620"/>
                </a:ext>
                <a:ext uri="{FF2B5EF4-FFF2-40B4-BE49-F238E27FC236}">
                  <a16:creationId xmlns:a16="http://schemas.microsoft.com/office/drawing/2014/main" id="{00000000-0008-0000-0800-00004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23621" name="Check Box 69" hidden="1">
              <a:extLst>
                <a:ext uri="{63B3BB69-23CF-44E3-9099-C40C66FF867C}">
                  <a14:compatExt spid="_x0000_s23621"/>
                </a:ext>
                <a:ext uri="{FF2B5EF4-FFF2-40B4-BE49-F238E27FC236}">
                  <a16:creationId xmlns:a16="http://schemas.microsoft.com/office/drawing/2014/main" id="{00000000-0008-0000-0800-00004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2743200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Développer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2752725</xdr:colOff>
          <xdr:row>5</xdr:row>
          <xdr:rowOff>19050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9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Réduire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4</xdr:row>
          <xdr:rowOff>0</xdr:rowOff>
        </xdr:from>
        <xdr:to>
          <xdr:col>16</xdr:col>
          <xdr:colOff>1257300</xdr:colOff>
          <xdr:row>5</xdr:row>
          <xdr:rowOff>104775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9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161925</xdr:colOff>
          <xdr:row>5</xdr:row>
          <xdr:rowOff>19050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9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161925</xdr:colOff>
          <xdr:row>6</xdr:row>
          <xdr:rowOff>19050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9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161925</xdr:colOff>
          <xdr:row>7</xdr:row>
          <xdr:rowOff>19050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9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38100</xdr:colOff>
          <xdr:row>8</xdr:row>
          <xdr:rowOff>19050</xdr:rowOff>
        </xdr:to>
        <xdr:sp macro="" textlink="">
          <xdr:nvSpPr>
            <xdr:cNvPr id="24583" name="Check Box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9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38100</xdr:colOff>
          <xdr:row>9</xdr:row>
          <xdr:rowOff>19050</xdr:rowOff>
        </xdr:to>
        <xdr:sp macro="" textlink="">
          <xdr:nvSpPr>
            <xdr:cNvPr id="24584" name="Check Box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9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38100</xdr:colOff>
          <xdr:row>10</xdr:row>
          <xdr:rowOff>19050</xdr:rowOff>
        </xdr:to>
        <xdr:sp macro="" textlink="">
          <xdr:nvSpPr>
            <xdr:cNvPr id="24585" name="Check Box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9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38100</xdr:colOff>
          <xdr:row>11</xdr:row>
          <xdr:rowOff>19050</xdr:rowOff>
        </xdr:to>
        <xdr:sp macro="" textlink="">
          <xdr:nvSpPr>
            <xdr:cNvPr id="24586" name="Check Box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9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38100</xdr:colOff>
          <xdr:row>12</xdr:row>
          <xdr:rowOff>19050</xdr:rowOff>
        </xdr:to>
        <xdr:sp macro="" textlink="">
          <xdr:nvSpPr>
            <xdr:cNvPr id="24587" name="Check Box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9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38100</xdr:colOff>
          <xdr:row>13</xdr:row>
          <xdr:rowOff>19050</xdr:rowOff>
        </xdr:to>
        <xdr:sp macro="" textlink="">
          <xdr:nvSpPr>
            <xdr:cNvPr id="24588" name="Check Box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9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38100</xdr:colOff>
          <xdr:row>14</xdr:row>
          <xdr:rowOff>28575</xdr:rowOff>
        </xdr:to>
        <xdr:sp macro="" textlink="">
          <xdr:nvSpPr>
            <xdr:cNvPr id="24589" name="Check Box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9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38100</xdr:colOff>
          <xdr:row>15</xdr:row>
          <xdr:rowOff>19050</xdr:rowOff>
        </xdr:to>
        <xdr:sp macro="" textlink="">
          <xdr:nvSpPr>
            <xdr:cNvPr id="24590" name="Check Box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9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38100</xdr:colOff>
          <xdr:row>16</xdr:row>
          <xdr:rowOff>19050</xdr:rowOff>
        </xdr:to>
        <xdr:sp macro="" textlink="">
          <xdr:nvSpPr>
            <xdr:cNvPr id="24591" name="Check Box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9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38100</xdr:colOff>
          <xdr:row>17</xdr:row>
          <xdr:rowOff>19050</xdr:rowOff>
        </xdr:to>
        <xdr:sp macro="" textlink="">
          <xdr:nvSpPr>
            <xdr:cNvPr id="24592" name="Check Box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9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38100</xdr:colOff>
          <xdr:row>18</xdr:row>
          <xdr:rowOff>19050</xdr:rowOff>
        </xdr:to>
        <xdr:sp macro="" textlink="">
          <xdr:nvSpPr>
            <xdr:cNvPr id="24593" name="Check Box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9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38100</xdr:colOff>
          <xdr:row>19</xdr:row>
          <xdr:rowOff>19050</xdr:rowOff>
        </xdr:to>
        <xdr:sp macro="" textlink="">
          <xdr:nvSpPr>
            <xdr:cNvPr id="24594" name="Check Box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9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38100</xdr:colOff>
          <xdr:row>20</xdr:row>
          <xdr:rowOff>19050</xdr:rowOff>
        </xdr:to>
        <xdr:sp macro="" textlink="">
          <xdr:nvSpPr>
            <xdr:cNvPr id="24595" name="Check Box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9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38100</xdr:colOff>
          <xdr:row>21</xdr:row>
          <xdr:rowOff>19050</xdr:rowOff>
        </xdr:to>
        <xdr:sp macro="" textlink="">
          <xdr:nvSpPr>
            <xdr:cNvPr id="24596" name="Check Box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9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38100</xdr:colOff>
          <xdr:row>22</xdr:row>
          <xdr:rowOff>19050</xdr:rowOff>
        </xdr:to>
        <xdr:sp macro="" textlink="">
          <xdr:nvSpPr>
            <xdr:cNvPr id="24597" name="Check Box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9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38100</xdr:colOff>
          <xdr:row>23</xdr:row>
          <xdr:rowOff>19050</xdr:rowOff>
        </xdr:to>
        <xdr:sp macro="" textlink="">
          <xdr:nvSpPr>
            <xdr:cNvPr id="24598" name="Check Box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9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38100</xdr:colOff>
          <xdr:row>24</xdr:row>
          <xdr:rowOff>19050</xdr:rowOff>
        </xdr:to>
        <xdr:sp macro="" textlink="">
          <xdr:nvSpPr>
            <xdr:cNvPr id="24599" name="Check Box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9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38100</xdr:colOff>
          <xdr:row>25</xdr:row>
          <xdr:rowOff>19050</xdr:rowOff>
        </xdr:to>
        <xdr:sp macro="" textlink="">
          <xdr:nvSpPr>
            <xdr:cNvPr id="24600" name="Check Box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9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38100</xdr:colOff>
          <xdr:row>26</xdr:row>
          <xdr:rowOff>19050</xdr:rowOff>
        </xdr:to>
        <xdr:sp macro="" textlink="">
          <xdr:nvSpPr>
            <xdr:cNvPr id="24601" name="Check Box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9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38100</xdr:colOff>
          <xdr:row>27</xdr:row>
          <xdr:rowOff>19050</xdr:rowOff>
        </xdr:to>
        <xdr:sp macro="" textlink="">
          <xdr:nvSpPr>
            <xdr:cNvPr id="24602" name="Check Box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9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38100</xdr:colOff>
          <xdr:row>28</xdr:row>
          <xdr:rowOff>19050</xdr:rowOff>
        </xdr:to>
        <xdr:sp macro="" textlink="">
          <xdr:nvSpPr>
            <xdr:cNvPr id="24603" name="Check Box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9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38100</xdr:colOff>
          <xdr:row>29</xdr:row>
          <xdr:rowOff>19050</xdr:rowOff>
        </xdr:to>
        <xdr:sp macro="" textlink="">
          <xdr:nvSpPr>
            <xdr:cNvPr id="24604" name="Check Box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9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38100</xdr:colOff>
          <xdr:row>30</xdr:row>
          <xdr:rowOff>19050</xdr:rowOff>
        </xdr:to>
        <xdr:sp macro="" textlink="">
          <xdr:nvSpPr>
            <xdr:cNvPr id="24605" name="Check Box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9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38100</xdr:colOff>
          <xdr:row>31</xdr:row>
          <xdr:rowOff>19050</xdr:rowOff>
        </xdr:to>
        <xdr:sp macro="" textlink="">
          <xdr:nvSpPr>
            <xdr:cNvPr id="24606" name="Check Box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9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38100</xdr:colOff>
          <xdr:row>32</xdr:row>
          <xdr:rowOff>19050</xdr:rowOff>
        </xdr:to>
        <xdr:sp macro="" textlink="">
          <xdr:nvSpPr>
            <xdr:cNvPr id="24607" name="Check Box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9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38100</xdr:colOff>
          <xdr:row>33</xdr:row>
          <xdr:rowOff>19050</xdr:rowOff>
        </xdr:to>
        <xdr:sp macro="" textlink="">
          <xdr:nvSpPr>
            <xdr:cNvPr id="24608" name="Check Box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9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38100</xdr:colOff>
          <xdr:row>34</xdr:row>
          <xdr:rowOff>19050</xdr:rowOff>
        </xdr:to>
        <xdr:sp macro="" textlink="">
          <xdr:nvSpPr>
            <xdr:cNvPr id="24609" name="Check Box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9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38100</xdr:colOff>
          <xdr:row>35</xdr:row>
          <xdr:rowOff>19050</xdr:rowOff>
        </xdr:to>
        <xdr:sp macro="" textlink="">
          <xdr:nvSpPr>
            <xdr:cNvPr id="24610" name="Check Box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9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38100</xdr:colOff>
          <xdr:row>36</xdr:row>
          <xdr:rowOff>19050</xdr:rowOff>
        </xdr:to>
        <xdr:sp macro="" textlink="">
          <xdr:nvSpPr>
            <xdr:cNvPr id="24611" name="Check Box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9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38100</xdr:colOff>
          <xdr:row>37</xdr:row>
          <xdr:rowOff>19050</xdr:rowOff>
        </xdr:to>
        <xdr:sp macro="" textlink="">
          <xdr:nvSpPr>
            <xdr:cNvPr id="24612" name="Check Box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9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38100</xdr:colOff>
          <xdr:row>38</xdr:row>
          <xdr:rowOff>19050</xdr:rowOff>
        </xdr:to>
        <xdr:sp macro="" textlink="">
          <xdr:nvSpPr>
            <xdr:cNvPr id="24613" name="Check Box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9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38100</xdr:colOff>
          <xdr:row>39</xdr:row>
          <xdr:rowOff>19050</xdr:rowOff>
        </xdr:to>
        <xdr:sp macro="" textlink="">
          <xdr:nvSpPr>
            <xdr:cNvPr id="24614" name="Check Box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9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38100</xdr:colOff>
          <xdr:row>40</xdr:row>
          <xdr:rowOff>19050</xdr:rowOff>
        </xdr:to>
        <xdr:sp macro="" textlink="">
          <xdr:nvSpPr>
            <xdr:cNvPr id="24615" name="Check Box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9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38100</xdr:colOff>
          <xdr:row>41</xdr:row>
          <xdr:rowOff>19050</xdr:rowOff>
        </xdr:to>
        <xdr:sp macro="" textlink="">
          <xdr:nvSpPr>
            <xdr:cNvPr id="24616" name="Check Box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9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38100</xdr:colOff>
          <xdr:row>42</xdr:row>
          <xdr:rowOff>19050</xdr:rowOff>
        </xdr:to>
        <xdr:sp macro="" textlink="">
          <xdr:nvSpPr>
            <xdr:cNvPr id="24617" name="Check Box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9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38100</xdr:colOff>
          <xdr:row>43</xdr:row>
          <xdr:rowOff>19050</xdr:rowOff>
        </xdr:to>
        <xdr:sp macro="" textlink="">
          <xdr:nvSpPr>
            <xdr:cNvPr id="24618" name="Check Box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9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38100</xdr:colOff>
          <xdr:row>44</xdr:row>
          <xdr:rowOff>19050</xdr:rowOff>
        </xdr:to>
        <xdr:sp macro="" textlink="">
          <xdr:nvSpPr>
            <xdr:cNvPr id="24619" name="Check Box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9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38100</xdr:colOff>
          <xdr:row>45</xdr:row>
          <xdr:rowOff>19050</xdr:rowOff>
        </xdr:to>
        <xdr:sp macro="" textlink="">
          <xdr:nvSpPr>
            <xdr:cNvPr id="24620" name="Check Box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9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38100</xdr:colOff>
          <xdr:row>46</xdr:row>
          <xdr:rowOff>19050</xdr:rowOff>
        </xdr:to>
        <xdr:sp macro="" textlink="">
          <xdr:nvSpPr>
            <xdr:cNvPr id="24621" name="Check Box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9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38100</xdr:colOff>
          <xdr:row>47</xdr:row>
          <xdr:rowOff>19050</xdr:rowOff>
        </xdr:to>
        <xdr:sp macro="" textlink="">
          <xdr:nvSpPr>
            <xdr:cNvPr id="24622" name="Check Box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9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38100</xdr:colOff>
          <xdr:row>48</xdr:row>
          <xdr:rowOff>19050</xdr:rowOff>
        </xdr:to>
        <xdr:sp macro="" textlink="">
          <xdr:nvSpPr>
            <xdr:cNvPr id="24623" name="Check Box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9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38100</xdr:colOff>
          <xdr:row>49</xdr:row>
          <xdr:rowOff>19050</xdr:rowOff>
        </xdr:to>
        <xdr:sp macro="" textlink="">
          <xdr:nvSpPr>
            <xdr:cNvPr id="24624" name="Check Box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9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49</xdr:row>
          <xdr:rowOff>0</xdr:rowOff>
        </xdr:from>
        <xdr:to>
          <xdr:col>8</xdr:col>
          <xdr:colOff>38100</xdr:colOff>
          <xdr:row>50</xdr:row>
          <xdr:rowOff>19050</xdr:rowOff>
        </xdr:to>
        <xdr:sp macro="" textlink="">
          <xdr:nvSpPr>
            <xdr:cNvPr id="24625" name="Check Box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9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50</xdr:row>
          <xdr:rowOff>0</xdr:rowOff>
        </xdr:from>
        <xdr:to>
          <xdr:col>8</xdr:col>
          <xdr:colOff>38100</xdr:colOff>
          <xdr:row>51</xdr:row>
          <xdr:rowOff>19050</xdr:rowOff>
        </xdr:to>
        <xdr:sp macro="" textlink="">
          <xdr:nvSpPr>
            <xdr:cNvPr id="24626" name="Check Box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9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51</xdr:row>
          <xdr:rowOff>0</xdr:rowOff>
        </xdr:from>
        <xdr:to>
          <xdr:col>8</xdr:col>
          <xdr:colOff>38100</xdr:colOff>
          <xdr:row>52</xdr:row>
          <xdr:rowOff>19050</xdr:rowOff>
        </xdr:to>
        <xdr:sp macro="" textlink="">
          <xdr:nvSpPr>
            <xdr:cNvPr id="24627" name="Check Box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9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52</xdr:row>
          <xdr:rowOff>0</xdr:rowOff>
        </xdr:from>
        <xdr:to>
          <xdr:col>8</xdr:col>
          <xdr:colOff>38100</xdr:colOff>
          <xdr:row>53</xdr:row>
          <xdr:rowOff>19050</xdr:rowOff>
        </xdr:to>
        <xdr:sp macro="" textlink="">
          <xdr:nvSpPr>
            <xdr:cNvPr id="24628" name="Check Box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9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53</xdr:row>
          <xdr:rowOff>0</xdr:rowOff>
        </xdr:from>
        <xdr:to>
          <xdr:col>8</xdr:col>
          <xdr:colOff>38100</xdr:colOff>
          <xdr:row>54</xdr:row>
          <xdr:rowOff>19050</xdr:rowOff>
        </xdr:to>
        <xdr:sp macro="" textlink="">
          <xdr:nvSpPr>
            <xdr:cNvPr id="24629" name="Check Box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9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54</xdr:row>
          <xdr:rowOff>0</xdr:rowOff>
        </xdr:from>
        <xdr:to>
          <xdr:col>8</xdr:col>
          <xdr:colOff>38100</xdr:colOff>
          <xdr:row>55</xdr:row>
          <xdr:rowOff>19050</xdr:rowOff>
        </xdr:to>
        <xdr:sp macro="" textlink="">
          <xdr:nvSpPr>
            <xdr:cNvPr id="24630" name="Check Box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9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55</xdr:row>
          <xdr:rowOff>0</xdr:rowOff>
        </xdr:from>
        <xdr:to>
          <xdr:col>8</xdr:col>
          <xdr:colOff>38100</xdr:colOff>
          <xdr:row>56</xdr:row>
          <xdr:rowOff>19050</xdr:rowOff>
        </xdr:to>
        <xdr:sp macro="" textlink="">
          <xdr:nvSpPr>
            <xdr:cNvPr id="24631" name="Check Box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9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56</xdr:row>
          <xdr:rowOff>0</xdr:rowOff>
        </xdr:from>
        <xdr:to>
          <xdr:col>8</xdr:col>
          <xdr:colOff>38100</xdr:colOff>
          <xdr:row>57</xdr:row>
          <xdr:rowOff>19050</xdr:rowOff>
        </xdr:to>
        <xdr:sp macro="" textlink="">
          <xdr:nvSpPr>
            <xdr:cNvPr id="24632" name="Check Box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9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57</xdr:row>
          <xdr:rowOff>0</xdr:rowOff>
        </xdr:from>
        <xdr:to>
          <xdr:col>8</xdr:col>
          <xdr:colOff>38100</xdr:colOff>
          <xdr:row>58</xdr:row>
          <xdr:rowOff>19050</xdr:rowOff>
        </xdr:to>
        <xdr:sp macro="" textlink="">
          <xdr:nvSpPr>
            <xdr:cNvPr id="24633" name="Check Box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9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58</xdr:row>
          <xdr:rowOff>0</xdr:rowOff>
        </xdr:from>
        <xdr:to>
          <xdr:col>8</xdr:col>
          <xdr:colOff>38100</xdr:colOff>
          <xdr:row>59</xdr:row>
          <xdr:rowOff>19050</xdr:rowOff>
        </xdr:to>
        <xdr:sp macro="" textlink="">
          <xdr:nvSpPr>
            <xdr:cNvPr id="24634" name="Check Box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9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0</xdr:rowOff>
        </xdr:from>
        <xdr:to>
          <xdr:col>8</xdr:col>
          <xdr:colOff>38100</xdr:colOff>
          <xdr:row>60</xdr:row>
          <xdr:rowOff>19050</xdr:rowOff>
        </xdr:to>
        <xdr:sp macro="" textlink="">
          <xdr:nvSpPr>
            <xdr:cNvPr id="24635" name="Check Box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9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60</xdr:row>
          <xdr:rowOff>0</xdr:rowOff>
        </xdr:from>
        <xdr:to>
          <xdr:col>8</xdr:col>
          <xdr:colOff>38100</xdr:colOff>
          <xdr:row>61</xdr:row>
          <xdr:rowOff>19050</xdr:rowOff>
        </xdr:to>
        <xdr:sp macro="" textlink="">
          <xdr:nvSpPr>
            <xdr:cNvPr id="24636" name="Check Box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9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61</xdr:row>
          <xdr:rowOff>0</xdr:rowOff>
        </xdr:from>
        <xdr:to>
          <xdr:col>8</xdr:col>
          <xdr:colOff>38100</xdr:colOff>
          <xdr:row>62</xdr:row>
          <xdr:rowOff>19050</xdr:rowOff>
        </xdr:to>
        <xdr:sp macro="" textlink="">
          <xdr:nvSpPr>
            <xdr:cNvPr id="24637" name="Check Box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9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62</xdr:row>
          <xdr:rowOff>0</xdr:rowOff>
        </xdr:from>
        <xdr:to>
          <xdr:col>8</xdr:col>
          <xdr:colOff>38100</xdr:colOff>
          <xdr:row>63</xdr:row>
          <xdr:rowOff>19050</xdr:rowOff>
        </xdr:to>
        <xdr:sp macro="" textlink="">
          <xdr:nvSpPr>
            <xdr:cNvPr id="24638" name="Check Box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9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63</xdr:row>
          <xdr:rowOff>0</xdr:rowOff>
        </xdr:from>
        <xdr:to>
          <xdr:col>8</xdr:col>
          <xdr:colOff>38100</xdr:colOff>
          <xdr:row>64</xdr:row>
          <xdr:rowOff>19050</xdr:rowOff>
        </xdr:to>
        <xdr:sp macro="" textlink="">
          <xdr:nvSpPr>
            <xdr:cNvPr id="24639" name="Check Box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9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64</xdr:row>
          <xdr:rowOff>0</xdr:rowOff>
        </xdr:from>
        <xdr:to>
          <xdr:col>8</xdr:col>
          <xdr:colOff>38100</xdr:colOff>
          <xdr:row>65</xdr:row>
          <xdr:rowOff>19050</xdr:rowOff>
        </xdr:to>
        <xdr:sp macro="" textlink="">
          <xdr:nvSpPr>
            <xdr:cNvPr id="24640" name="Check Box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9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65</xdr:row>
          <xdr:rowOff>0</xdr:rowOff>
        </xdr:from>
        <xdr:to>
          <xdr:col>8</xdr:col>
          <xdr:colOff>38100</xdr:colOff>
          <xdr:row>66</xdr:row>
          <xdr:rowOff>19050</xdr:rowOff>
        </xdr:to>
        <xdr:sp macro="" textlink="">
          <xdr:nvSpPr>
            <xdr:cNvPr id="24641" name="Check Box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9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66</xdr:row>
          <xdr:rowOff>0</xdr:rowOff>
        </xdr:from>
        <xdr:to>
          <xdr:col>8</xdr:col>
          <xdr:colOff>38100</xdr:colOff>
          <xdr:row>67</xdr:row>
          <xdr:rowOff>19050</xdr:rowOff>
        </xdr:to>
        <xdr:sp macro="" textlink="">
          <xdr:nvSpPr>
            <xdr:cNvPr id="24642" name="Check Box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9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67</xdr:row>
          <xdr:rowOff>0</xdr:rowOff>
        </xdr:from>
        <xdr:to>
          <xdr:col>8</xdr:col>
          <xdr:colOff>38100</xdr:colOff>
          <xdr:row>68</xdr:row>
          <xdr:rowOff>19050</xdr:rowOff>
        </xdr:to>
        <xdr:sp macro="" textlink="">
          <xdr:nvSpPr>
            <xdr:cNvPr id="24643" name="Check Box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9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68</xdr:row>
          <xdr:rowOff>0</xdr:rowOff>
        </xdr:from>
        <xdr:to>
          <xdr:col>8</xdr:col>
          <xdr:colOff>38100</xdr:colOff>
          <xdr:row>69</xdr:row>
          <xdr:rowOff>19050</xdr:rowOff>
        </xdr:to>
        <xdr:sp macro="" textlink="">
          <xdr:nvSpPr>
            <xdr:cNvPr id="24644" name="Check Box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9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69</xdr:row>
          <xdr:rowOff>0</xdr:rowOff>
        </xdr:from>
        <xdr:to>
          <xdr:col>8</xdr:col>
          <xdr:colOff>38100</xdr:colOff>
          <xdr:row>70</xdr:row>
          <xdr:rowOff>19050</xdr:rowOff>
        </xdr:to>
        <xdr:sp macro="" textlink="">
          <xdr:nvSpPr>
            <xdr:cNvPr id="24645" name="Check Box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9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70</xdr:row>
          <xdr:rowOff>0</xdr:rowOff>
        </xdr:from>
        <xdr:to>
          <xdr:col>8</xdr:col>
          <xdr:colOff>38100</xdr:colOff>
          <xdr:row>71</xdr:row>
          <xdr:rowOff>19050</xdr:rowOff>
        </xdr:to>
        <xdr:sp macro="" textlink="">
          <xdr:nvSpPr>
            <xdr:cNvPr id="24646" name="Check Box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9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71</xdr:row>
          <xdr:rowOff>0</xdr:rowOff>
        </xdr:from>
        <xdr:to>
          <xdr:col>8</xdr:col>
          <xdr:colOff>38100</xdr:colOff>
          <xdr:row>72</xdr:row>
          <xdr:rowOff>19050</xdr:rowOff>
        </xdr:to>
        <xdr:sp macro="" textlink="">
          <xdr:nvSpPr>
            <xdr:cNvPr id="24647" name="Check Box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9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72</xdr:row>
          <xdr:rowOff>0</xdr:rowOff>
        </xdr:from>
        <xdr:to>
          <xdr:col>8</xdr:col>
          <xdr:colOff>38100</xdr:colOff>
          <xdr:row>73</xdr:row>
          <xdr:rowOff>19050</xdr:rowOff>
        </xdr:to>
        <xdr:sp macro="" textlink="">
          <xdr:nvSpPr>
            <xdr:cNvPr id="24648" name="Check Box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9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73</xdr:row>
          <xdr:rowOff>0</xdr:rowOff>
        </xdr:from>
        <xdr:to>
          <xdr:col>8</xdr:col>
          <xdr:colOff>38100</xdr:colOff>
          <xdr:row>74</xdr:row>
          <xdr:rowOff>19050</xdr:rowOff>
        </xdr:to>
        <xdr:sp macro="" textlink="">
          <xdr:nvSpPr>
            <xdr:cNvPr id="24649" name="Check Box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9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74</xdr:row>
          <xdr:rowOff>0</xdr:rowOff>
        </xdr:from>
        <xdr:to>
          <xdr:col>8</xdr:col>
          <xdr:colOff>38100</xdr:colOff>
          <xdr:row>75</xdr:row>
          <xdr:rowOff>19050</xdr:rowOff>
        </xdr:to>
        <xdr:sp macro="" textlink="">
          <xdr:nvSpPr>
            <xdr:cNvPr id="24650" name="Check Box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9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75</xdr:row>
          <xdr:rowOff>0</xdr:rowOff>
        </xdr:from>
        <xdr:to>
          <xdr:col>8</xdr:col>
          <xdr:colOff>38100</xdr:colOff>
          <xdr:row>76</xdr:row>
          <xdr:rowOff>19050</xdr:rowOff>
        </xdr:to>
        <xdr:sp macro="" textlink="">
          <xdr:nvSpPr>
            <xdr:cNvPr id="24651" name="Check Box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9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76</xdr:row>
          <xdr:rowOff>0</xdr:rowOff>
        </xdr:from>
        <xdr:to>
          <xdr:col>8</xdr:col>
          <xdr:colOff>38100</xdr:colOff>
          <xdr:row>77</xdr:row>
          <xdr:rowOff>19050</xdr:rowOff>
        </xdr:to>
        <xdr:sp macro="" textlink="">
          <xdr:nvSpPr>
            <xdr:cNvPr id="24652" name="Check Box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9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77</xdr:row>
          <xdr:rowOff>0</xdr:rowOff>
        </xdr:from>
        <xdr:to>
          <xdr:col>8</xdr:col>
          <xdr:colOff>38100</xdr:colOff>
          <xdr:row>78</xdr:row>
          <xdr:rowOff>19050</xdr:rowOff>
        </xdr:to>
        <xdr:sp macro="" textlink="">
          <xdr:nvSpPr>
            <xdr:cNvPr id="24653" name="Check Box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9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78</xdr:row>
          <xdr:rowOff>0</xdr:rowOff>
        </xdr:from>
        <xdr:to>
          <xdr:col>8</xdr:col>
          <xdr:colOff>38100</xdr:colOff>
          <xdr:row>79</xdr:row>
          <xdr:rowOff>19050</xdr:rowOff>
        </xdr:to>
        <xdr:sp macro="" textlink="">
          <xdr:nvSpPr>
            <xdr:cNvPr id="24654" name="Check Box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9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79</xdr:row>
          <xdr:rowOff>0</xdr:rowOff>
        </xdr:from>
        <xdr:to>
          <xdr:col>8</xdr:col>
          <xdr:colOff>38100</xdr:colOff>
          <xdr:row>80</xdr:row>
          <xdr:rowOff>19050</xdr:rowOff>
        </xdr:to>
        <xdr:sp macro="" textlink="">
          <xdr:nvSpPr>
            <xdr:cNvPr id="24655" name="Check Box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9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80</xdr:row>
          <xdr:rowOff>0</xdr:rowOff>
        </xdr:from>
        <xdr:to>
          <xdr:col>8</xdr:col>
          <xdr:colOff>38100</xdr:colOff>
          <xdr:row>81</xdr:row>
          <xdr:rowOff>19050</xdr:rowOff>
        </xdr:to>
        <xdr:sp macro="" textlink="">
          <xdr:nvSpPr>
            <xdr:cNvPr id="24656" name="Check Box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9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81</xdr:row>
          <xdr:rowOff>0</xdr:rowOff>
        </xdr:from>
        <xdr:to>
          <xdr:col>8</xdr:col>
          <xdr:colOff>38100</xdr:colOff>
          <xdr:row>82</xdr:row>
          <xdr:rowOff>19050</xdr:rowOff>
        </xdr:to>
        <xdr:sp macro="" textlink="">
          <xdr:nvSpPr>
            <xdr:cNvPr id="24657" name="Check Box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9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82</xdr:row>
          <xdr:rowOff>0</xdr:rowOff>
        </xdr:from>
        <xdr:to>
          <xdr:col>8</xdr:col>
          <xdr:colOff>38100</xdr:colOff>
          <xdr:row>83</xdr:row>
          <xdr:rowOff>19050</xdr:rowOff>
        </xdr:to>
        <xdr:sp macro="" textlink="">
          <xdr:nvSpPr>
            <xdr:cNvPr id="24658" name="Check Box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9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83</xdr:row>
          <xdr:rowOff>0</xdr:rowOff>
        </xdr:from>
        <xdr:to>
          <xdr:col>8</xdr:col>
          <xdr:colOff>38100</xdr:colOff>
          <xdr:row>84</xdr:row>
          <xdr:rowOff>19050</xdr:rowOff>
        </xdr:to>
        <xdr:sp macro="" textlink="">
          <xdr:nvSpPr>
            <xdr:cNvPr id="24659" name="Check Box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9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84</xdr:row>
          <xdr:rowOff>0</xdr:rowOff>
        </xdr:from>
        <xdr:to>
          <xdr:col>8</xdr:col>
          <xdr:colOff>38100</xdr:colOff>
          <xdr:row>85</xdr:row>
          <xdr:rowOff>19050</xdr:rowOff>
        </xdr:to>
        <xdr:sp macro="" textlink="">
          <xdr:nvSpPr>
            <xdr:cNvPr id="24660" name="Check Box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9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85</xdr:row>
          <xdr:rowOff>0</xdr:rowOff>
        </xdr:from>
        <xdr:to>
          <xdr:col>8</xdr:col>
          <xdr:colOff>38100</xdr:colOff>
          <xdr:row>86</xdr:row>
          <xdr:rowOff>19050</xdr:rowOff>
        </xdr:to>
        <xdr:sp macro="" textlink="">
          <xdr:nvSpPr>
            <xdr:cNvPr id="24661" name="Check Box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9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86</xdr:row>
          <xdr:rowOff>0</xdr:rowOff>
        </xdr:from>
        <xdr:to>
          <xdr:col>8</xdr:col>
          <xdr:colOff>38100</xdr:colOff>
          <xdr:row>87</xdr:row>
          <xdr:rowOff>19050</xdr:rowOff>
        </xdr:to>
        <xdr:sp macro="" textlink="">
          <xdr:nvSpPr>
            <xdr:cNvPr id="24662" name="Check Box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9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87</xdr:row>
          <xdr:rowOff>0</xdr:rowOff>
        </xdr:from>
        <xdr:to>
          <xdr:col>8</xdr:col>
          <xdr:colOff>38100</xdr:colOff>
          <xdr:row>88</xdr:row>
          <xdr:rowOff>19050</xdr:rowOff>
        </xdr:to>
        <xdr:sp macro="" textlink="">
          <xdr:nvSpPr>
            <xdr:cNvPr id="24663" name="Check Box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9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88</xdr:row>
          <xdr:rowOff>0</xdr:rowOff>
        </xdr:from>
        <xdr:to>
          <xdr:col>8</xdr:col>
          <xdr:colOff>38100</xdr:colOff>
          <xdr:row>89</xdr:row>
          <xdr:rowOff>19050</xdr:rowOff>
        </xdr:to>
        <xdr:sp macro="" textlink="">
          <xdr:nvSpPr>
            <xdr:cNvPr id="24664" name="Check Box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9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89</xdr:row>
          <xdr:rowOff>0</xdr:rowOff>
        </xdr:from>
        <xdr:to>
          <xdr:col>8</xdr:col>
          <xdr:colOff>38100</xdr:colOff>
          <xdr:row>90</xdr:row>
          <xdr:rowOff>19050</xdr:rowOff>
        </xdr:to>
        <xdr:sp macro="" textlink="">
          <xdr:nvSpPr>
            <xdr:cNvPr id="24665" name="Check Box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9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90</xdr:row>
          <xdr:rowOff>0</xdr:rowOff>
        </xdr:from>
        <xdr:to>
          <xdr:col>8</xdr:col>
          <xdr:colOff>38100</xdr:colOff>
          <xdr:row>91</xdr:row>
          <xdr:rowOff>19050</xdr:rowOff>
        </xdr:to>
        <xdr:sp macro="" textlink="">
          <xdr:nvSpPr>
            <xdr:cNvPr id="24666" name="Check Box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9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91</xdr:row>
          <xdr:rowOff>0</xdr:rowOff>
        </xdr:from>
        <xdr:to>
          <xdr:col>8</xdr:col>
          <xdr:colOff>38100</xdr:colOff>
          <xdr:row>92</xdr:row>
          <xdr:rowOff>19050</xdr:rowOff>
        </xdr:to>
        <xdr:sp macro="" textlink="">
          <xdr:nvSpPr>
            <xdr:cNvPr id="24667" name="Check Box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9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92</xdr:row>
          <xdr:rowOff>0</xdr:rowOff>
        </xdr:from>
        <xdr:to>
          <xdr:col>8</xdr:col>
          <xdr:colOff>38100</xdr:colOff>
          <xdr:row>93</xdr:row>
          <xdr:rowOff>19050</xdr:rowOff>
        </xdr:to>
        <xdr:sp macro="" textlink="">
          <xdr:nvSpPr>
            <xdr:cNvPr id="24668" name="Check Box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9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93</xdr:row>
          <xdr:rowOff>0</xdr:rowOff>
        </xdr:from>
        <xdr:to>
          <xdr:col>8</xdr:col>
          <xdr:colOff>38100</xdr:colOff>
          <xdr:row>94</xdr:row>
          <xdr:rowOff>19050</xdr:rowOff>
        </xdr:to>
        <xdr:sp macro="" textlink="">
          <xdr:nvSpPr>
            <xdr:cNvPr id="24669" name="Check Box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9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94</xdr:row>
          <xdr:rowOff>0</xdr:rowOff>
        </xdr:from>
        <xdr:to>
          <xdr:col>8</xdr:col>
          <xdr:colOff>38100</xdr:colOff>
          <xdr:row>95</xdr:row>
          <xdr:rowOff>19050</xdr:rowOff>
        </xdr:to>
        <xdr:sp macro="" textlink="">
          <xdr:nvSpPr>
            <xdr:cNvPr id="24670" name="Check Box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9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95</xdr:row>
          <xdr:rowOff>0</xdr:rowOff>
        </xdr:from>
        <xdr:to>
          <xdr:col>8</xdr:col>
          <xdr:colOff>38100</xdr:colOff>
          <xdr:row>96</xdr:row>
          <xdr:rowOff>19050</xdr:rowOff>
        </xdr:to>
        <xdr:sp macro="" textlink="">
          <xdr:nvSpPr>
            <xdr:cNvPr id="24671" name="Check Box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9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96</xdr:row>
          <xdr:rowOff>0</xdr:rowOff>
        </xdr:from>
        <xdr:to>
          <xdr:col>8</xdr:col>
          <xdr:colOff>38100</xdr:colOff>
          <xdr:row>97</xdr:row>
          <xdr:rowOff>19050</xdr:rowOff>
        </xdr:to>
        <xdr:sp macro="" textlink="">
          <xdr:nvSpPr>
            <xdr:cNvPr id="24672" name="Check Box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9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97</xdr:row>
          <xdr:rowOff>0</xdr:rowOff>
        </xdr:from>
        <xdr:to>
          <xdr:col>8</xdr:col>
          <xdr:colOff>38100</xdr:colOff>
          <xdr:row>98</xdr:row>
          <xdr:rowOff>19050</xdr:rowOff>
        </xdr:to>
        <xdr:sp macro="" textlink="">
          <xdr:nvSpPr>
            <xdr:cNvPr id="24673" name="Check Box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9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98</xdr:row>
          <xdr:rowOff>0</xdr:rowOff>
        </xdr:from>
        <xdr:to>
          <xdr:col>8</xdr:col>
          <xdr:colOff>38100</xdr:colOff>
          <xdr:row>99</xdr:row>
          <xdr:rowOff>19050</xdr:rowOff>
        </xdr:to>
        <xdr:sp macro="" textlink="">
          <xdr:nvSpPr>
            <xdr:cNvPr id="24674" name="Check Box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9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99</xdr:row>
          <xdr:rowOff>0</xdr:rowOff>
        </xdr:from>
        <xdr:to>
          <xdr:col>8</xdr:col>
          <xdr:colOff>38100</xdr:colOff>
          <xdr:row>100</xdr:row>
          <xdr:rowOff>19050</xdr:rowOff>
        </xdr:to>
        <xdr:sp macro="" textlink="">
          <xdr:nvSpPr>
            <xdr:cNvPr id="24675" name="Check Box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9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100</xdr:row>
          <xdr:rowOff>0</xdr:rowOff>
        </xdr:from>
        <xdr:to>
          <xdr:col>8</xdr:col>
          <xdr:colOff>38100</xdr:colOff>
          <xdr:row>101</xdr:row>
          <xdr:rowOff>19050</xdr:rowOff>
        </xdr:to>
        <xdr:sp macro="" textlink="">
          <xdr:nvSpPr>
            <xdr:cNvPr id="24676" name="Check Box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9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101</xdr:row>
          <xdr:rowOff>0</xdr:rowOff>
        </xdr:from>
        <xdr:to>
          <xdr:col>8</xdr:col>
          <xdr:colOff>38100</xdr:colOff>
          <xdr:row>102</xdr:row>
          <xdr:rowOff>19050</xdr:rowOff>
        </xdr:to>
        <xdr:sp macro="" textlink="">
          <xdr:nvSpPr>
            <xdr:cNvPr id="24677" name="Check Box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9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102</xdr:row>
          <xdr:rowOff>0</xdr:rowOff>
        </xdr:from>
        <xdr:to>
          <xdr:col>8</xdr:col>
          <xdr:colOff>38100</xdr:colOff>
          <xdr:row>103</xdr:row>
          <xdr:rowOff>19050</xdr:rowOff>
        </xdr:to>
        <xdr:sp macro="" textlink="">
          <xdr:nvSpPr>
            <xdr:cNvPr id="24678" name="Check Box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9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103</xdr:row>
          <xdr:rowOff>0</xdr:rowOff>
        </xdr:from>
        <xdr:to>
          <xdr:col>8</xdr:col>
          <xdr:colOff>38100</xdr:colOff>
          <xdr:row>104</xdr:row>
          <xdr:rowOff>19050</xdr:rowOff>
        </xdr:to>
        <xdr:sp macro="" textlink="">
          <xdr:nvSpPr>
            <xdr:cNvPr id="24679" name="Check Box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9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104</xdr:row>
          <xdr:rowOff>0</xdr:rowOff>
        </xdr:from>
        <xdr:to>
          <xdr:col>8</xdr:col>
          <xdr:colOff>38100</xdr:colOff>
          <xdr:row>105</xdr:row>
          <xdr:rowOff>19050</xdr:rowOff>
        </xdr:to>
        <xdr:sp macro="" textlink="">
          <xdr:nvSpPr>
            <xdr:cNvPr id="24680" name="Check Box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9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105</xdr:row>
          <xdr:rowOff>0</xdr:rowOff>
        </xdr:from>
        <xdr:to>
          <xdr:col>8</xdr:col>
          <xdr:colOff>38100</xdr:colOff>
          <xdr:row>106</xdr:row>
          <xdr:rowOff>19050</xdr:rowOff>
        </xdr:to>
        <xdr:sp macro="" textlink="">
          <xdr:nvSpPr>
            <xdr:cNvPr id="24681" name="Check Box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9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106</xdr:row>
          <xdr:rowOff>0</xdr:rowOff>
        </xdr:from>
        <xdr:to>
          <xdr:col>8</xdr:col>
          <xdr:colOff>38100</xdr:colOff>
          <xdr:row>107</xdr:row>
          <xdr:rowOff>19050</xdr:rowOff>
        </xdr:to>
        <xdr:sp macro="" textlink="">
          <xdr:nvSpPr>
            <xdr:cNvPr id="24682" name="Check Box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9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107</xdr:row>
          <xdr:rowOff>0</xdr:rowOff>
        </xdr:from>
        <xdr:to>
          <xdr:col>8</xdr:col>
          <xdr:colOff>38100</xdr:colOff>
          <xdr:row>108</xdr:row>
          <xdr:rowOff>19050</xdr:rowOff>
        </xdr:to>
        <xdr:sp macro="" textlink="">
          <xdr:nvSpPr>
            <xdr:cNvPr id="24683" name="Check Box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9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108</xdr:row>
          <xdr:rowOff>0</xdr:rowOff>
        </xdr:from>
        <xdr:to>
          <xdr:col>8</xdr:col>
          <xdr:colOff>38100</xdr:colOff>
          <xdr:row>109</xdr:row>
          <xdr:rowOff>19050</xdr:rowOff>
        </xdr:to>
        <xdr:sp macro="" textlink="">
          <xdr:nvSpPr>
            <xdr:cNvPr id="24684" name="Check Box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9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109</xdr:row>
          <xdr:rowOff>0</xdr:rowOff>
        </xdr:from>
        <xdr:to>
          <xdr:col>8</xdr:col>
          <xdr:colOff>38100</xdr:colOff>
          <xdr:row>110</xdr:row>
          <xdr:rowOff>19050</xdr:rowOff>
        </xdr:to>
        <xdr:sp macro="" textlink="">
          <xdr:nvSpPr>
            <xdr:cNvPr id="24685" name="Check Box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9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110</xdr:row>
          <xdr:rowOff>0</xdr:rowOff>
        </xdr:from>
        <xdr:to>
          <xdr:col>8</xdr:col>
          <xdr:colOff>38100</xdr:colOff>
          <xdr:row>111</xdr:row>
          <xdr:rowOff>19050</xdr:rowOff>
        </xdr:to>
        <xdr:sp macro="" textlink="">
          <xdr:nvSpPr>
            <xdr:cNvPr id="24686" name="Check Box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9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111</xdr:row>
          <xdr:rowOff>0</xdr:rowOff>
        </xdr:from>
        <xdr:to>
          <xdr:col>8</xdr:col>
          <xdr:colOff>38100</xdr:colOff>
          <xdr:row>112</xdr:row>
          <xdr:rowOff>19050</xdr:rowOff>
        </xdr:to>
        <xdr:sp macro="" textlink="">
          <xdr:nvSpPr>
            <xdr:cNvPr id="24687" name="Check Box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9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112</xdr:row>
          <xdr:rowOff>0</xdr:rowOff>
        </xdr:from>
        <xdr:to>
          <xdr:col>8</xdr:col>
          <xdr:colOff>38100</xdr:colOff>
          <xdr:row>113</xdr:row>
          <xdr:rowOff>19050</xdr:rowOff>
        </xdr:to>
        <xdr:sp macro="" textlink="">
          <xdr:nvSpPr>
            <xdr:cNvPr id="24688" name="Check Box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9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113</xdr:row>
          <xdr:rowOff>0</xdr:rowOff>
        </xdr:from>
        <xdr:to>
          <xdr:col>8</xdr:col>
          <xdr:colOff>38100</xdr:colOff>
          <xdr:row>114</xdr:row>
          <xdr:rowOff>19050</xdr:rowOff>
        </xdr:to>
        <xdr:sp macro="" textlink="">
          <xdr:nvSpPr>
            <xdr:cNvPr id="24689" name="Check Box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9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114</xdr:row>
          <xdr:rowOff>0</xdr:rowOff>
        </xdr:from>
        <xdr:to>
          <xdr:col>8</xdr:col>
          <xdr:colOff>38100</xdr:colOff>
          <xdr:row>115</xdr:row>
          <xdr:rowOff>19050</xdr:rowOff>
        </xdr:to>
        <xdr:sp macro="" textlink="">
          <xdr:nvSpPr>
            <xdr:cNvPr id="24690" name="Check Box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9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115</xdr:row>
          <xdr:rowOff>0</xdr:rowOff>
        </xdr:from>
        <xdr:to>
          <xdr:col>8</xdr:col>
          <xdr:colOff>38100</xdr:colOff>
          <xdr:row>116</xdr:row>
          <xdr:rowOff>19050</xdr:rowOff>
        </xdr:to>
        <xdr:sp macro="" textlink="">
          <xdr:nvSpPr>
            <xdr:cNvPr id="24691" name="Check Box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9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116</xdr:row>
          <xdr:rowOff>0</xdr:rowOff>
        </xdr:from>
        <xdr:to>
          <xdr:col>8</xdr:col>
          <xdr:colOff>38100</xdr:colOff>
          <xdr:row>117</xdr:row>
          <xdr:rowOff>19050</xdr:rowOff>
        </xdr:to>
        <xdr:sp macro="" textlink="">
          <xdr:nvSpPr>
            <xdr:cNvPr id="24692" name="Check Box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9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117</xdr:row>
          <xdr:rowOff>0</xdr:rowOff>
        </xdr:from>
        <xdr:to>
          <xdr:col>8</xdr:col>
          <xdr:colOff>38100</xdr:colOff>
          <xdr:row>118</xdr:row>
          <xdr:rowOff>19050</xdr:rowOff>
        </xdr:to>
        <xdr:sp macro="" textlink="">
          <xdr:nvSpPr>
            <xdr:cNvPr id="24693" name="Check Box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9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118</xdr:row>
          <xdr:rowOff>0</xdr:rowOff>
        </xdr:from>
        <xdr:to>
          <xdr:col>8</xdr:col>
          <xdr:colOff>38100</xdr:colOff>
          <xdr:row>119</xdr:row>
          <xdr:rowOff>19050</xdr:rowOff>
        </xdr:to>
        <xdr:sp macro="" textlink="">
          <xdr:nvSpPr>
            <xdr:cNvPr id="24694" name="Check Box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9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119</xdr:row>
          <xdr:rowOff>0</xdr:rowOff>
        </xdr:from>
        <xdr:to>
          <xdr:col>8</xdr:col>
          <xdr:colOff>38100</xdr:colOff>
          <xdr:row>120</xdr:row>
          <xdr:rowOff>19050</xdr:rowOff>
        </xdr:to>
        <xdr:sp macro="" textlink="">
          <xdr:nvSpPr>
            <xdr:cNvPr id="24695" name="Check Box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9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120</xdr:row>
          <xdr:rowOff>0</xdr:rowOff>
        </xdr:from>
        <xdr:to>
          <xdr:col>8</xdr:col>
          <xdr:colOff>38100</xdr:colOff>
          <xdr:row>121</xdr:row>
          <xdr:rowOff>19050</xdr:rowOff>
        </xdr:to>
        <xdr:sp macro="" textlink="">
          <xdr:nvSpPr>
            <xdr:cNvPr id="24696" name="Check Box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9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121</xdr:row>
          <xdr:rowOff>0</xdr:rowOff>
        </xdr:from>
        <xdr:to>
          <xdr:col>8</xdr:col>
          <xdr:colOff>38100</xdr:colOff>
          <xdr:row>122</xdr:row>
          <xdr:rowOff>19050</xdr:rowOff>
        </xdr:to>
        <xdr:sp macro="" textlink="">
          <xdr:nvSpPr>
            <xdr:cNvPr id="24697" name="Check Box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9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122</xdr:row>
          <xdr:rowOff>0</xdr:rowOff>
        </xdr:from>
        <xdr:to>
          <xdr:col>8</xdr:col>
          <xdr:colOff>38100</xdr:colOff>
          <xdr:row>123</xdr:row>
          <xdr:rowOff>19050</xdr:rowOff>
        </xdr:to>
        <xdr:sp macro="" textlink="">
          <xdr:nvSpPr>
            <xdr:cNvPr id="24698" name="Check Box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9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123</xdr:row>
          <xdr:rowOff>0</xdr:rowOff>
        </xdr:from>
        <xdr:to>
          <xdr:col>8</xdr:col>
          <xdr:colOff>38100</xdr:colOff>
          <xdr:row>124</xdr:row>
          <xdr:rowOff>19050</xdr:rowOff>
        </xdr:to>
        <xdr:sp macro="" textlink="">
          <xdr:nvSpPr>
            <xdr:cNvPr id="24699" name="Check Box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9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124</xdr:row>
          <xdr:rowOff>0</xdr:rowOff>
        </xdr:from>
        <xdr:to>
          <xdr:col>8</xdr:col>
          <xdr:colOff>38100</xdr:colOff>
          <xdr:row>125</xdr:row>
          <xdr:rowOff>19050</xdr:rowOff>
        </xdr:to>
        <xdr:sp macro="" textlink="">
          <xdr:nvSpPr>
            <xdr:cNvPr id="24700" name="Check Box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9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125</xdr:row>
          <xdr:rowOff>0</xdr:rowOff>
        </xdr:from>
        <xdr:to>
          <xdr:col>8</xdr:col>
          <xdr:colOff>38100</xdr:colOff>
          <xdr:row>126</xdr:row>
          <xdr:rowOff>19050</xdr:rowOff>
        </xdr:to>
        <xdr:sp macro="" textlink="">
          <xdr:nvSpPr>
            <xdr:cNvPr id="24701" name="Check Box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9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126</xdr:row>
          <xdr:rowOff>0</xdr:rowOff>
        </xdr:from>
        <xdr:to>
          <xdr:col>8</xdr:col>
          <xdr:colOff>38100</xdr:colOff>
          <xdr:row>127</xdr:row>
          <xdr:rowOff>19050</xdr:rowOff>
        </xdr:to>
        <xdr:sp macro="" textlink="">
          <xdr:nvSpPr>
            <xdr:cNvPr id="24702" name="Check Box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9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127</xdr:row>
          <xdr:rowOff>0</xdr:rowOff>
        </xdr:from>
        <xdr:to>
          <xdr:col>8</xdr:col>
          <xdr:colOff>38100</xdr:colOff>
          <xdr:row>128</xdr:row>
          <xdr:rowOff>19050</xdr:rowOff>
        </xdr:to>
        <xdr:sp macro="" textlink="">
          <xdr:nvSpPr>
            <xdr:cNvPr id="24703" name="Check Box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9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128</xdr:row>
          <xdr:rowOff>0</xdr:rowOff>
        </xdr:from>
        <xdr:to>
          <xdr:col>8</xdr:col>
          <xdr:colOff>38100</xdr:colOff>
          <xdr:row>129</xdr:row>
          <xdr:rowOff>19050</xdr:rowOff>
        </xdr:to>
        <xdr:sp macro="" textlink="">
          <xdr:nvSpPr>
            <xdr:cNvPr id="24704" name="Check Box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9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129</xdr:row>
          <xdr:rowOff>0</xdr:rowOff>
        </xdr:from>
        <xdr:to>
          <xdr:col>8</xdr:col>
          <xdr:colOff>38100</xdr:colOff>
          <xdr:row>130</xdr:row>
          <xdr:rowOff>19050</xdr:rowOff>
        </xdr:to>
        <xdr:sp macro="" textlink="">
          <xdr:nvSpPr>
            <xdr:cNvPr id="24705" name="Check Box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9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28575</xdr:rowOff>
        </xdr:from>
        <xdr:to>
          <xdr:col>12</xdr:col>
          <xdr:colOff>723900</xdr:colOff>
          <xdr:row>7</xdr:row>
          <xdr:rowOff>66675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A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une dépense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104775</xdr:rowOff>
        </xdr:from>
        <xdr:to>
          <xdr:col>5</xdr:col>
          <xdr:colOff>85725</xdr:colOff>
          <xdr:row>13</xdr:row>
          <xdr:rowOff>28575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A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104775</xdr:rowOff>
        </xdr:from>
        <xdr:to>
          <xdr:col>5</xdr:col>
          <xdr:colOff>85725</xdr:colOff>
          <xdr:row>14</xdr:row>
          <xdr:rowOff>28575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A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104775</xdr:rowOff>
        </xdr:from>
        <xdr:to>
          <xdr:col>5</xdr:col>
          <xdr:colOff>85725</xdr:colOff>
          <xdr:row>15</xdr:row>
          <xdr:rowOff>28575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A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104775</xdr:rowOff>
        </xdr:from>
        <xdr:to>
          <xdr:col>5</xdr:col>
          <xdr:colOff>85725</xdr:colOff>
          <xdr:row>16</xdr:row>
          <xdr:rowOff>28575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A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104775</xdr:rowOff>
        </xdr:from>
        <xdr:to>
          <xdr:col>5</xdr:col>
          <xdr:colOff>85725</xdr:colOff>
          <xdr:row>17</xdr:row>
          <xdr:rowOff>28575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A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104775</xdr:rowOff>
        </xdr:from>
        <xdr:to>
          <xdr:col>5</xdr:col>
          <xdr:colOff>85725</xdr:colOff>
          <xdr:row>18</xdr:row>
          <xdr:rowOff>28575</xdr:rowOff>
        </xdr:to>
        <xdr:sp macro="" textlink="">
          <xdr:nvSpPr>
            <xdr:cNvPr id="27655" name="Check Box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A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104775</xdr:rowOff>
        </xdr:from>
        <xdr:to>
          <xdr:col>5</xdr:col>
          <xdr:colOff>85725</xdr:colOff>
          <xdr:row>19</xdr:row>
          <xdr:rowOff>28575</xdr:rowOff>
        </xdr:to>
        <xdr:sp macro="" textlink="">
          <xdr:nvSpPr>
            <xdr:cNvPr id="27656" name="Check Box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A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104775</xdr:rowOff>
        </xdr:from>
        <xdr:to>
          <xdr:col>5</xdr:col>
          <xdr:colOff>85725</xdr:colOff>
          <xdr:row>20</xdr:row>
          <xdr:rowOff>28575</xdr:rowOff>
        </xdr:to>
        <xdr:sp macro="" textlink="">
          <xdr:nvSpPr>
            <xdr:cNvPr id="27657" name="Check Box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A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104775</xdr:rowOff>
        </xdr:from>
        <xdr:to>
          <xdr:col>5</xdr:col>
          <xdr:colOff>85725</xdr:colOff>
          <xdr:row>21</xdr:row>
          <xdr:rowOff>28575</xdr:rowOff>
        </xdr:to>
        <xdr:sp macro="" textlink="">
          <xdr:nvSpPr>
            <xdr:cNvPr id="27658" name="Check Box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A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104775</xdr:rowOff>
        </xdr:from>
        <xdr:to>
          <xdr:col>5</xdr:col>
          <xdr:colOff>85725</xdr:colOff>
          <xdr:row>22</xdr:row>
          <xdr:rowOff>28575</xdr:rowOff>
        </xdr:to>
        <xdr:sp macro="" textlink="">
          <xdr:nvSpPr>
            <xdr:cNvPr id="27659" name="Check Box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A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104775</xdr:rowOff>
        </xdr:from>
        <xdr:to>
          <xdr:col>5</xdr:col>
          <xdr:colOff>85725</xdr:colOff>
          <xdr:row>23</xdr:row>
          <xdr:rowOff>28575</xdr:rowOff>
        </xdr:to>
        <xdr:sp macro="" textlink="">
          <xdr:nvSpPr>
            <xdr:cNvPr id="27660" name="Check Box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A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104775</xdr:rowOff>
        </xdr:from>
        <xdr:to>
          <xdr:col>5</xdr:col>
          <xdr:colOff>85725</xdr:colOff>
          <xdr:row>24</xdr:row>
          <xdr:rowOff>28575</xdr:rowOff>
        </xdr:to>
        <xdr:sp macro="" textlink="">
          <xdr:nvSpPr>
            <xdr:cNvPr id="27661" name="Check Box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A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104775</xdr:rowOff>
        </xdr:from>
        <xdr:to>
          <xdr:col>5</xdr:col>
          <xdr:colOff>85725</xdr:colOff>
          <xdr:row>25</xdr:row>
          <xdr:rowOff>28575</xdr:rowOff>
        </xdr:to>
        <xdr:sp macro="" textlink="">
          <xdr:nvSpPr>
            <xdr:cNvPr id="27662" name="Check Box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A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104775</xdr:rowOff>
        </xdr:from>
        <xdr:to>
          <xdr:col>5</xdr:col>
          <xdr:colOff>85725</xdr:colOff>
          <xdr:row>26</xdr:row>
          <xdr:rowOff>28575</xdr:rowOff>
        </xdr:to>
        <xdr:sp macro="" textlink="">
          <xdr:nvSpPr>
            <xdr:cNvPr id="27663" name="Check Box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A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104775</xdr:rowOff>
        </xdr:from>
        <xdr:to>
          <xdr:col>5</xdr:col>
          <xdr:colOff>85725</xdr:colOff>
          <xdr:row>27</xdr:row>
          <xdr:rowOff>28575</xdr:rowOff>
        </xdr:to>
        <xdr:sp macro="" textlink="">
          <xdr:nvSpPr>
            <xdr:cNvPr id="27664" name="Check Box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A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104775</xdr:rowOff>
        </xdr:from>
        <xdr:to>
          <xdr:col>5</xdr:col>
          <xdr:colOff>85725</xdr:colOff>
          <xdr:row>28</xdr:row>
          <xdr:rowOff>28575</xdr:rowOff>
        </xdr:to>
        <xdr:sp macro="" textlink="">
          <xdr:nvSpPr>
            <xdr:cNvPr id="27665" name="Check Box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A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104775</xdr:rowOff>
        </xdr:from>
        <xdr:to>
          <xdr:col>5</xdr:col>
          <xdr:colOff>85725</xdr:colOff>
          <xdr:row>29</xdr:row>
          <xdr:rowOff>28575</xdr:rowOff>
        </xdr:to>
        <xdr:sp macro="" textlink="">
          <xdr:nvSpPr>
            <xdr:cNvPr id="27666" name="Check Box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A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104775</xdr:rowOff>
        </xdr:from>
        <xdr:to>
          <xdr:col>5</xdr:col>
          <xdr:colOff>85725</xdr:colOff>
          <xdr:row>30</xdr:row>
          <xdr:rowOff>28575</xdr:rowOff>
        </xdr:to>
        <xdr:sp macro="" textlink="">
          <xdr:nvSpPr>
            <xdr:cNvPr id="27667" name="Check Box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A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104775</xdr:rowOff>
        </xdr:from>
        <xdr:to>
          <xdr:col>5</xdr:col>
          <xdr:colOff>85725</xdr:colOff>
          <xdr:row>31</xdr:row>
          <xdr:rowOff>28575</xdr:rowOff>
        </xdr:to>
        <xdr:sp macro="" textlink="">
          <xdr:nvSpPr>
            <xdr:cNvPr id="27668" name="Check Box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A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104775</xdr:rowOff>
        </xdr:from>
        <xdr:to>
          <xdr:col>5</xdr:col>
          <xdr:colOff>85725</xdr:colOff>
          <xdr:row>32</xdr:row>
          <xdr:rowOff>28575</xdr:rowOff>
        </xdr:to>
        <xdr:sp macro="" textlink="">
          <xdr:nvSpPr>
            <xdr:cNvPr id="27669" name="Check Box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A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104775</xdr:rowOff>
        </xdr:from>
        <xdr:to>
          <xdr:col>5</xdr:col>
          <xdr:colOff>85725</xdr:colOff>
          <xdr:row>33</xdr:row>
          <xdr:rowOff>28575</xdr:rowOff>
        </xdr:to>
        <xdr:sp macro="" textlink="">
          <xdr:nvSpPr>
            <xdr:cNvPr id="27670" name="Check Box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A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104775</xdr:rowOff>
        </xdr:from>
        <xdr:to>
          <xdr:col>5</xdr:col>
          <xdr:colOff>85725</xdr:colOff>
          <xdr:row>34</xdr:row>
          <xdr:rowOff>28575</xdr:rowOff>
        </xdr:to>
        <xdr:sp macro="" textlink="">
          <xdr:nvSpPr>
            <xdr:cNvPr id="27671" name="Check Box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A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104775</xdr:rowOff>
        </xdr:from>
        <xdr:to>
          <xdr:col>5</xdr:col>
          <xdr:colOff>85725</xdr:colOff>
          <xdr:row>35</xdr:row>
          <xdr:rowOff>28575</xdr:rowOff>
        </xdr:to>
        <xdr:sp macro="" textlink="">
          <xdr:nvSpPr>
            <xdr:cNvPr id="27672" name="Check Box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A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104775</xdr:rowOff>
        </xdr:from>
        <xdr:to>
          <xdr:col>5</xdr:col>
          <xdr:colOff>85725</xdr:colOff>
          <xdr:row>36</xdr:row>
          <xdr:rowOff>28575</xdr:rowOff>
        </xdr:to>
        <xdr:sp macro="" textlink="">
          <xdr:nvSpPr>
            <xdr:cNvPr id="27673" name="Check Box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A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104775</xdr:rowOff>
        </xdr:from>
        <xdr:to>
          <xdr:col>5</xdr:col>
          <xdr:colOff>85725</xdr:colOff>
          <xdr:row>37</xdr:row>
          <xdr:rowOff>28575</xdr:rowOff>
        </xdr:to>
        <xdr:sp macro="" textlink="">
          <xdr:nvSpPr>
            <xdr:cNvPr id="27674" name="Check Box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A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104775</xdr:rowOff>
        </xdr:from>
        <xdr:to>
          <xdr:col>5</xdr:col>
          <xdr:colOff>85725</xdr:colOff>
          <xdr:row>38</xdr:row>
          <xdr:rowOff>28575</xdr:rowOff>
        </xdr:to>
        <xdr:sp macro="" textlink="">
          <xdr:nvSpPr>
            <xdr:cNvPr id="27675" name="Check Box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A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104775</xdr:rowOff>
        </xdr:from>
        <xdr:to>
          <xdr:col>5</xdr:col>
          <xdr:colOff>85725</xdr:colOff>
          <xdr:row>39</xdr:row>
          <xdr:rowOff>28575</xdr:rowOff>
        </xdr:to>
        <xdr:sp macro="" textlink="">
          <xdr:nvSpPr>
            <xdr:cNvPr id="27676" name="Check Box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A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104775</xdr:rowOff>
        </xdr:from>
        <xdr:to>
          <xdr:col>5</xdr:col>
          <xdr:colOff>85725</xdr:colOff>
          <xdr:row>40</xdr:row>
          <xdr:rowOff>28575</xdr:rowOff>
        </xdr:to>
        <xdr:sp macro="" textlink="">
          <xdr:nvSpPr>
            <xdr:cNvPr id="27677" name="Check Box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A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104775</xdr:rowOff>
        </xdr:from>
        <xdr:to>
          <xdr:col>5</xdr:col>
          <xdr:colOff>85725</xdr:colOff>
          <xdr:row>41</xdr:row>
          <xdr:rowOff>28575</xdr:rowOff>
        </xdr:to>
        <xdr:sp macro="" textlink="">
          <xdr:nvSpPr>
            <xdr:cNvPr id="27678" name="Check Box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A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114300</xdr:rowOff>
        </xdr:from>
        <xdr:to>
          <xdr:col>10</xdr:col>
          <xdr:colOff>85725</xdr:colOff>
          <xdr:row>13</xdr:row>
          <xdr:rowOff>38100</xdr:rowOff>
        </xdr:to>
        <xdr:sp macro="" textlink="">
          <xdr:nvSpPr>
            <xdr:cNvPr id="27679" name="Check Box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A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114300</xdr:rowOff>
        </xdr:from>
        <xdr:to>
          <xdr:col>10</xdr:col>
          <xdr:colOff>85725</xdr:colOff>
          <xdr:row>14</xdr:row>
          <xdr:rowOff>38100</xdr:rowOff>
        </xdr:to>
        <xdr:sp macro="" textlink="">
          <xdr:nvSpPr>
            <xdr:cNvPr id="27680" name="Check Box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A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114300</xdr:rowOff>
        </xdr:from>
        <xdr:to>
          <xdr:col>10</xdr:col>
          <xdr:colOff>85725</xdr:colOff>
          <xdr:row>15</xdr:row>
          <xdr:rowOff>38100</xdr:rowOff>
        </xdr:to>
        <xdr:sp macro="" textlink="">
          <xdr:nvSpPr>
            <xdr:cNvPr id="27681" name="Check Box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A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114300</xdr:rowOff>
        </xdr:from>
        <xdr:to>
          <xdr:col>10</xdr:col>
          <xdr:colOff>85725</xdr:colOff>
          <xdr:row>16</xdr:row>
          <xdr:rowOff>38100</xdr:rowOff>
        </xdr:to>
        <xdr:sp macro="" textlink="">
          <xdr:nvSpPr>
            <xdr:cNvPr id="27682" name="Check Box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A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114300</xdr:rowOff>
        </xdr:from>
        <xdr:to>
          <xdr:col>10</xdr:col>
          <xdr:colOff>85725</xdr:colOff>
          <xdr:row>17</xdr:row>
          <xdr:rowOff>38100</xdr:rowOff>
        </xdr:to>
        <xdr:sp macro="" textlink="">
          <xdr:nvSpPr>
            <xdr:cNvPr id="27683" name="Check Box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A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114300</xdr:rowOff>
        </xdr:from>
        <xdr:to>
          <xdr:col>10</xdr:col>
          <xdr:colOff>85725</xdr:colOff>
          <xdr:row>18</xdr:row>
          <xdr:rowOff>38100</xdr:rowOff>
        </xdr:to>
        <xdr:sp macro="" textlink="">
          <xdr:nvSpPr>
            <xdr:cNvPr id="27684" name="Check Box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A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114300</xdr:rowOff>
        </xdr:from>
        <xdr:to>
          <xdr:col>10</xdr:col>
          <xdr:colOff>85725</xdr:colOff>
          <xdr:row>19</xdr:row>
          <xdr:rowOff>38100</xdr:rowOff>
        </xdr:to>
        <xdr:sp macro="" textlink="">
          <xdr:nvSpPr>
            <xdr:cNvPr id="27685" name="Check Box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A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114300</xdr:rowOff>
        </xdr:from>
        <xdr:to>
          <xdr:col>10</xdr:col>
          <xdr:colOff>85725</xdr:colOff>
          <xdr:row>20</xdr:row>
          <xdr:rowOff>38100</xdr:rowOff>
        </xdr:to>
        <xdr:sp macro="" textlink="">
          <xdr:nvSpPr>
            <xdr:cNvPr id="27686" name="Check Box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A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114300</xdr:rowOff>
        </xdr:from>
        <xdr:to>
          <xdr:col>10</xdr:col>
          <xdr:colOff>85725</xdr:colOff>
          <xdr:row>21</xdr:row>
          <xdr:rowOff>38100</xdr:rowOff>
        </xdr:to>
        <xdr:sp macro="" textlink="">
          <xdr:nvSpPr>
            <xdr:cNvPr id="27687" name="Check Box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A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114300</xdr:rowOff>
        </xdr:from>
        <xdr:to>
          <xdr:col>10</xdr:col>
          <xdr:colOff>85725</xdr:colOff>
          <xdr:row>22</xdr:row>
          <xdr:rowOff>38100</xdr:rowOff>
        </xdr:to>
        <xdr:sp macro="" textlink="">
          <xdr:nvSpPr>
            <xdr:cNvPr id="27688" name="Check Box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A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114300</xdr:rowOff>
        </xdr:from>
        <xdr:to>
          <xdr:col>10</xdr:col>
          <xdr:colOff>85725</xdr:colOff>
          <xdr:row>23</xdr:row>
          <xdr:rowOff>38100</xdr:rowOff>
        </xdr:to>
        <xdr:sp macro="" textlink="">
          <xdr:nvSpPr>
            <xdr:cNvPr id="27689" name="Check Box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A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114300</xdr:rowOff>
        </xdr:from>
        <xdr:to>
          <xdr:col>10</xdr:col>
          <xdr:colOff>85725</xdr:colOff>
          <xdr:row>24</xdr:row>
          <xdr:rowOff>38100</xdr:rowOff>
        </xdr:to>
        <xdr:sp macro="" textlink="">
          <xdr:nvSpPr>
            <xdr:cNvPr id="27690" name="Check Box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A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114300</xdr:rowOff>
        </xdr:from>
        <xdr:to>
          <xdr:col>10</xdr:col>
          <xdr:colOff>85725</xdr:colOff>
          <xdr:row>25</xdr:row>
          <xdr:rowOff>38100</xdr:rowOff>
        </xdr:to>
        <xdr:sp macro="" textlink="">
          <xdr:nvSpPr>
            <xdr:cNvPr id="27691" name="Check Box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A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114300</xdr:rowOff>
        </xdr:from>
        <xdr:to>
          <xdr:col>10</xdr:col>
          <xdr:colOff>85725</xdr:colOff>
          <xdr:row>26</xdr:row>
          <xdr:rowOff>38100</xdr:rowOff>
        </xdr:to>
        <xdr:sp macro="" textlink="">
          <xdr:nvSpPr>
            <xdr:cNvPr id="27692" name="Check Box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A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114300</xdr:rowOff>
        </xdr:from>
        <xdr:to>
          <xdr:col>10</xdr:col>
          <xdr:colOff>85725</xdr:colOff>
          <xdr:row>27</xdr:row>
          <xdr:rowOff>38100</xdr:rowOff>
        </xdr:to>
        <xdr:sp macro="" textlink="">
          <xdr:nvSpPr>
            <xdr:cNvPr id="27693" name="Check Box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A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114300</xdr:rowOff>
        </xdr:from>
        <xdr:to>
          <xdr:col>10</xdr:col>
          <xdr:colOff>85725</xdr:colOff>
          <xdr:row>28</xdr:row>
          <xdr:rowOff>38100</xdr:rowOff>
        </xdr:to>
        <xdr:sp macro="" textlink="">
          <xdr:nvSpPr>
            <xdr:cNvPr id="27694" name="Check Box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A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114300</xdr:rowOff>
        </xdr:from>
        <xdr:to>
          <xdr:col>10</xdr:col>
          <xdr:colOff>85725</xdr:colOff>
          <xdr:row>29</xdr:row>
          <xdr:rowOff>38100</xdr:rowOff>
        </xdr:to>
        <xdr:sp macro="" textlink="">
          <xdr:nvSpPr>
            <xdr:cNvPr id="27695" name="Check Box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A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114300</xdr:rowOff>
        </xdr:from>
        <xdr:to>
          <xdr:col>10</xdr:col>
          <xdr:colOff>85725</xdr:colOff>
          <xdr:row>30</xdr:row>
          <xdr:rowOff>38100</xdr:rowOff>
        </xdr:to>
        <xdr:sp macro="" textlink="">
          <xdr:nvSpPr>
            <xdr:cNvPr id="27696" name="Check Box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A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114300</xdr:rowOff>
        </xdr:from>
        <xdr:to>
          <xdr:col>10</xdr:col>
          <xdr:colOff>85725</xdr:colOff>
          <xdr:row>31</xdr:row>
          <xdr:rowOff>38100</xdr:rowOff>
        </xdr:to>
        <xdr:sp macro="" textlink="">
          <xdr:nvSpPr>
            <xdr:cNvPr id="27697" name="Check Box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A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114300</xdr:rowOff>
        </xdr:from>
        <xdr:to>
          <xdr:col>10</xdr:col>
          <xdr:colOff>85725</xdr:colOff>
          <xdr:row>32</xdr:row>
          <xdr:rowOff>38100</xdr:rowOff>
        </xdr:to>
        <xdr:sp macro="" textlink="">
          <xdr:nvSpPr>
            <xdr:cNvPr id="27698" name="Check Box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A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114300</xdr:rowOff>
        </xdr:from>
        <xdr:to>
          <xdr:col>10</xdr:col>
          <xdr:colOff>85725</xdr:colOff>
          <xdr:row>33</xdr:row>
          <xdr:rowOff>38100</xdr:rowOff>
        </xdr:to>
        <xdr:sp macro="" textlink="">
          <xdr:nvSpPr>
            <xdr:cNvPr id="27699" name="Check Box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A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114300</xdr:rowOff>
        </xdr:from>
        <xdr:to>
          <xdr:col>10</xdr:col>
          <xdr:colOff>85725</xdr:colOff>
          <xdr:row>34</xdr:row>
          <xdr:rowOff>38100</xdr:rowOff>
        </xdr:to>
        <xdr:sp macro="" textlink="">
          <xdr:nvSpPr>
            <xdr:cNvPr id="27700" name="Check Box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A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114300</xdr:rowOff>
        </xdr:from>
        <xdr:to>
          <xdr:col>10</xdr:col>
          <xdr:colOff>85725</xdr:colOff>
          <xdr:row>35</xdr:row>
          <xdr:rowOff>38100</xdr:rowOff>
        </xdr:to>
        <xdr:sp macro="" textlink="">
          <xdr:nvSpPr>
            <xdr:cNvPr id="27701" name="Check Box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A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114300</xdr:rowOff>
        </xdr:from>
        <xdr:to>
          <xdr:col>10</xdr:col>
          <xdr:colOff>85725</xdr:colOff>
          <xdr:row>36</xdr:row>
          <xdr:rowOff>38100</xdr:rowOff>
        </xdr:to>
        <xdr:sp macro="" textlink="">
          <xdr:nvSpPr>
            <xdr:cNvPr id="27702" name="Check Box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A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114300</xdr:rowOff>
        </xdr:from>
        <xdr:to>
          <xdr:col>10</xdr:col>
          <xdr:colOff>85725</xdr:colOff>
          <xdr:row>37</xdr:row>
          <xdr:rowOff>38100</xdr:rowOff>
        </xdr:to>
        <xdr:sp macro="" textlink="">
          <xdr:nvSpPr>
            <xdr:cNvPr id="27703" name="Check Box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A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114300</xdr:rowOff>
        </xdr:from>
        <xdr:to>
          <xdr:col>10</xdr:col>
          <xdr:colOff>85725</xdr:colOff>
          <xdr:row>38</xdr:row>
          <xdr:rowOff>38100</xdr:rowOff>
        </xdr:to>
        <xdr:sp macro="" textlink="">
          <xdr:nvSpPr>
            <xdr:cNvPr id="27704" name="Check Box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A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114300</xdr:rowOff>
        </xdr:from>
        <xdr:to>
          <xdr:col>10</xdr:col>
          <xdr:colOff>85725</xdr:colOff>
          <xdr:row>39</xdr:row>
          <xdr:rowOff>38100</xdr:rowOff>
        </xdr:to>
        <xdr:sp macro="" textlink="">
          <xdr:nvSpPr>
            <xdr:cNvPr id="27705" name="Check Box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A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114300</xdr:rowOff>
        </xdr:from>
        <xdr:to>
          <xdr:col>10</xdr:col>
          <xdr:colOff>85725</xdr:colOff>
          <xdr:row>40</xdr:row>
          <xdr:rowOff>38100</xdr:rowOff>
        </xdr:to>
        <xdr:sp macro="" textlink="">
          <xdr:nvSpPr>
            <xdr:cNvPr id="27706" name="Check Box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A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114300</xdr:rowOff>
        </xdr:from>
        <xdr:to>
          <xdr:col>10</xdr:col>
          <xdr:colOff>85725</xdr:colOff>
          <xdr:row>41</xdr:row>
          <xdr:rowOff>38100</xdr:rowOff>
        </xdr:to>
        <xdr:sp macro="" textlink="">
          <xdr:nvSpPr>
            <xdr:cNvPr id="27707" name="Check Box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A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104775</xdr:rowOff>
        </xdr:from>
        <xdr:to>
          <xdr:col>5</xdr:col>
          <xdr:colOff>85725</xdr:colOff>
          <xdr:row>44</xdr:row>
          <xdr:rowOff>28575</xdr:rowOff>
        </xdr:to>
        <xdr:sp macro="" textlink="">
          <xdr:nvSpPr>
            <xdr:cNvPr id="27708" name="Check Box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A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104775</xdr:rowOff>
        </xdr:from>
        <xdr:to>
          <xdr:col>5</xdr:col>
          <xdr:colOff>85725</xdr:colOff>
          <xdr:row>45</xdr:row>
          <xdr:rowOff>28575</xdr:rowOff>
        </xdr:to>
        <xdr:sp macro="" textlink="">
          <xdr:nvSpPr>
            <xdr:cNvPr id="27709" name="Check Box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A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27710" name="Check Box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A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114300</xdr:rowOff>
        </xdr:from>
        <xdr:to>
          <xdr:col>10</xdr:col>
          <xdr:colOff>85725</xdr:colOff>
          <xdr:row>44</xdr:row>
          <xdr:rowOff>38100</xdr:rowOff>
        </xdr:to>
        <xdr:sp macro="" textlink="">
          <xdr:nvSpPr>
            <xdr:cNvPr id="27711" name="Check Box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A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114300</xdr:rowOff>
        </xdr:from>
        <xdr:to>
          <xdr:col>10</xdr:col>
          <xdr:colOff>85725</xdr:colOff>
          <xdr:row>45</xdr:row>
          <xdr:rowOff>38100</xdr:rowOff>
        </xdr:to>
        <xdr:sp macro="" textlink="">
          <xdr:nvSpPr>
            <xdr:cNvPr id="27712" name="Check Box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A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114300</xdr:rowOff>
        </xdr:from>
        <xdr:to>
          <xdr:col>10</xdr:col>
          <xdr:colOff>85725</xdr:colOff>
          <xdr:row>46</xdr:row>
          <xdr:rowOff>38100</xdr:rowOff>
        </xdr:to>
        <xdr:sp macro="" textlink="">
          <xdr:nvSpPr>
            <xdr:cNvPr id="27713" name="Check Box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A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114300</xdr:rowOff>
        </xdr:from>
        <xdr:to>
          <xdr:col>10</xdr:col>
          <xdr:colOff>85725</xdr:colOff>
          <xdr:row>47</xdr:row>
          <xdr:rowOff>38100</xdr:rowOff>
        </xdr:to>
        <xdr:sp macro="" textlink="">
          <xdr:nvSpPr>
            <xdr:cNvPr id="27714" name="Check Box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A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114300</xdr:rowOff>
        </xdr:from>
        <xdr:to>
          <xdr:col>10</xdr:col>
          <xdr:colOff>85725</xdr:colOff>
          <xdr:row>48</xdr:row>
          <xdr:rowOff>38100</xdr:rowOff>
        </xdr:to>
        <xdr:sp macro="" textlink="">
          <xdr:nvSpPr>
            <xdr:cNvPr id="27715" name="Check Box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A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114300</xdr:rowOff>
        </xdr:from>
        <xdr:to>
          <xdr:col>10</xdr:col>
          <xdr:colOff>85725</xdr:colOff>
          <xdr:row>49</xdr:row>
          <xdr:rowOff>38100</xdr:rowOff>
        </xdr:to>
        <xdr:sp macro="" textlink="">
          <xdr:nvSpPr>
            <xdr:cNvPr id="27716" name="Check Box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A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27717" name="Check Box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A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2743200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Développer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2752725</xdr:colOff>
          <xdr:row>5</xdr:row>
          <xdr:rowOff>19050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B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Réduire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4</xdr:row>
          <xdr:rowOff>0</xdr:rowOff>
        </xdr:from>
        <xdr:to>
          <xdr:col>16</xdr:col>
          <xdr:colOff>1257300</xdr:colOff>
          <xdr:row>5</xdr:row>
          <xdr:rowOff>104775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B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161925</xdr:colOff>
          <xdr:row>5</xdr:row>
          <xdr:rowOff>19050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B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161925</xdr:colOff>
          <xdr:row>6</xdr:row>
          <xdr:rowOff>19050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B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161925</xdr:colOff>
          <xdr:row>7</xdr:row>
          <xdr:rowOff>19050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B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38100</xdr:colOff>
          <xdr:row>8</xdr:row>
          <xdr:rowOff>19050</xdr:rowOff>
        </xdr:to>
        <xdr:sp macro="" textlink="">
          <xdr:nvSpPr>
            <xdr:cNvPr id="28679" name="Check Box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B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38100</xdr:colOff>
          <xdr:row>9</xdr:row>
          <xdr:rowOff>19050</xdr:rowOff>
        </xdr:to>
        <xdr:sp macro="" textlink="">
          <xdr:nvSpPr>
            <xdr:cNvPr id="28680" name="Check Box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B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38100</xdr:colOff>
          <xdr:row>10</xdr:row>
          <xdr:rowOff>19050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B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38100</xdr:colOff>
          <xdr:row>11</xdr:row>
          <xdr:rowOff>19050</xdr:rowOff>
        </xdr:to>
        <xdr:sp macro="" textlink="">
          <xdr:nvSpPr>
            <xdr:cNvPr id="28682" name="Check Box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B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38100</xdr:colOff>
          <xdr:row>12</xdr:row>
          <xdr:rowOff>19050</xdr:rowOff>
        </xdr:to>
        <xdr:sp macro="" textlink="">
          <xdr:nvSpPr>
            <xdr:cNvPr id="28683" name="Check Box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B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38100</xdr:colOff>
          <xdr:row>13</xdr:row>
          <xdr:rowOff>19050</xdr:rowOff>
        </xdr:to>
        <xdr:sp macro="" textlink="">
          <xdr:nvSpPr>
            <xdr:cNvPr id="28684" name="Check Box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B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38100</xdr:colOff>
          <xdr:row>14</xdr:row>
          <xdr:rowOff>28575</xdr:rowOff>
        </xdr:to>
        <xdr:sp macro="" textlink="">
          <xdr:nvSpPr>
            <xdr:cNvPr id="28685" name="Check Box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B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38100</xdr:colOff>
          <xdr:row>15</xdr:row>
          <xdr:rowOff>19050</xdr:rowOff>
        </xdr:to>
        <xdr:sp macro="" textlink="">
          <xdr:nvSpPr>
            <xdr:cNvPr id="28686" name="Check Box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B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38100</xdr:colOff>
          <xdr:row>16</xdr:row>
          <xdr:rowOff>19050</xdr:rowOff>
        </xdr:to>
        <xdr:sp macro="" textlink="">
          <xdr:nvSpPr>
            <xdr:cNvPr id="28687" name="Check Box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B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38100</xdr:colOff>
          <xdr:row>17</xdr:row>
          <xdr:rowOff>19050</xdr:rowOff>
        </xdr:to>
        <xdr:sp macro="" textlink="">
          <xdr:nvSpPr>
            <xdr:cNvPr id="28688" name="Check Box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B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38100</xdr:colOff>
          <xdr:row>18</xdr:row>
          <xdr:rowOff>19050</xdr:rowOff>
        </xdr:to>
        <xdr:sp macro="" textlink="">
          <xdr:nvSpPr>
            <xdr:cNvPr id="28689" name="Check Box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B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38100</xdr:colOff>
          <xdr:row>19</xdr:row>
          <xdr:rowOff>19050</xdr:rowOff>
        </xdr:to>
        <xdr:sp macro="" textlink="">
          <xdr:nvSpPr>
            <xdr:cNvPr id="28690" name="Check Box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B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38100</xdr:colOff>
          <xdr:row>20</xdr:row>
          <xdr:rowOff>19050</xdr:rowOff>
        </xdr:to>
        <xdr:sp macro="" textlink="">
          <xdr:nvSpPr>
            <xdr:cNvPr id="28691" name="Check Box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B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38100</xdr:colOff>
          <xdr:row>21</xdr:row>
          <xdr:rowOff>19050</xdr:rowOff>
        </xdr:to>
        <xdr:sp macro="" textlink="">
          <xdr:nvSpPr>
            <xdr:cNvPr id="28692" name="Check Box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B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38100</xdr:colOff>
          <xdr:row>22</xdr:row>
          <xdr:rowOff>19050</xdr:rowOff>
        </xdr:to>
        <xdr:sp macro="" textlink="">
          <xdr:nvSpPr>
            <xdr:cNvPr id="28693" name="Check Box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B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38100</xdr:colOff>
          <xdr:row>23</xdr:row>
          <xdr:rowOff>19050</xdr:rowOff>
        </xdr:to>
        <xdr:sp macro="" textlink="">
          <xdr:nvSpPr>
            <xdr:cNvPr id="28694" name="Check Box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B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38100</xdr:colOff>
          <xdr:row>24</xdr:row>
          <xdr:rowOff>19050</xdr:rowOff>
        </xdr:to>
        <xdr:sp macro="" textlink="">
          <xdr:nvSpPr>
            <xdr:cNvPr id="28695" name="Check Box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B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38100</xdr:colOff>
          <xdr:row>25</xdr:row>
          <xdr:rowOff>19050</xdr:rowOff>
        </xdr:to>
        <xdr:sp macro="" textlink="">
          <xdr:nvSpPr>
            <xdr:cNvPr id="28696" name="Check Box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B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38100</xdr:colOff>
          <xdr:row>26</xdr:row>
          <xdr:rowOff>19050</xdr:rowOff>
        </xdr:to>
        <xdr:sp macro="" textlink="">
          <xdr:nvSpPr>
            <xdr:cNvPr id="28697" name="Check Box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B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38100</xdr:colOff>
          <xdr:row>27</xdr:row>
          <xdr:rowOff>19050</xdr:rowOff>
        </xdr:to>
        <xdr:sp macro="" textlink="">
          <xdr:nvSpPr>
            <xdr:cNvPr id="28698" name="Check Box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B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38100</xdr:colOff>
          <xdr:row>28</xdr:row>
          <xdr:rowOff>19050</xdr:rowOff>
        </xdr:to>
        <xdr:sp macro="" textlink="">
          <xdr:nvSpPr>
            <xdr:cNvPr id="28699" name="Check Box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B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38100</xdr:colOff>
          <xdr:row>29</xdr:row>
          <xdr:rowOff>19050</xdr:rowOff>
        </xdr:to>
        <xdr:sp macro="" textlink="">
          <xdr:nvSpPr>
            <xdr:cNvPr id="28700" name="Check Box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B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38100</xdr:colOff>
          <xdr:row>30</xdr:row>
          <xdr:rowOff>19050</xdr:rowOff>
        </xdr:to>
        <xdr:sp macro="" textlink="">
          <xdr:nvSpPr>
            <xdr:cNvPr id="28701" name="Check Box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B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38100</xdr:colOff>
          <xdr:row>31</xdr:row>
          <xdr:rowOff>19050</xdr:rowOff>
        </xdr:to>
        <xdr:sp macro="" textlink="">
          <xdr:nvSpPr>
            <xdr:cNvPr id="28702" name="Check Box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B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38100</xdr:colOff>
          <xdr:row>32</xdr:row>
          <xdr:rowOff>19050</xdr:rowOff>
        </xdr:to>
        <xdr:sp macro="" textlink="">
          <xdr:nvSpPr>
            <xdr:cNvPr id="28703" name="Check Box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B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38100</xdr:colOff>
          <xdr:row>33</xdr:row>
          <xdr:rowOff>19050</xdr:rowOff>
        </xdr:to>
        <xdr:sp macro="" textlink="">
          <xdr:nvSpPr>
            <xdr:cNvPr id="28704" name="Check Box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B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38100</xdr:colOff>
          <xdr:row>34</xdr:row>
          <xdr:rowOff>19050</xdr:rowOff>
        </xdr:to>
        <xdr:sp macro="" textlink="">
          <xdr:nvSpPr>
            <xdr:cNvPr id="28705" name="Check Box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B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38100</xdr:colOff>
          <xdr:row>35</xdr:row>
          <xdr:rowOff>19050</xdr:rowOff>
        </xdr:to>
        <xdr:sp macro="" textlink="">
          <xdr:nvSpPr>
            <xdr:cNvPr id="28706" name="Check Box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B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38100</xdr:colOff>
          <xdr:row>36</xdr:row>
          <xdr:rowOff>19050</xdr:rowOff>
        </xdr:to>
        <xdr:sp macro="" textlink="">
          <xdr:nvSpPr>
            <xdr:cNvPr id="28707" name="Check Box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B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38100</xdr:colOff>
          <xdr:row>37</xdr:row>
          <xdr:rowOff>19050</xdr:rowOff>
        </xdr:to>
        <xdr:sp macro="" textlink="">
          <xdr:nvSpPr>
            <xdr:cNvPr id="28708" name="Check Box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B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38100</xdr:colOff>
          <xdr:row>38</xdr:row>
          <xdr:rowOff>19050</xdr:rowOff>
        </xdr:to>
        <xdr:sp macro="" textlink="">
          <xdr:nvSpPr>
            <xdr:cNvPr id="28709" name="Check Box 37" hidden="1">
              <a:extLst>
                <a:ext uri="{63B3BB69-23CF-44E3-9099-C40C66FF867C}">
                  <a14:compatExt spid="_x0000_s28709"/>
                </a:ext>
                <a:ext uri="{FF2B5EF4-FFF2-40B4-BE49-F238E27FC236}">
                  <a16:creationId xmlns:a16="http://schemas.microsoft.com/office/drawing/2014/main" id="{00000000-0008-0000-0B00-00002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38100</xdr:colOff>
          <xdr:row>39</xdr:row>
          <xdr:rowOff>19050</xdr:rowOff>
        </xdr:to>
        <xdr:sp macro="" textlink="">
          <xdr:nvSpPr>
            <xdr:cNvPr id="28710" name="Check Box 38" hidden="1">
              <a:extLst>
                <a:ext uri="{63B3BB69-23CF-44E3-9099-C40C66FF867C}">
                  <a14:compatExt spid="_x0000_s28710"/>
                </a:ext>
                <a:ext uri="{FF2B5EF4-FFF2-40B4-BE49-F238E27FC236}">
                  <a16:creationId xmlns:a16="http://schemas.microsoft.com/office/drawing/2014/main" id="{00000000-0008-0000-0B00-00002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38100</xdr:colOff>
          <xdr:row>40</xdr:row>
          <xdr:rowOff>19050</xdr:rowOff>
        </xdr:to>
        <xdr:sp macro="" textlink="">
          <xdr:nvSpPr>
            <xdr:cNvPr id="28711" name="Check Box 39" hidden="1">
              <a:extLst>
                <a:ext uri="{63B3BB69-23CF-44E3-9099-C40C66FF867C}">
                  <a14:compatExt spid="_x0000_s28711"/>
                </a:ext>
                <a:ext uri="{FF2B5EF4-FFF2-40B4-BE49-F238E27FC236}">
                  <a16:creationId xmlns:a16="http://schemas.microsoft.com/office/drawing/2014/main" id="{00000000-0008-0000-0B00-00002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38100</xdr:colOff>
          <xdr:row>41</xdr:row>
          <xdr:rowOff>19050</xdr:rowOff>
        </xdr:to>
        <xdr:sp macro="" textlink="">
          <xdr:nvSpPr>
            <xdr:cNvPr id="28712" name="Check Box 40" hidden="1">
              <a:extLst>
                <a:ext uri="{63B3BB69-23CF-44E3-9099-C40C66FF867C}">
                  <a14:compatExt spid="_x0000_s28712"/>
                </a:ext>
                <a:ext uri="{FF2B5EF4-FFF2-40B4-BE49-F238E27FC236}">
                  <a16:creationId xmlns:a16="http://schemas.microsoft.com/office/drawing/2014/main" id="{00000000-0008-0000-0B00-00002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38100</xdr:colOff>
          <xdr:row>42</xdr:row>
          <xdr:rowOff>19050</xdr:rowOff>
        </xdr:to>
        <xdr:sp macro="" textlink="">
          <xdr:nvSpPr>
            <xdr:cNvPr id="28713" name="Check Box 41" hidden="1">
              <a:extLst>
                <a:ext uri="{63B3BB69-23CF-44E3-9099-C40C66FF867C}">
                  <a14:compatExt spid="_x0000_s28713"/>
                </a:ext>
                <a:ext uri="{FF2B5EF4-FFF2-40B4-BE49-F238E27FC236}">
                  <a16:creationId xmlns:a16="http://schemas.microsoft.com/office/drawing/2014/main" id="{00000000-0008-0000-0B00-00002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38100</xdr:colOff>
          <xdr:row>43</xdr:row>
          <xdr:rowOff>19050</xdr:rowOff>
        </xdr:to>
        <xdr:sp macro="" textlink="">
          <xdr:nvSpPr>
            <xdr:cNvPr id="28714" name="Check Box 42" hidden="1">
              <a:extLst>
                <a:ext uri="{63B3BB69-23CF-44E3-9099-C40C66FF867C}">
                  <a14:compatExt spid="_x0000_s28714"/>
                </a:ext>
                <a:ext uri="{FF2B5EF4-FFF2-40B4-BE49-F238E27FC236}">
                  <a16:creationId xmlns:a16="http://schemas.microsoft.com/office/drawing/2014/main" id="{00000000-0008-0000-0B00-00002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38100</xdr:colOff>
          <xdr:row>44</xdr:row>
          <xdr:rowOff>19050</xdr:rowOff>
        </xdr:to>
        <xdr:sp macro="" textlink="">
          <xdr:nvSpPr>
            <xdr:cNvPr id="28715" name="Check Box 43" hidden="1">
              <a:extLst>
                <a:ext uri="{63B3BB69-23CF-44E3-9099-C40C66FF867C}">
                  <a14:compatExt spid="_x0000_s28715"/>
                </a:ext>
                <a:ext uri="{FF2B5EF4-FFF2-40B4-BE49-F238E27FC236}">
                  <a16:creationId xmlns:a16="http://schemas.microsoft.com/office/drawing/2014/main" id="{00000000-0008-0000-0B00-00002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38100</xdr:colOff>
          <xdr:row>45</xdr:row>
          <xdr:rowOff>19050</xdr:rowOff>
        </xdr:to>
        <xdr:sp macro="" textlink="">
          <xdr:nvSpPr>
            <xdr:cNvPr id="28716" name="Check Box 44" hidden="1">
              <a:extLst>
                <a:ext uri="{63B3BB69-23CF-44E3-9099-C40C66FF867C}">
                  <a14:compatExt spid="_x0000_s28716"/>
                </a:ext>
                <a:ext uri="{FF2B5EF4-FFF2-40B4-BE49-F238E27FC236}">
                  <a16:creationId xmlns:a16="http://schemas.microsoft.com/office/drawing/2014/main" id="{00000000-0008-0000-0B00-00002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38100</xdr:colOff>
          <xdr:row>46</xdr:row>
          <xdr:rowOff>19050</xdr:rowOff>
        </xdr:to>
        <xdr:sp macro="" textlink="">
          <xdr:nvSpPr>
            <xdr:cNvPr id="28717" name="Check Box 45" hidden="1">
              <a:extLst>
                <a:ext uri="{63B3BB69-23CF-44E3-9099-C40C66FF867C}">
                  <a14:compatExt spid="_x0000_s28717"/>
                </a:ext>
                <a:ext uri="{FF2B5EF4-FFF2-40B4-BE49-F238E27FC236}">
                  <a16:creationId xmlns:a16="http://schemas.microsoft.com/office/drawing/2014/main" id="{00000000-0008-0000-0B00-00002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38100</xdr:colOff>
          <xdr:row>47</xdr:row>
          <xdr:rowOff>19050</xdr:rowOff>
        </xdr:to>
        <xdr:sp macro="" textlink="">
          <xdr:nvSpPr>
            <xdr:cNvPr id="28718" name="Check Box 46" hidden="1">
              <a:extLst>
                <a:ext uri="{63B3BB69-23CF-44E3-9099-C40C66FF867C}">
                  <a14:compatExt spid="_x0000_s28718"/>
                </a:ext>
                <a:ext uri="{FF2B5EF4-FFF2-40B4-BE49-F238E27FC236}">
                  <a16:creationId xmlns:a16="http://schemas.microsoft.com/office/drawing/2014/main" id="{00000000-0008-0000-0B00-00002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38100</xdr:colOff>
          <xdr:row>48</xdr:row>
          <xdr:rowOff>19050</xdr:rowOff>
        </xdr:to>
        <xdr:sp macro="" textlink="">
          <xdr:nvSpPr>
            <xdr:cNvPr id="28719" name="Check Box 47" hidden="1">
              <a:extLst>
                <a:ext uri="{63B3BB69-23CF-44E3-9099-C40C66FF867C}">
                  <a14:compatExt spid="_x0000_s28719"/>
                </a:ext>
                <a:ext uri="{FF2B5EF4-FFF2-40B4-BE49-F238E27FC236}">
                  <a16:creationId xmlns:a16="http://schemas.microsoft.com/office/drawing/2014/main" id="{00000000-0008-0000-0B00-00002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38100</xdr:colOff>
          <xdr:row>49</xdr:row>
          <xdr:rowOff>19050</xdr:rowOff>
        </xdr:to>
        <xdr:sp macro="" textlink="">
          <xdr:nvSpPr>
            <xdr:cNvPr id="28720" name="Check Box 48" hidden="1">
              <a:extLst>
                <a:ext uri="{63B3BB69-23CF-44E3-9099-C40C66FF867C}">
                  <a14:compatExt spid="_x0000_s28720"/>
                </a:ext>
                <a:ext uri="{FF2B5EF4-FFF2-40B4-BE49-F238E27FC236}">
                  <a16:creationId xmlns:a16="http://schemas.microsoft.com/office/drawing/2014/main" id="{00000000-0008-0000-0B00-00003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49</xdr:row>
          <xdr:rowOff>0</xdr:rowOff>
        </xdr:from>
        <xdr:to>
          <xdr:col>8</xdr:col>
          <xdr:colOff>38100</xdr:colOff>
          <xdr:row>50</xdr:row>
          <xdr:rowOff>19050</xdr:rowOff>
        </xdr:to>
        <xdr:sp macro="" textlink="">
          <xdr:nvSpPr>
            <xdr:cNvPr id="28721" name="Check Box 49" hidden="1">
              <a:extLst>
                <a:ext uri="{63B3BB69-23CF-44E3-9099-C40C66FF867C}">
                  <a14:compatExt spid="_x0000_s28721"/>
                </a:ext>
                <a:ext uri="{FF2B5EF4-FFF2-40B4-BE49-F238E27FC236}">
                  <a16:creationId xmlns:a16="http://schemas.microsoft.com/office/drawing/2014/main" id="{00000000-0008-0000-0B00-00003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50</xdr:row>
          <xdr:rowOff>0</xdr:rowOff>
        </xdr:from>
        <xdr:to>
          <xdr:col>8</xdr:col>
          <xdr:colOff>38100</xdr:colOff>
          <xdr:row>51</xdr:row>
          <xdr:rowOff>19050</xdr:rowOff>
        </xdr:to>
        <xdr:sp macro="" textlink="">
          <xdr:nvSpPr>
            <xdr:cNvPr id="28722" name="Check Box 50" hidden="1">
              <a:extLst>
                <a:ext uri="{63B3BB69-23CF-44E3-9099-C40C66FF867C}">
                  <a14:compatExt spid="_x0000_s28722"/>
                </a:ext>
                <a:ext uri="{FF2B5EF4-FFF2-40B4-BE49-F238E27FC236}">
                  <a16:creationId xmlns:a16="http://schemas.microsoft.com/office/drawing/2014/main" id="{00000000-0008-0000-0B00-00003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51</xdr:row>
          <xdr:rowOff>0</xdr:rowOff>
        </xdr:from>
        <xdr:to>
          <xdr:col>8</xdr:col>
          <xdr:colOff>38100</xdr:colOff>
          <xdr:row>52</xdr:row>
          <xdr:rowOff>19050</xdr:rowOff>
        </xdr:to>
        <xdr:sp macro="" textlink="">
          <xdr:nvSpPr>
            <xdr:cNvPr id="28723" name="Check Box 51" hidden="1">
              <a:extLst>
                <a:ext uri="{63B3BB69-23CF-44E3-9099-C40C66FF867C}">
                  <a14:compatExt spid="_x0000_s28723"/>
                </a:ext>
                <a:ext uri="{FF2B5EF4-FFF2-40B4-BE49-F238E27FC236}">
                  <a16:creationId xmlns:a16="http://schemas.microsoft.com/office/drawing/2014/main" id="{00000000-0008-0000-0B00-00003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52</xdr:row>
          <xdr:rowOff>0</xdr:rowOff>
        </xdr:from>
        <xdr:to>
          <xdr:col>8</xdr:col>
          <xdr:colOff>38100</xdr:colOff>
          <xdr:row>53</xdr:row>
          <xdr:rowOff>19050</xdr:rowOff>
        </xdr:to>
        <xdr:sp macro="" textlink="">
          <xdr:nvSpPr>
            <xdr:cNvPr id="28724" name="Check Box 52" hidden="1">
              <a:extLst>
                <a:ext uri="{63B3BB69-23CF-44E3-9099-C40C66FF867C}">
                  <a14:compatExt spid="_x0000_s28724"/>
                </a:ext>
                <a:ext uri="{FF2B5EF4-FFF2-40B4-BE49-F238E27FC236}">
                  <a16:creationId xmlns:a16="http://schemas.microsoft.com/office/drawing/2014/main" id="{00000000-0008-0000-0B00-00003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53</xdr:row>
          <xdr:rowOff>0</xdr:rowOff>
        </xdr:from>
        <xdr:to>
          <xdr:col>8</xdr:col>
          <xdr:colOff>38100</xdr:colOff>
          <xdr:row>54</xdr:row>
          <xdr:rowOff>19050</xdr:rowOff>
        </xdr:to>
        <xdr:sp macro="" textlink="">
          <xdr:nvSpPr>
            <xdr:cNvPr id="28725" name="Check Box 53" hidden="1">
              <a:extLst>
                <a:ext uri="{63B3BB69-23CF-44E3-9099-C40C66FF867C}">
                  <a14:compatExt spid="_x0000_s28725"/>
                </a:ext>
                <a:ext uri="{FF2B5EF4-FFF2-40B4-BE49-F238E27FC236}">
                  <a16:creationId xmlns:a16="http://schemas.microsoft.com/office/drawing/2014/main" id="{00000000-0008-0000-0B00-00003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54</xdr:row>
          <xdr:rowOff>0</xdr:rowOff>
        </xdr:from>
        <xdr:to>
          <xdr:col>8</xdr:col>
          <xdr:colOff>38100</xdr:colOff>
          <xdr:row>55</xdr:row>
          <xdr:rowOff>19050</xdr:rowOff>
        </xdr:to>
        <xdr:sp macro="" textlink="">
          <xdr:nvSpPr>
            <xdr:cNvPr id="28726" name="Check Box 54" hidden="1">
              <a:extLst>
                <a:ext uri="{63B3BB69-23CF-44E3-9099-C40C66FF867C}">
                  <a14:compatExt spid="_x0000_s28726"/>
                </a:ext>
                <a:ext uri="{FF2B5EF4-FFF2-40B4-BE49-F238E27FC236}">
                  <a16:creationId xmlns:a16="http://schemas.microsoft.com/office/drawing/2014/main" id="{00000000-0008-0000-0B00-00003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55</xdr:row>
          <xdr:rowOff>0</xdr:rowOff>
        </xdr:from>
        <xdr:to>
          <xdr:col>8</xdr:col>
          <xdr:colOff>38100</xdr:colOff>
          <xdr:row>56</xdr:row>
          <xdr:rowOff>19050</xdr:rowOff>
        </xdr:to>
        <xdr:sp macro="" textlink="">
          <xdr:nvSpPr>
            <xdr:cNvPr id="28727" name="Check Box 55" hidden="1">
              <a:extLst>
                <a:ext uri="{63B3BB69-23CF-44E3-9099-C40C66FF867C}">
                  <a14:compatExt spid="_x0000_s28727"/>
                </a:ext>
                <a:ext uri="{FF2B5EF4-FFF2-40B4-BE49-F238E27FC236}">
                  <a16:creationId xmlns:a16="http://schemas.microsoft.com/office/drawing/2014/main" id="{00000000-0008-0000-0B00-00003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56</xdr:row>
          <xdr:rowOff>0</xdr:rowOff>
        </xdr:from>
        <xdr:to>
          <xdr:col>8</xdr:col>
          <xdr:colOff>38100</xdr:colOff>
          <xdr:row>57</xdr:row>
          <xdr:rowOff>19050</xdr:rowOff>
        </xdr:to>
        <xdr:sp macro="" textlink="">
          <xdr:nvSpPr>
            <xdr:cNvPr id="28728" name="Check Box 56" hidden="1">
              <a:extLst>
                <a:ext uri="{63B3BB69-23CF-44E3-9099-C40C66FF867C}">
                  <a14:compatExt spid="_x0000_s28728"/>
                </a:ext>
                <a:ext uri="{FF2B5EF4-FFF2-40B4-BE49-F238E27FC236}">
                  <a16:creationId xmlns:a16="http://schemas.microsoft.com/office/drawing/2014/main" id="{00000000-0008-0000-0B00-00003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57</xdr:row>
          <xdr:rowOff>0</xdr:rowOff>
        </xdr:from>
        <xdr:to>
          <xdr:col>8</xdr:col>
          <xdr:colOff>38100</xdr:colOff>
          <xdr:row>58</xdr:row>
          <xdr:rowOff>19050</xdr:rowOff>
        </xdr:to>
        <xdr:sp macro="" textlink="">
          <xdr:nvSpPr>
            <xdr:cNvPr id="28729" name="Check Box 57" hidden="1">
              <a:extLst>
                <a:ext uri="{63B3BB69-23CF-44E3-9099-C40C66FF867C}">
                  <a14:compatExt spid="_x0000_s28729"/>
                </a:ext>
                <a:ext uri="{FF2B5EF4-FFF2-40B4-BE49-F238E27FC236}">
                  <a16:creationId xmlns:a16="http://schemas.microsoft.com/office/drawing/2014/main" id="{00000000-0008-0000-0B00-00003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58</xdr:row>
          <xdr:rowOff>0</xdr:rowOff>
        </xdr:from>
        <xdr:to>
          <xdr:col>8</xdr:col>
          <xdr:colOff>38100</xdr:colOff>
          <xdr:row>59</xdr:row>
          <xdr:rowOff>19050</xdr:rowOff>
        </xdr:to>
        <xdr:sp macro="" textlink="">
          <xdr:nvSpPr>
            <xdr:cNvPr id="28730" name="Check Box 58" hidden="1">
              <a:extLst>
                <a:ext uri="{63B3BB69-23CF-44E3-9099-C40C66FF867C}">
                  <a14:compatExt spid="_x0000_s28730"/>
                </a:ext>
                <a:ext uri="{FF2B5EF4-FFF2-40B4-BE49-F238E27FC236}">
                  <a16:creationId xmlns:a16="http://schemas.microsoft.com/office/drawing/2014/main" id="{00000000-0008-0000-0B00-00003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0</xdr:rowOff>
        </xdr:from>
        <xdr:to>
          <xdr:col>8</xdr:col>
          <xdr:colOff>38100</xdr:colOff>
          <xdr:row>60</xdr:row>
          <xdr:rowOff>19050</xdr:rowOff>
        </xdr:to>
        <xdr:sp macro="" textlink="">
          <xdr:nvSpPr>
            <xdr:cNvPr id="28731" name="Check Box 59" hidden="1">
              <a:extLst>
                <a:ext uri="{63B3BB69-23CF-44E3-9099-C40C66FF867C}">
                  <a14:compatExt spid="_x0000_s28731"/>
                </a:ext>
                <a:ext uri="{FF2B5EF4-FFF2-40B4-BE49-F238E27FC236}">
                  <a16:creationId xmlns:a16="http://schemas.microsoft.com/office/drawing/2014/main" id="{00000000-0008-0000-0B00-00003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60</xdr:row>
          <xdr:rowOff>0</xdr:rowOff>
        </xdr:from>
        <xdr:to>
          <xdr:col>8</xdr:col>
          <xdr:colOff>38100</xdr:colOff>
          <xdr:row>61</xdr:row>
          <xdr:rowOff>19050</xdr:rowOff>
        </xdr:to>
        <xdr:sp macro="" textlink="">
          <xdr:nvSpPr>
            <xdr:cNvPr id="28732" name="Check Box 60" hidden="1">
              <a:extLst>
                <a:ext uri="{63B3BB69-23CF-44E3-9099-C40C66FF867C}">
                  <a14:compatExt spid="_x0000_s28732"/>
                </a:ext>
                <a:ext uri="{FF2B5EF4-FFF2-40B4-BE49-F238E27FC236}">
                  <a16:creationId xmlns:a16="http://schemas.microsoft.com/office/drawing/2014/main" id="{00000000-0008-0000-0B00-00003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61</xdr:row>
          <xdr:rowOff>0</xdr:rowOff>
        </xdr:from>
        <xdr:to>
          <xdr:col>8</xdr:col>
          <xdr:colOff>38100</xdr:colOff>
          <xdr:row>62</xdr:row>
          <xdr:rowOff>19050</xdr:rowOff>
        </xdr:to>
        <xdr:sp macro="" textlink="">
          <xdr:nvSpPr>
            <xdr:cNvPr id="28733" name="Check Box 61" hidden="1">
              <a:extLst>
                <a:ext uri="{63B3BB69-23CF-44E3-9099-C40C66FF867C}">
                  <a14:compatExt spid="_x0000_s28733"/>
                </a:ext>
                <a:ext uri="{FF2B5EF4-FFF2-40B4-BE49-F238E27FC236}">
                  <a16:creationId xmlns:a16="http://schemas.microsoft.com/office/drawing/2014/main" id="{00000000-0008-0000-0B00-00003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62</xdr:row>
          <xdr:rowOff>0</xdr:rowOff>
        </xdr:from>
        <xdr:to>
          <xdr:col>8</xdr:col>
          <xdr:colOff>38100</xdr:colOff>
          <xdr:row>63</xdr:row>
          <xdr:rowOff>19050</xdr:rowOff>
        </xdr:to>
        <xdr:sp macro="" textlink="">
          <xdr:nvSpPr>
            <xdr:cNvPr id="28734" name="Check Box 62" hidden="1">
              <a:extLst>
                <a:ext uri="{63B3BB69-23CF-44E3-9099-C40C66FF867C}">
                  <a14:compatExt spid="_x0000_s28734"/>
                </a:ext>
                <a:ext uri="{FF2B5EF4-FFF2-40B4-BE49-F238E27FC236}">
                  <a16:creationId xmlns:a16="http://schemas.microsoft.com/office/drawing/2014/main" id="{00000000-0008-0000-0B00-00003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63</xdr:row>
          <xdr:rowOff>0</xdr:rowOff>
        </xdr:from>
        <xdr:to>
          <xdr:col>8</xdr:col>
          <xdr:colOff>38100</xdr:colOff>
          <xdr:row>64</xdr:row>
          <xdr:rowOff>19050</xdr:rowOff>
        </xdr:to>
        <xdr:sp macro="" textlink="">
          <xdr:nvSpPr>
            <xdr:cNvPr id="28735" name="Check Box 63" hidden="1">
              <a:extLst>
                <a:ext uri="{63B3BB69-23CF-44E3-9099-C40C66FF867C}">
                  <a14:compatExt spid="_x0000_s28735"/>
                </a:ext>
                <a:ext uri="{FF2B5EF4-FFF2-40B4-BE49-F238E27FC236}">
                  <a16:creationId xmlns:a16="http://schemas.microsoft.com/office/drawing/2014/main" id="{00000000-0008-0000-0B00-00003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64</xdr:row>
          <xdr:rowOff>0</xdr:rowOff>
        </xdr:from>
        <xdr:to>
          <xdr:col>8</xdr:col>
          <xdr:colOff>38100</xdr:colOff>
          <xdr:row>65</xdr:row>
          <xdr:rowOff>19050</xdr:rowOff>
        </xdr:to>
        <xdr:sp macro="" textlink="">
          <xdr:nvSpPr>
            <xdr:cNvPr id="28736" name="Check Box 64" hidden="1">
              <a:extLst>
                <a:ext uri="{63B3BB69-23CF-44E3-9099-C40C66FF867C}">
                  <a14:compatExt spid="_x0000_s28736"/>
                </a:ext>
                <a:ext uri="{FF2B5EF4-FFF2-40B4-BE49-F238E27FC236}">
                  <a16:creationId xmlns:a16="http://schemas.microsoft.com/office/drawing/2014/main" id="{00000000-0008-0000-0B00-00004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65</xdr:row>
          <xdr:rowOff>0</xdr:rowOff>
        </xdr:from>
        <xdr:to>
          <xdr:col>8</xdr:col>
          <xdr:colOff>38100</xdr:colOff>
          <xdr:row>66</xdr:row>
          <xdr:rowOff>19050</xdr:rowOff>
        </xdr:to>
        <xdr:sp macro="" textlink="">
          <xdr:nvSpPr>
            <xdr:cNvPr id="28737" name="Check Box 65" hidden="1">
              <a:extLst>
                <a:ext uri="{63B3BB69-23CF-44E3-9099-C40C66FF867C}">
                  <a14:compatExt spid="_x0000_s28737"/>
                </a:ext>
                <a:ext uri="{FF2B5EF4-FFF2-40B4-BE49-F238E27FC236}">
                  <a16:creationId xmlns:a16="http://schemas.microsoft.com/office/drawing/2014/main" id="{00000000-0008-0000-0B00-00004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66</xdr:row>
          <xdr:rowOff>0</xdr:rowOff>
        </xdr:from>
        <xdr:to>
          <xdr:col>8</xdr:col>
          <xdr:colOff>38100</xdr:colOff>
          <xdr:row>67</xdr:row>
          <xdr:rowOff>19050</xdr:rowOff>
        </xdr:to>
        <xdr:sp macro="" textlink="">
          <xdr:nvSpPr>
            <xdr:cNvPr id="28738" name="Check Box 66" hidden="1">
              <a:extLst>
                <a:ext uri="{63B3BB69-23CF-44E3-9099-C40C66FF867C}">
                  <a14:compatExt spid="_x0000_s28738"/>
                </a:ext>
                <a:ext uri="{FF2B5EF4-FFF2-40B4-BE49-F238E27FC236}">
                  <a16:creationId xmlns:a16="http://schemas.microsoft.com/office/drawing/2014/main" id="{00000000-0008-0000-0B00-00004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67</xdr:row>
          <xdr:rowOff>0</xdr:rowOff>
        </xdr:from>
        <xdr:to>
          <xdr:col>8</xdr:col>
          <xdr:colOff>38100</xdr:colOff>
          <xdr:row>68</xdr:row>
          <xdr:rowOff>19050</xdr:rowOff>
        </xdr:to>
        <xdr:sp macro="" textlink="">
          <xdr:nvSpPr>
            <xdr:cNvPr id="28739" name="Check Box 67" hidden="1">
              <a:extLst>
                <a:ext uri="{63B3BB69-23CF-44E3-9099-C40C66FF867C}">
                  <a14:compatExt spid="_x0000_s28739"/>
                </a:ext>
                <a:ext uri="{FF2B5EF4-FFF2-40B4-BE49-F238E27FC236}">
                  <a16:creationId xmlns:a16="http://schemas.microsoft.com/office/drawing/2014/main" id="{00000000-0008-0000-0B00-00004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68</xdr:row>
          <xdr:rowOff>0</xdr:rowOff>
        </xdr:from>
        <xdr:to>
          <xdr:col>8</xdr:col>
          <xdr:colOff>38100</xdr:colOff>
          <xdr:row>69</xdr:row>
          <xdr:rowOff>19050</xdr:rowOff>
        </xdr:to>
        <xdr:sp macro="" textlink="">
          <xdr:nvSpPr>
            <xdr:cNvPr id="28740" name="Check Box 68" hidden="1">
              <a:extLst>
                <a:ext uri="{63B3BB69-23CF-44E3-9099-C40C66FF867C}">
                  <a14:compatExt spid="_x0000_s28740"/>
                </a:ext>
                <a:ext uri="{FF2B5EF4-FFF2-40B4-BE49-F238E27FC236}">
                  <a16:creationId xmlns:a16="http://schemas.microsoft.com/office/drawing/2014/main" id="{00000000-0008-0000-0B00-00004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69</xdr:row>
          <xdr:rowOff>0</xdr:rowOff>
        </xdr:from>
        <xdr:to>
          <xdr:col>8</xdr:col>
          <xdr:colOff>38100</xdr:colOff>
          <xdr:row>70</xdr:row>
          <xdr:rowOff>19050</xdr:rowOff>
        </xdr:to>
        <xdr:sp macro="" textlink="">
          <xdr:nvSpPr>
            <xdr:cNvPr id="28741" name="Check Box 69" hidden="1">
              <a:extLst>
                <a:ext uri="{63B3BB69-23CF-44E3-9099-C40C66FF867C}">
                  <a14:compatExt spid="_x0000_s28741"/>
                </a:ext>
                <a:ext uri="{FF2B5EF4-FFF2-40B4-BE49-F238E27FC236}">
                  <a16:creationId xmlns:a16="http://schemas.microsoft.com/office/drawing/2014/main" id="{00000000-0008-0000-0B00-00004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70</xdr:row>
          <xdr:rowOff>0</xdr:rowOff>
        </xdr:from>
        <xdr:to>
          <xdr:col>8</xdr:col>
          <xdr:colOff>38100</xdr:colOff>
          <xdr:row>71</xdr:row>
          <xdr:rowOff>19050</xdr:rowOff>
        </xdr:to>
        <xdr:sp macro="" textlink="">
          <xdr:nvSpPr>
            <xdr:cNvPr id="28742" name="Check Box 70" hidden="1">
              <a:extLst>
                <a:ext uri="{63B3BB69-23CF-44E3-9099-C40C66FF867C}">
                  <a14:compatExt spid="_x0000_s28742"/>
                </a:ext>
                <a:ext uri="{FF2B5EF4-FFF2-40B4-BE49-F238E27FC236}">
                  <a16:creationId xmlns:a16="http://schemas.microsoft.com/office/drawing/2014/main" id="{00000000-0008-0000-0B00-00004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71</xdr:row>
          <xdr:rowOff>0</xdr:rowOff>
        </xdr:from>
        <xdr:to>
          <xdr:col>8</xdr:col>
          <xdr:colOff>38100</xdr:colOff>
          <xdr:row>72</xdr:row>
          <xdr:rowOff>19050</xdr:rowOff>
        </xdr:to>
        <xdr:sp macro="" textlink="">
          <xdr:nvSpPr>
            <xdr:cNvPr id="28743" name="Check Box 71" hidden="1">
              <a:extLst>
                <a:ext uri="{63B3BB69-23CF-44E3-9099-C40C66FF867C}">
                  <a14:compatExt spid="_x0000_s28743"/>
                </a:ext>
                <a:ext uri="{FF2B5EF4-FFF2-40B4-BE49-F238E27FC236}">
                  <a16:creationId xmlns:a16="http://schemas.microsoft.com/office/drawing/2014/main" id="{00000000-0008-0000-0B00-00004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72</xdr:row>
          <xdr:rowOff>0</xdr:rowOff>
        </xdr:from>
        <xdr:to>
          <xdr:col>8</xdr:col>
          <xdr:colOff>38100</xdr:colOff>
          <xdr:row>73</xdr:row>
          <xdr:rowOff>19050</xdr:rowOff>
        </xdr:to>
        <xdr:sp macro="" textlink="">
          <xdr:nvSpPr>
            <xdr:cNvPr id="28744" name="Check Box 72" hidden="1">
              <a:extLst>
                <a:ext uri="{63B3BB69-23CF-44E3-9099-C40C66FF867C}">
                  <a14:compatExt spid="_x0000_s28744"/>
                </a:ext>
                <a:ext uri="{FF2B5EF4-FFF2-40B4-BE49-F238E27FC236}">
                  <a16:creationId xmlns:a16="http://schemas.microsoft.com/office/drawing/2014/main" id="{00000000-0008-0000-0B00-00004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73</xdr:row>
          <xdr:rowOff>0</xdr:rowOff>
        </xdr:from>
        <xdr:to>
          <xdr:col>8</xdr:col>
          <xdr:colOff>38100</xdr:colOff>
          <xdr:row>74</xdr:row>
          <xdr:rowOff>19050</xdr:rowOff>
        </xdr:to>
        <xdr:sp macro="" textlink="">
          <xdr:nvSpPr>
            <xdr:cNvPr id="28745" name="Check Box 73" hidden="1">
              <a:extLst>
                <a:ext uri="{63B3BB69-23CF-44E3-9099-C40C66FF867C}">
                  <a14:compatExt spid="_x0000_s28745"/>
                </a:ext>
                <a:ext uri="{FF2B5EF4-FFF2-40B4-BE49-F238E27FC236}">
                  <a16:creationId xmlns:a16="http://schemas.microsoft.com/office/drawing/2014/main" id="{00000000-0008-0000-0B00-00004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74</xdr:row>
          <xdr:rowOff>0</xdr:rowOff>
        </xdr:from>
        <xdr:to>
          <xdr:col>8</xdr:col>
          <xdr:colOff>38100</xdr:colOff>
          <xdr:row>75</xdr:row>
          <xdr:rowOff>19050</xdr:rowOff>
        </xdr:to>
        <xdr:sp macro="" textlink="">
          <xdr:nvSpPr>
            <xdr:cNvPr id="28746" name="Check Box 74" hidden="1">
              <a:extLst>
                <a:ext uri="{63B3BB69-23CF-44E3-9099-C40C66FF867C}">
                  <a14:compatExt spid="_x0000_s28746"/>
                </a:ext>
                <a:ext uri="{FF2B5EF4-FFF2-40B4-BE49-F238E27FC236}">
                  <a16:creationId xmlns:a16="http://schemas.microsoft.com/office/drawing/2014/main" id="{00000000-0008-0000-0B00-00004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75</xdr:row>
          <xdr:rowOff>0</xdr:rowOff>
        </xdr:from>
        <xdr:to>
          <xdr:col>8</xdr:col>
          <xdr:colOff>38100</xdr:colOff>
          <xdr:row>76</xdr:row>
          <xdr:rowOff>19050</xdr:rowOff>
        </xdr:to>
        <xdr:sp macro="" textlink="">
          <xdr:nvSpPr>
            <xdr:cNvPr id="28747" name="Check Box 75" hidden="1">
              <a:extLst>
                <a:ext uri="{63B3BB69-23CF-44E3-9099-C40C66FF867C}">
                  <a14:compatExt spid="_x0000_s28747"/>
                </a:ext>
                <a:ext uri="{FF2B5EF4-FFF2-40B4-BE49-F238E27FC236}">
                  <a16:creationId xmlns:a16="http://schemas.microsoft.com/office/drawing/2014/main" id="{00000000-0008-0000-0B00-00004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76</xdr:row>
          <xdr:rowOff>0</xdr:rowOff>
        </xdr:from>
        <xdr:to>
          <xdr:col>8</xdr:col>
          <xdr:colOff>38100</xdr:colOff>
          <xdr:row>77</xdr:row>
          <xdr:rowOff>19050</xdr:rowOff>
        </xdr:to>
        <xdr:sp macro="" textlink="">
          <xdr:nvSpPr>
            <xdr:cNvPr id="28748" name="Check Box 76" hidden="1">
              <a:extLst>
                <a:ext uri="{63B3BB69-23CF-44E3-9099-C40C66FF867C}">
                  <a14:compatExt spid="_x0000_s28748"/>
                </a:ext>
                <a:ext uri="{FF2B5EF4-FFF2-40B4-BE49-F238E27FC236}">
                  <a16:creationId xmlns:a16="http://schemas.microsoft.com/office/drawing/2014/main" id="{00000000-0008-0000-0B00-00004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77</xdr:row>
          <xdr:rowOff>0</xdr:rowOff>
        </xdr:from>
        <xdr:to>
          <xdr:col>8</xdr:col>
          <xdr:colOff>38100</xdr:colOff>
          <xdr:row>78</xdr:row>
          <xdr:rowOff>19050</xdr:rowOff>
        </xdr:to>
        <xdr:sp macro="" textlink="">
          <xdr:nvSpPr>
            <xdr:cNvPr id="28749" name="Check Box 77" hidden="1">
              <a:extLst>
                <a:ext uri="{63B3BB69-23CF-44E3-9099-C40C66FF867C}">
                  <a14:compatExt spid="_x0000_s28749"/>
                </a:ext>
                <a:ext uri="{FF2B5EF4-FFF2-40B4-BE49-F238E27FC236}">
                  <a16:creationId xmlns:a16="http://schemas.microsoft.com/office/drawing/2014/main" id="{00000000-0008-0000-0B00-00004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78</xdr:row>
          <xdr:rowOff>0</xdr:rowOff>
        </xdr:from>
        <xdr:to>
          <xdr:col>8</xdr:col>
          <xdr:colOff>38100</xdr:colOff>
          <xdr:row>79</xdr:row>
          <xdr:rowOff>19050</xdr:rowOff>
        </xdr:to>
        <xdr:sp macro="" textlink="">
          <xdr:nvSpPr>
            <xdr:cNvPr id="28750" name="Check Box 78" hidden="1">
              <a:extLst>
                <a:ext uri="{63B3BB69-23CF-44E3-9099-C40C66FF867C}">
                  <a14:compatExt spid="_x0000_s28750"/>
                </a:ext>
                <a:ext uri="{FF2B5EF4-FFF2-40B4-BE49-F238E27FC236}">
                  <a16:creationId xmlns:a16="http://schemas.microsoft.com/office/drawing/2014/main" id="{00000000-0008-0000-0B00-00004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79</xdr:row>
          <xdr:rowOff>0</xdr:rowOff>
        </xdr:from>
        <xdr:to>
          <xdr:col>8</xdr:col>
          <xdr:colOff>38100</xdr:colOff>
          <xdr:row>80</xdr:row>
          <xdr:rowOff>19050</xdr:rowOff>
        </xdr:to>
        <xdr:sp macro="" textlink="">
          <xdr:nvSpPr>
            <xdr:cNvPr id="28751" name="Check Box 79" hidden="1">
              <a:extLst>
                <a:ext uri="{63B3BB69-23CF-44E3-9099-C40C66FF867C}">
                  <a14:compatExt spid="_x0000_s28751"/>
                </a:ext>
                <a:ext uri="{FF2B5EF4-FFF2-40B4-BE49-F238E27FC236}">
                  <a16:creationId xmlns:a16="http://schemas.microsoft.com/office/drawing/2014/main" id="{00000000-0008-0000-0B00-00004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80</xdr:row>
          <xdr:rowOff>0</xdr:rowOff>
        </xdr:from>
        <xdr:to>
          <xdr:col>8</xdr:col>
          <xdr:colOff>38100</xdr:colOff>
          <xdr:row>81</xdr:row>
          <xdr:rowOff>19050</xdr:rowOff>
        </xdr:to>
        <xdr:sp macro="" textlink="">
          <xdr:nvSpPr>
            <xdr:cNvPr id="28752" name="Check Box 80" hidden="1">
              <a:extLst>
                <a:ext uri="{63B3BB69-23CF-44E3-9099-C40C66FF867C}">
                  <a14:compatExt spid="_x0000_s28752"/>
                </a:ext>
                <a:ext uri="{FF2B5EF4-FFF2-40B4-BE49-F238E27FC236}">
                  <a16:creationId xmlns:a16="http://schemas.microsoft.com/office/drawing/2014/main" id="{00000000-0008-0000-0B00-00005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81</xdr:row>
          <xdr:rowOff>0</xdr:rowOff>
        </xdr:from>
        <xdr:to>
          <xdr:col>8</xdr:col>
          <xdr:colOff>38100</xdr:colOff>
          <xdr:row>82</xdr:row>
          <xdr:rowOff>19050</xdr:rowOff>
        </xdr:to>
        <xdr:sp macro="" textlink="">
          <xdr:nvSpPr>
            <xdr:cNvPr id="28753" name="Check Box 81" hidden="1">
              <a:extLst>
                <a:ext uri="{63B3BB69-23CF-44E3-9099-C40C66FF867C}">
                  <a14:compatExt spid="_x0000_s28753"/>
                </a:ext>
                <a:ext uri="{FF2B5EF4-FFF2-40B4-BE49-F238E27FC236}">
                  <a16:creationId xmlns:a16="http://schemas.microsoft.com/office/drawing/2014/main" id="{00000000-0008-0000-0B00-00005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82</xdr:row>
          <xdr:rowOff>0</xdr:rowOff>
        </xdr:from>
        <xdr:to>
          <xdr:col>8</xdr:col>
          <xdr:colOff>38100</xdr:colOff>
          <xdr:row>83</xdr:row>
          <xdr:rowOff>19050</xdr:rowOff>
        </xdr:to>
        <xdr:sp macro="" textlink="">
          <xdr:nvSpPr>
            <xdr:cNvPr id="28754" name="Check Box 82" hidden="1">
              <a:extLst>
                <a:ext uri="{63B3BB69-23CF-44E3-9099-C40C66FF867C}">
                  <a14:compatExt spid="_x0000_s28754"/>
                </a:ext>
                <a:ext uri="{FF2B5EF4-FFF2-40B4-BE49-F238E27FC236}">
                  <a16:creationId xmlns:a16="http://schemas.microsoft.com/office/drawing/2014/main" id="{00000000-0008-0000-0B00-00005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83</xdr:row>
          <xdr:rowOff>0</xdr:rowOff>
        </xdr:from>
        <xdr:to>
          <xdr:col>8</xdr:col>
          <xdr:colOff>38100</xdr:colOff>
          <xdr:row>84</xdr:row>
          <xdr:rowOff>19050</xdr:rowOff>
        </xdr:to>
        <xdr:sp macro="" textlink="">
          <xdr:nvSpPr>
            <xdr:cNvPr id="28755" name="Check Box 83" hidden="1">
              <a:extLst>
                <a:ext uri="{63B3BB69-23CF-44E3-9099-C40C66FF867C}">
                  <a14:compatExt spid="_x0000_s28755"/>
                </a:ext>
                <a:ext uri="{FF2B5EF4-FFF2-40B4-BE49-F238E27FC236}">
                  <a16:creationId xmlns:a16="http://schemas.microsoft.com/office/drawing/2014/main" id="{00000000-0008-0000-0B00-00005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84</xdr:row>
          <xdr:rowOff>0</xdr:rowOff>
        </xdr:from>
        <xdr:to>
          <xdr:col>8</xdr:col>
          <xdr:colOff>38100</xdr:colOff>
          <xdr:row>85</xdr:row>
          <xdr:rowOff>19050</xdr:rowOff>
        </xdr:to>
        <xdr:sp macro="" textlink="">
          <xdr:nvSpPr>
            <xdr:cNvPr id="28756" name="Check Box 84" hidden="1">
              <a:extLst>
                <a:ext uri="{63B3BB69-23CF-44E3-9099-C40C66FF867C}">
                  <a14:compatExt spid="_x0000_s28756"/>
                </a:ext>
                <a:ext uri="{FF2B5EF4-FFF2-40B4-BE49-F238E27FC236}">
                  <a16:creationId xmlns:a16="http://schemas.microsoft.com/office/drawing/2014/main" id="{00000000-0008-0000-0B00-00005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85</xdr:row>
          <xdr:rowOff>0</xdr:rowOff>
        </xdr:from>
        <xdr:to>
          <xdr:col>8</xdr:col>
          <xdr:colOff>38100</xdr:colOff>
          <xdr:row>86</xdr:row>
          <xdr:rowOff>19050</xdr:rowOff>
        </xdr:to>
        <xdr:sp macro="" textlink="">
          <xdr:nvSpPr>
            <xdr:cNvPr id="28757" name="Check Box 85" hidden="1">
              <a:extLst>
                <a:ext uri="{63B3BB69-23CF-44E3-9099-C40C66FF867C}">
                  <a14:compatExt spid="_x0000_s28757"/>
                </a:ext>
                <a:ext uri="{FF2B5EF4-FFF2-40B4-BE49-F238E27FC236}">
                  <a16:creationId xmlns:a16="http://schemas.microsoft.com/office/drawing/2014/main" id="{00000000-0008-0000-0B00-00005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86</xdr:row>
          <xdr:rowOff>0</xdr:rowOff>
        </xdr:from>
        <xdr:to>
          <xdr:col>8</xdr:col>
          <xdr:colOff>38100</xdr:colOff>
          <xdr:row>87</xdr:row>
          <xdr:rowOff>19050</xdr:rowOff>
        </xdr:to>
        <xdr:sp macro="" textlink="">
          <xdr:nvSpPr>
            <xdr:cNvPr id="28758" name="Check Box 86" hidden="1">
              <a:extLst>
                <a:ext uri="{63B3BB69-23CF-44E3-9099-C40C66FF867C}">
                  <a14:compatExt spid="_x0000_s28758"/>
                </a:ext>
                <a:ext uri="{FF2B5EF4-FFF2-40B4-BE49-F238E27FC236}">
                  <a16:creationId xmlns:a16="http://schemas.microsoft.com/office/drawing/2014/main" id="{00000000-0008-0000-0B00-00005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87</xdr:row>
          <xdr:rowOff>0</xdr:rowOff>
        </xdr:from>
        <xdr:to>
          <xdr:col>8</xdr:col>
          <xdr:colOff>38100</xdr:colOff>
          <xdr:row>88</xdr:row>
          <xdr:rowOff>19050</xdr:rowOff>
        </xdr:to>
        <xdr:sp macro="" textlink="">
          <xdr:nvSpPr>
            <xdr:cNvPr id="28759" name="Check Box 87" hidden="1">
              <a:extLst>
                <a:ext uri="{63B3BB69-23CF-44E3-9099-C40C66FF867C}">
                  <a14:compatExt spid="_x0000_s28759"/>
                </a:ext>
                <a:ext uri="{FF2B5EF4-FFF2-40B4-BE49-F238E27FC236}">
                  <a16:creationId xmlns:a16="http://schemas.microsoft.com/office/drawing/2014/main" id="{00000000-0008-0000-0B00-00005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88</xdr:row>
          <xdr:rowOff>0</xdr:rowOff>
        </xdr:from>
        <xdr:to>
          <xdr:col>8</xdr:col>
          <xdr:colOff>38100</xdr:colOff>
          <xdr:row>89</xdr:row>
          <xdr:rowOff>19050</xdr:rowOff>
        </xdr:to>
        <xdr:sp macro="" textlink="">
          <xdr:nvSpPr>
            <xdr:cNvPr id="28760" name="Check Box 88" hidden="1">
              <a:extLst>
                <a:ext uri="{63B3BB69-23CF-44E3-9099-C40C66FF867C}">
                  <a14:compatExt spid="_x0000_s28760"/>
                </a:ext>
                <a:ext uri="{FF2B5EF4-FFF2-40B4-BE49-F238E27FC236}">
                  <a16:creationId xmlns:a16="http://schemas.microsoft.com/office/drawing/2014/main" id="{00000000-0008-0000-0B00-00005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89</xdr:row>
          <xdr:rowOff>0</xdr:rowOff>
        </xdr:from>
        <xdr:to>
          <xdr:col>8</xdr:col>
          <xdr:colOff>38100</xdr:colOff>
          <xdr:row>90</xdr:row>
          <xdr:rowOff>19050</xdr:rowOff>
        </xdr:to>
        <xdr:sp macro="" textlink="">
          <xdr:nvSpPr>
            <xdr:cNvPr id="28761" name="Check Box 89" hidden="1">
              <a:extLst>
                <a:ext uri="{63B3BB69-23CF-44E3-9099-C40C66FF867C}">
                  <a14:compatExt spid="_x0000_s28761"/>
                </a:ext>
                <a:ext uri="{FF2B5EF4-FFF2-40B4-BE49-F238E27FC236}">
                  <a16:creationId xmlns:a16="http://schemas.microsoft.com/office/drawing/2014/main" id="{00000000-0008-0000-0B00-00005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90</xdr:row>
          <xdr:rowOff>0</xdr:rowOff>
        </xdr:from>
        <xdr:to>
          <xdr:col>8</xdr:col>
          <xdr:colOff>38100</xdr:colOff>
          <xdr:row>91</xdr:row>
          <xdr:rowOff>19050</xdr:rowOff>
        </xdr:to>
        <xdr:sp macro="" textlink="">
          <xdr:nvSpPr>
            <xdr:cNvPr id="28762" name="Check Box 90" hidden="1">
              <a:extLst>
                <a:ext uri="{63B3BB69-23CF-44E3-9099-C40C66FF867C}">
                  <a14:compatExt spid="_x0000_s28762"/>
                </a:ext>
                <a:ext uri="{FF2B5EF4-FFF2-40B4-BE49-F238E27FC236}">
                  <a16:creationId xmlns:a16="http://schemas.microsoft.com/office/drawing/2014/main" id="{00000000-0008-0000-0B00-00005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91</xdr:row>
          <xdr:rowOff>0</xdr:rowOff>
        </xdr:from>
        <xdr:to>
          <xdr:col>8</xdr:col>
          <xdr:colOff>38100</xdr:colOff>
          <xdr:row>92</xdr:row>
          <xdr:rowOff>19050</xdr:rowOff>
        </xdr:to>
        <xdr:sp macro="" textlink="">
          <xdr:nvSpPr>
            <xdr:cNvPr id="28763" name="Check Box 91" hidden="1">
              <a:extLst>
                <a:ext uri="{63B3BB69-23CF-44E3-9099-C40C66FF867C}">
                  <a14:compatExt spid="_x0000_s28763"/>
                </a:ext>
                <a:ext uri="{FF2B5EF4-FFF2-40B4-BE49-F238E27FC236}">
                  <a16:creationId xmlns:a16="http://schemas.microsoft.com/office/drawing/2014/main" id="{00000000-0008-0000-0B00-00005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92</xdr:row>
          <xdr:rowOff>0</xdr:rowOff>
        </xdr:from>
        <xdr:to>
          <xdr:col>8</xdr:col>
          <xdr:colOff>38100</xdr:colOff>
          <xdr:row>93</xdr:row>
          <xdr:rowOff>19050</xdr:rowOff>
        </xdr:to>
        <xdr:sp macro="" textlink="">
          <xdr:nvSpPr>
            <xdr:cNvPr id="28764" name="Check Box 92" hidden="1">
              <a:extLst>
                <a:ext uri="{63B3BB69-23CF-44E3-9099-C40C66FF867C}">
                  <a14:compatExt spid="_x0000_s28764"/>
                </a:ext>
                <a:ext uri="{FF2B5EF4-FFF2-40B4-BE49-F238E27FC236}">
                  <a16:creationId xmlns:a16="http://schemas.microsoft.com/office/drawing/2014/main" id="{00000000-0008-0000-0B00-00005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93</xdr:row>
          <xdr:rowOff>0</xdr:rowOff>
        </xdr:from>
        <xdr:to>
          <xdr:col>8</xdr:col>
          <xdr:colOff>38100</xdr:colOff>
          <xdr:row>94</xdr:row>
          <xdr:rowOff>19050</xdr:rowOff>
        </xdr:to>
        <xdr:sp macro="" textlink="">
          <xdr:nvSpPr>
            <xdr:cNvPr id="28765" name="Check Box 93" hidden="1">
              <a:extLst>
                <a:ext uri="{63B3BB69-23CF-44E3-9099-C40C66FF867C}">
                  <a14:compatExt spid="_x0000_s28765"/>
                </a:ext>
                <a:ext uri="{FF2B5EF4-FFF2-40B4-BE49-F238E27FC236}">
                  <a16:creationId xmlns:a16="http://schemas.microsoft.com/office/drawing/2014/main" id="{00000000-0008-0000-0B00-00005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94</xdr:row>
          <xdr:rowOff>0</xdr:rowOff>
        </xdr:from>
        <xdr:to>
          <xdr:col>8</xdr:col>
          <xdr:colOff>38100</xdr:colOff>
          <xdr:row>95</xdr:row>
          <xdr:rowOff>19050</xdr:rowOff>
        </xdr:to>
        <xdr:sp macro="" textlink="">
          <xdr:nvSpPr>
            <xdr:cNvPr id="28766" name="Check Box 94" hidden="1">
              <a:extLst>
                <a:ext uri="{63B3BB69-23CF-44E3-9099-C40C66FF867C}">
                  <a14:compatExt spid="_x0000_s28766"/>
                </a:ext>
                <a:ext uri="{FF2B5EF4-FFF2-40B4-BE49-F238E27FC236}">
                  <a16:creationId xmlns:a16="http://schemas.microsoft.com/office/drawing/2014/main" id="{00000000-0008-0000-0B00-00005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95</xdr:row>
          <xdr:rowOff>0</xdr:rowOff>
        </xdr:from>
        <xdr:to>
          <xdr:col>8</xdr:col>
          <xdr:colOff>38100</xdr:colOff>
          <xdr:row>96</xdr:row>
          <xdr:rowOff>19050</xdr:rowOff>
        </xdr:to>
        <xdr:sp macro="" textlink="">
          <xdr:nvSpPr>
            <xdr:cNvPr id="28767" name="Check Box 95" hidden="1">
              <a:extLst>
                <a:ext uri="{63B3BB69-23CF-44E3-9099-C40C66FF867C}">
                  <a14:compatExt spid="_x0000_s28767"/>
                </a:ext>
                <a:ext uri="{FF2B5EF4-FFF2-40B4-BE49-F238E27FC236}">
                  <a16:creationId xmlns:a16="http://schemas.microsoft.com/office/drawing/2014/main" id="{00000000-0008-0000-0B00-00005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96</xdr:row>
          <xdr:rowOff>0</xdr:rowOff>
        </xdr:from>
        <xdr:to>
          <xdr:col>8</xdr:col>
          <xdr:colOff>38100</xdr:colOff>
          <xdr:row>97</xdr:row>
          <xdr:rowOff>19050</xdr:rowOff>
        </xdr:to>
        <xdr:sp macro="" textlink="">
          <xdr:nvSpPr>
            <xdr:cNvPr id="28768" name="Check Box 96" hidden="1">
              <a:extLst>
                <a:ext uri="{63B3BB69-23CF-44E3-9099-C40C66FF867C}">
                  <a14:compatExt spid="_x0000_s28768"/>
                </a:ext>
                <a:ext uri="{FF2B5EF4-FFF2-40B4-BE49-F238E27FC236}">
                  <a16:creationId xmlns:a16="http://schemas.microsoft.com/office/drawing/2014/main" id="{00000000-0008-0000-0B00-00006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97</xdr:row>
          <xdr:rowOff>0</xdr:rowOff>
        </xdr:from>
        <xdr:to>
          <xdr:col>8</xdr:col>
          <xdr:colOff>38100</xdr:colOff>
          <xdr:row>98</xdr:row>
          <xdr:rowOff>19050</xdr:rowOff>
        </xdr:to>
        <xdr:sp macro="" textlink="">
          <xdr:nvSpPr>
            <xdr:cNvPr id="28769" name="Check Box 97" hidden="1">
              <a:extLst>
                <a:ext uri="{63B3BB69-23CF-44E3-9099-C40C66FF867C}">
                  <a14:compatExt spid="_x0000_s28769"/>
                </a:ext>
                <a:ext uri="{FF2B5EF4-FFF2-40B4-BE49-F238E27FC236}">
                  <a16:creationId xmlns:a16="http://schemas.microsoft.com/office/drawing/2014/main" id="{00000000-0008-0000-0B00-00006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98</xdr:row>
          <xdr:rowOff>0</xdr:rowOff>
        </xdr:from>
        <xdr:to>
          <xdr:col>8</xdr:col>
          <xdr:colOff>38100</xdr:colOff>
          <xdr:row>99</xdr:row>
          <xdr:rowOff>19050</xdr:rowOff>
        </xdr:to>
        <xdr:sp macro="" textlink="">
          <xdr:nvSpPr>
            <xdr:cNvPr id="28770" name="Check Box 98" hidden="1">
              <a:extLst>
                <a:ext uri="{63B3BB69-23CF-44E3-9099-C40C66FF867C}">
                  <a14:compatExt spid="_x0000_s28770"/>
                </a:ext>
                <a:ext uri="{FF2B5EF4-FFF2-40B4-BE49-F238E27FC236}">
                  <a16:creationId xmlns:a16="http://schemas.microsoft.com/office/drawing/2014/main" id="{00000000-0008-0000-0B00-00006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99</xdr:row>
          <xdr:rowOff>0</xdr:rowOff>
        </xdr:from>
        <xdr:to>
          <xdr:col>8</xdr:col>
          <xdr:colOff>38100</xdr:colOff>
          <xdr:row>100</xdr:row>
          <xdr:rowOff>19050</xdr:rowOff>
        </xdr:to>
        <xdr:sp macro="" textlink="">
          <xdr:nvSpPr>
            <xdr:cNvPr id="28771" name="Check Box 99" hidden="1">
              <a:extLst>
                <a:ext uri="{63B3BB69-23CF-44E3-9099-C40C66FF867C}">
                  <a14:compatExt spid="_x0000_s28771"/>
                </a:ext>
                <a:ext uri="{FF2B5EF4-FFF2-40B4-BE49-F238E27FC236}">
                  <a16:creationId xmlns:a16="http://schemas.microsoft.com/office/drawing/2014/main" id="{00000000-0008-0000-0B00-00006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100</xdr:row>
          <xdr:rowOff>0</xdr:rowOff>
        </xdr:from>
        <xdr:to>
          <xdr:col>8</xdr:col>
          <xdr:colOff>38100</xdr:colOff>
          <xdr:row>101</xdr:row>
          <xdr:rowOff>19050</xdr:rowOff>
        </xdr:to>
        <xdr:sp macro="" textlink="">
          <xdr:nvSpPr>
            <xdr:cNvPr id="28772" name="Check Box 100" hidden="1">
              <a:extLst>
                <a:ext uri="{63B3BB69-23CF-44E3-9099-C40C66FF867C}">
                  <a14:compatExt spid="_x0000_s28772"/>
                </a:ext>
                <a:ext uri="{FF2B5EF4-FFF2-40B4-BE49-F238E27FC236}">
                  <a16:creationId xmlns:a16="http://schemas.microsoft.com/office/drawing/2014/main" id="{00000000-0008-0000-0B00-00006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101</xdr:row>
          <xdr:rowOff>0</xdr:rowOff>
        </xdr:from>
        <xdr:to>
          <xdr:col>8</xdr:col>
          <xdr:colOff>38100</xdr:colOff>
          <xdr:row>102</xdr:row>
          <xdr:rowOff>19050</xdr:rowOff>
        </xdr:to>
        <xdr:sp macro="" textlink="">
          <xdr:nvSpPr>
            <xdr:cNvPr id="28773" name="Check Box 101" hidden="1">
              <a:extLst>
                <a:ext uri="{63B3BB69-23CF-44E3-9099-C40C66FF867C}">
                  <a14:compatExt spid="_x0000_s28773"/>
                </a:ext>
                <a:ext uri="{FF2B5EF4-FFF2-40B4-BE49-F238E27FC236}">
                  <a16:creationId xmlns:a16="http://schemas.microsoft.com/office/drawing/2014/main" id="{00000000-0008-0000-0B00-00006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102</xdr:row>
          <xdr:rowOff>0</xdr:rowOff>
        </xdr:from>
        <xdr:to>
          <xdr:col>8</xdr:col>
          <xdr:colOff>38100</xdr:colOff>
          <xdr:row>103</xdr:row>
          <xdr:rowOff>19050</xdr:rowOff>
        </xdr:to>
        <xdr:sp macro="" textlink="">
          <xdr:nvSpPr>
            <xdr:cNvPr id="28774" name="Check Box 102" hidden="1">
              <a:extLst>
                <a:ext uri="{63B3BB69-23CF-44E3-9099-C40C66FF867C}">
                  <a14:compatExt spid="_x0000_s28774"/>
                </a:ext>
                <a:ext uri="{FF2B5EF4-FFF2-40B4-BE49-F238E27FC236}">
                  <a16:creationId xmlns:a16="http://schemas.microsoft.com/office/drawing/2014/main" id="{00000000-0008-0000-0B00-00006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103</xdr:row>
          <xdr:rowOff>0</xdr:rowOff>
        </xdr:from>
        <xdr:to>
          <xdr:col>8</xdr:col>
          <xdr:colOff>38100</xdr:colOff>
          <xdr:row>104</xdr:row>
          <xdr:rowOff>19050</xdr:rowOff>
        </xdr:to>
        <xdr:sp macro="" textlink="">
          <xdr:nvSpPr>
            <xdr:cNvPr id="28775" name="Check Box 103" hidden="1">
              <a:extLst>
                <a:ext uri="{63B3BB69-23CF-44E3-9099-C40C66FF867C}">
                  <a14:compatExt spid="_x0000_s28775"/>
                </a:ext>
                <a:ext uri="{FF2B5EF4-FFF2-40B4-BE49-F238E27FC236}">
                  <a16:creationId xmlns:a16="http://schemas.microsoft.com/office/drawing/2014/main" id="{00000000-0008-0000-0B00-00006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104</xdr:row>
          <xdr:rowOff>0</xdr:rowOff>
        </xdr:from>
        <xdr:to>
          <xdr:col>8</xdr:col>
          <xdr:colOff>38100</xdr:colOff>
          <xdr:row>105</xdr:row>
          <xdr:rowOff>19050</xdr:rowOff>
        </xdr:to>
        <xdr:sp macro="" textlink="">
          <xdr:nvSpPr>
            <xdr:cNvPr id="28776" name="Check Box 104" hidden="1">
              <a:extLst>
                <a:ext uri="{63B3BB69-23CF-44E3-9099-C40C66FF867C}">
                  <a14:compatExt spid="_x0000_s28776"/>
                </a:ext>
                <a:ext uri="{FF2B5EF4-FFF2-40B4-BE49-F238E27FC236}">
                  <a16:creationId xmlns:a16="http://schemas.microsoft.com/office/drawing/2014/main" id="{00000000-0008-0000-0B00-00006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105</xdr:row>
          <xdr:rowOff>0</xdr:rowOff>
        </xdr:from>
        <xdr:to>
          <xdr:col>8</xdr:col>
          <xdr:colOff>38100</xdr:colOff>
          <xdr:row>106</xdr:row>
          <xdr:rowOff>19050</xdr:rowOff>
        </xdr:to>
        <xdr:sp macro="" textlink="">
          <xdr:nvSpPr>
            <xdr:cNvPr id="28777" name="Check Box 105" hidden="1">
              <a:extLst>
                <a:ext uri="{63B3BB69-23CF-44E3-9099-C40C66FF867C}">
                  <a14:compatExt spid="_x0000_s28777"/>
                </a:ext>
                <a:ext uri="{FF2B5EF4-FFF2-40B4-BE49-F238E27FC236}">
                  <a16:creationId xmlns:a16="http://schemas.microsoft.com/office/drawing/2014/main" id="{00000000-0008-0000-0B00-00006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106</xdr:row>
          <xdr:rowOff>0</xdr:rowOff>
        </xdr:from>
        <xdr:to>
          <xdr:col>8</xdr:col>
          <xdr:colOff>38100</xdr:colOff>
          <xdr:row>107</xdr:row>
          <xdr:rowOff>19050</xdr:rowOff>
        </xdr:to>
        <xdr:sp macro="" textlink="">
          <xdr:nvSpPr>
            <xdr:cNvPr id="28778" name="Check Box 106" hidden="1">
              <a:extLst>
                <a:ext uri="{63B3BB69-23CF-44E3-9099-C40C66FF867C}">
                  <a14:compatExt spid="_x0000_s28778"/>
                </a:ext>
                <a:ext uri="{FF2B5EF4-FFF2-40B4-BE49-F238E27FC236}">
                  <a16:creationId xmlns:a16="http://schemas.microsoft.com/office/drawing/2014/main" id="{00000000-0008-0000-0B00-00006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107</xdr:row>
          <xdr:rowOff>0</xdr:rowOff>
        </xdr:from>
        <xdr:to>
          <xdr:col>8</xdr:col>
          <xdr:colOff>38100</xdr:colOff>
          <xdr:row>108</xdr:row>
          <xdr:rowOff>19050</xdr:rowOff>
        </xdr:to>
        <xdr:sp macro="" textlink="">
          <xdr:nvSpPr>
            <xdr:cNvPr id="28779" name="Check Box 107" hidden="1">
              <a:extLst>
                <a:ext uri="{63B3BB69-23CF-44E3-9099-C40C66FF867C}">
                  <a14:compatExt spid="_x0000_s28779"/>
                </a:ext>
                <a:ext uri="{FF2B5EF4-FFF2-40B4-BE49-F238E27FC236}">
                  <a16:creationId xmlns:a16="http://schemas.microsoft.com/office/drawing/2014/main" id="{00000000-0008-0000-0B00-00006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108</xdr:row>
          <xdr:rowOff>0</xdr:rowOff>
        </xdr:from>
        <xdr:to>
          <xdr:col>8</xdr:col>
          <xdr:colOff>38100</xdr:colOff>
          <xdr:row>109</xdr:row>
          <xdr:rowOff>19050</xdr:rowOff>
        </xdr:to>
        <xdr:sp macro="" textlink="">
          <xdr:nvSpPr>
            <xdr:cNvPr id="28780" name="Check Box 108" hidden="1">
              <a:extLst>
                <a:ext uri="{63B3BB69-23CF-44E3-9099-C40C66FF867C}">
                  <a14:compatExt spid="_x0000_s28780"/>
                </a:ext>
                <a:ext uri="{FF2B5EF4-FFF2-40B4-BE49-F238E27FC236}">
                  <a16:creationId xmlns:a16="http://schemas.microsoft.com/office/drawing/2014/main" id="{00000000-0008-0000-0B00-00006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109</xdr:row>
          <xdr:rowOff>0</xdr:rowOff>
        </xdr:from>
        <xdr:to>
          <xdr:col>8</xdr:col>
          <xdr:colOff>38100</xdr:colOff>
          <xdr:row>110</xdr:row>
          <xdr:rowOff>19050</xdr:rowOff>
        </xdr:to>
        <xdr:sp macro="" textlink="">
          <xdr:nvSpPr>
            <xdr:cNvPr id="28781" name="Check Box 109" hidden="1">
              <a:extLst>
                <a:ext uri="{63B3BB69-23CF-44E3-9099-C40C66FF867C}">
                  <a14:compatExt spid="_x0000_s28781"/>
                </a:ext>
                <a:ext uri="{FF2B5EF4-FFF2-40B4-BE49-F238E27FC236}">
                  <a16:creationId xmlns:a16="http://schemas.microsoft.com/office/drawing/2014/main" id="{00000000-0008-0000-0B00-00006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110</xdr:row>
          <xdr:rowOff>0</xdr:rowOff>
        </xdr:from>
        <xdr:to>
          <xdr:col>8</xdr:col>
          <xdr:colOff>38100</xdr:colOff>
          <xdr:row>111</xdr:row>
          <xdr:rowOff>19050</xdr:rowOff>
        </xdr:to>
        <xdr:sp macro="" textlink="">
          <xdr:nvSpPr>
            <xdr:cNvPr id="28782" name="Check Box 110" hidden="1">
              <a:extLst>
                <a:ext uri="{63B3BB69-23CF-44E3-9099-C40C66FF867C}">
                  <a14:compatExt spid="_x0000_s28782"/>
                </a:ext>
                <a:ext uri="{FF2B5EF4-FFF2-40B4-BE49-F238E27FC236}">
                  <a16:creationId xmlns:a16="http://schemas.microsoft.com/office/drawing/2014/main" id="{00000000-0008-0000-0B00-00006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111</xdr:row>
          <xdr:rowOff>0</xdr:rowOff>
        </xdr:from>
        <xdr:to>
          <xdr:col>8</xdr:col>
          <xdr:colOff>38100</xdr:colOff>
          <xdr:row>112</xdr:row>
          <xdr:rowOff>19050</xdr:rowOff>
        </xdr:to>
        <xdr:sp macro="" textlink="">
          <xdr:nvSpPr>
            <xdr:cNvPr id="28783" name="Check Box 111" hidden="1">
              <a:extLst>
                <a:ext uri="{63B3BB69-23CF-44E3-9099-C40C66FF867C}">
                  <a14:compatExt spid="_x0000_s28783"/>
                </a:ext>
                <a:ext uri="{FF2B5EF4-FFF2-40B4-BE49-F238E27FC236}">
                  <a16:creationId xmlns:a16="http://schemas.microsoft.com/office/drawing/2014/main" id="{00000000-0008-0000-0B00-00006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112</xdr:row>
          <xdr:rowOff>0</xdr:rowOff>
        </xdr:from>
        <xdr:to>
          <xdr:col>8</xdr:col>
          <xdr:colOff>38100</xdr:colOff>
          <xdr:row>113</xdr:row>
          <xdr:rowOff>19050</xdr:rowOff>
        </xdr:to>
        <xdr:sp macro="" textlink="">
          <xdr:nvSpPr>
            <xdr:cNvPr id="28784" name="Check Box 112" hidden="1">
              <a:extLst>
                <a:ext uri="{63B3BB69-23CF-44E3-9099-C40C66FF867C}">
                  <a14:compatExt spid="_x0000_s28784"/>
                </a:ext>
                <a:ext uri="{FF2B5EF4-FFF2-40B4-BE49-F238E27FC236}">
                  <a16:creationId xmlns:a16="http://schemas.microsoft.com/office/drawing/2014/main" id="{00000000-0008-0000-0B00-00007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113</xdr:row>
          <xdr:rowOff>0</xdr:rowOff>
        </xdr:from>
        <xdr:to>
          <xdr:col>8</xdr:col>
          <xdr:colOff>38100</xdr:colOff>
          <xdr:row>114</xdr:row>
          <xdr:rowOff>19050</xdr:rowOff>
        </xdr:to>
        <xdr:sp macro="" textlink="">
          <xdr:nvSpPr>
            <xdr:cNvPr id="28785" name="Check Box 113" hidden="1">
              <a:extLst>
                <a:ext uri="{63B3BB69-23CF-44E3-9099-C40C66FF867C}">
                  <a14:compatExt spid="_x0000_s28785"/>
                </a:ext>
                <a:ext uri="{FF2B5EF4-FFF2-40B4-BE49-F238E27FC236}">
                  <a16:creationId xmlns:a16="http://schemas.microsoft.com/office/drawing/2014/main" id="{00000000-0008-0000-0B00-00007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114</xdr:row>
          <xdr:rowOff>0</xdr:rowOff>
        </xdr:from>
        <xdr:to>
          <xdr:col>8</xdr:col>
          <xdr:colOff>38100</xdr:colOff>
          <xdr:row>115</xdr:row>
          <xdr:rowOff>19050</xdr:rowOff>
        </xdr:to>
        <xdr:sp macro="" textlink="">
          <xdr:nvSpPr>
            <xdr:cNvPr id="28786" name="Check Box 114" hidden="1">
              <a:extLst>
                <a:ext uri="{63B3BB69-23CF-44E3-9099-C40C66FF867C}">
                  <a14:compatExt spid="_x0000_s28786"/>
                </a:ext>
                <a:ext uri="{FF2B5EF4-FFF2-40B4-BE49-F238E27FC236}">
                  <a16:creationId xmlns:a16="http://schemas.microsoft.com/office/drawing/2014/main" id="{00000000-0008-0000-0B00-00007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115</xdr:row>
          <xdr:rowOff>0</xdr:rowOff>
        </xdr:from>
        <xdr:to>
          <xdr:col>8</xdr:col>
          <xdr:colOff>38100</xdr:colOff>
          <xdr:row>116</xdr:row>
          <xdr:rowOff>19050</xdr:rowOff>
        </xdr:to>
        <xdr:sp macro="" textlink="">
          <xdr:nvSpPr>
            <xdr:cNvPr id="28787" name="Check Box 115" hidden="1">
              <a:extLst>
                <a:ext uri="{63B3BB69-23CF-44E3-9099-C40C66FF867C}">
                  <a14:compatExt spid="_x0000_s28787"/>
                </a:ext>
                <a:ext uri="{FF2B5EF4-FFF2-40B4-BE49-F238E27FC236}">
                  <a16:creationId xmlns:a16="http://schemas.microsoft.com/office/drawing/2014/main" id="{00000000-0008-0000-0B00-00007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116</xdr:row>
          <xdr:rowOff>0</xdr:rowOff>
        </xdr:from>
        <xdr:to>
          <xdr:col>8</xdr:col>
          <xdr:colOff>38100</xdr:colOff>
          <xdr:row>117</xdr:row>
          <xdr:rowOff>19050</xdr:rowOff>
        </xdr:to>
        <xdr:sp macro="" textlink="">
          <xdr:nvSpPr>
            <xdr:cNvPr id="28788" name="Check Box 116" hidden="1">
              <a:extLst>
                <a:ext uri="{63B3BB69-23CF-44E3-9099-C40C66FF867C}">
                  <a14:compatExt spid="_x0000_s28788"/>
                </a:ext>
                <a:ext uri="{FF2B5EF4-FFF2-40B4-BE49-F238E27FC236}">
                  <a16:creationId xmlns:a16="http://schemas.microsoft.com/office/drawing/2014/main" id="{00000000-0008-0000-0B00-00007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117</xdr:row>
          <xdr:rowOff>0</xdr:rowOff>
        </xdr:from>
        <xdr:to>
          <xdr:col>8</xdr:col>
          <xdr:colOff>38100</xdr:colOff>
          <xdr:row>118</xdr:row>
          <xdr:rowOff>19050</xdr:rowOff>
        </xdr:to>
        <xdr:sp macro="" textlink="">
          <xdr:nvSpPr>
            <xdr:cNvPr id="28789" name="Check Box 117" hidden="1">
              <a:extLst>
                <a:ext uri="{63B3BB69-23CF-44E3-9099-C40C66FF867C}">
                  <a14:compatExt spid="_x0000_s28789"/>
                </a:ext>
                <a:ext uri="{FF2B5EF4-FFF2-40B4-BE49-F238E27FC236}">
                  <a16:creationId xmlns:a16="http://schemas.microsoft.com/office/drawing/2014/main" id="{00000000-0008-0000-0B00-00007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118</xdr:row>
          <xdr:rowOff>0</xdr:rowOff>
        </xdr:from>
        <xdr:to>
          <xdr:col>8</xdr:col>
          <xdr:colOff>38100</xdr:colOff>
          <xdr:row>119</xdr:row>
          <xdr:rowOff>19050</xdr:rowOff>
        </xdr:to>
        <xdr:sp macro="" textlink="">
          <xdr:nvSpPr>
            <xdr:cNvPr id="28790" name="Check Box 118" hidden="1">
              <a:extLst>
                <a:ext uri="{63B3BB69-23CF-44E3-9099-C40C66FF867C}">
                  <a14:compatExt spid="_x0000_s28790"/>
                </a:ext>
                <a:ext uri="{FF2B5EF4-FFF2-40B4-BE49-F238E27FC236}">
                  <a16:creationId xmlns:a16="http://schemas.microsoft.com/office/drawing/2014/main" id="{00000000-0008-0000-0B00-00007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119</xdr:row>
          <xdr:rowOff>0</xdr:rowOff>
        </xdr:from>
        <xdr:to>
          <xdr:col>8</xdr:col>
          <xdr:colOff>38100</xdr:colOff>
          <xdr:row>120</xdr:row>
          <xdr:rowOff>19050</xdr:rowOff>
        </xdr:to>
        <xdr:sp macro="" textlink="">
          <xdr:nvSpPr>
            <xdr:cNvPr id="28791" name="Check Box 119" hidden="1">
              <a:extLst>
                <a:ext uri="{63B3BB69-23CF-44E3-9099-C40C66FF867C}">
                  <a14:compatExt spid="_x0000_s28791"/>
                </a:ext>
                <a:ext uri="{FF2B5EF4-FFF2-40B4-BE49-F238E27FC236}">
                  <a16:creationId xmlns:a16="http://schemas.microsoft.com/office/drawing/2014/main" id="{00000000-0008-0000-0B00-00007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120</xdr:row>
          <xdr:rowOff>0</xdr:rowOff>
        </xdr:from>
        <xdr:to>
          <xdr:col>8</xdr:col>
          <xdr:colOff>38100</xdr:colOff>
          <xdr:row>121</xdr:row>
          <xdr:rowOff>19050</xdr:rowOff>
        </xdr:to>
        <xdr:sp macro="" textlink="">
          <xdr:nvSpPr>
            <xdr:cNvPr id="28792" name="Check Box 120" hidden="1">
              <a:extLst>
                <a:ext uri="{63B3BB69-23CF-44E3-9099-C40C66FF867C}">
                  <a14:compatExt spid="_x0000_s28792"/>
                </a:ext>
                <a:ext uri="{FF2B5EF4-FFF2-40B4-BE49-F238E27FC236}">
                  <a16:creationId xmlns:a16="http://schemas.microsoft.com/office/drawing/2014/main" id="{00000000-0008-0000-0B00-00007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121</xdr:row>
          <xdr:rowOff>0</xdr:rowOff>
        </xdr:from>
        <xdr:to>
          <xdr:col>8</xdr:col>
          <xdr:colOff>38100</xdr:colOff>
          <xdr:row>122</xdr:row>
          <xdr:rowOff>19050</xdr:rowOff>
        </xdr:to>
        <xdr:sp macro="" textlink="">
          <xdr:nvSpPr>
            <xdr:cNvPr id="28793" name="Check Box 121" hidden="1">
              <a:extLst>
                <a:ext uri="{63B3BB69-23CF-44E3-9099-C40C66FF867C}">
                  <a14:compatExt spid="_x0000_s28793"/>
                </a:ext>
                <a:ext uri="{FF2B5EF4-FFF2-40B4-BE49-F238E27FC236}">
                  <a16:creationId xmlns:a16="http://schemas.microsoft.com/office/drawing/2014/main" id="{00000000-0008-0000-0B00-00007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122</xdr:row>
          <xdr:rowOff>0</xdr:rowOff>
        </xdr:from>
        <xdr:to>
          <xdr:col>8</xdr:col>
          <xdr:colOff>38100</xdr:colOff>
          <xdr:row>123</xdr:row>
          <xdr:rowOff>19050</xdr:rowOff>
        </xdr:to>
        <xdr:sp macro="" textlink="">
          <xdr:nvSpPr>
            <xdr:cNvPr id="28794" name="Check Box 122" hidden="1">
              <a:extLst>
                <a:ext uri="{63B3BB69-23CF-44E3-9099-C40C66FF867C}">
                  <a14:compatExt spid="_x0000_s28794"/>
                </a:ext>
                <a:ext uri="{FF2B5EF4-FFF2-40B4-BE49-F238E27FC236}">
                  <a16:creationId xmlns:a16="http://schemas.microsoft.com/office/drawing/2014/main" id="{00000000-0008-0000-0B00-00007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123</xdr:row>
          <xdr:rowOff>0</xdr:rowOff>
        </xdr:from>
        <xdr:to>
          <xdr:col>8</xdr:col>
          <xdr:colOff>38100</xdr:colOff>
          <xdr:row>124</xdr:row>
          <xdr:rowOff>19050</xdr:rowOff>
        </xdr:to>
        <xdr:sp macro="" textlink="">
          <xdr:nvSpPr>
            <xdr:cNvPr id="28795" name="Check Box 123" hidden="1">
              <a:extLst>
                <a:ext uri="{63B3BB69-23CF-44E3-9099-C40C66FF867C}">
                  <a14:compatExt spid="_x0000_s28795"/>
                </a:ext>
                <a:ext uri="{FF2B5EF4-FFF2-40B4-BE49-F238E27FC236}">
                  <a16:creationId xmlns:a16="http://schemas.microsoft.com/office/drawing/2014/main" id="{00000000-0008-0000-0B00-00007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124</xdr:row>
          <xdr:rowOff>0</xdr:rowOff>
        </xdr:from>
        <xdr:to>
          <xdr:col>8</xdr:col>
          <xdr:colOff>38100</xdr:colOff>
          <xdr:row>125</xdr:row>
          <xdr:rowOff>19050</xdr:rowOff>
        </xdr:to>
        <xdr:sp macro="" textlink="">
          <xdr:nvSpPr>
            <xdr:cNvPr id="28796" name="Check Box 124" hidden="1">
              <a:extLst>
                <a:ext uri="{63B3BB69-23CF-44E3-9099-C40C66FF867C}">
                  <a14:compatExt spid="_x0000_s28796"/>
                </a:ext>
                <a:ext uri="{FF2B5EF4-FFF2-40B4-BE49-F238E27FC236}">
                  <a16:creationId xmlns:a16="http://schemas.microsoft.com/office/drawing/2014/main" id="{00000000-0008-0000-0B00-00007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125</xdr:row>
          <xdr:rowOff>0</xdr:rowOff>
        </xdr:from>
        <xdr:to>
          <xdr:col>8</xdr:col>
          <xdr:colOff>38100</xdr:colOff>
          <xdr:row>126</xdr:row>
          <xdr:rowOff>19050</xdr:rowOff>
        </xdr:to>
        <xdr:sp macro="" textlink="">
          <xdr:nvSpPr>
            <xdr:cNvPr id="28797" name="Check Box 125" hidden="1">
              <a:extLst>
                <a:ext uri="{63B3BB69-23CF-44E3-9099-C40C66FF867C}">
                  <a14:compatExt spid="_x0000_s28797"/>
                </a:ext>
                <a:ext uri="{FF2B5EF4-FFF2-40B4-BE49-F238E27FC236}">
                  <a16:creationId xmlns:a16="http://schemas.microsoft.com/office/drawing/2014/main" id="{00000000-0008-0000-0B00-00007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126</xdr:row>
          <xdr:rowOff>0</xdr:rowOff>
        </xdr:from>
        <xdr:to>
          <xdr:col>8</xdr:col>
          <xdr:colOff>38100</xdr:colOff>
          <xdr:row>127</xdr:row>
          <xdr:rowOff>19050</xdr:rowOff>
        </xdr:to>
        <xdr:sp macro="" textlink="">
          <xdr:nvSpPr>
            <xdr:cNvPr id="28798" name="Check Box 126" hidden="1">
              <a:extLst>
                <a:ext uri="{63B3BB69-23CF-44E3-9099-C40C66FF867C}">
                  <a14:compatExt spid="_x0000_s28798"/>
                </a:ext>
                <a:ext uri="{FF2B5EF4-FFF2-40B4-BE49-F238E27FC236}">
                  <a16:creationId xmlns:a16="http://schemas.microsoft.com/office/drawing/2014/main" id="{00000000-0008-0000-0B00-00007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127</xdr:row>
          <xdr:rowOff>0</xdr:rowOff>
        </xdr:from>
        <xdr:to>
          <xdr:col>8</xdr:col>
          <xdr:colOff>38100</xdr:colOff>
          <xdr:row>128</xdr:row>
          <xdr:rowOff>19050</xdr:rowOff>
        </xdr:to>
        <xdr:sp macro="" textlink="">
          <xdr:nvSpPr>
            <xdr:cNvPr id="28799" name="Check Box 127" hidden="1">
              <a:extLst>
                <a:ext uri="{63B3BB69-23CF-44E3-9099-C40C66FF867C}">
                  <a14:compatExt spid="_x0000_s28799"/>
                </a:ext>
                <a:ext uri="{FF2B5EF4-FFF2-40B4-BE49-F238E27FC236}">
                  <a16:creationId xmlns:a16="http://schemas.microsoft.com/office/drawing/2014/main" id="{00000000-0008-0000-0B00-00007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128</xdr:row>
          <xdr:rowOff>0</xdr:rowOff>
        </xdr:from>
        <xdr:to>
          <xdr:col>8</xdr:col>
          <xdr:colOff>38100</xdr:colOff>
          <xdr:row>129</xdr:row>
          <xdr:rowOff>19050</xdr:rowOff>
        </xdr:to>
        <xdr:sp macro="" textlink="">
          <xdr:nvSpPr>
            <xdr:cNvPr id="28800" name="Check Box 128" hidden="1">
              <a:extLst>
                <a:ext uri="{63B3BB69-23CF-44E3-9099-C40C66FF867C}">
                  <a14:compatExt spid="_x0000_s28800"/>
                </a:ext>
                <a:ext uri="{FF2B5EF4-FFF2-40B4-BE49-F238E27FC236}">
                  <a16:creationId xmlns:a16="http://schemas.microsoft.com/office/drawing/2014/main" id="{00000000-0008-0000-0B00-00008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129</xdr:row>
          <xdr:rowOff>0</xdr:rowOff>
        </xdr:from>
        <xdr:to>
          <xdr:col>8</xdr:col>
          <xdr:colOff>38100</xdr:colOff>
          <xdr:row>130</xdr:row>
          <xdr:rowOff>19050</xdr:rowOff>
        </xdr:to>
        <xdr:sp macro="" textlink="">
          <xdr:nvSpPr>
            <xdr:cNvPr id="28801" name="Check Box 129" hidden="1">
              <a:extLst>
                <a:ext uri="{63B3BB69-23CF-44E3-9099-C40C66FF867C}">
                  <a14:compatExt spid="_x0000_s28801"/>
                </a:ext>
                <a:ext uri="{FF2B5EF4-FFF2-40B4-BE49-F238E27FC236}">
                  <a16:creationId xmlns:a16="http://schemas.microsoft.com/office/drawing/2014/main" id="{00000000-0008-0000-0B00-00008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28575</xdr:rowOff>
        </xdr:from>
        <xdr:to>
          <xdr:col>12</xdr:col>
          <xdr:colOff>723900</xdr:colOff>
          <xdr:row>7</xdr:row>
          <xdr:rowOff>66675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une dépense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104775</xdr:rowOff>
        </xdr:from>
        <xdr:to>
          <xdr:col>5</xdr:col>
          <xdr:colOff>85725</xdr:colOff>
          <xdr:row>13</xdr:row>
          <xdr:rowOff>28575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C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104775</xdr:rowOff>
        </xdr:from>
        <xdr:to>
          <xdr:col>5</xdr:col>
          <xdr:colOff>85725</xdr:colOff>
          <xdr:row>14</xdr:row>
          <xdr:rowOff>28575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C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104775</xdr:rowOff>
        </xdr:from>
        <xdr:to>
          <xdr:col>5</xdr:col>
          <xdr:colOff>85725</xdr:colOff>
          <xdr:row>15</xdr:row>
          <xdr:rowOff>28575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C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104775</xdr:rowOff>
        </xdr:from>
        <xdr:to>
          <xdr:col>5</xdr:col>
          <xdr:colOff>85725</xdr:colOff>
          <xdr:row>16</xdr:row>
          <xdr:rowOff>28575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C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104775</xdr:rowOff>
        </xdr:from>
        <xdr:to>
          <xdr:col>5</xdr:col>
          <xdr:colOff>85725</xdr:colOff>
          <xdr:row>17</xdr:row>
          <xdr:rowOff>28575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C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104775</xdr:rowOff>
        </xdr:from>
        <xdr:to>
          <xdr:col>5</xdr:col>
          <xdr:colOff>85725</xdr:colOff>
          <xdr:row>18</xdr:row>
          <xdr:rowOff>28575</xdr:rowOff>
        </xdr:to>
        <xdr:sp macro="" textlink="">
          <xdr:nvSpPr>
            <xdr:cNvPr id="29703" name="Check Box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C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104775</xdr:rowOff>
        </xdr:from>
        <xdr:to>
          <xdr:col>5</xdr:col>
          <xdr:colOff>85725</xdr:colOff>
          <xdr:row>19</xdr:row>
          <xdr:rowOff>28575</xdr:rowOff>
        </xdr:to>
        <xdr:sp macro="" textlink="">
          <xdr:nvSpPr>
            <xdr:cNvPr id="29704" name="Check Box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C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104775</xdr:rowOff>
        </xdr:from>
        <xdr:to>
          <xdr:col>5</xdr:col>
          <xdr:colOff>85725</xdr:colOff>
          <xdr:row>20</xdr:row>
          <xdr:rowOff>28575</xdr:rowOff>
        </xdr:to>
        <xdr:sp macro="" textlink="">
          <xdr:nvSpPr>
            <xdr:cNvPr id="29705" name="Check Box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C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104775</xdr:rowOff>
        </xdr:from>
        <xdr:to>
          <xdr:col>5</xdr:col>
          <xdr:colOff>85725</xdr:colOff>
          <xdr:row>21</xdr:row>
          <xdr:rowOff>28575</xdr:rowOff>
        </xdr:to>
        <xdr:sp macro="" textlink="">
          <xdr:nvSpPr>
            <xdr:cNvPr id="29706" name="Check Box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C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104775</xdr:rowOff>
        </xdr:from>
        <xdr:to>
          <xdr:col>5</xdr:col>
          <xdr:colOff>85725</xdr:colOff>
          <xdr:row>22</xdr:row>
          <xdr:rowOff>28575</xdr:rowOff>
        </xdr:to>
        <xdr:sp macro="" textlink="">
          <xdr:nvSpPr>
            <xdr:cNvPr id="29707" name="Check Box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C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104775</xdr:rowOff>
        </xdr:from>
        <xdr:to>
          <xdr:col>5</xdr:col>
          <xdr:colOff>85725</xdr:colOff>
          <xdr:row>23</xdr:row>
          <xdr:rowOff>28575</xdr:rowOff>
        </xdr:to>
        <xdr:sp macro="" textlink="">
          <xdr:nvSpPr>
            <xdr:cNvPr id="29708" name="Check Box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C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104775</xdr:rowOff>
        </xdr:from>
        <xdr:to>
          <xdr:col>5</xdr:col>
          <xdr:colOff>85725</xdr:colOff>
          <xdr:row>24</xdr:row>
          <xdr:rowOff>28575</xdr:rowOff>
        </xdr:to>
        <xdr:sp macro="" textlink="">
          <xdr:nvSpPr>
            <xdr:cNvPr id="29709" name="Check Box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C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104775</xdr:rowOff>
        </xdr:from>
        <xdr:to>
          <xdr:col>5</xdr:col>
          <xdr:colOff>85725</xdr:colOff>
          <xdr:row>25</xdr:row>
          <xdr:rowOff>28575</xdr:rowOff>
        </xdr:to>
        <xdr:sp macro="" textlink="">
          <xdr:nvSpPr>
            <xdr:cNvPr id="29710" name="Check Box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C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104775</xdr:rowOff>
        </xdr:from>
        <xdr:to>
          <xdr:col>5</xdr:col>
          <xdr:colOff>85725</xdr:colOff>
          <xdr:row>26</xdr:row>
          <xdr:rowOff>28575</xdr:rowOff>
        </xdr:to>
        <xdr:sp macro="" textlink="">
          <xdr:nvSpPr>
            <xdr:cNvPr id="29711" name="Check Box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C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104775</xdr:rowOff>
        </xdr:from>
        <xdr:to>
          <xdr:col>5</xdr:col>
          <xdr:colOff>85725</xdr:colOff>
          <xdr:row>27</xdr:row>
          <xdr:rowOff>28575</xdr:rowOff>
        </xdr:to>
        <xdr:sp macro="" textlink="">
          <xdr:nvSpPr>
            <xdr:cNvPr id="29712" name="Check Box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C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104775</xdr:rowOff>
        </xdr:from>
        <xdr:to>
          <xdr:col>5</xdr:col>
          <xdr:colOff>85725</xdr:colOff>
          <xdr:row>28</xdr:row>
          <xdr:rowOff>28575</xdr:rowOff>
        </xdr:to>
        <xdr:sp macro="" textlink="">
          <xdr:nvSpPr>
            <xdr:cNvPr id="29713" name="Check Box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C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104775</xdr:rowOff>
        </xdr:from>
        <xdr:to>
          <xdr:col>5</xdr:col>
          <xdr:colOff>85725</xdr:colOff>
          <xdr:row>29</xdr:row>
          <xdr:rowOff>28575</xdr:rowOff>
        </xdr:to>
        <xdr:sp macro="" textlink="">
          <xdr:nvSpPr>
            <xdr:cNvPr id="29714" name="Check Box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C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104775</xdr:rowOff>
        </xdr:from>
        <xdr:to>
          <xdr:col>5</xdr:col>
          <xdr:colOff>85725</xdr:colOff>
          <xdr:row>30</xdr:row>
          <xdr:rowOff>28575</xdr:rowOff>
        </xdr:to>
        <xdr:sp macro="" textlink="">
          <xdr:nvSpPr>
            <xdr:cNvPr id="29715" name="Check Box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C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104775</xdr:rowOff>
        </xdr:from>
        <xdr:to>
          <xdr:col>5</xdr:col>
          <xdr:colOff>85725</xdr:colOff>
          <xdr:row>31</xdr:row>
          <xdr:rowOff>28575</xdr:rowOff>
        </xdr:to>
        <xdr:sp macro="" textlink="">
          <xdr:nvSpPr>
            <xdr:cNvPr id="29716" name="Check Box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C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104775</xdr:rowOff>
        </xdr:from>
        <xdr:to>
          <xdr:col>5</xdr:col>
          <xdr:colOff>85725</xdr:colOff>
          <xdr:row>32</xdr:row>
          <xdr:rowOff>28575</xdr:rowOff>
        </xdr:to>
        <xdr:sp macro="" textlink="">
          <xdr:nvSpPr>
            <xdr:cNvPr id="29717" name="Check Box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C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104775</xdr:rowOff>
        </xdr:from>
        <xdr:to>
          <xdr:col>5</xdr:col>
          <xdr:colOff>85725</xdr:colOff>
          <xdr:row>33</xdr:row>
          <xdr:rowOff>28575</xdr:rowOff>
        </xdr:to>
        <xdr:sp macro="" textlink="">
          <xdr:nvSpPr>
            <xdr:cNvPr id="29718" name="Check Box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C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104775</xdr:rowOff>
        </xdr:from>
        <xdr:to>
          <xdr:col>5</xdr:col>
          <xdr:colOff>85725</xdr:colOff>
          <xdr:row>34</xdr:row>
          <xdr:rowOff>28575</xdr:rowOff>
        </xdr:to>
        <xdr:sp macro="" textlink="">
          <xdr:nvSpPr>
            <xdr:cNvPr id="29719" name="Check Box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C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104775</xdr:rowOff>
        </xdr:from>
        <xdr:to>
          <xdr:col>5</xdr:col>
          <xdr:colOff>85725</xdr:colOff>
          <xdr:row>35</xdr:row>
          <xdr:rowOff>28575</xdr:rowOff>
        </xdr:to>
        <xdr:sp macro="" textlink="">
          <xdr:nvSpPr>
            <xdr:cNvPr id="29720" name="Check Box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C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104775</xdr:rowOff>
        </xdr:from>
        <xdr:to>
          <xdr:col>5</xdr:col>
          <xdr:colOff>85725</xdr:colOff>
          <xdr:row>36</xdr:row>
          <xdr:rowOff>28575</xdr:rowOff>
        </xdr:to>
        <xdr:sp macro="" textlink="">
          <xdr:nvSpPr>
            <xdr:cNvPr id="29721" name="Check Box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C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104775</xdr:rowOff>
        </xdr:from>
        <xdr:to>
          <xdr:col>5</xdr:col>
          <xdr:colOff>85725</xdr:colOff>
          <xdr:row>37</xdr:row>
          <xdr:rowOff>28575</xdr:rowOff>
        </xdr:to>
        <xdr:sp macro="" textlink="">
          <xdr:nvSpPr>
            <xdr:cNvPr id="29722" name="Check Box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C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104775</xdr:rowOff>
        </xdr:from>
        <xdr:to>
          <xdr:col>5</xdr:col>
          <xdr:colOff>85725</xdr:colOff>
          <xdr:row>38</xdr:row>
          <xdr:rowOff>28575</xdr:rowOff>
        </xdr:to>
        <xdr:sp macro="" textlink="">
          <xdr:nvSpPr>
            <xdr:cNvPr id="29723" name="Check Box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C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104775</xdr:rowOff>
        </xdr:from>
        <xdr:to>
          <xdr:col>5</xdr:col>
          <xdr:colOff>85725</xdr:colOff>
          <xdr:row>39</xdr:row>
          <xdr:rowOff>28575</xdr:rowOff>
        </xdr:to>
        <xdr:sp macro="" textlink="">
          <xdr:nvSpPr>
            <xdr:cNvPr id="29724" name="Check Box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C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104775</xdr:rowOff>
        </xdr:from>
        <xdr:to>
          <xdr:col>5</xdr:col>
          <xdr:colOff>85725</xdr:colOff>
          <xdr:row>40</xdr:row>
          <xdr:rowOff>28575</xdr:rowOff>
        </xdr:to>
        <xdr:sp macro="" textlink="">
          <xdr:nvSpPr>
            <xdr:cNvPr id="29725" name="Check Box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C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104775</xdr:rowOff>
        </xdr:from>
        <xdr:to>
          <xdr:col>5</xdr:col>
          <xdr:colOff>85725</xdr:colOff>
          <xdr:row>41</xdr:row>
          <xdr:rowOff>28575</xdr:rowOff>
        </xdr:to>
        <xdr:sp macro="" textlink="">
          <xdr:nvSpPr>
            <xdr:cNvPr id="29726" name="Check Box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C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114300</xdr:rowOff>
        </xdr:from>
        <xdr:to>
          <xdr:col>10</xdr:col>
          <xdr:colOff>85725</xdr:colOff>
          <xdr:row>13</xdr:row>
          <xdr:rowOff>38100</xdr:rowOff>
        </xdr:to>
        <xdr:sp macro="" textlink="">
          <xdr:nvSpPr>
            <xdr:cNvPr id="29727" name="Check Box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C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114300</xdr:rowOff>
        </xdr:from>
        <xdr:to>
          <xdr:col>10</xdr:col>
          <xdr:colOff>85725</xdr:colOff>
          <xdr:row>14</xdr:row>
          <xdr:rowOff>38100</xdr:rowOff>
        </xdr:to>
        <xdr:sp macro="" textlink="">
          <xdr:nvSpPr>
            <xdr:cNvPr id="29728" name="Check Box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C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114300</xdr:rowOff>
        </xdr:from>
        <xdr:to>
          <xdr:col>10</xdr:col>
          <xdr:colOff>85725</xdr:colOff>
          <xdr:row>15</xdr:row>
          <xdr:rowOff>38100</xdr:rowOff>
        </xdr:to>
        <xdr:sp macro="" textlink="">
          <xdr:nvSpPr>
            <xdr:cNvPr id="29729" name="Check Box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C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114300</xdr:rowOff>
        </xdr:from>
        <xdr:to>
          <xdr:col>10</xdr:col>
          <xdr:colOff>85725</xdr:colOff>
          <xdr:row>16</xdr:row>
          <xdr:rowOff>38100</xdr:rowOff>
        </xdr:to>
        <xdr:sp macro="" textlink="">
          <xdr:nvSpPr>
            <xdr:cNvPr id="29730" name="Check Box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C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114300</xdr:rowOff>
        </xdr:from>
        <xdr:to>
          <xdr:col>10</xdr:col>
          <xdr:colOff>85725</xdr:colOff>
          <xdr:row>17</xdr:row>
          <xdr:rowOff>38100</xdr:rowOff>
        </xdr:to>
        <xdr:sp macro="" textlink="">
          <xdr:nvSpPr>
            <xdr:cNvPr id="29731" name="Check Box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C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114300</xdr:rowOff>
        </xdr:from>
        <xdr:to>
          <xdr:col>10</xdr:col>
          <xdr:colOff>85725</xdr:colOff>
          <xdr:row>18</xdr:row>
          <xdr:rowOff>38100</xdr:rowOff>
        </xdr:to>
        <xdr:sp macro="" textlink="">
          <xdr:nvSpPr>
            <xdr:cNvPr id="29732" name="Check Box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C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114300</xdr:rowOff>
        </xdr:from>
        <xdr:to>
          <xdr:col>10</xdr:col>
          <xdr:colOff>85725</xdr:colOff>
          <xdr:row>19</xdr:row>
          <xdr:rowOff>38100</xdr:rowOff>
        </xdr:to>
        <xdr:sp macro="" textlink="">
          <xdr:nvSpPr>
            <xdr:cNvPr id="29733" name="Check Box 37" hidden="1">
              <a:extLst>
                <a:ext uri="{63B3BB69-23CF-44E3-9099-C40C66FF867C}">
                  <a14:compatExt spid="_x0000_s29733"/>
                </a:ext>
                <a:ext uri="{FF2B5EF4-FFF2-40B4-BE49-F238E27FC236}">
                  <a16:creationId xmlns:a16="http://schemas.microsoft.com/office/drawing/2014/main" id="{00000000-0008-0000-0C00-00002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114300</xdr:rowOff>
        </xdr:from>
        <xdr:to>
          <xdr:col>10</xdr:col>
          <xdr:colOff>85725</xdr:colOff>
          <xdr:row>20</xdr:row>
          <xdr:rowOff>38100</xdr:rowOff>
        </xdr:to>
        <xdr:sp macro="" textlink="">
          <xdr:nvSpPr>
            <xdr:cNvPr id="29734" name="Check Box 38" hidden="1">
              <a:extLst>
                <a:ext uri="{63B3BB69-23CF-44E3-9099-C40C66FF867C}">
                  <a14:compatExt spid="_x0000_s29734"/>
                </a:ext>
                <a:ext uri="{FF2B5EF4-FFF2-40B4-BE49-F238E27FC236}">
                  <a16:creationId xmlns:a16="http://schemas.microsoft.com/office/drawing/2014/main" id="{00000000-0008-0000-0C00-00002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114300</xdr:rowOff>
        </xdr:from>
        <xdr:to>
          <xdr:col>10</xdr:col>
          <xdr:colOff>85725</xdr:colOff>
          <xdr:row>21</xdr:row>
          <xdr:rowOff>38100</xdr:rowOff>
        </xdr:to>
        <xdr:sp macro="" textlink="">
          <xdr:nvSpPr>
            <xdr:cNvPr id="29735" name="Check Box 39" hidden="1">
              <a:extLst>
                <a:ext uri="{63B3BB69-23CF-44E3-9099-C40C66FF867C}">
                  <a14:compatExt spid="_x0000_s29735"/>
                </a:ext>
                <a:ext uri="{FF2B5EF4-FFF2-40B4-BE49-F238E27FC236}">
                  <a16:creationId xmlns:a16="http://schemas.microsoft.com/office/drawing/2014/main" id="{00000000-0008-0000-0C00-00002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114300</xdr:rowOff>
        </xdr:from>
        <xdr:to>
          <xdr:col>10</xdr:col>
          <xdr:colOff>85725</xdr:colOff>
          <xdr:row>22</xdr:row>
          <xdr:rowOff>38100</xdr:rowOff>
        </xdr:to>
        <xdr:sp macro="" textlink="">
          <xdr:nvSpPr>
            <xdr:cNvPr id="29736" name="Check Box 40" hidden="1">
              <a:extLst>
                <a:ext uri="{63B3BB69-23CF-44E3-9099-C40C66FF867C}">
                  <a14:compatExt spid="_x0000_s29736"/>
                </a:ext>
                <a:ext uri="{FF2B5EF4-FFF2-40B4-BE49-F238E27FC236}">
                  <a16:creationId xmlns:a16="http://schemas.microsoft.com/office/drawing/2014/main" id="{00000000-0008-0000-0C00-00002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114300</xdr:rowOff>
        </xdr:from>
        <xdr:to>
          <xdr:col>10</xdr:col>
          <xdr:colOff>85725</xdr:colOff>
          <xdr:row>23</xdr:row>
          <xdr:rowOff>38100</xdr:rowOff>
        </xdr:to>
        <xdr:sp macro="" textlink="">
          <xdr:nvSpPr>
            <xdr:cNvPr id="29737" name="Check Box 41" hidden="1">
              <a:extLst>
                <a:ext uri="{63B3BB69-23CF-44E3-9099-C40C66FF867C}">
                  <a14:compatExt spid="_x0000_s29737"/>
                </a:ext>
                <a:ext uri="{FF2B5EF4-FFF2-40B4-BE49-F238E27FC236}">
                  <a16:creationId xmlns:a16="http://schemas.microsoft.com/office/drawing/2014/main" id="{00000000-0008-0000-0C00-00002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114300</xdr:rowOff>
        </xdr:from>
        <xdr:to>
          <xdr:col>10</xdr:col>
          <xdr:colOff>85725</xdr:colOff>
          <xdr:row>24</xdr:row>
          <xdr:rowOff>38100</xdr:rowOff>
        </xdr:to>
        <xdr:sp macro="" textlink="">
          <xdr:nvSpPr>
            <xdr:cNvPr id="29738" name="Check Box 42" hidden="1">
              <a:extLst>
                <a:ext uri="{63B3BB69-23CF-44E3-9099-C40C66FF867C}">
                  <a14:compatExt spid="_x0000_s29738"/>
                </a:ext>
                <a:ext uri="{FF2B5EF4-FFF2-40B4-BE49-F238E27FC236}">
                  <a16:creationId xmlns:a16="http://schemas.microsoft.com/office/drawing/2014/main" id="{00000000-0008-0000-0C00-00002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114300</xdr:rowOff>
        </xdr:from>
        <xdr:to>
          <xdr:col>10</xdr:col>
          <xdr:colOff>85725</xdr:colOff>
          <xdr:row>25</xdr:row>
          <xdr:rowOff>38100</xdr:rowOff>
        </xdr:to>
        <xdr:sp macro="" textlink="">
          <xdr:nvSpPr>
            <xdr:cNvPr id="29739" name="Check Box 43" hidden="1">
              <a:extLst>
                <a:ext uri="{63B3BB69-23CF-44E3-9099-C40C66FF867C}">
                  <a14:compatExt spid="_x0000_s29739"/>
                </a:ext>
                <a:ext uri="{FF2B5EF4-FFF2-40B4-BE49-F238E27FC236}">
                  <a16:creationId xmlns:a16="http://schemas.microsoft.com/office/drawing/2014/main" id="{00000000-0008-0000-0C00-00002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114300</xdr:rowOff>
        </xdr:from>
        <xdr:to>
          <xdr:col>10</xdr:col>
          <xdr:colOff>85725</xdr:colOff>
          <xdr:row>26</xdr:row>
          <xdr:rowOff>38100</xdr:rowOff>
        </xdr:to>
        <xdr:sp macro="" textlink="">
          <xdr:nvSpPr>
            <xdr:cNvPr id="29740" name="Check Box 44" hidden="1">
              <a:extLst>
                <a:ext uri="{63B3BB69-23CF-44E3-9099-C40C66FF867C}">
                  <a14:compatExt spid="_x0000_s29740"/>
                </a:ext>
                <a:ext uri="{FF2B5EF4-FFF2-40B4-BE49-F238E27FC236}">
                  <a16:creationId xmlns:a16="http://schemas.microsoft.com/office/drawing/2014/main" id="{00000000-0008-0000-0C00-00002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114300</xdr:rowOff>
        </xdr:from>
        <xdr:to>
          <xdr:col>10</xdr:col>
          <xdr:colOff>85725</xdr:colOff>
          <xdr:row>27</xdr:row>
          <xdr:rowOff>38100</xdr:rowOff>
        </xdr:to>
        <xdr:sp macro="" textlink="">
          <xdr:nvSpPr>
            <xdr:cNvPr id="29741" name="Check Box 45" hidden="1">
              <a:extLst>
                <a:ext uri="{63B3BB69-23CF-44E3-9099-C40C66FF867C}">
                  <a14:compatExt spid="_x0000_s29741"/>
                </a:ext>
                <a:ext uri="{FF2B5EF4-FFF2-40B4-BE49-F238E27FC236}">
                  <a16:creationId xmlns:a16="http://schemas.microsoft.com/office/drawing/2014/main" id="{00000000-0008-0000-0C00-00002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114300</xdr:rowOff>
        </xdr:from>
        <xdr:to>
          <xdr:col>10</xdr:col>
          <xdr:colOff>85725</xdr:colOff>
          <xdr:row>28</xdr:row>
          <xdr:rowOff>38100</xdr:rowOff>
        </xdr:to>
        <xdr:sp macro="" textlink="">
          <xdr:nvSpPr>
            <xdr:cNvPr id="29742" name="Check Box 46" hidden="1">
              <a:extLst>
                <a:ext uri="{63B3BB69-23CF-44E3-9099-C40C66FF867C}">
                  <a14:compatExt spid="_x0000_s29742"/>
                </a:ext>
                <a:ext uri="{FF2B5EF4-FFF2-40B4-BE49-F238E27FC236}">
                  <a16:creationId xmlns:a16="http://schemas.microsoft.com/office/drawing/2014/main" id="{00000000-0008-0000-0C00-00002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114300</xdr:rowOff>
        </xdr:from>
        <xdr:to>
          <xdr:col>10</xdr:col>
          <xdr:colOff>85725</xdr:colOff>
          <xdr:row>29</xdr:row>
          <xdr:rowOff>38100</xdr:rowOff>
        </xdr:to>
        <xdr:sp macro="" textlink="">
          <xdr:nvSpPr>
            <xdr:cNvPr id="29743" name="Check Box 47" hidden="1">
              <a:extLst>
                <a:ext uri="{63B3BB69-23CF-44E3-9099-C40C66FF867C}">
                  <a14:compatExt spid="_x0000_s29743"/>
                </a:ext>
                <a:ext uri="{FF2B5EF4-FFF2-40B4-BE49-F238E27FC236}">
                  <a16:creationId xmlns:a16="http://schemas.microsoft.com/office/drawing/2014/main" id="{00000000-0008-0000-0C00-00002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114300</xdr:rowOff>
        </xdr:from>
        <xdr:to>
          <xdr:col>10</xdr:col>
          <xdr:colOff>85725</xdr:colOff>
          <xdr:row>30</xdr:row>
          <xdr:rowOff>38100</xdr:rowOff>
        </xdr:to>
        <xdr:sp macro="" textlink="">
          <xdr:nvSpPr>
            <xdr:cNvPr id="29744" name="Check Box 48" hidden="1">
              <a:extLst>
                <a:ext uri="{63B3BB69-23CF-44E3-9099-C40C66FF867C}">
                  <a14:compatExt spid="_x0000_s29744"/>
                </a:ext>
                <a:ext uri="{FF2B5EF4-FFF2-40B4-BE49-F238E27FC236}">
                  <a16:creationId xmlns:a16="http://schemas.microsoft.com/office/drawing/2014/main" id="{00000000-0008-0000-0C00-00003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114300</xdr:rowOff>
        </xdr:from>
        <xdr:to>
          <xdr:col>10</xdr:col>
          <xdr:colOff>85725</xdr:colOff>
          <xdr:row>31</xdr:row>
          <xdr:rowOff>38100</xdr:rowOff>
        </xdr:to>
        <xdr:sp macro="" textlink="">
          <xdr:nvSpPr>
            <xdr:cNvPr id="29745" name="Check Box 49" hidden="1">
              <a:extLst>
                <a:ext uri="{63B3BB69-23CF-44E3-9099-C40C66FF867C}">
                  <a14:compatExt spid="_x0000_s29745"/>
                </a:ext>
                <a:ext uri="{FF2B5EF4-FFF2-40B4-BE49-F238E27FC236}">
                  <a16:creationId xmlns:a16="http://schemas.microsoft.com/office/drawing/2014/main" id="{00000000-0008-0000-0C00-00003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114300</xdr:rowOff>
        </xdr:from>
        <xdr:to>
          <xdr:col>10</xdr:col>
          <xdr:colOff>85725</xdr:colOff>
          <xdr:row>32</xdr:row>
          <xdr:rowOff>38100</xdr:rowOff>
        </xdr:to>
        <xdr:sp macro="" textlink="">
          <xdr:nvSpPr>
            <xdr:cNvPr id="29746" name="Check Box 50" hidden="1">
              <a:extLst>
                <a:ext uri="{63B3BB69-23CF-44E3-9099-C40C66FF867C}">
                  <a14:compatExt spid="_x0000_s29746"/>
                </a:ext>
                <a:ext uri="{FF2B5EF4-FFF2-40B4-BE49-F238E27FC236}">
                  <a16:creationId xmlns:a16="http://schemas.microsoft.com/office/drawing/2014/main" id="{00000000-0008-0000-0C00-00003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114300</xdr:rowOff>
        </xdr:from>
        <xdr:to>
          <xdr:col>10</xdr:col>
          <xdr:colOff>85725</xdr:colOff>
          <xdr:row>33</xdr:row>
          <xdr:rowOff>38100</xdr:rowOff>
        </xdr:to>
        <xdr:sp macro="" textlink="">
          <xdr:nvSpPr>
            <xdr:cNvPr id="29747" name="Check Box 51" hidden="1">
              <a:extLst>
                <a:ext uri="{63B3BB69-23CF-44E3-9099-C40C66FF867C}">
                  <a14:compatExt spid="_x0000_s29747"/>
                </a:ext>
                <a:ext uri="{FF2B5EF4-FFF2-40B4-BE49-F238E27FC236}">
                  <a16:creationId xmlns:a16="http://schemas.microsoft.com/office/drawing/2014/main" id="{00000000-0008-0000-0C00-00003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114300</xdr:rowOff>
        </xdr:from>
        <xdr:to>
          <xdr:col>10</xdr:col>
          <xdr:colOff>85725</xdr:colOff>
          <xdr:row>34</xdr:row>
          <xdr:rowOff>38100</xdr:rowOff>
        </xdr:to>
        <xdr:sp macro="" textlink="">
          <xdr:nvSpPr>
            <xdr:cNvPr id="29748" name="Check Box 52" hidden="1">
              <a:extLst>
                <a:ext uri="{63B3BB69-23CF-44E3-9099-C40C66FF867C}">
                  <a14:compatExt spid="_x0000_s29748"/>
                </a:ext>
                <a:ext uri="{FF2B5EF4-FFF2-40B4-BE49-F238E27FC236}">
                  <a16:creationId xmlns:a16="http://schemas.microsoft.com/office/drawing/2014/main" id="{00000000-0008-0000-0C00-00003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114300</xdr:rowOff>
        </xdr:from>
        <xdr:to>
          <xdr:col>10</xdr:col>
          <xdr:colOff>85725</xdr:colOff>
          <xdr:row>35</xdr:row>
          <xdr:rowOff>38100</xdr:rowOff>
        </xdr:to>
        <xdr:sp macro="" textlink="">
          <xdr:nvSpPr>
            <xdr:cNvPr id="29749" name="Check Box 53" hidden="1">
              <a:extLst>
                <a:ext uri="{63B3BB69-23CF-44E3-9099-C40C66FF867C}">
                  <a14:compatExt spid="_x0000_s29749"/>
                </a:ext>
                <a:ext uri="{FF2B5EF4-FFF2-40B4-BE49-F238E27FC236}">
                  <a16:creationId xmlns:a16="http://schemas.microsoft.com/office/drawing/2014/main" id="{00000000-0008-0000-0C00-00003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114300</xdr:rowOff>
        </xdr:from>
        <xdr:to>
          <xdr:col>10</xdr:col>
          <xdr:colOff>85725</xdr:colOff>
          <xdr:row>36</xdr:row>
          <xdr:rowOff>38100</xdr:rowOff>
        </xdr:to>
        <xdr:sp macro="" textlink="">
          <xdr:nvSpPr>
            <xdr:cNvPr id="29750" name="Check Box 54" hidden="1">
              <a:extLst>
                <a:ext uri="{63B3BB69-23CF-44E3-9099-C40C66FF867C}">
                  <a14:compatExt spid="_x0000_s29750"/>
                </a:ext>
                <a:ext uri="{FF2B5EF4-FFF2-40B4-BE49-F238E27FC236}">
                  <a16:creationId xmlns:a16="http://schemas.microsoft.com/office/drawing/2014/main" id="{00000000-0008-0000-0C00-00003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114300</xdr:rowOff>
        </xdr:from>
        <xdr:to>
          <xdr:col>10</xdr:col>
          <xdr:colOff>85725</xdr:colOff>
          <xdr:row>37</xdr:row>
          <xdr:rowOff>38100</xdr:rowOff>
        </xdr:to>
        <xdr:sp macro="" textlink="">
          <xdr:nvSpPr>
            <xdr:cNvPr id="29751" name="Check Box 55" hidden="1">
              <a:extLst>
                <a:ext uri="{63B3BB69-23CF-44E3-9099-C40C66FF867C}">
                  <a14:compatExt spid="_x0000_s29751"/>
                </a:ext>
                <a:ext uri="{FF2B5EF4-FFF2-40B4-BE49-F238E27FC236}">
                  <a16:creationId xmlns:a16="http://schemas.microsoft.com/office/drawing/2014/main" id="{00000000-0008-0000-0C00-00003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114300</xdr:rowOff>
        </xdr:from>
        <xdr:to>
          <xdr:col>10</xdr:col>
          <xdr:colOff>85725</xdr:colOff>
          <xdr:row>38</xdr:row>
          <xdr:rowOff>38100</xdr:rowOff>
        </xdr:to>
        <xdr:sp macro="" textlink="">
          <xdr:nvSpPr>
            <xdr:cNvPr id="29752" name="Check Box 56" hidden="1">
              <a:extLst>
                <a:ext uri="{63B3BB69-23CF-44E3-9099-C40C66FF867C}">
                  <a14:compatExt spid="_x0000_s29752"/>
                </a:ext>
                <a:ext uri="{FF2B5EF4-FFF2-40B4-BE49-F238E27FC236}">
                  <a16:creationId xmlns:a16="http://schemas.microsoft.com/office/drawing/2014/main" id="{00000000-0008-0000-0C00-00003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114300</xdr:rowOff>
        </xdr:from>
        <xdr:to>
          <xdr:col>10</xdr:col>
          <xdr:colOff>85725</xdr:colOff>
          <xdr:row>39</xdr:row>
          <xdr:rowOff>38100</xdr:rowOff>
        </xdr:to>
        <xdr:sp macro="" textlink="">
          <xdr:nvSpPr>
            <xdr:cNvPr id="29753" name="Check Box 57" hidden="1">
              <a:extLst>
                <a:ext uri="{63B3BB69-23CF-44E3-9099-C40C66FF867C}">
                  <a14:compatExt spid="_x0000_s29753"/>
                </a:ext>
                <a:ext uri="{FF2B5EF4-FFF2-40B4-BE49-F238E27FC236}">
                  <a16:creationId xmlns:a16="http://schemas.microsoft.com/office/drawing/2014/main" id="{00000000-0008-0000-0C00-00003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114300</xdr:rowOff>
        </xdr:from>
        <xdr:to>
          <xdr:col>10</xdr:col>
          <xdr:colOff>85725</xdr:colOff>
          <xdr:row>40</xdr:row>
          <xdr:rowOff>38100</xdr:rowOff>
        </xdr:to>
        <xdr:sp macro="" textlink="">
          <xdr:nvSpPr>
            <xdr:cNvPr id="29754" name="Check Box 58" hidden="1">
              <a:extLst>
                <a:ext uri="{63B3BB69-23CF-44E3-9099-C40C66FF867C}">
                  <a14:compatExt spid="_x0000_s29754"/>
                </a:ext>
                <a:ext uri="{FF2B5EF4-FFF2-40B4-BE49-F238E27FC236}">
                  <a16:creationId xmlns:a16="http://schemas.microsoft.com/office/drawing/2014/main" id="{00000000-0008-0000-0C00-00003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114300</xdr:rowOff>
        </xdr:from>
        <xdr:to>
          <xdr:col>10</xdr:col>
          <xdr:colOff>85725</xdr:colOff>
          <xdr:row>41</xdr:row>
          <xdr:rowOff>38100</xdr:rowOff>
        </xdr:to>
        <xdr:sp macro="" textlink="">
          <xdr:nvSpPr>
            <xdr:cNvPr id="29755" name="Check Box 59" hidden="1">
              <a:extLst>
                <a:ext uri="{63B3BB69-23CF-44E3-9099-C40C66FF867C}">
                  <a14:compatExt spid="_x0000_s29755"/>
                </a:ext>
                <a:ext uri="{FF2B5EF4-FFF2-40B4-BE49-F238E27FC236}">
                  <a16:creationId xmlns:a16="http://schemas.microsoft.com/office/drawing/2014/main" id="{00000000-0008-0000-0C00-00003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104775</xdr:rowOff>
        </xdr:from>
        <xdr:to>
          <xdr:col>5</xdr:col>
          <xdr:colOff>85725</xdr:colOff>
          <xdr:row>44</xdr:row>
          <xdr:rowOff>28575</xdr:rowOff>
        </xdr:to>
        <xdr:sp macro="" textlink="">
          <xdr:nvSpPr>
            <xdr:cNvPr id="29756" name="Check Box 60" hidden="1">
              <a:extLst>
                <a:ext uri="{63B3BB69-23CF-44E3-9099-C40C66FF867C}">
                  <a14:compatExt spid="_x0000_s29756"/>
                </a:ext>
                <a:ext uri="{FF2B5EF4-FFF2-40B4-BE49-F238E27FC236}">
                  <a16:creationId xmlns:a16="http://schemas.microsoft.com/office/drawing/2014/main" id="{00000000-0008-0000-0C00-00003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104775</xdr:rowOff>
        </xdr:from>
        <xdr:to>
          <xdr:col>5</xdr:col>
          <xdr:colOff>85725</xdr:colOff>
          <xdr:row>45</xdr:row>
          <xdr:rowOff>28575</xdr:rowOff>
        </xdr:to>
        <xdr:sp macro="" textlink="">
          <xdr:nvSpPr>
            <xdr:cNvPr id="29757" name="Check Box 61" hidden="1">
              <a:extLst>
                <a:ext uri="{63B3BB69-23CF-44E3-9099-C40C66FF867C}">
                  <a14:compatExt spid="_x0000_s29757"/>
                </a:ext>
                <a:ext uri="{FF2B5EF4-FFF2-40B4-BE49-F238E27FC236}">
                  <a16:creationId xmlns:a16="http://schemas.microsoft.com/office/drawing/2014/main" id="{00000000-0008-0000-0C00-00003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29758" name="Check Box 62" hidden="1">
              <a:extLst>
                <a:ext uri="{63B3BB69-23CF-44E3-9099-C40C66FF867C}">
                  <a14:compatExt spid="_x0000_s29758"/>
                </a:ext>
                <a:ext uri="{FF2B5EF4-FFF2-40B4-BE49-F238E27FC236}">
                  <a16:creationId xmlns:a16="http://schemas.microsoft.com/office/drawing/2014/main" id="{00000000-0008-0000-0C00-00003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114300</xdr:rowOff>
        </xdr:from>
        <xdr:to>
          <xdr:col>10</xdr:col>
          <xdr:colOff>85725</xdr:colOff>
          <xdr:row>44</xdr:row>
          <xdr:rowOff>38100</xdr:rowOff>
        </xdr:to>
        <xdr:sp macro="" textlink="">
          <xdr:nvSpPr>
            <xdr:cNvPr id="29759" name="Check Box 63" hidden="1">
              <a:extLst>
                <a:ext uri="{63B3BB69-23CF-44E3-9099-C40C66FF867C}">
                  <a14:compatExt spid="_x0000_s29759"/>
                </a:ext>
                <a:ext uri="{FF2B5EF4-FFF2-40B4-BE49-F238E27FC236}">
                  <a16:creationId xmlns:a16="http://schemas.microsoft.com/office/drawing/2014/main" id="{00000000-0008-0000-0C00-00003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114300</xdr:rowOff>
        </xdr:from>
        <xdr:to>
          <xdr:col>10</xdr:col>
          <xdr:colOff>85725</xdr:colOff>
          <xdr:row>45</xdr:row>
          <xdr:rowOff>38100</xdr:rowOff>
        </xdr:to>
        <xdr:sp macro="" textlink="">
          <xdr:nvSpPr>
            <xdr:cNvPr id="29760" name="Check Box 64" hidden="1">
              <a:extLst>
                <a:ext uri="{63B3BB69-23CF-44E3-9099-C40C66FF867C}">
                  <a14:compatExt spid="_x0000_s29760"/>
                </a:ext>
                <a:ext uri="{FF2B5EF4-FFF2-40B4-BE49-F238E27FC236}">
                  <a16:creationId xmlns:a16="http://schemas.microsoft.com/office/drawing/2014/main" id="{00000000-0008-0000-0C00-00004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114300</xdr:rowOff>
        </xdr:from>
        <xdr:to>
          <xdr:col>10</xdr:col>
          <xdr:colOff>85725</xdr:colOff>
          <xdr:row>46</xdr:row>
          <xdr:rowOff>38100</xdr:rowOff>
        </xdr:to>
        <xdr:sp macro="" textlink="">
          <xdr:nvSpPr>
            <xdr:cNvPr id="29761" name="Check Box 65" hidden="1">
              <a:extLst>
                <a:ext uri="{63B3BB69-23CF-44E3-9099-C40C66FF867C}">
                  <a14:compatExt spid="_x0000_s29761"/>
                </a:ext>
                <a:ext uri="{FF2B5EF4-FFF2-40B4-BE49-F238E27FC236}">
                  <a16:creationId xmlns:a16="http://schemas.microsoft.com/office/drawing/2014/main" id="{00000000-0008-0000-0C00-00004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114300</xdr:rowOff>
        </xdr:from>
        <xdr:to>
          <xdr:col>10</xdr:col>
          <xdr:colOff>85725</xdr:colOff>
          <xdr:row>47</xdr:row>
          <xdr:rowOff>38100</xdr:rowOff>
        </xdr:to>
        <xdr:sp macro="" textlink="">
          <xdr:nvSpPr>
            <xdr:cNvPr id="29762" name="Check Box 66" hidden="1">
              <a:extLst>
                <a:ext uri="{63B3BB69-23CF-44E3-9099-C40C66FF867C}">
                  <a14:compatExt spid="_x0000_s29762"/>
                </a:ext>
                <a:ext uri="{FF2B5EF4-FFF2-40B4-BE49-F238E27FC236}">
                  <a16:creationId xmlns:a16="http://schemas.microsoft.com/office/drawing/2014/main" id="{00000000-0008-0000-0C00-00004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114300</xdr:rowOff>
        </xdr:from>
        <xdr:to>
          <xdr:col>10</xdr:col>
          <xdr:colOff>85725</xdr:colOff>
          <xdr:row>48</xdr:row>
          <xdr:rowOff>38100</xdr:rowOff>
        </xdr:to>
        <xdr:sp macro="" textlink="">
          <xdr:nvSpPr>
            <xdr:cNvPr id="29763" name="Check Box 67" hidden="1">
              <a:extLst>
                <a:ext uri="{63B3BB69-23CF-44E3-9099-C40C66FF867C}">
                  <a14:compatExt spid="_x0000_s29763"/>
                </a:ext>
                <a:ext uri="{FF2B5EF4-FFF2-40B4-BE49-F238E27FC236}">
                  <a16:creationId xmlns:a16="http://schemas.microsoft.com/office/drawing/2014/main" id="{00000000-0008-0000-0C00-00004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114300</xdr:rowOff>
        </xdr:from>
        <xdr:to>
          <xdr:col>10</xdr:col>
          <xdr:colOff>85725</xdr:colOff>
          <xdr:row>49</xdr:row>
          <xdr:rowOff>38100</xdr:rowOff>
        </xdr:to>
        <xdr:sp macro="" textlink="">
          <xdr:nvSpPr>
            <xdr:cNvPr id="29764" name="Check Box 68" hidden="1">
              <a:extLst>
                <a:ext uri="{63B3BB69-23CF-44E3-9099-C40C66FF867C}">
                  <a14:compatExt spid="_x0000_s29764"/>
                </a:ext>
                <a:ext uri="{FF2B5EF4-FFF2-40B4-BE49-F238E27FC236}">
                  <a16:creationId xmlns:a16="http://schemas.microsoft.com/office/drawing/2014/main" id="{00000000-0008-0000-0C00-00004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29765" name="Check Box 69" hidden="1">
              <a:extLst>
                <a:ext uri="{63B3BB69-23CF-44E3-9099-C40C66FF867C}">
                  <a14:compatExt spid="_x0000_s29765"/>
                </a:ext>
                <a:ext uri="{FF2B5EF4-FFF2-40B4-BE49-F238E27FC236}">
                  <a16:creationId xmlns:a16="http://schemas.microsoft.com/office/drawing/2014/main" id="{00000000-0008-0000-0C00-00004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2743200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Développer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2752725</xdr:colOff>
          <xdr:row>5</xdr:row>
          <xdr:rowOff>19050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D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Réduire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4</xdr:row>
          <xdr:rowOff>0</xdr:rowOff>
        </xdr:from>
        <xdr:to>
          <xdr:col>16</xdr:col>
          <xdr:colOff>1257300</xdr:colOff>
          <xdr:row>5</xdr:row>
          <xdr:rowOff>104775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D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161925</xdr:colOff>
          <xdr:row>5</xdr:row>
          <xdr:rowOff>19050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D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161925</xdr:colOff>
          <xdr:row>6</xdr:row>
          <xdr:rowOff>19050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D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161925</xdr:colOff>
          <xdr:row>7</xdr:row>
          <xdr:rowOff>19050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D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38100</xdr:colOff>
          <xdr:row>8</xdr:row>
          <xdr:rowOff>19050</xdr:rowOff>
        </xdr:to>
        <xdr:sp macro="" textlink="">
          <xdr:nvSpPr>
            <xdr:cNvPr id="30727" name="Check Box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D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38100</xdr:colOff>
          <xdr:row>9</xdr:row>
          <xdr:rowOff>19050</xdr:rowOff>
        </xdr:to>
        <xdr:sp macro="" textlink="">
          <xdr:nvSpPr>
            <xdr:cNvPr id="30728" name="Check Box 8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D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38100</xdr:colOff>
          <xdr:row>10</xdr:row>
          <xdr:rowOff>19050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D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38100</xdr:colOff>
          <xdr:row>11</xdr:row>
          <xdr:rowOff>19050</xdr:rowOff>
        </xdr:to>
        <xdr:sp macro="" textlink="">
          <xdr:nvSpPr>
            <xdr:cNvPr id="30730" name="Check Box 10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0D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38100</xdr:colOff>
          <xdr:row>12</xdr:row>
          <xdr:rowOff>19050</xdr:rowOff>
        </xdr:to>
        <xdr:sp macro="" textlink="">
          <xdr:nvSpPr>
            <xdr:cNvPr id="30731" name="Check Box 11" hidden="1">
              <a:extLst>
                <a:ext uri="{63B3BB69-23CF-44E3-9099-C40C66FF867C}">
                  <a14:compatExt spid="_x0000_s30731"/>
                </a:ext>
                <a:ext uri="{FF2B5EF4-FFF2-40B4-BE49-F238E27FC236}">
                  <a16:creationId xmlns:a16="http://schemas.microsoft.com/office/drawing/2014/main" id="{00000000-0008-0000-0D00-00000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38100</xdr:colOff>
          <xdr:row>13</xdr:row>
          <xdr:rowOff>19050</xdr:rowOff>
        </xdr:to>
        <xdr:sp macro="" textlink="">
          <xdr:nvSpPr>
            <xdr:cNvPr id="30732" name="Check Box 12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D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38100</xdr:colOff>
          <xdr:row>14</xdr:row>
          <xdr:rowOff>28575</xdr:rowOff>
        </xdr:to>
        <xdr:sp macro="" textlink="">
          <xdr:nvSpPr>
            <xdr:cNvPr id="30733" name="Check Box 13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D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38100</xdr:colOff>
          <xdr:row>15</xdr:row>
          <xdr:rowOff>19050</xdr:rowOff>
        </xdr:to>
        <xdr:sp macro="" textlink="">
          <xdr:nvSpPr>
            <xdr:cNvPr id="30734" name="Check Box 14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0D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38100</xdr:colOff>
          <xdr:row>16</xdr:row>
          <xdr:rowOff>19050</xdr:rowOff>
        </xdr:to>
        <xdr:sp macro="" textlink="">
          <xdr:nvSpPr>
            <xdr:cNvPr id="30735" name="Check Box 15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0D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38100</xdr:colOff>
          <xdr:row>17</xdr:row>
          <xdr:rowOff>19050</xdr:rowOff>
        </xdr:to>
        <xdr:sp macro="" textlink="">
          <xdr:nvSpPr>
            <xdr:cNvPr id="30736" name="Check Box 16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0D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38100</xdr:colOff>
          <xdr:row>18</xdr:row>
          <xdr:rowOff>19050</xdr:rowOff>
        </xdr:to>
        <xdr:sp macro="" textlink="">
          <xdr:nvSpPr>
            <xdr:cNvPr id="30737" name="Check Box 17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0D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38100</xdr:colOff>
          <xdr:row>19</xdr:row>
          <xdr:rowOff>19050</xdr:rowOff>
        </xdr:to>
        <xdr:sp macro="" textlink="">
          <xdr:nvSpPr>
            <xdr:cNvPr id="30738" name="Check Box 18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0D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38100</xdr:colOff>
          <xdr:row>20</xdr:row>
          <xdr:rowOff>19050</xdr:rowOff>
        </xdr:to>
        <xdr:sp macro="" textlink="">
          <xdr:nvSpPr>
            <xdr:cNvPr id="30739" name="Check Box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D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38100</xdr:colOff>
          <xdr:row>21</xdr:row>
          <xdr:rowOff>19050</xdr:rowOff>
        </xdr:to>
        <xdr:sp macro="" textlink="">
          <xdr:nvSpPr>
            <xdr:cNvPr id="30740" name="Check Box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D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38100</xdr:colOff>
          <xdr:row>22</xdr:row>
          <xdr:rowOff>19050</xdr:rowOff>
        </xdr:to>
        <xdr:sp macro="" textlink="">
          <xdr:nvSpPr>
            <xdr:cNvPr id="30741" name="Check Box 21" hidden="1">
              <a:extLst>
                <a:ext uri="{63B3BB69-23CF-44E3-9099-C40C66FF867C}">
                  <a14:compatExt spid="_x0000_s30741"/>
                </a:ext>
                <a:ext uri="{FF2B5EF4-FFF2-40B4-BE49-F238E27FC236}">
                  <a16:creationId xmlns:a16="http://schemas.microsoft.com/office/drawing/2014/main" id="{00000000-0008-0000-0D00-00001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38100</xdr:colOff>
          <xdr:row>23</xdr:row>
          <xdr:rowOff>19050</xdr:rowOff>
        </xdr:to>
        <xdr:sp macro="" textlink="">
          <xdr:nvSpPr>
            <xdr:cNvPr id="30742" name="Check Box 22" hidden="1">
              <a:extLst>
                <a:ext uri="{63B3BB69-23CF-44E3-9099-C40C66FF867C}">
                  <a14:compatExt spid="_x0000_s30742"/>
                </a:ext>
                <a:ext uri="{FF2B5EF4-FFF2-40B4-BE49-F238E27FC236}">
                  <a16:creationId xmlns:a16="http://schemas.microsoft.com/office/drawing/2014/main" id="{00000000-0008-0000-0D00-00001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38100</xdr:colOff>
          <xdr:row>24</xdr:row>
          <xdr:rowOff>19050</xdr:rowOff>
        </xdr:to>
        <xdr:sp macro="" textlink="">
          <xdr:nvSpPr>
            <xdr:cNvPr id="30743" name="Check Box 23" hidden="1">
              <a:extLst>
                <a:ext uri="{63B3BB69-23CF-44E3-9099-C40C66FF867C}">
                  <a14:compatExt spid="_x0000_s30743"/>
                </a:ext>
                <a:ext uri="{FF2B5EF4-FFF2-40B4-BE49-F238E27FC236}">
                  <a16:creationId xmlns:a16="http://schemas.microsoft.com/office/drawing/2014/main" id="{00000000-0008-0000-0D00-00001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38100</xdr:colOff>
          <xdr:row>25</xdr:row>
          <xdr:rowOff>19050</xdr:rowOff>
        </xdr:to>
        <xdr:sp macro="" textlink="">
          <xdr:nvSpPr>
            <xdr:cNvPr id="30744" name="Check Box 24" hidden="1">
              <a:extLst>
                <a:ext uri="{63B3BB69-23CF-44E3-9099-C40C66FF867C}">
                  <a14:compatExt spid="_x0000_s30744"/>
                </a:ext>
                <a:ext uri="{FF2B5EF4-FFF2-40B4-BE49-F238E27FC236}">
                  <a16:creationId xmlns:a16="http://schemas.microsoft.com/office/drawing/2014/main" id="{00000000-0008-0000-0D00-00001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38100</xdr:colOff>
          <xdr:row>26</xdr:row>
          <xdr:rowOff>19050</xdr:rowOff>
        </xdr:to>
        <xdr:sp macro="" textlink="">
          <xdr:nvSpPr>
            <xdr:cNvPr id="30745" name="Check Box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D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38100</xdr:colOff>
          <xdr:row>27</xdr:row>
          <xdr:rowOff>19050</xdr:rowOff>
        </xdr:to>
        <xdr:sp macro="" textlink="">
          <xdr:nvSpPr>
            <xdr:cNvPr id="30746" name="Check Box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D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38100</xdr:colOff>
          <xdr:row>28</xdr:row>
          <xdr:rowOff>19050</xdr:rowOff>
        </xdr:to>
        <xdr:sp macro="" textlink="">
          <xdr:nvSpPr>
            <xdr:cNvPr id="30747" name="Check Box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D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38100</xdr:colOff>
          <xdr:row>29</xdr:row>
          <xdr:rowOff>19050</xdr:rowOff>
        </xdr:to>
        <xdr:sp macro="" textlink="">
          <xdr:nvSpPr>
            <xdr:cNvPr id="30748" name="Check Box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D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38100</xdr:colOff>
          <xdr:row>30</xdr:row>
          <xdr:rowOff>19050</xdr:rowOff>
        </xdr:to>
        <xdr:sp macro="" textlink="">
          <xdr:nvSpPr>
            <xdr:cNvPr id="30749" name="Check Box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D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38100</xdr:colOff>
          <xdr:row>31</xdr:row>
          <xdr:rowOff>19050</xdr:rowOff>
        </xdr:to>
        <xdr:sp macro="" textlink="">
          <xdr:nvSpPr>
            <xdr:cNvPr id="30750" name="Check Box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D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38100</xdr:colOff>
          <xdr:row>32</xdr:row>
          <xdr:rowOff>19050</xdr:rowOff>
        </xdr:to>
        <xdr:sp macro="" textlink="">
          <xdr:nvSpPr>
            <xdr:cNvPr id="30751" name="Check Box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D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38100</xdr:colOff>
          <xdr:row>33</xdr:row>
          <xdr:rowOff>19050</xdr:rowOff>
        </xdr:to>
        <xdr:sp macro="" textlink="">
          <xdr:nvSpPr>
            <xdr:cNvPr id="30752" name="Check Box 32" hidden="1">
              <a:extLst>
                <a:ext uri="{63B3BB69-23CF-44E3-9099-C40C66FF867C}">
                  <a14:compatExt spid="_x0000_s30752"/>
                </a:ext>
                <a:ext uri="{FF2B5EF4-FFF2-40B4-BE49-F238E27FC236}">
                  <a16:creationId xmlns:a16="http://schemas.microsoft.com/office/drawing/2014/main" id="{00000000-0008-0000-0D00-00002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38100</xdr:colOff>
          <xdr:row>34</xdr:row>
          <xdr:rowOff>19050</xdr:rowOff>
        </xdr:to>
        <xdr:sp macro="" textlink="">
          <xdr:nvSpPr>
            <xdr:cNvPr id="30753" name="Check Box 33" hidden="1">
              <a:extLst>
                <a:ext uri="{63B3BB69-23CF-44E3-9099-C40C66FF867C}">
                  <a14:compatExt spid="_x0000_s30753"/>
                </a:ext>
                <a:ext uri="{FF2B5EF4-FFF2-40B4-BE49-F238E27FC236}">
                  <a16:creationId xmlns:a16="http://schemas.microsoft.com/office/drawing/2014/main" id="{00000000-0008-0000-0D00-00002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38100</xdr:colOff>
          <xdr:row>35</xdr:row>
          <xdr:rowOff>19050</xdr:rowOff>
        </xdr:to>
        <xdr:sp macro="" textlink="">
          <xdr:nvSpPr>
            <xdr:cNvPr id="30754" name="Check Box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D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38100</xdr:colOff>
          <xdr:row>36</xdr:row>
          <xdr:rowOff>19050</xdr:rowOff>
        </xdr:to>
        <xdr:sp macro="" textlink="">
          <xdr:nvSpPr>
            <xdr:cNvPr id="30755" name="Check Box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D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38100</xdr:colOff>
          <xdr:row>37</xdr:row>
          <xdr:rowOff>19050</xdr:rowOff>
        </xdr:to>
        <xdr:sp macro="" textlink="">
          <xdr:nvSpPr>
            <xdr:cNvPr id="30756" name="Check Box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D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38100</xdr:colOff>
          <xdr:row>38</xdr:row>
          <xdr:rowOff>19050</xdr:rowOff>
        </xdr:to>
        <xdr:sp macro="" textlink="">
          <xdr:nvSpPr>
            <xdr:cNvPr id="30757" name="Check Box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D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38100</xdr:colOff>
          <xdr:row>39</xdr:row>
          <xdr:rowOff>19050</xdr:rowOff>
        </xdr:to>
        <xdr:sp macro="" textlink="">
          <xdr:nvSpPr>
            <xdr:cNvPr id="30758" name="Check Box 38" hidden="1">
              <a:extLst>
                <a:ext uri="{63B3BB69-23CF-44E3-9099-C40C66FF867C}">
                  <a14:compatExt spid="_x0000_s30758"/>
                </a:ext>
                <a:ext uri="{FF2B5EF4-FFF2-40B4-BE49-F238E27FC236}">
                  <a16:creationId xmlns:a16="http://schemas.microsoft.com/office/drawing/2014/main" id="{00000000-0008-0000-0D00-00002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38100</xdr:colOff>
          <xdr:row>40</xdr:row>
          <xdr:rowOff>19050</xdr:rowOff>
        </xdr:to>
        <xdr:sp macro="" textlink="">
          <xdr:nvSpPr>
            <xdr:cNvPr id="30759" name="Check Box 39" hidden="1">
              <a:extLst>
                <a:ext uri="{63B3BB69-23CF-44E3-9099-C40C66FF867C}">
                  <a14:compatExt spid="_x0000_s30759"/>
                </a:ext>
                <a:ext uri="{FF2B5EF4-FFF2-40B4-BE49-F238E27FC236}">
                  <a16:creationId xmlns:a16="http://schemas.microsoft.com/office/drawing/2014/main" id="{00000000-0008-0000-0D00-00002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38100</xdr:colOff>
          <xdr:row>41</xdr:row>
          <xdr:rowOff>19050</xdr:rowOff>
        </xdr:to>
        <xdr:sp macro="" textlink="">
          <xdr:nvSpPr>
            <xdr:cNvPr id="30760" name="Check Box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D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38100</xdr:colOff>
          <xdr:row>42</xdr:row>
          <xdr:rowOff>19050</xdr:rowOff>
        </xdr:to>
        <xdr:sp macro="" textlink="">
          <xdr:nvSpPr>
            <xdr:cNvPr id="30761" name="Check Box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D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38100</xdr:colOff>
          <xdr:row>43</xdr:row>
          <xdr:rowOff>19050</xdr:rowOff>
        </xdr:to>
        <xdr:sp macro="" textlink="">
          <xdr:nvSpPr>
            <xdr:cNvPr id="30762" name="Check Box 42" hidden="1">
              <a:extLst>
                <a:ext uri="{63B3BB69-23CF-44E3-9099-C40C66FF867C}">
                  <a14:compatExt spid="_x0000_s30762"/>
                </a:ext>
                <a:ext uri="{FF2B5EF4-FFF2-40B4-BE49-F238E27FC236}">
                  <a16:creationId xmlns:a16="http://schemas.microsoft.com/office/drawing/2014/main" id="{00000000-0008-0000-0D00-00002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38100</xdr:colOff>
          <xdr:row>44</xdr:row>
          <xdr:rowOff>19050</xdr:rowOff>
        </xdr:to>
        <xdr:sp macro="" textlink="">
          <xdr:nvSpPr>
            <xdr:cNvPr id="30763" name="Check Box 43" hidden="1">
              <a:extLst>
                <a:ext uri="{63B3BB69-23CF-44E3-9099-C40C66FF867C}">
                  <a14:compatExt spid="_x0000_s30763"/>
                </a:ext>
                <a:ext uri="{FF2B5EF4-FFF2-40B4-BE49-F238E27FC236}">
                  <a16:creationId xmlns:a16="http://schemas.microsoft.com/office/drawing/2014/main" id="{00000000-0008-0000-0D00-00002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38100</xdr:colOff>
          <xdr:row>45</xdr:row>
          <xdr:rowOff>19050</xdr:rowOff>
        </xdr:to>
        <xdr:sp macro="" textlink="">
          <xdr:nvSpPr>
            <xdr:cNvPr id="30764" name="Check Box 44" hidden="1">
              <a:extLst>
                <a:ext uri="{63B3BB69-23CF-44E3-9099-C40C66FF867C}">
                  <a14:compatExt spid="_x0000_s30764"/>
                </a:ext>
                <a:ext uri="{FF2B5EF4-FFF2-40B4-BE49-F238E27FC236}">
                  <a16:creationId xmlns:a16="http://schemas.microsoft.com/office/drawing/2014/main" id="{00000000-0008-0000-0D00-00002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38100</xdr:colOff>
          <xdr:row>46</xdr:row>
          <xdr:rowOff>19050</xdr:rowOff>
        </xdr:to>
        <xdr:sp macro="" textlink="">
          <xdr:nvSpPr>
            <xdr:cNvPr id="30765" name="Check Box 45" hidden="1">
              <a:extLst>
                <a:ext uri="{63B3BB69-23CF-44E3-9099-C40C66FF867C}">
                  <a14:compatExt spid="_x0000_s30765"/>
                </a:ext>
                <a:ext uri="{FF2B5EF4-FFF2-40B4-BE49-F238E27FC236}">
                  <a16:creationId xmlns:a16="http://schemas.microsoft.com/office/drawing/2014/main" id="{00000000-0008-0000-0D00-00002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38100</xdr:colOff>
          <xdr:row>47</xdr:row>
          <xdr:rowOff>19050</xdr:rowOff>
        </xdr:to>
        <xdr:sp macro="" textlink="">
          <xdr:nvSpPr>
            <xdr:cNvPr id="30766" name="Check Box 46" hidden="1">
              <a:extLst>
                <a:ext uri="{63B3BB69-23CF-44E3-9099-C40C66FF867C}">
                  <a14:compatExt spid="_x0000_s30766"/>
                </a:ext>
                <a:ext uri="{FF2B5EF4-FFF2-40B4-BE49-F238E27FC236}">
                  <a16:creationId xmlns:a16="http://schemas.microsoft.com/office/drawing/2014/main" id="{00000000-0008-0000-0D00-00002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38100</xdr:colOff>
          <xdr:row>48</xdr:row>
          <xdr:rowOff>19050</xdr:rowOff>
        </xdr:to>
        <xdr:sp macro="" textlink="">
          <xdr:nvSpPr>
            <xdr:cNvPr id="30767" name="Check Box 47" hidden="1">
              <a:extLst>
                <a:ext uri="{63B3BB69-23CF-44E3-9099-C40C66FF867C}">
                  <a14:compatExt spid="_x0000_s30767"/>
                </a:ext>
                <a:ext uri="{FF2B5EF4-FFF2-40B4-BE49-F238E27FC236}">
                  <a16:creationId xmlns:a16="http://schemas.microsoft.com/office/drawing/2014/main" id="{00000000-0008-0000-0D00-00002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38100</xdr:colOff>
          <xdr:row>49</xdr:row>
          <xdr:rowOff>19050</xdr:rowOff>
        </xdr:to>
        <xdr:sp macro="" textlink="">
          <xdr:nvSpPr>
            <xdr:cNvPr id="30768" name="Check Box 48" hidden="1">
              <a:extLst>
                <a:ext uri="{63B3BB69-23CF-44E3-9099-C40C66FF867C}">
                  <a14:compatExt spid="_x0000_s30768"/>
                </a:ext>
                <a:ext uri="{FF2B5EF4-FFF2-40B4-BE49-F238E27FC236}">
                  <a16:creationId xmlns:a16="http://schemas.microsoft.com/office/drawing/2014/main" id="{00000000-0008-0000-0D00-00003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49</xdr:row>
          <xdr:rowOff>0</xdr:rowOff>
        </xdr:from>
        <xdr:to>
          <xdr:col>8</xdr:col>
          <xdr:colOff>38100</xdr:colOff>
          <xdr:row>50</xdr:row>
          <xdr:rowOff>19050</xdr:rowOff>
        </xdr:to>
        <xdr:sp macro="" textlink="">
          <xdr:nvSpPr>
            <xdr:cNvPr id="30769" name="Check Box 49" hidden="1">
              <a:extLst>
                <a:ext uri="{63B3BB69-23CF-44E3-9099-C40C66FF867C}">
                  <a14:compatExt spid="_x0000_s30769"/>
                </a:ext>
                <a:ext uri="{FF2B5EF4-FFF2-40B4-BE49-F238E27FC236}">
                  <a16:creationId xmlns:a16="http://schemas.microsoft.com/office/drawing/2014/main" id="{00000000-0008-0000-0D00-00003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50</xdr:row>
          <xdr:rowOff>0</xdr:rowOff>
        </xdr:from>
        <xdr:to>
          <xdr:col>8</xdr:col>
          <xdr:colOff>38100</xdr:colOff>
          <xdr:row>51</xdr:row>
          <xdr:rowOff>19050</xdr:rowOff>
        </xdr:to>
        <xdr:sp macro="" textlink="">
          <xdr:nvSpPr>
            <xdr:cNvPr id="30770" name="Check Box 50" hidden="1">
              <a:extLst>
                <a:ext uri="{63B3BB69-23CF-44E3-9099-C40C66FF867C}">
                  <a14:compatExt spid="_x0000_s30770"/>
                </a:ext>
                <a:ext uri="{FF2B5EF4-FFF2-40B4-BE49-F238E27FC236}">
                  <a16:creationId xmlns:a16="http://schemas.microsoft.com/office/drawing/2014/main" id="{00000000-0008-0000-0D00-00003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51</xdr:row>
          <xdr:rowOff>0</xdr:rowOff>
        </xdr:from>
        <xdr:to>
          <xdr:col>8</xdr:col>
          <xdr:colOff>38100</xdr:colOff>
          <xdr:row>52</xdr:row>
          <xdr:rowOff>19050</xdr:rowOff>
        </xdr:to>
        <xdr:sp macro="" textlink="">
          <xdr:nvSpPr>
            <xdr:cNvPr id="30771" name="Check Box 51" hidden="1">
              <a:extLst>
                <a:ext uri="{63B3BB69-23CF-44E3-9099-C40C66FF867C}">
                  <a14:compatExt spid="_x0000_s30771"/>
                </a:ext>
                <a:ext uri="{FF2B5EF4-FFF2-40B4-BE49-F238E27FC236}">
                  <a16:creationId xmlns:a16="http://schemas.microsoft.com/office/drawing/2014/main" id="{00000000-0008-0000-0D00-00003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52</xdr:row>
          <xdr:rowOff>0</xdr:rowOff>
        </xdr:from>
        <xdr:to>
          <xdr:col>8</xdr:col>
          <xdr:colOff>38100</xdr:colOff>
          <xdr:row>53</xdr:row>
          <xdr:rowOff>19050</xdr:rowOff>
        </xdr:to>
        <xdr:sp macro="" textlink="">
          <xdr:nvSpPr>
            <xdr:cNvPr id="30772" name="Check Box 52" hidden="1">
              <a:extLst>
                <a:ext uri="{63B3BB69-23CF-44E3-9099-C40C66FF867C}">
                  <a14:compatExt spid="_x0000_s30772"/>
                </a:ext>
                <a:ext uri="{FF2B5EF4-FFF2-40B4-BE49-F238E27FC236}">
                  <a16:creationId xmlns:a16="http://schemas.microsoft.com/office/drawing/2014/main" id="{00000000-0008-0000-0D00-00003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53</xdr:row>
          <xdr:rowOff>0</xdr:rowOff>
        </xdr:from>
        <xdr:to>
          <xdr:col>8</xdr:col>
          <xdr:colOff>38100</xdr:colOff>
          <xdr:row>54</xdr:row>
          <xdr:rowOff>19050</xdr:rowOff>
        </xdr:to>
        <xdr:sp macro="" textlink="">
          <xdr:nvSpPr>
            <xdr:cNvPr id="30773" name="Check Box 53" hidden="1">
              <a:extLst>
                <a:ext uri="{63B3BB69-23CF-44E3-9099-C40C66FF867C}">
                  <a14:compatExt spid="_x0000_s30773"/>
                </a:ext>
                <a:ext uri="{FF2B5EF4-FFF2-40B4-BE49-F238E27FC236}">
                  <a16:creationId xmlns:a16="http://schemas.microsoft.com/office/drawing/2014/main" id="{00000000-0008-0000-0D00-00003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54</xdr:row>
          <xdr:rowOff>0</xdr:rowOff>
        </xdr:from>
        <xdr:to>
          <xdr:col>8</xdr:col>
          <xdr:colOff>38100</xdr:colOff>
          <xdr:row>55</xdr:row>
          <xdr:rowOff>19050</xdr:rowOff>
        </xdr:to>
        <xdr:sp macro="" textlink="">
          <xdr:nvSpPr>
            <xdr:cNvPr id="30774" name="Check Box 54" hidden="1">
              <a:extLst>
                <a:ext uri="{63B3BB69-23CF-44E3-9099-C40C66FF867C}">
                  <a14:compatExt spid="_x0000_s30774"/>
                </a:ext>
                <a:ext uri="{FF2B5EF4-FFF2-40B4-BE49-F238E27FC236}">
                  <a16:creationId xmlns:a16="http://schemas.microsoft.com/office/drawing/2014/main" id="{00000000-0008-0000-0D00-00003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55</xdr:row>
          <xdr:rowOff>0</xdr:rowOff>
        </xdr:from>
        <xdr:to>
          <xdr:col>8</xdr:col>
          <xdr:colOff>38100</xdr:colOff>
          <xdr:row>56</xdr:row>
          <xdr:rowOff>19050</xdr:rowOff>
        </xdr:to>
        <xdr:sp macro="" textlink="">
          <xdr:nvSpPr>
            <xdr:cNvPr id="30775" name="Check Box 55" hidden="1">
              <a:extLst>
                <a:ext uri="{63B3BB69-23CF-44E3-9099-C40C66FF867C}">
                  <a14:compatExt spid="_x0000_s30775"/>
                </a:ext>
                <a:ext uri="{FF2B5EF4-FFF2-40B4-BE49-F238E27FC236}">
                  <a16:creationId xmlns:a16="http://schemas.microsoft.com/office/drawing/2014/main" id="{00000000-0008-0000-0D00-00003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56</xdr:row>
          <xdr:rowOff>0</xdr:rowOff>
        </xdr:from>
        <xdr:to>
          <xdr:col>8</xdr:col>
          <xdr:colOff>38100</xdr:colOff>
          <xdr:row>57</xdr:row>
          <xdr:rowOff>19050</xdr:rowOff>
        </xdr:to>
        <xdr:sp macro="" textlink="">
          <xdr:nvSpPr>
            <xdr:cNvPr id="30776" name="Check Box 56" hidden="1">
              <a:extLst>
                <a:ext uri="{63B3BB69-23CF-44E3-9099-C40C66FF867C}">
                  <a14:compatExt spid="_x0000_s30776"/>
                </a:ext>
                <a:ext uri="{FF2B5EF4-FFF2-40B4-BE49-F238E27FC236}">
                  <a16:creationId xmlns:a16="http://schemas.microsoft.com/office/drawing/2014/main" id="{00000000-0008-0000-0D00-00003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57</xdr:row>
          <xdr:rowOff>0</xdr:rowOff>
        </xdr:from>
        <xdr:to>
          <xdr:col>8</xdr:col>
          <xdr:colOff>38100</xdr:colOff>
          <xdr:row>58</xdr:row>
          <xdr:rowOff>19050</xdr:rowOff>
        </xdr:to>
        <xdr:sp macro="" textlink="">
          <xdr:nvSpPr>
            <xdr:cNvPr id="30777" name="Check Box 57" hidden="1">
              <a:extLst>
                <a:ext uri="{63B3BB69-23CF-44E3-9099-C40C66FF867C}">
                  <a14:compatExt spid="_x0000_s30777"/>
                </a:ext>
                <a:ext uri="{FF2B5EF4-FFF2-40B4-BE49-F238E27FC236}">
                  <a16:creationId xmlns:a16="http://schemas.microsoft.com/office/drawing/2014/main" id="{00000000-0008-0000-0D00-00003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58</xdr:row>
          <xdr:rowOff>0</xdr:rowOff>
        </xdr:from>
        <xdr:to>
          <xdr:col>8</xdr:col>
          <xdr:colOff>38100</xdr:colOff>
          <xdr:row>59</xdr:row>
          <xdr:rowOff>19050</xdr:rowOff>
        </xdr:to>
        <xdr:sp macro="" textlink="">
          <xdr:nvSpPr>
            <xdr:cNvPr id="30778" name="Check Box 58" hidden="1">
              <a:extLst>
                <a:ext uri="{63B3BB69-23CF-44E3-9099-C40C66FF867C}">
                  <a14:compatExt spid="_x0000_s30778"/>
                </a:ext>
                <a:ext uri="{FF2B5EF4-FFF2-40B4-BE49-F238E27FC236}">
                  <a16:creationId xmlns:a16="http://schemas.microsoft.com/office/drawing/2014/main" id="{00000000-0008-0000-0D00-00003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0</xdr:rowOff>
        </xdr:from>
        <xdr:to>
          <xdr:col>8</xdr:col>
          <xdr:colOff>38100</xdr:colOff>
          <xdr:row>60</xdr:row>
          <xdr:rowOff>19050</xdr:rowOff>
        </xdr:to>
        <xdr:sp macro="" textlink="">
          <xdr:nvSpPr>
            <xdr:cNvPr id="30779" name="Check Box 59" hidden="1">
              <a:extLst>
                <a:ext uri="{63B3BB69-23CF-44E3-9099-C40C66FF867C}">
                  <a14:compatExt spid="_x0000_s30779"/>
                </a:ext>
                <a:ext uri="{FF2B5EF4-FFF2-40B4-BE49-F238E27FC236}">
                  <a16:creationId xmlns:a16="http://schemas.microsoft.com/office/drawing/2014/main" id="{00000000-0008-0000-0D00-00003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60</xdr:row>
          <xdr:rowOff>0</xdr:rowOff>
        </xdr:from>
        <xdr:to>
          <xdr:col>8</xdr:col>
          <xdr:colOff>38100</xdr:colOff>
          <xdr:row>61</xdr:row>
          <xdr:rowOff>19050</xdr:rowOff>
        </xdr:to>
        <xdr:sp macro="" textlink="">
          <xdr:nvSpPr>
            <xdr:cNvPr id="30780" name="Check Box 60" hidden="1">
              <a:extLst>
                <a:ext uri="{63B3BB69-23CF-44E3-9099-C40C66FF867C}">
                  <a14:compatExt spid="_x0000_s30780"/>
                </a:ext>
                <a:ext uri="{FF2B5EF4-FFF2-40B4-BE49-F238E27FC236}">
                  <a16:creationId xmlns:a16="http://schemas.microsoft.com/office/drawing/2014/main" id="{00000000-0008-0000-0D00-00003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61</xdr:row>
          <xdr:rowOff>0</xdr:rowOff>
        </xdr:from>
        <xdr:to>
          <xdr:col>8</xdr:col>
          <xdr:colOff>38100</xdr:colOff>
          <xdr:row>62</xdr:row>
          <xdr:rowOff>19050</xdr:rowOff>
        </xdr:to>
        <xdr:sp macro="" textlink="">
          <xdr:nvSpPr>
            <xdr:cNvPr id="30781" name="Check Box 61" hidden="1">
              <a:extLst>
                <a:ext uri="{63B3BB69-23CF-44E3-9099-C40C66FF867C}">
                  <a14:compatExt spid="_x0000_s30781"/>
                </a:ext>
                <a:ext uri="{FF2B5EF4-FFF2-40B4-BE49-F238E27FC236}">
                  <a16:creationId xmlns:a16="http://schemas.microsoft.com/office/drawing/2014/main" id="{00000000-0008-0000-0D00-00003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62</xdr:row>
          <xdr:rowOff>0</xdr:rowOff>
        </xdr:from>
        <xdr:to>
          <xdr:col>8</xdr:col>
          <xdr:colOff>38100</xdr:colOff>
          <xdr:row>63</xdr:row>
          <xdr:rowOff>19050</xdr:rowOff>
        </xdr:to>
        <xdr:sp macro="" textlink="">
          <xdr:nvSpPr>
            <xdr:cNvPr id="30782" name="Check Box 62" hidden="1">
              <a:extLst>
                <a:ext uri="{63B3BB69-23CF-44E3-9099-C40C66FF867C}">
                  <a14:compatExt spid="_x0000_s30782"/>
                </a:ext>
                <a:ext uri="{FF2B5EF4-FFF2-40B4-BE49-F238E27FC236}">
                  <a16:creationId xmlns:a16="http://schemas.microsoft.com/office/drawing/2014/main" id="{00000000-0008-0000-0D00-00003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63</xdr:row>
          <xdr:rowOff>0</xdr:rowOff>
        </xdr:from>
        <xdr:to>
          <xdr:col>8</xdr:col>
          <xdr:colOff>38100</xdr:colOff>
          <xdr:row>64</xdr:row>
          <xdr:rowOff>19050</xdr:rowOff>
        </xdr:to>
        <xdr:sp macro="" textlink="">
          <xdr:nvSpPr>
            <xdr:cNvPr id="30783" name="Check Box 63" hidden="1">
              <a:extLst>
                <a:ext uri="{63B3BB69-23CF-44E3-9099-C40C66FF867C}">
                  <a14:compatExt spid="_x0000_s30783"/>
                </a:ext>
                <a:ext uri="{FF2B5EF4-FFF2-40B4-BE49-F238E27FC236}">
                  <a16:creationId xmlns:a16="http://schemas.microsoft.com/office/drawing/2014/main" id="{00000000-0008-0000-0D00-00003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64</xdr:row>
          <xdr:rowOff>0</xdr:rowOff>
        </xdr:from>
        <xdr:to>
          <xdr:col>8</xdr:col>
          <xdr:colOff>38100</xdr:colOff>
          <xdr:row>65</xdr:row>
          <xdr:rowOff>19050</xdr:rowOff>
        </xdr:to>
        <xdr:sp macro="" textlink="">
          <xdr:nvSpPr>
            <xdr:cNvPr id="30784" name="Check Box 64" hidden="1">
              <a:extLst>
                <a:ext uri="{63B3BB69-23CF-44E3-9099-C40C66FF867C}">
                  <a14:compatExt spid="_x0000_s30784"/>
                </a:ext>
                <a:ext uri="{FF2B5EF4-FFF2-40B4-BE49-F238E27FC236}">
                  <a16:creationId xmlns:a16="http://schemas.microsoft.com/office/drawing/2014/main" id="{00000000-0008-0000-0D00-00004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65</xdr:row>
          <xdr:rowOff>0</xdr:rowOff>
        </xdr:from>
        <xdr:to>
          <xdr:col>8</xdr:col>
          <xdr:colOff>38100</xdr:colOff>
          <xdr:row>66</xdr:row>
          <xdr:rowOff>19050</xdr:rowOff>
        </xdr:to>
        <xdr:sp macro="" textlink="">
          <xdr:nvSpPr>
            <xdr:cNvPr id="30785" name="Check Box 65" hidden="1">
              <a:extLst>
                <a:ext uri="{63B3BB69-23CF-44E3-9099-C40C66FF867C}">
                  <a14:compatExt spid="_x0000_s30785"/>
                </a:ext>
                <a:ext uri="{FF2B5EF4-FFF2-40B4-BE49-F238E27FC236}">
                  <a16:creationId xmlns:a16="http://schemas.microsoft.com/office/drawing/2014/main" id="{00000000-0008-0000-0D00-00004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66</xdr:row>
          <xdr:rowOff>0</xdr:rowOff>
        </xdr:from>
        <xdr:to>
          <xdr:col>8</xdr:col>
          <xdr:colOff>38100</xdr:colOff>
          <xdr:row>67</xdr:row>
          <xdr:rowOff>19050</xdr:rowOff>
        </xdr:to>
        <xdr:sp macro="" textlink="">
          <xdr:nvSpPr>
            <xdr:cNvPr id="30786" name="Check Box 66" hidden="1">
              <a:extLst>
                <a:ext uri="{63B3BB69-23CF-44E3-9099-C40C66FF867C}">
                  <a14:compatExt spid="_x0000_s30786"/>
                </a:ext>
                <a:ext uri="{FF2B5EF4-FFF2-40B4-BE49-F238E27FC236}">
                  <a16:creationId xmlns:a16="http://schemas.microsoft.com/office/drawing/2014/main" id="{00000000-0008-0000-0D00-00004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67</xdr:row>
          <xdr:rowOff>0</xdr:rowOff>
        </xdr:from>
        <xdr:to>
          <xdr:col>8</xdr:col>
          <xdr:colOff>38100</xdr:colOff>
          <xdr:row>68</xdr:row>
          <xdr:rowOff>19050</xdr:rowOff>
        </xdr:to>
        <xdr:sp macro="" textlink="">
          <xdr:nvSpPr>
            <xdr:cNvPr id="30787" name="Check Box 67" hidden="1">
              <a:extLst>
                <a:ext uri="{63B3BB69-23CF-44E3-9099-C40C66FF867C}">
                  <a14:compatExt spid="_x0000_s30787"/>
                </a:ext>
                <a:ext uri="{FF2B5EF4-FFF2-40B4-BE49-F238E27FC236}">
                  <a16:creationId xmlns:a16="http://schemas.microsoft.com/office/drawing/2014/main" id="{00000000-0008-0000-0D00-00004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68</xdr:row>
          <xdr:rowOff>0</xdr:rowOff>
        </xdr:from>
        <xdr:to>
          <xdr:col>8</xdr:col>
          <xdr:colOff>38100</xdr:colOff>
          <xdr:row>69</xdr:row>
          <xdr:rowOff>19050</xdr:rowOff>
        </xdr:to>
        <xdr:sp macro="" textlink="">
          <xdr:nvSpPr>
            <xdr:cNvPr id="30788" name="Check Box 68" hidden="1">
              <a:extLst>
                <a:ext uri="{63B3BB69-23CF-44E3-9099-C40C66FF867C}">
                  <a14:compatExt spid="_x0000_s30788"/>
                </a:ext>
                <a:ext uri="{FF2B5EF4-FFF2-40B4-BE49-F238E27FC236}">
                  <a16:creationId xmlns:a16="http://schemas.microsoft.com/office/drawing/2014/main" id="{00000000-0008-0000-0D00-00004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69</xdr:row>
          <xdr:rowOff>0</xdr:rowOff>
        </xdr:from>
        <xdr:to>
          <xdr:col>8</xdr:col>
          <xdr:colOff>38100</xdr:colOff>
          <xdr:row>70</xdr:row>
          <xdr:rowOff>19050</xdr:rowOff>
        </xdr:to>
        <xdr:sp macro="" textlink="">
          <xdr:nvSpPr>
            <xdr:cNvPr id="30789" name="Check Box 69" hidden="1">
              <a:extLst>
                <a:ext uri="{63B3BB69-23CF-44E3-9099-C40C66FF867C}">
                  <a14:compatExt spid="_x0000_s30789"/>
                </a:ext>
                <a:ext uri="{FF2B5EF4-FFF2-40B4-BE49-F238E27FC236}">
                  <a16:creationId xmlns:a16="http://schemas.microsoft.com/office/drawing/2014/main" id="{00000000-0008-0000-0D00-00004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70</xdr:row>
          <xdr:rowOff>0</xdr:rowOff>
        </xdr:from>
        <xdr:to>
          <xdr:col>8</xdr:col>
          <xdr:colOff>38100</xdr:colOff>
          <xdr:row>71</xdr:row>
          <xdr:rowOff>19050</xdr:rowOff>
        </xdr:to>
        <xdr:sp macro="" textlink="">
          <xdr:nvSpPr>
            <xdr:cNvPr id="30790" name="Check Box 70" hidden="1">
              <a:extLst>
                <a:ext uri="{63B3BB69-23CF-44E3-9099-C40C66FF867C}">
                  <a14:compatExt spid="_x0000_s30790"/>
                </a:ext>
                <a:ext uri="{FF2B5EF4-FFF2-40B4-BE49-F238E27FC236}">
                  <a16:creationId xmlns:a16="http://schemas.microsoft.com/office/drawing/2014/main" id="{00000000-0008-0000-0D00-00004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71</xdr:row>
          <xdr:rowOff>0</xdr:rowOff>
        </xdr:from>
        <xdr:to>
          <xdr:col>8</xdr:col>
          <xdr:colOff>38100</xdr:colOff>
          <xdr:row>72</xdr:row>
          <xdr:rowOff>19050</xdr:rowOff>
        </xdr:to>
        <xdr:sp macro="" textlink="">
          <xdr:nvSpPr>
            <xdr:cNvPr id="30791" name="Check Box 71" hidden="1">
              <a:extLst>
                <a:ext uri="{63B3BB69-23CF-44E3-9099-C40C66FF867C}">
                  <a14:compatExt spid="_x0000_s30791"/>
                </a:ext>
                <a:ext uri="{FF2B5EF4-FFF2-40B4-BE49-F238E27FC236}">
                  <a16:creationId xmlns:a16="http://schemas.microsoft.com/office/drawing/2014/main" id="{00000000-0008-0000-0D00-00004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72</xdr:row>
          <xdr:rowOff>0</xdr:rowOff>
        </xdr:from>
        <xdr:to>
          <xdr:col>8</xdr:col>
          <xdr:colOff>38100</xdr:colOff>
          <xdr:row>73</xdr:row>
          <xdr:rowOff>19050</xdr:rowOff>
        </xdr:to>
        <xdr:sp macro="" textlink="">
          <xdr:nvSpPr>
            <xdr:cNvPr id="30792" name="Check Box 72" hidden="1">
              <a:extLst>
                <a:ext uri="{63B3BB69-23CF-44E3-9099-C40C66FF867C}">
                  <a14:compatExt spid="_x0000_s30792"/>
                </a:ext>
                <a:ext uri="{FF2B5EF4-FFF2-40B4-BE49-F238E27FC236}">
                  <a16:creationId xmlns:a16="http://schemas.microsoft.com/office/drawing/2014/main" id="{00000000-0008-0000-0D00-00004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73</xdr:row>
          <xdr:rowOff>0</xdr:rowOff>
        </xdr:from>
        <xdr:to>
          <xdr:col>8</xdr:col>
          <xdr:colOff>38100</xdr:colOff>
          <xdr:row>74</xdr:row>
          <xdr:rowOff>19050</xdr:rowOff>
        </xdr:to>
        <xdr:sp macro="" textlink="">
          <xdr:nvSpPr>
            <xdr:cNvPr id="30793" name="Check Box 73" hidden="1">
              <a:extLst>
                <a:ext uri="{63B3BB69-23CF-44E3-9099-C40C66FF867C}">
                  <a14:compatExt spid="_x0000_s30793"/>
                </a:ext>
                <a:ext uri="{FF2B5EF4-FFF2-40B4-BE49-F238E27FC236}">
                  <a16:creationId xmlns:a16="http://schemas.microsoft.com/office/drawing/2014/main" id="{00000000-0008-0000-0D00-00004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74</xdr:row>
          <xdr:rowOff>0</xdr:rowOff>
        </xdr:from>
        <xdr:to>
          <xdr:col>8</xdr:col>
          <xdr:colOff>38100</xdr:colOff>
          <xdr:row>75</xdr:row>
          <xdr:rowOff>19050</xdr:rowOff>
        </xdr:to>
        <xdr:sp macro="" textlink="">
          <xdr:nvSpPr>
            <xdr:cNvPr id="30794" name="Check Box 74" hidden="1">
              <a:extLst>
                <a:ext uri="{63B3BB69-23CF-44E3-9099-C40C66FF867C}">
                  <a14:compatExt spid="_x0000_s30794"/>
                </a:ext>
                <a:ext uri="{FF2B5EF4-FFF2-40B4-BE49-F238E27FC236}">
                  <a16:creationId xmlns:a16="http://schemas.microsoft.com/office/drawing/2014/main" id="{00000000-0008-0000-0D00-00004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75</xdr:row>
          <xdr:rowOff>0</xdr:rowOff>
        </xdr:from>
        <xdr:to>
          <xdr:col>8</xdr:col>
          <xdr:colOff>38100</xdr:colOff>
          <xdr:row>76</xdr:row>
          <xdr:rowOff>19050</xdr:rowOff>
        </xdr:to>
        <xdr:sp macro="" textlink="">
          <xdr:nvSpPr>
            <xdr:cNvPr id="30795" name="Check Box 75" hidden="1">
              <a:extLst>
                <a:ext uri="{63B3BB69-23CF-44E3-9099-C40C66FF867C}">
                  <a14:compatExt spid="_x0000_s30795"/>
                </a:ext>
                <a:ext uri="{FF2B5EF4-FFF2-40B4-BE49-F238E27FC236}">
                  <a16:creationId xmlns:a16="http://schemas.microsoft.com/office/drawing/2014/main" id="{00000000-0008-0000-0D00-00004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76</xdr:row>
          <xdr:rowOff>0</xdr:rowOff>
        </xdr:from>
        <xdr:to>
          <xdr:col>8</xdr:col>
          <xdr:colOff>38100</xdr:colOff>
          <xdr:row>77</xdr:row>
          <xdr:rowOff>19050</xdr:rowOff>
        </xdr:to>
        <xdr:sp macro="" textlink="">
          <xdr:nvSpPr>
            <xdr:cNvPr id="30796" name="Check Box 76" hidden="1">
              <a:extLst>
                <a:ext uri="{63B3BB69-23CF-44E3-9099-C40C66FF867C}">
                  <a14:compatExt spid="_x0000_s30796"/>
                </a:ext>
                <a:ext uri="{FF2B5EF4-FFF2-40B4-BE49-F238E27FC236}">
                  <a16:creationId xmlns:a16="http://schemas.microsoft.com/office/drawing/2014/main" id="{00000000-0008-0000-0D00-00004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77</xdr:row>
          <xdr:rowOff>0</xdr:rowOff>
        </xdr:from>
        <xdr:to>
          <xdr:col>8</xdr:col>
          <xdr:colOff>38100</xdr:colOff>
          <xdr:row>78</xdr:row>
          <xdr:rowOff>19050</xdr:rowOff>
        </xdr:to>
        <xdr:sp macro="" textlink="">
          <xdr:nvSpPr>
            <xdr:cNvPr id="30797" name="Check Box 77" hidden="1">
              <a:extLst>
                <a:ext uri="{63B3BB69-23CF-44E3-9099-C40C66FF867C}">
                  <a14:compatExt spid="_x0000_s30797"/>
                </a:ext>
                <a:ext uri="{FF2B5EF4-FFF2-40B4-BE49-F238E27FC236}">
                  <a16:creationId xmlns:a16="http://schemas.microsoft.com/office/drawing/2014/main" id="{00000000-0008-0000-0D00-00004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78</xdr:row>
          <xdr:rowOff>0</xdr:rowOff>
        </xdr:from>
        <xdr:to>
          <xdr:col>8</xdr:col>
          <xdr:colOff>38100</xdr:colOff>
          <xdr:row>79</xdr:row>
          <xdr:rowOff>19050</xdr:rowOff>
        </xdr:to>
        <xdr:sp macro="" textlink="">
          <xdr:nvSpPr>
            <xdr:cNvPr id="30798" name="Check Box 78" hidden="1">
              <a:extLst>
                <a:ext uri="{63B3BB69-23CF-44E3-9099-C40C66FF867C}">
                  <a14:compatExt spid="_x0000_s30798"/>
                </a:ext>
                <a:ext uri="{FF2B5EF4-FFF2-40B4-BE49-F238E27FC236}">
                  <a16:creationId xmlns:a16="http://schemas.microsoft.com/office/drawing/2014/main" id="{00000000-0008-0000-0D00-00004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79</xdr:row>
          <xdr:rowOff>0</xdr:rowOff>
        </xdr:from>
        <xdr:to>
          <xdr:col>8</xdr:col>
          <xdr:colOff>38100</xdr:colOff>
          <xdr:row>80</xdr:row>
          <xdr:rowOff>19050</xdr:rowOff>
        </xdr:to>
        <xdr:sp macro="" textlink="">
          <xdr:nvSpPr>
            <xdr:cNvPr id="30799" name="Check Box 79" hidden="1">
              <a:extLst>
                <a:ext uri="{63B3BB69-23CF-44E3-9099-C40C66FF867C}">
                  <a14:compatExt spid="_x0000_s30799"/>
                </a:ext>
                <a:ext uri="{FF2B5EF4-FFF2-40B4-BE49-F238E27FC236}">
                  <a16:creationId xmlns:a16="http://schemas.microsoft.com/office/drawing/2014/main" id="{00000000-0008-0000-0D00-00004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80</xdr:row>
          <xdr:rowOff>0</xdr:rowOff>
        </xdr:from>
        <xdr:to>
          <xdr:col>8</xdr:col>
          <xdr:colOff>38100</xdr:colOff>
          <xdr:row>81</xdr:row>
          <xdr:rowOff>19050</xdr:rowOff>
        </xdr:to>
        <xdr:sp macro="" textlink="">
          <xdr:nvSpPr>
            <xdr:cNvPr id="30800" name="Check Box 80" hidden="1">
              <a:extLst>
                <a:ext uri="{63B3BB69-23CF-44E3-9099-C40C66FF867C}">
                  <a14:compatExt spid="_x0000_s30800"/>
                </a:ext>
                <a:ext uri="{FF2B5EF4-FFF2-40B4-BE49-F238E27FC236}">
                  <a16:creationId xmlns:a16="http://schemas.microsoft.com/office/drawing/2014/main" id="{00000000-0008-0000-0D00-00005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81</xdr:row>
          <xdr:rowOff>0</xdr:rowOff>
        </xdr:from>
        <xdr:to>
          <xdr:col>8</xdr:col>
          <xdr:colOff>38100</xdr:colOff>
          <xdr:row>82</xdr:row>
          <xdr:rowOff>19050</xdr:rowOff>
        </xdr:to>
        <xdr:sp macro="" textlink="">
          <xdr:nvSpPr>
            <xdr:cNvPr id="30801" name="Check Box 81" hidden="1">
              <a:extLst>
                <a:ext uri="{63B3BB69-23CF-44E3-9099-C40C66FF867C}">
                  <a14:compatExt spid="_x0000_s30801"/>
                </a:ext>
                <a:ext uri="{FF2B5EF4-FFF2-40B4-BE49-F238E27FC236}">
                  <a16:creationId xmlns:a16="http://schemas.microsoft.com/office/drawing/2014/main" id="{00000000-0008-0000-0D00-00005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82</xdr:row>
          <xdr:rowOff>0</xdr:rowOff>
        </xdr:from>
        <xdr:to>
          <xdr:col>8</xdr:col>
          <xdr:colOff>38100</xdr:colOff>
          <xdr:row>83</xdr:row>
          <xdr:rowOff>19050</xdr:rowOff>
        </xdr:to>
        <xdr:sp macro="" textlink="">
          <xdr:nvSpPr>
            <xdr:cNvPr id="30802" name="Check Box 82" hidden="1">
              <a:extLst>
                <a:ext uri="{63B3BB69-23CF-44E3-9099-C40C66FF867C}">
                  <a14:compatExt spid="_x0000_s30802"/>
                </a:ext>
                <a:ext uri="{FF2B5EF4-FFF2-40B4-BE49-F238E27FC236}">
                  <a16:creationId xmlns:a16="http://schemas.microsoft.com/office/drawing/2014/main" id="{00000000-0008-0000-0D00-00005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83</xdr:row>
          <xdr:rowOff>0</xdr:rowOff>
        </xdr:from>
        <xdr:to>
          <xdr:col>8</xdr:col>
          <xdr:colOff>38100</xdr:colOff>
          <xdr:row>84</xdr:row>
          <xdr:rowOff>19050</xdr:rowOff>
        </xdr:to>
        <xdr:sp macro="" textlink="">
          <xdr:nvSpPr>
            <xdr:cNvPr id="30803" name="Check Box 83" hidden="1">
              <a:extLst>
                <a:ext uri="{63B3BB69-23CF-44E3-9099-C40C66FF867C}">
                  <a14:compatExt spid="_x0000_s30803"/>
                </a:ext>
                <a:ext uri="{FF2B5EF4-FFF2-40B4-BE49-F238E27FC236}">
                  <a16:creationId xmlns:a16="http://schemas.microsoft.com/office/drawing/2014/main" id="{00000000-0008-0000-0D00-00005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84</xdr:row>
          <xdr:rowOff>0</xdr:rowOff>
        </xdr:from>
        <xdr:to>
          <xdr:col>8</xdr:col>
          <xdr:colOff>38100</xdr:colOff>
          <xdr:row>85</xdr:row>
          <xdr:rowOff>19050</xdr:rowOff>
        </xdr:to>
        <xdr:sp macro="" textlink="">
          <xdr:nvSpPr>
            <xdr:cNvPr id="30804" name="Check Box 84" hidden="1">
              <a:extLst>
                <a:ext uri="{63B3BB69-23CF-44E3-9099-C40C66FF867C}">
                  <a14:compatExt spid="_x0000_s30804"/>
                </a:ext>
                <a:ext uri="{FF2B5EF4-FFF2-40B4-BE49-F238E27FC236}">
                  <a16:creationId xmlns:a16="http://schemas.microsoft.com/office/drawing/2014/main" id="{00000000-0008-0000-0D00-00005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85</xdr:row>
          <xdr:rowOff>0</xdr:rowOff>
        </xdr:from>
        <xdr:to>
          <xdr:col>8</xdr:col>
          <xdr:colOff>38100</xdr:colOff>
          <xdr:row>86</xdr:row>
          <xdr:rowOff>19050</xdr:rowOff>
        </xdr:to>
        <xdr:sp macro="" textlink="">
          <xdr:nvSpPr>
            <xdr:cNvPr id="30805" name="Check Box 85" hidden="1">
              <a:extLst>
                <a:ext uri="{63B3BB69-23CF-44E3-9099-C40C66FF867C}">
                  <a14:compatExt spid="_x0000_s30805"/>
                </a:ext>
                <a:ext uri="{FF2B5EF4-FFF2-40B4-BE49-F238E27FC236}">
                  <a16:creationId xmlns:a16="http://schemas.microsoft.com/office/drawing/2014/main" id="{00000000-0008-0000-0D00-00005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86</xdr:row>
          <xdr:rowOff>0</xdr:rowOff>
        </xdr:from>
        <xdr:to>
          <xdr:col>8</xdr:col>
          <xdr:colOff>38100</xdr:colOff>
          <xdr:row>87</xdr:row>
          <xdr:rowOff>19050</xdr:rowOff>
        </xdr:to>
        <xdr:sp macro="" textlink="">
          <xdr:nvSpPr>
            <xdr:cNvPr id="30806" name="Check Box 86" hidden="1">
              <a:extLst>
                <a:ext uri="{63B3BB69-23CF-44E3-9099-C40C66FF867C}">
                  <a14:compatExt spid="_x0000_s30806"/>
                </a:ext>
                <a:ext uri="{FF2B5EF4-FFF2-40B4-BE49-F238E27FC236}">
                  <a16:creationId xmlns:a16="http://schemas.microsoft.com/office/drawing/2014/main" id="{00000000-0008-0000-0D00-00005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87</xdr:row>
          <xdr:rowOff>0</xdr:rowOff>
        </xdr:from>
        <xdr:to>
          <xdr:col>8</xdr:col>
          <xdr:colOff>38100</xdr:colOff>
          <xdr:row>88</xdr:row>
          <xdr:rowOff>19050</xdr:rowOff>
        </xdr:to>
        <xdr:sp macro="" textlink="">
          <xdr:nvSpPr>
            <xdr:cNvPr id="30807" name="Check Box 87" hidden="1">
              <a:extLst>
                <a:ext uri="{63B3BB69-23CF-44E3-9099-C40C66FF867C}">
                  <a14:compatExt spid="_x0000_s30807"/>
                </a:ext>
                <a:ext uri="{FF2B5EF4-FFF2-40B4-BE49-F238E27FC236}">
                  <a16:creationId xmlns:a16="http://schemas.microsoft.com/office/drawing/2014/main" id="{00000000-0008-0000-0D00-00005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88</xdr:row>
          <xdr:rowOff>0</xdr:rowOff>
        </xdr:from>
        <xdr:to>
          <xdr:col>8</xdr:col>
          <xdr:colOff>38100</xdr:colOff>
          <xdr:row>89</xdr:row>
          <xdr:rowOff>19050</xdr:rowOff>
        </xdr:to>
        <xdr:sp macro="" textlink="">
          <xdr:nvSpPr>
            <xdr:cNvPr id="30808" name="Check Box 88" hidden="1">
              <a:extLst>
                <a:ext uri="{63B3BB69-23CF-44E3-9099-C40C66FF867C}">
                  <a14:compatExt spid="_x0000_s30808"/>
                </a:ext>
                <a:ext uri="{FF2B5EF4-FFF2-40B4-BE49-F238E27FC236}">
                  <a16:creationId xmlns:a16="http://schemas.microsoft.com/office/drawing/2014/main" id="{00000000-0008-0000-0D00-00005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89</xdr:row>
          <xdr:rowOff>0</xdr:rowOff>
        </xdr:from>
        <xdr:to>
          <xdr:col>8</xdr:col>
          <xdr:colOff>38100</xdr:colOff>
          <xdr:row>90</xdr:row>
          <xdr:rowOff>19050</xdr:rowOff>
        </xdr:to>
        <xdr:sp macro="" textlink="">
          <xdr:nvSpPr>
            <xdr:cNvPr id="30809" name="Check Box 89" hidden="1">
              <a:extLst>
                <a:ext uri="{63B3BB69-23CF-44E3-9099-C40C66FF867C}">
                  <a14:compatExt spid="_x0000_s30809"/>
                </a:ext>
                <a:ext uri="{FF2B5EF4-FFF2-40B4-BE49-F238E27FC236}">
                  <a16:creationId xmlns:a16="http://schemas.microsoft.com/office/drawing/2014/main" id="{00000000-0008-0000-0D00-00005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90</xdr:row>
          <xdr:rowOff>0</xdr:rowOff>
        </xdr:from>
        <xdr:to>
          <xdr:col>8</xdr:col>
          <xdr:colOff>38100</xdr:colOff>
          <xdr:row>91</xdr:row>
          <xdr:rowOff>19050</xdr:rowOff>
        </xdr:to>
        <xdr:sp macro="" textlink="">
          <xdr:nvSpPr>
            <xdr:cNvPr id="30810" name="Check Box 90" hidden="1">
              <a:extLst>
                <a:ext uri="{63B3BB69-23CF-44E3-9099-C40C66FF867C}">
                  <a14:compatExt spid="_x0000_s30810"/>
                </a:ext>
                <a:ext uri="{FF2B5EF4-FFF2-40B4-BE49-F238E27FC236}">
                  <a16:creationId xmlns:a16="http://schemas.microsoft.com/office/drawing/2014/main" id="{00000000-0008-0000-0D00-00005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91</xdr:row>
          <xdr:rowOff>0</xdr:rowOff>
        </xdr:from>
        <xdr:to>
          <xdr:col>8</xdr:col>
          <xdr:colOff>38100</xdr:colOff>
          <xdr:row>92</xdr:row>
          <xdr:rowOff>19050</xdr:rowOff>
        </xdr:to>
        <xdr:sp macro="" textlink="">
          <xdr:nvSpPr>
            <xdr:cNvPr id="30811" name="Check Box 91" hidden="1">
              <a:extLst>
                <a:ext uri="{63B3BB69-23CF-44E3-9099-C40C66FF867C}">
                  <a14:compatExt spid="_x0000_s30811"/>
                </a:ext>
                <a:ext uri="{FF2B5EF4-FFF2-40B4-BE49-F238E27FC236}">
                  <a16:creationId xmlns:a16="http://schemas.microsoft.com/office/drawing/2014/main" id="{00000000-0008-0000-0D00-00005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92</xdr:row>
          <xdr:rowOff>0</xdr:rowOff>
        </xdr:from>
        <xdr:to>
          <xdr:col>8</xdr:col>
          <xdr:colOff>38100</xdr:colOff>
          <xdr:row>93</xdr:row>
          <xdr:rowOff>19050</xdr:rowOff>
        </xdr:to>
        <xdr:sp macro="" textlink="">
          <xdr:nvSpPr>
            <xdr:cNvPr id="30812" name="Check Box 92" hidden="1">
              <a:extLst>
                <a:ext uri="{63B3BB69-23CF-44E3-9099-C40C66FF867C}">
                  <a14:compatExt spid="_x0000_s30812"/>
                </a:ext>
                <a:ext uri="{FF2B5EF4-FFF2-40B4-BE49-F238E27FC236}">
                  <a16:creationId xmlns:a16="http://schemas.microsoft.com/office/drawing/2014/main" id="{00000000-0008-0000-0D00-00005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93</xdr:row>
          <xdr:rowOff>0</xdr:rowOff>
        </xdr:from>
        <xdr:to>
          <xdr:col>8</xdr:col>
          <xdr:colOff>38100</xdr:colOff>
          <xdr:row>94</xdr:row>
          <xdr:rowOff>19050</xdr:rowOff>
        </xdr:to>
        <xdr:sp macro="" textlink="">
          <xdr:nvSpPr>
            <xdr:cNvPr id="30813" name="Check Box 93" hidden="1">
              <a:extLst>
                <a:ext uri="{63B3BB69-23CF-44E3-9099-C40C66FF867C}">
                  <a14:compatExt spid="_x0000_s30813"/>
                </a:ext>
                <a:ext uri="{FF2B5EF4-FFF2-40B4-BE49-F238E27FC236}">
                  <a16:creationId xmlns:a16="http://schemas.microsoft.com/office/drawing/2014/main" id="{00000000-0008-0000-0D00-00005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94</xdr:row>
          <xdr:rowOff>0</xdr:rowOff>
        </xdr:from>
        <xdr:to>
          <xdr:col>8</xdr:col>
          <xdr:colOff>38100</xdr:colOff>
          <xdr:row>95</xdr:row>
          <xdr:rowOff>19050</xdr:rowOff>
        </xdr:to>
        <xdr:sp macro="" textlink="">
          <xdr:nvSpPr>
            <xdr:cNvPr id="30814" name="Check Box 94" hidden="1">
              <a:extLst>
                <a:ext uri="{63B3BB69-23CF-44E3-9099-C40C66FF867C}">
                  <a14:compatExt spid="_x0000_s30814"/>
                </a:ext>
                <a:ext uri="{FF2B5EF4-FFF2-40B4-BE49-F238E27FC236}">
                  <a16:creationId xmlns:a16="http://schemas.microsoft.com/office/drawing/2014/main" id="{00000000-0008-0000-0D00-00005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95</xdr:row>
          <xdr:rowOff>0</xdr:rowOff>
        </xdr:from>
        <xdr:to>
          <xdr:col>8</xdr:col>
          <xdr:colOff>38100</xdr:colOff>
          <xdr:row>96</xdr:row>
          <xdr:rowOff>19050</xdr:rowOff>
        </xdr:to>
        <xdr:sp macro="" textlink="">
          <xdr:nvSpPr>
            <xdr:cNvPr id="30815" name="Check Box 95" hidden="1">
              <a:extLst>
                <a:ext uri="{63B3BB69-23CF-44E3-9099-C40C66FF867C}">
                  <a14:compatExt spid="_x0000_s30815"/>
                </a:ext>
                <a:ext uri="{FF2B5EF4-FFF2-40B4-BE49-F238E27FC236}">
                  <a16:creationId xmlns:a16="http://schemas.microsoft.com/office/drawing/2014/main" id="{00000000-0008-0000-0D00-00005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96</xdr:row>
          <xdr:rowOff>0</xdr:rowOff>
        </xdr:from>
        <xdr:to>
          <xdr:col>8</xdr:col>
          <xdr:colOff>38100</xdr:colOff>
          <xdr:row>97</xdr:row>
          <xdr:rowOff>19050</xdr:rowOff>
        </xdr:to>
        <xdr:sp macro="" textlink="">
          <xdr:nvSpPr>
            <xdr:cNvPr id="30816" name="Check Box 96" hidden="1">
              <a:extLst>
                <a:ext uri="{63B3BB69-23CF-44E3-9099-C40C66FF867C}">
                  <a14:compatExt spid="_x0000_s30816"/>
                </a:ext>
                <a:ext uri="{FF2B5EF4-FFF2-40B4-BE49-F238E27FC236}">
                  <a16:creationId xmlns:a16="http://schemas.microsoft.com/office/drawing/2014/main" id="{00000000-0008-0000-0D00-00006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97</xdr:row>
          <xdr:rowOff>0</xdr:rowOff>
        </xdr:from>
        <xdr:to>
          <xdr:col>8</xdr:col>
          <xdr:colOff>38100</xdr:colOff>
          <xdr:row>98</xdr:row>
          <xdr:rowOff>19050</xdr:rowOff>
        </xdr:to>
        <xdr:sp macro="" textlink="">
          <xdr:nvSpPr>
            <xdr:cNvPr id="30817" name="Check Box 97" hidden="1">
              <a:extLst>
                <a:ext uri="{63B3BB69-23CF-44E3-9099-C40C66FF867C}">
                  <a14:compatExt spid="_x0000_s30817"/>
                </a:ext>
                <a:ext uri="{FF2B5EF4-FFF2-40B4-BE49-F238E27FC236}">
                  <a16:creationId xmlns:a16="http://schemas.microsoft.com/office/drawing/2014/main" id="{00000000-0008-0000-0D00-00006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98</xdr:row>
          <xdr:rowOff>0</xdr:rowOff>
        </xdr:from>
        <xdr:to>
          <xdr:col>8</xdr:col>
          <xdr:colOff>38100</xdr:colOff>
          <xdr:row>99</xdr:row>
          <xdr:rowOff>19050</xdr:rowOff>
        </xdr:to>
        <xdr:sp macro="" textlink="">
          <xdr:nvSpPr>
            <xdr:cNvPr id="30818" name="Check Box 98" hidden="1">
              <a:extLst>
                <a:ext uri="{63B3BB69-23CF-44E3-9099-C40C66FF867C}">
                  <a14:compatExt spid="_x0000_s30818"/>
                </a:ext>
                <a:ext uri="{FF2B5EF4-FFF2-40B4-BE49-F238E27FC236}">
                  <a16:creationId xmlns:a16="http://schemas.microsoft.com/office/drawing/2014/main" id="{00000000-0008-0000-0D00-00006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99</xdr:row>
          <xdr:rowOff>0</xdr:rowOff>
        </xdr:from>
        <xdr:to>
          <xdr:col>8</xdr:col>
          <xdr:colOff>38100</xdr:colOff>
          <xdr:row>100</xdr:row>
          <xdr:rowOff>19050</xdr:rowOff>
        </xdr:to>
        <xdr:sp macro="" textlink="">
          <xdr:nvSpPr>
            <xdr:cNvPr id="30819" name="Check Box 99" hidden="1">
              <a:extLst>
                <a:ext uri="{63B3BB69-23CF-44E3-9099-C40C66FF867C}">
                  <a14:compatExt spid="_x0000_s30819"/>
                </a:ext>
                <a:ext uri="{FF2B5EF4-FFF2-40B4-BE49-F238E27FC236}">
                  <a16:creationId xmlns:a16="http://schemas.microsoft.com/office/drawing/2014/main" id="{00000000-0008-0000-0D00-00006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100</xdr:row>
          <xdr:rowOff>0</xdr:rowOff>
        </xdr:from>
        <xdr:to>
          <xdr:col>8</xdr:col>
          <xdr:colOff>38100</xdr:colOff>
          <xdr:row>101</xdr:row>
          <xdr:rowOff>19050</xdr:rowOff>
        </xdr:to>
        <xdr:sp macro="" textlink="">
          <xdr:nvSpPr>
            <xdr:cNvPr id="30820" name="Check Box 100" hidden="1">
              <a:extLst>
                <a:ext uri="{63B3BB69-23CF-44E3-9099-C40C66FF867C}">
                  <a14:compatExt spid="_x0000_s30820"/>
                </a:ext>
                <a:ext uri="{FF2B5EF4-FFF2-40B4-BE49-F238E27FC236}">
                  <a16:creationId xmlns:a16="http://schemas.microsoft.com/office/drawing/2014/main" id="{00000000-0008-0000-0D00-00006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101</xdr:row>
          <xdr:rowOff>0</xdr:rowOff>
        </xdr:from>
        <xdr:to>
          <xdr:col>8</xdr:col>
          <xdr:colOff>38100</xdr:colOff>
          <xdr:row>102</xdr:row>
          <xdr:rowOff>19050</xdr:rowOff>
        </xdr:to>
        <xdr:sp macro="" textlink="">
          <xdr:nvSpPr>
            <xdr:cNvPr id="30821" name="Check Box 101" hidden="1">
              <a:extLst>
                <a:ext uri="{63B3BB69-23CF-44E3-9099-C40C66FF867C}">
                  <a14:compatExt spid="_x0000_s30821"/>
                </a:ext>
                <a:ext uri="{FF2B5EF4-FFF2-40B4-BE49-F238E27FC236}">
                  <a16:creationId xmlns:a16="http://schemas.microsoft.com/office/drawing/2014/main" id="{00000000-0008-0000-0D00-00006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102</xdr:row>
          <xdr:rowOff>0</xdr:rowOff>
        </xdr:from>
        <xdr:to>
          <xdr:col>8</xdr:col>
          <xdr:colOff>38100</xdr:colOff>
          <xdr:row>103</xdr:row>
          <xdr:rowOff>19050</xdr:rowOff>
        </xdr:to>
        <xdr:sp macro="" textlink="">
          <xdr:nvSpPr>
            <xdr:cNvPr id="30822" name="Check Box 102" hidden="1">
              <a:extLst>
                <a:ext uri="{63B3BB69-23CF-44E3-9099-C40C66FF867C}">
                  <a14:compatExt spid="_x0000_s30822"/>
                </a:ext>
                <a:ext uri="{FF2B5EF4-FFF2-40B4-BE49-F238E27FC236}">
                  <a16:creationId xmlns:a16="http://schemas.microsoft.com/office/drawing/2014/main" id="{00000000-0008-0000-0D00-00006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103</xdr:row>
          <xdr:rowOff>0</xdr:rowOff>
        </xdr:from>
        <xdr:to>
          <xdr:col>8</xdr:col>
          <xdr:colOff>38100</xdr:colOff>
          <xdr:row>104</xdr:row>
          <xdr:rowOff>19050</xdr:rowOff>
        </xdr:to>
        <xdr:sp macro="" textlink="">
          <xdr:nvSpPr>
            <xdr:cNvPr id="30823" name="Check Box 103" hidden="1">
              <a:extLst>
                <a:ext uri="{63B3BB69-23CF-44E3-9099-C40C66FF867C}">
                  <a14:compatExt spid="_x0000_s30823"/>
                </a:ext>
                <a:ext uri="{FF2B5EF4-FFF2-40B4-BE49-F238E27FC236}">
                  <a16:creationId xmlns:a16="http://schemas.microsoft.com/office/drawing/2014/main" id="{00000000-0008-0000-0D00-00006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104</xdr:row>
          <xdr:rowOff>0</xdr:rowOff>
        </xdr:from>
        <xdr:to>
          <xdr:col>8</xdr:col>
          <xdr:colOff>38100</xdr:colOff>
          <xdr:row>105</xdr:row>
          <xdr:rowOff>19050</xdr:rowOff>
        </xdr:to>
        <xdr:sp macro="" textlink="">
          <xdr:nvSpPr>
            <xdr:cNvPr id="30824" name="Check Box 104" hidden="1">
              <a:extLst>
                <a:ext uri="{63B3BB69-23CF-44E3-9099-C40C66FF867C}">
                  <a14:compatExt spid="_x0000_s30824"/>
                </a:ext>
                <a:ext uri="{FF2B5EF4-FFF2-40B4-BE49-F238E27FC236}">
                  <a16:creationId xmlns:a16="http://schemas.microsoft.com/office/drawing/2014/main" id="{00000000-0008-0000-0D00-00006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105</xdr:row>
          <xdr:rowOff>0</xdr:rowOff>
        </xdr:from>
        <xdr:to>
          <xdr:col>8</xdr:col>
          <xdr:colOff>38100</xdr:colOff>
          <xdr:row>106</xdr:row>
          <xdr:rowOff>19050</xdr:rowOff>
        </xdr:to>
        <xdr:sp macro="" textlink="">
          <xdr:nvSpPr>
            <xdr:cNvPr id="30825" name="Check Box 105" hidden="1">
              <a:extLst>
                <a:ext uri="{63B3BB69-23CF-44E3-9099-C40C66FF867C}">
                  <a14:compatExt spid="_x0000_s30825"/>
                </a:ext>
                <a:ext uri="{FF2B5EF4-FFF2-40B4-BE49-F238E27FC236}">
                  <a16:creationId xmlns:a16="http://schemas.microsoft.com/office/drawing/2014/main" id="{00000000-0008-0000-0D00-00006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106</xdr:row>
          <xdr:rowOff>0</xdr:rowOff>
        </xdr:from>
        <xdr:to>
          <xdr:col>8</xdr:col>
          <xdr:colOff>38100</xdr:colOff>
          <xdr:row>107</xdr:row>
          <xdr:rowOff>19050</xdr:rowOff>
        </xdr:to>
        <xdr:sp macro="" textlink="">
          <xdr:nvSpPr>
            <xdr:cNvPr id="30826" name="Check Box 106" hidden="1">
              <a:extLst>
                <a:ext uri="{63B3BB69-23CF-44E3-9099-C40C66FF867C}">
                  <a14:compatExt spid="_x0000_s30826"/>
                </a:ext>
                <a:ext uri="{FF2B5EF4-FFF2-40B4-BE49-F238E27FC236}">
                  <a16:creationId xmlns:a16="http://schemas.microsoft.com/office/drawing/2014/main" id="{00000000-0008-0000-0D00-00006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107</xdr:row>
          <xdr:rowOff>0</xdr:rowOff>
        </xdr:from>
        <xdr:to>
          <xdr:col>8</xdr:col>
          <xdr:colOff>38100</xdr:colOff>
          <xdr:row>108</xdr:row>
          <xdr:rowOff>19050</xdr:rowOff>
        </xdr:to>
        <xdr:sp macro="" textlink="">
          <xdr:nvSpPr>
            <xdr:cNvPr id="30827" name="Check Box 107" hidden="1">
              <a:extLst>
                <a:ext uri="{63B3BB69-23CF-44E3-9099-C40C66FF867C}">
                  <a14:compatExt spid="_x0000_s30827"/>
                </a:ext>
                <a:ext uri="{FF2B5EF4-FFF2-40B4-BE49-F238E27FC236}">
                  <a16:creationId xmlns:a16="http://schemas.microsoft.com/office/drawing/2014/main" id="{00000000-0008-0000-0D00-00006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108</xdr:row>
          <xdr:rowOff>0</xdr:rowOff>
        </xdr:from>
        <xdr:to>
          <xdr:col>8</xdr:col>
          <xdr:colOff>38100</xdr:colOff>
          <xdr:row>109</xdr:row>
          <xdr:rowOff>19050</xdr:rowOff>
        </xdr:to>
        <xdr:sp macro="" textlink="">
          <xdr:nvSpPr>
            <xdr:cNvPr id="30828" name="Check Box 108" hidden="1">
              <a:extLst>
                <a:ext uri="{63B3BB69-23CF-44E3-9099-C40C66FF867C}">
                  <a14:compatExt spid="_x0000_s30828"/>
                </a:ext>
                <a:ext uri="{FF2B5EF4-FFF2-40B4-BE49-F238E27FC236}">
                  <a16:creationId xmlns:a16="http://schemas.microsoft.com/office/drawing/2014/main" id="{00000000-0008-0000-0D00-00006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109</xdr:row>
          <xdr:rowOff>0</xdr:rowOff>
        </xdr:from>
        <xdr:to>
          <xdr:col>8</xdr:col>
          <xdr:colOff>38100</xdr:colOff>
          <xdr:row>110</xdr:row>
          <xdr:rowOff>19050</xdr:rowOff>
        </xdr:to>
        <xdr:sp macro="" textlink="">
          <xdr:nvSpPr>
            <xdr:cNvPr id="30829" name="Check Box 109" hidden="1">
              <a:extLst>
                <a:ext uri="{63B3BB69-23CF-44E3-9099-C40C66FF867C}">
                  <a14:compatExt spid="_x0000_s30829"/>
                </a:ext>
                <a:ext uri="{FF2B5EF4-FFF2-40B4-BE49-F238E27FC236}">
                  <a16:creationId xmlns:a16="http://schemas.microsoft.com/office/drawing/2014/main" id="{00000000-0008-0000-0D00-00006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110</xdr:row>
          <xdr:rowOff>0</xdr:rowOff>
        </xdr:from>
        <xdr:to>
          <xdr:col>8</xdr:col>
          <xdr:colOff>38100</xdr:colOff>
          <xdr:row>111</xdr:row>
          <xdr:rowOff>19050</xdr:rowOff>
        </xdr:to>
        <xdr:sp macro="" textlink="">
          <xdr:nvSpPr>
            <xdr:cNvPr id="30830" name="Check Box 110" hidden="1">
              <a:extLst>
                <a:ext uri="{63B3BB69-23CF-44E3-9099-C40C66FF867C}">
                  <a14:compatExt spid="_x0000_s30830"/>
                </a:ext>
                <a:ext uri="{FF2B5EF4-FFF2-40B4-BE49-F238E27FC236}">
                  <a16:creationId xmlns:a16="http://schemas.microsoft.com/office/drawing/2014/main" id="{00000000-0008-0000-0D00-00006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111</xdr:row>
          <xdr:rowOff>0</xdr:rowOff>
        </xdr:from>
        <xdr:to>
          <xdr:col>8</xdr:col>
          <xdr:colOff>38100</xdr:colOff>
          <xdr:row>112</xdr:row>
          <xdr:rowOff>19050</xdr:rowOff>
        </xdr:to>
        <xdr:sp macro="" textlink="">
          <xdr:nvSpPr>
            <xdr:cNvPr id="30831" name="Check Box 111" hidden="1">
              <a:extLst>
                <a:ext uri="{63B3BB69-23CF-44E3-9099-C40C66FF867C}">
                  <a14:compatExt spid="_x0000_s30831"/>
                </a:ext>
                <a:ext uri="{FF2B5EF4-FFF2-40B4-BE49-F238E27FC236}">
                  <a16:creationId xmlns:a16="http://schemas.microsoft.com/office/drawing/2014/main" id="{00000000-0008-0000-0D00-00006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112</xdr:row>
          <xdr:rowOff>0</xdr:rowOff>
        </xdr:from>
        <xdr:to>
          <xdr:col>8</xdr:col>
          <xdr:colOff>38100</xdr:colOff>
          <xdr:row>113</xdr:row>
          <xdr:rowOff>19050</xdr:rowOff>
        </xdr:to>
        <xdr:sp macro="" textlink="">
          <xdr:nvSpPr>
            <xdr:cNvPr id="30832" name="Check Box 112" hidden="1">
              <a:extLst>
                <a:ext uri="{63B3BB69-23CF-44E3-9099-C40C66FF867C}">
                  <a14:compatExt spid="_x0000_s30832"/>
                </a:ext>
                <a:ext uri="{FF2B5EF4-FFF2-40B4-BE49-F238E27FC236}">
                  <a16:creationId xmlns:a16="http://schemas.microsoft.com/office/drawing/2014/main" id="{00000000-0008-0000-0D00-00007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113</xdr:row>
          <xdr:rowOff>0</xdr:rowOff>
        </xdr:from>
        <xdr:to>
          <xdr:col>8</xdr:col>
          <xdr:colOff>38100</xdr:colOff>
          <xdr:row>114</xdr:row>
          <xdr:rowOff>19050</xdr:rowOff>
        </xdr:to>
        <xdr:sp macro="" textlink="">
          <xdr:nvSpPr>
            <xdr:cNvPr id="30833" name="Check Box 113" hidden="1">
              <a:extLst>
                <a:ext uri="{63B3BB69-23CF-44E3-9099-C40C66FF867C}">
                  <a14:compatExt spid="_x0000_s30833"/>
                </a:ext>
                <a:ext uri="{FF2B5EF4-FFF2-40B4-BE49-F238E27FC236}">
                  <a16:creationId xmlns:a16="http://schemas.microsoft.com/office/drawing/2014/main" id="{00000000-0008-0000-0D00-00007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114</xdr:row>
          <xdr:rowOff>0</xdr:rowOff>
        </xdr:from>
        <xdr:to>
          <xdr:col>8</xdr:col>
          <xdr:colOff>38100</xdr:colOff>
          <xdr:row>115</xdr:row>
          <xdr:rowOff>19050</xdr:rowOff>
        </xdr:to>
        <xdr:sp macro="" textlink="">
          <xdr:nvSpPr>
            <xdr:cNvPr id="30834" name="Check Box 114" hidden="1">
              <a:extLst>
                <a:ext uri="{63B3BB69-23CF-44E3-9099-C40C66FF867C}">
                  <a14:compatExt spid="_x0000_s30834"/>
                </a:ext>
                <a:ext uri="{FF2B5EF4-FFF2-40B4-BE49-F238E27FC236}">
                  <a16:creationId xmlns:a16="http://schemas.microsoft.com/office/drawing/2014/main" id="{00000000-0008-0000-0D00-00007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115</xdr:row>
          <xdr:rowOff>0</xdr:rowOff>
        </xdr:from>
        <xdr:to>
          <xdr:col>8</xdr:col>
          <xdr:colOff>38100</xdr:colOff>
          <xdr:row>116</xdr:row>
          <xdr:rowOff>19050</xdr:rowOff>
        </xdr:to>
        <xdr:sp macro="" textlink="">
          <xdr:nvSpPr>
            <xdr:cNvPr id="30835" name="Check Box 115" hidden="1">
              <a:extLst>
                <a:ext uri="{63B3BB69-23CF-44E3-9099-C40C66FF867C}">
                  <a14:compatExt spid="_x0000_s30835"/>
                </a:ext>
                <a:ext uri="{FF2B5EF4-FFF2-40B4-BE49-F238E27FC236}">
                  <a16:creationId xmlns:a16="http://schemas.microsoft.com/office/drawing/2014/main" id="{00000000-0008-0000-0D00-00007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116</xdr:row>
          <xdr:rowOff>0</xdr:rowOff>
        </xdr:from>
        <xdr:to>
          <xdr:col>8</xdr:col>
          <xdr:colOff>38100</xdr:colOff>
          <xdr:row>117</xdr:row>
          <xdr:rowOff>19050</xdr:rowOff>
        </xdr:to>
        <xdr:sp macro="" textlink="">
          <xdr:nvSpPr>
            <xdr:cNvPr id="30836" name="Check Box 116" hidden="1">
              <a:extLst>
                <a:ext uri="{63B3BB69-23CF-44E3-9099-C40C66FF867C}">
                  <a14:compatExt spid="_x0000_s30836"/>
                </a:ext>
                <a:ext uri="{FF2B5EF4-FFF2-40B4-BE49-F238E27FC236}">
                  <a16:creationId xmlns:a16="http://schemas.microsoft.com/office/drawing/2014/main" id="{00000000-0008-0000-0D00-00007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117</xdr:row>
          <xdr:rowOff>0</xdr:rowOff>
        </xdr:from>
        <xdr:to>
          <xdr:col>8</xdr:col>
          <xdr:colOff>38100</xdr:colOff>
          <xdr:row>118</xdr:row>
          <xdr:rowOff>19050</xdr:rowOff>
        </xdr:to>
        <xdr:sp macro="" textlink="">
          <xdr:nvSpPr>
            <xdr:cNvPr id="30837" name="Check Box 117" hidden="1">
              <a:extLst>
                <a:ext uri="{63B3BB69-23CF-44E3-9099-C40C66FF867C}">
                  <a14:compatExt spid="_x0000_s30837"/>
                </a:ext>
                <a:ext uri="{FF2B5EF4-FFF2-40B4-BE49-F238E27FC236}">
                  <a16:creationId xmlns:a16="http://schemas.microsoft.com/office/drawing/2014/main" id="{00000000-0008-0000-0D00-00007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118</xdr:row>
          <xdr:rowOff>0</xdr:rowOff>
        </xdr:from>
        <xdr:to>
          <xdr:col>8</xdr:col>
          <xdr:colOff>38100</xdr:colOff>
          <xdr:row>119</xdr:row>
          <xdr:rowOff>19050</xdr:rowOff>
        </xdr:to>
        <xdr:sp macro="" textlink="">
          <xdr:nvSpPr>
            <xdr:cNvPr id="30838" name="Check Box 118" hidden="1">
              <a:extLst>
                <a:ext uri="{63B3BB69-23CF-44E3-9099-C40C66FF867C}">
                  <a14:compatExt spid="_x0000_s30838"/>
                </a:ext>
                <a:ext uri="{FF2B5EF4-FFF2-40B4-BE49-F238E27FC236}">
                  <a16:creationId xmlns:a16="http://schemas.microsoft.com/office/drawing/2014/main" id="{00000000-0008-0000-0D00-00007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119</xdr:row>
          <xdr:rowOff>0</xdr:rowOff>
        </xdr:from>
        <xdr:to>
          <xdr:col>8</xdr:col>
          <xdr:colOff>38100</xdr:colOff>
          <xdr:row>120</xdr:row>
          <xdr:rowOff>19050</xdr:rowOff>
        </xdr:to>
        <xdr:sp macro="" textlink="">
          <xdr:nvSpPr>
            <xdr:cNvPr id="30839" name="Check Box 119" hidden="1">
              <a:extLst>
                <a:ext uri="{63B3BB69-23CF-44E3-9099-C40C66FF867C}">
                  <a14:compatExt spid="_x0000_s30839"/>
                </a:ext>
                <a:ext uri="{FF2B5EF4-FFF2-40B4-BE49-F238E27FC236}">
                  <a16:creationId xmlns:a16="http://schemas.microsoft.com/office/drawing/2014/main" id="{00000000-0008-0000-0D00-00007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120</xdr:row>
          <xdr:rowOff>0</xdr:rowOff>
        </xdr:from>
        <xdr:to>
          <xdr:col>8</xdr:col>
          <xdr:colOff>38100</xdr:colOff>
          <xdr:row>121</xdr:row>
          <xdr:rowOff>19050</xdr:rowOff>
        </xdr:to>
        <xdr:sp macro="" textlink="">
          <xdr:nvSpPr>
            <xdr:cNvPr id="30840" name="Check Box 120" hidden="1">
              <a:extLst>
                <a:ext uri="{63B3BB69-23CF-44E3-9099-C40C66FF867C}">
                  <a14:compatExt spid="_x0000_s30840"/>
                </a:ext>
                <a:ext uri="{FF2B5EF4-FFF2-40B4-BE49-F238E27FC236}">
                  <a16:creationId xmlns:a16="http://schemas.microsoft.com/office/drawing/2014/main" id="{00000000-0008-0000-0D00-00007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121</xdr:row>
          <xdr:rowOff>0</xdr:rowOff>
        </xdr:from>
        <xdr:to>
          <xdr:col>8</xdr:col>
          <xdr:colOff>38100</xdr:colOff>
          <xdr:row>122</xdr:row>
          <xdr:rowOff>19050</xdr:rowOff>
        </xdr:to>
        <xdr:sp macro="" textlink="">
          <xdr:nvSpPr>
            <xdr:cNvPr id="30841" name="Check Box 121" hidden="1">
              <a:extLst>
                <a:ext uri="{63B3BB69-23CF-44E3-9099-C40C66FF867C}">
                  <a14:compatExt spid="_x0000_s30841"/>
                </a:ext>
                <a:ext uri="{FF2B5EF4-FFF2-40B4-BE49-F238E27FC236}">
                  <a16:creationId xmlns:a16="http://schemas.microsoft.com/office/drawing/2014/main" id="{00000000-0008-0000-0D00-00007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122</xdr:row>
          <xdr:rowOff>0</xdr:rowOff>
        </xdr:from>
        <xdr:to>
          <xdr:col>8</xdr:col>
          <xdr:colOff>38100</xdr:colOff>
          <xdr:row>123</xdr:row>
          <xdr:rowOff>19050</xdr:rowOff>
        </xdr:to>
        <xdr:sp macro="" textlink="">
          <xdr:nvSpPr>
            <xdr:cNvPr id="30842" name="Check Box 122" hidden="1">
              <a:extLst>
                <a:ext uri="{63B3BB69-23CF-44E3-9099-C40C66FF867C}">
                  <a14:compatExt spid="_x0000_s30842"/>
                </a:ext>
                <a:ext uri="{FF2B5EF4-FFF2-40B4-BE49-F238E27FC236}">
                  <a16:creationId xmlns:a16="http://schemas.microsoft.com/office/drawing/2014/main" id="{00000000-0008-0000-0D00-00007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123</xdr:row>
          <xdr:rowOff>0</xdr:rowOff>
        </xdr:from>
        <xdr:to>
          <xdr:col>8</xdr:col>
          <xdr:colOff>38100</xdr:colOff>
          <xdr:row>124</xdr:row>
          <xdr:rowOff>19050</xdr:rowOff>
        </xdr:to>
        <xdr:sp macro="" textlink="">
          <xdr:nvSpPr>
            <xdr:cNvPr id="30843" name="Check Box 123" hidden="1">
              <a:extLst>
                <a:ext uri="{63B3BB69-23CF-44E3-9099-C40C66FF867C}">
                  <a14:compatExt spid="_x0000_s30843"/>
                </a:ext>
                <a:ext uri="{FF2B5EF4-FFF2-40B4-BE49-F238E27FC236}">
                  <a16:creationId xmlns:a16="http://schemas.microsoft.com/office/drawing/2014/main" id="{00000000-0008-0000-0D00-00007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124</xdr:row>
          <xdr:rowOff>0</xdr:rowOff>
        </xdr:from>
        <xdr:to>
          <xdr:col>8</xdr:col>
          <xdr:colOff>38100</xdr:colOff>
          <xdr:row>125</xdr:row>
          <xdr:rowOff>19050</xdr:rowOff>
        </xdr:to>
        <xdr:sp macro="" textlink="">
          <xdr:nvSpPr>
            <xdr:cNvPr id="30844" name="Check Box 124" hidden="1">
              <a:extLst>
                <a:ext uri="{63B3BB69-23CF-44E3-9099-C40C66FF867C}">
                  <a14:compatExt spid="_x0000_s30844"/>
                </a:ext>
                <a:ext uri="{FF2B5EF4-FFF2-40B4-BE49-F238E27FC236}">
                  <a16:creationId xmlns:a16="http://schemas.microsoft.com/office/drawing/2014/main" id="{00000000-0008-0000-0D00-00007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125</xdr:row>
          <xdr:rowOff>0</xdr:rowOff>
        </xdr:from>
        <xdr:to>
          <xdr:col>8</xdr:col>
          <xdr:colOff>38100</xdr:colOff>
          <xdr:row>126</xdr:row>
          <xdr:rowOff>19050</xdr:rowOff>
        </xdr:to>
        <xdr:sp macro="" textlink="">
          <xdr:nvSpPr>
            <xdr:cNvPr id="30845" name="Check Box 125" hidden="1">
              <a:extLst>
                <a:ext uri="{63B3BB69-23CF-44E3-9099-C40C66FF867C}">
                  <a14:compatExt spid="_x0000_s30845"/>
                </a:ext>
                <a:ext uri="{FF2B5EF4-FFF2-40B4-BE49-F238E27FC236}">
                  <a16:creationId xmlns:a16="http://schemas.microsoft.com/office/drawing/2014/main" id="{00000000-0008-0000-0D00-00007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126</xdr:row>
          <xdr:rowOff>0</xdr:rowOff>
        </xdr:from>
        <xdr:to>
          <xdr:col>8</xdr:col>
          <xdr:colOff>38100</xdr:colOff>
          <xdr:row>127</xdr:row>
          <xdr:rowOff>19050</xdr:rowOff>
        </xdr:to>
        <xdr:sp macro="" textlink="">
          <xdr:nvSpPr>
            <xdr:cNvPr id="30846" name="Check Box 126" hidden="1">
              <a:extLst>
                <a:ext uri="{63B3BB69-23CF-44E3-9099-C40C66FF867C}">
                  <a14:compatExt spid="_x0000_s30846"/>
                </a:ext>
                <a:ext uri="{FF2B5EF4-FFF2-40B4-BE49-F238E27FC236}">
                  <a16:creationId xmlns:a16="http://schemas.microsoft.com/office/drawing/2014/main" id="{00000000-0008-0000-0D00-00007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127</xdr:row>
          <xdr:rowOff>0</xdr:rowOff>
        </xdr:from>
        <xdr:to>
          <xdr:col>8</xdr:col>
          <xdr:colOff>38100</xdr:colOff>
          <xdr:row>128</xdr:row>
          <xdr:rowOff>19050</xdr:rowOff>
        </xdr:to>
        <xdr:sp macro="" textlink="">
          <xdr:nvSpPr>
            <xdr:cNvPr id="30847" name="Check Box 127" hidden="1">
              <a:extLst>
                <a:ext uri="{63B3BB69-23CF-44E3-9099-C40C66FF867C}">
                  <a14:compatExt spid="_x0000_s30847"/>
                </a:ext>
                <a:ext uri="{FF2B5EF4-FFF2-40B4-BE49-F238E27FC236}">
                  <a16:creationId xmlns:a16="http://schemas.microsoft.com/office/drawing/2014/main" id="{00000000-0008-0000-0D00-00007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128</xdr:row>
          <xdr:rowOff>0</xdr:rowOff>
        </xdr:from>
        <xdr:to>
          <xdr:col>8</xdr:col>
          <xdr:colOff>38100</xdr:colOff>
          <xdr:row>129</xdr:row>
          <xdr:rowOff>19050</xdr:rowOff>
        </xdr:to>
        <xdr:sp macro="" textlink="">
          <xdr:nvSpPr>
            <xdr:cNvPr id="30848" name="Check Box 128" hidden="1">
              <a:extLst>
                <a:ext uri="{63B3BB69-23CF-44E3-9099-C40C66FF867C}">
                  <a14:compatExt spid="_x0000_s30848"/>
                </a:ext>
                <a:ext uri="{FF2B5EF4-FFF2-40B4-BE49-F238E27FC236}">
                  <a16:creationId xmlns:a16="http://schemas.microsoft.com/office/drawing/2014/main" id="{00000000-0008-0000-0D00-00008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129</xdr:row>
          <xdr:rowOff>0</xdr:rowOff>
        </xdr:from>
        <xdr:to>
          <xdr:col>8</xdr:col>
          <xdr:colOff>38100</xdr:colOff>
          <xdr:row>130</xdr:row>
          <xdr:rowOff>19050</xdr:rowOff>
        </xdr:to>
        <xdr:sp macro="" textlink="">
          <xdr:nvSpPr>
            <xdr:cNvPr id="30849" name="Check Box 129" hidden="1">
              <a:extLst>
                <a:ext uri="{63B3BB69-23CF-44E3-9099-C40C66FF867C}">
                  <a14:compatExt spid="_x0000_s30849"/>
                </a:ext>
                <a:ext uri="{FF2B5EF4-FFF2-40B4-BE49-F238E27FC236}">
                  <a16:creationId xmlns:a16="http://schemas.microsoft.com/office/drawing/2014/main" id="{00000000-0008-0000-0D00-00008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28575</xdr:rowOff>
        </xdr:from>
        <xdr:to>
          <xdr:col>12</xdr:col>
          <xdr:colOff>723900</xdr:colOff>
          <xdr:row>7</xdr:row>
          <xdr:rowOff>66675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E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une dépense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104775</xdr:rowOff>
        </xdr:from>
        <xdr:to>
          <xdr:col>5</xdr:col>
          <xdr:colOff>85725</xdr:colOff>
          <xdr:row>13</xdr:row>
          <xdr:rowOff>28575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E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104775</xdr:rowOff>
        </xdr:from>
        <xdr:to>
          <xdr:col>5</xdr:col>
          <xdr:colOff>85725</xdr:colOff>
          <xdr:row>14</xdr:row>
          <xdr:rowOff>28575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E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104775</xdr:rowOff>
        </xdr:from>
        <xdr:to>
          <xdr:col>5</xdr:col>
          <xdr:colOff>85725</xdr:colOff>
          <xdr:row>15</xdr:row>
          <xdr:rowOff>28575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E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104775</xdr:rowOff>
        </xdr:from>
        <xdr:to>
          <xdr:col>5</xdr:col>
          <xdr:colOff>85725</xdr:colOff>
          <xdr:row>16</xdr:row>
          <xdr:rowOff>28575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E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104775</xdr:rowOff>
        </xdr:from>
        <xdr:to>
          <xdr:col>5</xdr:col>
          <xdr:colOff>85725</xdr:colOff>
          <xdr:row>17</xdr:row>
          <xdr:rowOff>28575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E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104775</xdr:rowOff>
        </xdr:from>
        <xdr:to>
          <xdr:col>5</xdr:col>
          <xdr:colOff>85725</xdr:colOff>
          <xdr:row>18</xdr:row>
          <xdr:rowOff>28575</xdr:rowOff>
        </xdr:to>
        <xdr:sp macro="" textlink="">
          <xdr:nvSpPr>
            <xdr:cNvPr id="31751" name="Check Box 7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E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104775</xdr:rowOff>
        </xdr:from>
        <xdr:to>
          <xdr:col>5</xdr:col>
          <xdr:colOff>85725</xdr:colOff>
          <xdr:row>19</xdr:row>
          <xdr:rowOff>28575</xdr:rowOff>
        </xdr:to>
        <xdr:sp macro="" textlink="">
          <xdr:nvSpPr>
            <xdr:cNvPr id="31752" name="Check Box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E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104775</xdr:rowOff>
        </xdr:from>
        <xdr:to>
          <xdr:col>5</xdr:col>
          <xdr:colOff>85725</xdr:colOff>
          <xdr:row>20</xdr:row>
          <xdr:rowOff>28575</xdr:rowOff>
        </xdr:to>
        <xdr:sp macro="" textlink="">
          <xdr:nvSpPr>
            <xdr:cNvPr id="31753" name="Check Box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E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104775</xdr:rowOff>
        </xdr:from>
        <xdr:to>
          <xdr:col>5</xdr:col>
          <xdr:colOff>85725</xdr:colOff>
          <xdr:row>21</xdr:row>
          <xdr:rowOff>28575</xdr:rowOff>
        </xdr:to>
        <xdr:sp macro="" textlink="">
          <xdr:nvSpPr>
            <xdr:cNvPr id="31754" name="Check Box 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E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104775</xdr:rowOff>
        </xdr:from>
        <xdr:to>
          <xdr:col>5</xdr:col>
          <xdr:colOff>85725</xdr:colOff>
          <xdr:row>22</xdr:row>
          <xdr:rowOff>28575</xdr:rowOff>
        </xdr:to>
        <xdr:sp macro="" textlink="">
          <xdr:nvSpPr>
            <xdr:cNvPr id="31755" name="Check Box 11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0E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104775</xdr:rowOff>
        </xdr:from>
        <xdr:to>
          <xdr:col>5</xdr:col>
          <xdr:colOff>85725</xdr:colOff>
          <xdr:row>23</xdr:row>
          <xdr:rowOff>28575</xdr:rowOff>
        </xdr:to>
        <xdr:sp macro="" textlink="">
          <xdr:nvSpPr>
            <xdr:cNvPr id="31756" name="Check Box 12" hidden="1">
              <a:extLst>
                <a:ext uri="{63B3BB69-23CF-44E3-9099-C40C66FF867C}">
                  <a14:compatExt spid="_x0000_s31756"/>
                </a:ext>
                <a:ext uri="{FF2B5EF4-FFF2-40B4-BE49-F238E27FC236}">
                  <a16:creationId xmlns:a16="http://schemas.microsoft.com/office/drawing/2014/main" id="{00000000-0008-0000-0E00-00000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104775</xdr:rowOff>
        </xdr:from>
        <xdr:to>
          <xdr:col>5</xdr:col>
          <xdr:colOff>85725</xdr:colOff>
          <xdr:row>24</xdr:row>
          <xdr:rowOff>28575</xdr:rowOff>
        </xdr:to>
        <xdr:sp macro="" textlink="">
          <xdr:nvSpPr>
            <xdr:cNvPr id="31757" name="Check Box 13" hidden="1">
              <a:extLst>
                <a:ext uri="{63B3BB69-23CF-44E3-9099-C40C66FF867C}">
                  <a14:compatExt spid="_x0000_s31757"/>
                </a:ext>
                <a:ext uri="{FF2B5EF4-FFF2-40B4-BE49-F238E27FC236}">
                  <a16:creationId xmlns:a16="http://schemas.microsoft.com/office/drawing/2014/main" id="{00000000-0008-0000-0E00-00000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104775</xdr:rowOff>
        </xdr:from>
        <xdr:to>
          <xdr:col>5</xdr:col>
          <xdr:colOff>85725</xdr:colOff>
          <xdr:row>25</xdr:row>
          <xdr:rowOff>28575</xdr:rowOff>
        </xdr:to>
        <xdr:sp macro="" textlink="">
          <xdr:nvSpPr>
            <xdr:cNvPr id="31758" name="Check Box 14" hidden="1">
              <a:extLst>
                <a:ext uri="{63B3BB69-23CF-44E3-9099-C40C66FF867C}">
                  <a14:compatExt spid="_x0000_s31758"/>
                </a:ext>
                <a:ext uri="{FF2B5EF4-FFF2-40B4-BE49-F238E27FC236}">
                  <a16:creationId xmlns:a16="http://schemas.microsoft.com/office/drawing/2014/main" id="{00000000-0008-0000-0E00-00000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104775</xdr:rowOff>
        </xdr:from>
        <xdr:to>
          <xdr:col>5</xdr:col>
          <xdr:colOff>85725</xdr:colOff>
          <xdr:row>26</xdr:row>
          <xdr:rowOff>28575</xdr:rowOff>
        </xdr:to>
        <xdr:sp macro="" textlink="">
          <xdr:nvSpPr>
            <xdr:cNvPr id="31759" name="Check Box 15" hidden="1">
              <a:extLst>
                <a:ext uri="{63B3BB69-23CF-44E3-9099-C40C66FF867C}">
                  <a14:compatExt spid="_x0000_s31759"/>
                </a:ext>
                <a:ext uri="{FF2B5EF4-FFF2-40B4-BE49-F238E27FC236}">
                  <a16:creationId xmlns:a16="http://schemas.microsoft.com/office/drawing/2014/main" id="{00000000-0008-0000-0E00-00000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104775</xdr:rowOff>
        </xdr:from>
        <xdr:to>
          <xdr:col>5</xdr:col>
          <xdr:colOff>85725</xdr:colOff>
          <xdr:row>27</xdr:row>
          <xdr:rowOff>28575</xdr:rowOff>
        </xdr:to>
        <xdr:sp macro="" textlink="">
          <xdr:nvSpPr>
            <xdr:cNvPr id="31760" name="Check Box 16" hidden="1">
              <a:extLst>
                <a:ext uri="{63B3BB69-23CF-44E3-9099-C40C66FF867C}">
                  <a14:compatExt spid="_x0000_s31760"/>
                </a:ext>
                <a:ext uri="{FF2B5EF4-FFF2-40B4-BE49-F238E27FC236}">
                  <a16:creationId xmlns:a16="http://schemas.microsoft.com/office/drawing/2014/main" id="{00000000-0008-0000-0E00-00001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104775</xdr:rowOff>
        </xdr:from>
        <xdr:to>
          <xdr:col>5</xdr:col>
          <xdr:colOff>85725</xdr:colOff>
          <xdr:row>28</xdr:row>
          <xdr:rowOff>28575</xdr:rowOff>
        </xdr:to>
        <xdr:sp macro="" textlink="">
          <xdr:nvSpPr>
            <xdr:cNvPr id="31761" name="Check Box 17" hidden="1">
              <a:extLst>
                <a:ext uri="{63B3BB69-23CF-44E3-9099-C40C66FF867C}">
                  <a14:compatExt spid="_x0000_s31761"/>
                </a:ext>
                <a:ext uri="{FF2B5EF4-FFF2-40B4-BE49-F238E27FC236}">
                  <a16:creationId xmlns:a16="http://schemas.microsoft.com/office/drawing/2014/main" id="{00000000-0008-0000-0E00-00001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104775</xdr:rowOff>
        </xdr:from>
        <xdr:to>
          <xdr:col>5</xdr:col>
          <xdr:colOff>85725</xdr:colOff>
          <xdr:row>29</xdr:row>
          <xdr:rowOff>28575</xdr:rowOff>
        </xdr:to>
        <xdr:sp macro="" textlink="">
          <xdr:nvSpPr>
            <xdr:cNvPr id="31762" name="Check Box 18" hidden="1">
              <a:extLst>
                <a:ext uri="{63B3BB69-23CF-44E3-9099-C40C66FF867C}">
                  <a14:compatExt spid="_x0000_s31762"/>
                </a:ext>
                <a:ext uri="{FF2B5EF4-FFF2-40B4-BE49-F238E27FC236}">
                  <a16:creationId xmlns:a16="http://schemas.microsoft.com/office/drawing/2014/main" id="{00000000-0008-0000-0E00-00001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104775</xdr:rowOff>
        </xdr:from>
        <xdr:to>
          <xdr:col>5</xdr:col>
          <xdr:colOff>85725</xdr:colOff>
          <xdr:row>30</xdr:row>
          <xdr:rowOff>28575</xdr:rowOff>
        </xdr:to>
        <xdr:sp macro="" textlink="">
          <xdr:nvSpPr>
            <xdr:cNvPr id="31763" name="Check Box 19" hidden="1">
              <a:extLst>
                <a:ext uri="{63B3BB69-23CF-44E3-9099-C40C66FF867C}">
                  <a14:compatExt spid="_x0000_s31763"/>
                </a:ext>
                <a:ext uri="{FF2B5EF4-FFF2-40B4-BE49-F238E27FC236}">
                  <a16:creationId xmlns:a16="http://schemas.microsoft.com/office/drawing/2014/main" id="{00000000-0008-0000-0E00-00001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104775</xdr:rowOff>
        </xdr:from>
        <xdr:to>
          <xdr:col>5</xdr:col>
          <xdr:colOff>85725</xdr:colOff>
          <xdr:row>31</xdr:row>
          <xdr:rowOff>28575</xdr:rowOff>
        </xdr:to>
        <xdr:sp macro="" textlink="">
          <xdr:nvSpPr>
            <xdr:cNvPr id="31764" name="Check Box 20" hidden="1">
              <a:extLst>
                <a:ext uri="{63B3BB69-23CF-44E3-9099-C40C66FF867C}">
                  <a14:compatExt spid="_x0000_s31764"/>
                </a:ext>
                <a:ext uri="{FF2B5EF4-FFF2-40B4-BE49-F238E27FC236}">
                  <a16:creationId xmlns:a16="http://schemas.microsoft.com/office/drawing/2014/main" id="{00000000-0008-0000-0E00-00001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104775</xdr:rowOff>
        </xdr:from>
        <xdr:to>
          <xdr:col>5</xdr:col>
          <xdr:colOff>85725</xdr:colOff>
          <xdr:row>32</xdr:row>
          <xdr:rowOff>28575</xdr:rowOff>
        </xdr:to>
        <xdr:sp macro="" textlink="">
          <xdr:nvSpPr>
            <xdr:cNvPr id="31765" name="Check Box 21" hidden="1">
              <a:extLst>
                <a:ext uri="{63B3BB69-23CF-44E3-9099-C40C66FF867C}">
                  <a14:compatExt spid="_x0000_s31765"/>
                </a:ext>
                <a:ext uri="{FF2B5EF4-FFF2-40B4-BE49-F238E27FC236}">
                  <a16:creationId xmlns:a16="http://schemas.microsoft.com/office/drawing/2014/main" id="{00000000-0008-0000-0E00-00001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104775</xdr:rowOff>
        </xdr:from>
        <xdr:to>
          <xdr:col>5</xdr:col>
          <xdr:colOff>85725</xdr:colOff>
          <xdr:row>33</xdr:row>
          <xdr:rowOff>28575</xdr:rowOff>
        </xdr:to>
        <xdr:sp macro="" textlink="">
          <xdr:nvSpPr>
            <xdr:cNvPr id="31766" name="Check Box 22" hidden="1">
              <a:extLst>
                <a:ext uri="{63B3BB69-23CF-44E3-9099-C40C66FF867C}">
                  <a14:compatExt spid="_x0000_s31766"/>
                </a:ext>
                <a:ext uri="{FF2B5EF4-FFF2-40B4-BE49-F238E27FC236}">
                  <a16:creationId xmlns:a16="http://schemas.microsoft.com/office/drawing/2014/main" id="{00000000-0008-0000-0E00-00001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104775</xdr:rowOff>
        </xdr:from>
        <xdr:to>
          <xdr:col>5</xdr:col>
          <xdr:colOff>85725</xdr:colOff>
          <xdr:row>34</xdr:row>
          <xdr:rowOff>28575</xdr:rowOff>
        </xdr:to>
        <xdr:sp macro="" textlink="">
          <xdr:nvSpPr>
            <xdr:cNvPr id="31767" name="Check Box 23" hidden="1">
              <a:extLst>
                <a:ext uri="{63B3BB69-23CF-44E3-9099-C40C66FF867C}">
                  <a14:compatExt spid="_x0000_s31767"/>
                </a:ext>
                <a:ext uri="{FF2B5EF4-FFF2-40B4-BE49-F238E27FC236}">
                  <a16:creationId xmlns:a16="http://schemas.microsoft.com/office/drawing/2014/main" id="{00000000-0008-0000-0E00-00001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104775</xdr:rowOff>
        </xdr:from>
        <xdr:to>
          <xdr:col>5</xdr:col>
          <xdr:colOff>85725</xdr:colOff>
          <xdr:row>35</xdr:row>
          <xdr:rowOff>28575</xdr:rowOff>
        </xdr:to>
        <xdr:sp macro="" textlink="">
          <xdr:nvSpPr>
            <xdr:cNvPr id="31768" name="Check Box 24" hidden="1">
              <a:extLst>
                <a:ext uri="{63B3BB69-23CF-44E3-9099-C40C66FF867C}">
                  <a14:compatExt spid="_x0000_s31768"/>
                </a:ext>
                <a:ext uri="{FF2B5EF4-FFF2-40B4-BE49-F238E27FC236}">
                  <a16:creationId xmlns:a16="http://schemas.microsoft.com/office/drawing/2014/main" id="{00000000-0008-0000-0E00-00001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104775</xdr:rowOff>
        </xdr:from>
        <xdr:to>
          <xdr:col>5</xdr:col>
          <xdr:colOff>85725</xdr:colOff>
          <xdr:row>36</xdr:row>
          <xdr:rowOff>28575</xdr:rowOff>
        </xdr:to>
        <xdr:sp macro="" textlink="">
          <xdr:nvSpPr>
            <xdr:cNvPr id="31769" name="Check Box 25" hidden="1">
              <a:extLst>
                <a:ext uri="{63B3BB69-23CF-44E3-9099-C40C66FF867C}">
                  <a14:compatExt spid="_x0000_s31769"/>
                </a:ext>
                <a:ext uri="{FF2B5EF4-FFF2-40B4-BE49-F238E27FC236}">
                  <a16:creationId xmlns:a16="http://schemas.microsoft.com/office/drawing/2014/main" id="{00000000-0008-0000-0E00-00001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104775</xdr:rowOff>
        </xdr:from>
        <xdr:to>
          <xdr:col>5</xdr:col>
          <xdr:colOff>85725</xdr:colOff>
          <xdr:row>37</xdr:row>
          <xdr:rowOff>28575</xdr:rowOff>
        </xdr:to>
        <xdr:sp macro="" textlink="">
          <xdr:nvSpPr>
            <xdr:cNvPr id="31770" name="Check Box 26" hidden="1">
              <a:extLst>
                <a:ext uri="{63B3BB69-23CF-44E3-9099-C40C66FF867C}">
                  <a14:compatExt spid="_x0000_s31770"/>
                </a:ext>
                <a:ext uri="{FF2B5EF4-FFF2-40B4-BE49-F238E27FC236}">
                  <a16:creationId xmlns:a16="http://schemas.microsoft.com/office/drawing/2014/main" id="{00000000-0008-0000-0E00-00001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104775</xdr:rowOff>
        </xdr:from>
        <xdr:to>
          <xdr:col>5</xdr:col>
          <xdr:colOff>85725</xdr:colOff>
          <xdr:row>38</xdr:row>
          <xdr:rowOff>28575</xdr:rowOff>
        </xdr:to>
        <xdr:sp macro="" textlink="">
          <xdr:nvSpPr>
            <xdr:cNvPr id="31771" name="Check Box 27" hidden="1">
              <a:extLst>
                <a:ext uri="{63B3BB69-23CF-44E3-9099-C40C66FF867C}">
                  <a14:compatExt spid="_x0000_s31771"/>
                </a:ext>
                <a:ext uri="{FF2B5EF4-FFF2-40B4-BE49-F238E27FC236}">
                  <a16:creationId xmlns:a16="http://schemas.microsoft.com/office/drawing/2014/main" id="{00000000-0008-0000-0E00-00001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104775</xdr:rowOff>
        </xdr:from>
        <xdr:to>
          <xdr:col>5</xdr:col>
          <xdr:colOff>85725</xdr:colOff>
          <xdr:row>39</xdr:row>
          <xdr:rowOff>28575</xdr:rowOff>
        </xdr:to>
        <xdr:sp macro="" textlink="">
          <xdr:nvSpPr>
            <xdr:cNvPr id="31772" name="Check Box 28" hidden="1">
              <a:extLst>
                <a:ext uri="{63B3BB69-23CF-44E3-9099-C40C66FF867C}">
                  <a14:compatExt spid="_x0000_s31772"/>
                </a:ext>
                <a:ext uri="{FF2B5EF4-FFF2-40B4-BE49-F238E27FC236}">
                  <a16:creationId xmlns:a16="http://schemas.microsoft.com/office/drawing/2014/main" id="{00000000-0008-0000-0E00-00001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104775</xdr:rowOff>
        </xdr:from>
        <xdr:to>
          <xdr:col>5</xdr:col>
          <xdr:colOff>85725</xdr:colOff>
          <xdr:row>40</xdr:row>
          <xdr:rowOff>28575</xdr:rowOff>
        </xdr:to>
        <xdr:sp macro="" textlink="">
          <xdr:nvSpPr>
            <xdr:cNvPr id="31773" name="Check Box 29" hidden="1">
              <a:extLst>
                <a:ext uri="{63B3BB69-23CF-44E3-9099-C40C66FF867C}">
                  <a14:compatExt spid="_x0000_s31773"/>
                </a:ext>
                <a:ext uri="{FF2B5EF4-FFF2-40B4-BE49-F238E27FC236}">
                  <a16:creationId xmlns:a16="http://schemas.microsoft.com/office/drawing/2014/main" id="{00000000-0008-0000-0E00-00001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104775</xdr:rowOff>
        </xdr:from>
        <xdr:to>
          <xdr:col>5</xdr:col>
          <xdr:colOff>85725</xdr:colOff>
          <xdr:row>41</xdr:row>
          <xdr:rowOff>28575</xdr:rowOff>
        </xdr:to>
        <xdr:sp macro="" textlink="">
          <xdr:nvSpPr>
            <xdr:cNvPr id="31774" name="Check Box 30" hidden="1">
              <a:extLst>
                <a:ext uri="{63B3BB69-23CF-44E3-9099-C40C66FF867C}">
                  <a14:compatExt spid="_x0000_s31774"/>
                </a:ext>
                <a:ext uri="{FF2B5EF4-FFF2-40B4-BE49-F238E27FC236}">
                  <a16:creationId xmlns:a16="http://schemas.microsoft.com/office/drawing/2014/main" id="{00000000-0008-0000-0E00-00001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114300</xdr:rowOff>
        </xdr:from>
        <xdr:to>
          <xdr:col>10</xdr:col>
          <xdr:colOff>85725</xdr:colOff>
          <xdr:row>13</xdr:row>
          <xdr:rowOff>38100</xdr:rowOff>
        </xdr:to>
        <xdr:sp macro="" textlink="">
          <xdr:nvSpPr>
            <xdr:cNvPr id="31775" name="Check Box 31" hidden="1">
              <a:extLst>
                <a:ext uri="{63B3BB69-23CF-44E3-9099-C40C66FF867C}">
                  <a14:compatExt spid="_x0000_s31775"/>
                </a:ext>
                <a:ext uri="{FF2B5EF4-FFF2-40B4-BE49-F238E27FC236}">
                  <a16:creationId xmlns:a16="http://schemas.microsoft.com/office/drawing/2014/main" id="{00000000-0008-0000-0E00-00001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114300</xdr:rowOff>
        </xdr:from>
        <xdr:to>
          <xdr:col>10</xdr:col>
          <xdr:colOff>85725</xdr:colOff>
          <xdr:row>14</xdr:row>
          <xdr:rowOff>38100</xdr:rowOff>
        </xdr:to>
        <xdr:sp macro="" textlink="">
          <xdr:nvSpPr>
            <xdr:cNvPr id="31776" name="Check Box 32" hidden="1">
              <a:extLst>
                <a:ext uri="{63B3BB69-23CF-44E3-9099-C40C66FF867C}">
                  <a14:compatExt spid="_x0000_s31776"/>
                </a:ext>
                <a:ext uri="{FF2B5EF4-FFF2-40B4-BE49-F238E27FC236}">
                  <a16:creationId xmlns:a16="http://schemas.microsoft.com/office/drawing/2014/main" id="{00000000-0008-0000-0E00-00002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114300</xdr:rowOff>
        </xdr:from>
        <xdr:to>
          <xdr:col>10</xdr:col>
          <xdr:colOff>85725</xdr:colOff>
          <xdr:row>15</xdr:row>
          <xdr:rowOff>38100</xdr:rowOff>
        </xdr:to>
        <xdr:sp macro="" textlink="">
          <xdr:nvSpPr>
            <xdr:cNvPr id="31777" name="Check Box 33" hidden="1">
              <a:extLst>
                <a:ext uri="{63B3BB69-23CF-44E3-9099-C40C66FF867C}">
                  <a14:compatExt spid="_x0000_s31777"/>
                </a:ext>
                <a:ext uri="{FF2B5EF4-FFF2-40B4-BE49-F238E27FC236}">
                  <a16:creationId xmlns:a16="http://schemas.microsoft.com/office/drawing/2014/main" id="{00000000-0008-0000-0E00-00002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114300</xdr:rowOff>
        </xdr:from>
        <xdr:to>
          <xdr:col>10</xdr:col>
          <xdr:colOff>85725</xdr:colOff>
          <xdr:row>16</xdr:row>
          <xdr:rowOff>38100</xdr:rowOff>
        </xdr:to>
        <xdr:sp macro="" textlink="">
          <xdr:nvSpPr>
            <xdr:cNvPr id="31778" name="Check Box 34" hidden="1">
              <a:extLst>
                <a:ext uri="{63B3BB69-23CF-44E3-9099-C40C66FF867C}">
                  <a14:compatExt spid="_x0000_s31778"/>
                </a:ext>
                <a:ext uri="{FF2B5EF4-FFF2-40B4-BE49-F238E27FC236}">
                  <a16:creationId xmlns:a16="http://schemas.microsoft.com/office/drawing/2014/main" id="{00000000-0008-0000-0E00-00002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114300</xdr:rowOff>
        </xdr:from>
        <xdr:to>
          <xdr:col>10</xdr:col>
          <xdr:colOff>85725</xdr:colOff>
          <xdr:row>17</xdr:row>
          <xdr:rowOff>38100</xdr:rowOff>
        </xdr:to>
        <xdr:sp macro="" textlink="">
          <xdr:nvSpPr>
            <xdr:cNvPr id="31779" name="Check Box 35" hidden="1">
              <a:extLst>
                <a:ext uri="{63B3BB69-23CF-44E3-9099-C40C66FF867C}">
                  <a14:compatExt spid="_x0000_s31779"/>
                </a:ext>
                <a:ext uri="{FF2B5EF4-FFF2-40B4-BE49-F238E27FC236}">
                  <a16:creationId xmlns:a16="http://schemas.microsoft.com/office/drawing/2014/main" id="{00000000-0008-0000-0E00-00002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114300</xdr:rowOff>
        </xdr:from>
        <xdr:to>
          <xdr:col>10</xdr:col>
          <xdr:colOff>85725</xdr:colOff>
          <xdr:row>18</xdr:row>
          <xdr:rowOff>38100</xdr:rowOff>
        </xdr:to>
        <xdr:sp macro="" textlink="">
          <xdr:nvSpPr>
            <xdr:cNvPr id="31780" name="Check Box 36" hidden="1">
              <a:extLst>
                <a:ext uri="{63B3BB69-23CF-44E3-9099-C40C66FF867C}">
                  <a14:compatExt spid="_x0000_s31780"/>
                </a:ext>
                <a:ext uri="{FF2B5EF4-FFF2-40B4-BE49-F238E27FC236}">
                  <a16:creationId xmlns:a16="http://schemas.microsoft.com/office/drawing/2014/main" id="{00000000-0008-0000-0E00-00002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114300</xdr:rowOff>
        </xdr:from>
        <xdr:to>
          <xdr:col>10</xdr:col>
          <xdr:colOff>85725</xdr:colOff>
          <xdr:row>19</xdr:row>
          <xdr:rowOff>38100</xdr:rowOff>
        </xdr:to>
        <xdr:sp macro="" textlink="">
          <xdr:nvSpPr>
            <xdr:cNvPr id="31781" name="Check Box 37" hidden="1">
              <a:extLst>
                <a:ext uri="{63B3BB69-23CF-44E3-9099-C40C66FF867C}">
                  <a14:compatExt spid="_x0000_s31781"/>
                </a:ext>
                <a:ext uri="{FF2B5EF4-FFF2-40B4-BE49-F238E27FC236}">
                  <a16:creationId xmlns:a16="http://schemas.microsoft.com/office/drawing/2014/main" id="{00000000-0008-0000-0E00-00002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114300</xdr:rowOff>
        </xdr:from>
        <xdr:to>
          <xdr:col>10</xdr:col>
          <xdr:colOff>85725</xdr:colOff>
          <xdr:row>20</xdr:row>
          <xdr:rowOff>38100</xdr:rowOff>
        </xdr:to>
        <xdr:sp macro="" textlink="">
          <xdr:nvSpPr>
            <xdr:cNvPr id="31782" name="Check Box 38" hidden="1">
              <a:extLst>
                <a:ext uri="{63B3BB69-23CF-44E3-9099-C40C66FF867C}">
                  <a14:compatExt spid="_x0000_s31782"/>
                </a:ext>
                <a:ext uri="{FF2B5EF4-FFF2-40B4-BE49-F238E27FC236}">
                  <a16:creationId xmlns:a16="http://schemas.microsoft.com/office/drawing/2014/main" id="{00000000-0008-0000-0E00-00002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114300</xdr:rowOff>
        </xdr:from>
        <xdr:to>
          <xdr:col>10</xdr:col>
          <xdr:colOff>85725</xdr:colOff>
          <xdr:row>21</xdr:row>
          <xdr:rowOff>38100</xdr:rowOff>
        </xdr:to>
        <xdr:sp macro="" textlink="">
          <xdr:nvSpPr>
            <xdr:cNvPr id="31783" name="Check Box 39" hidden="1">
              <a:extLst>
                <a:ext uri="{63B3BB69-23CF-44E3-9099-C40C66FF867C}">
                  <a14:compatExt spid="_x0000_s31783"/>
                </a:ext>
                <a:ext uri="{FF2B5EF4-FFF2-40B4-BE49-F238E27FC236}">
                  <a16:creationId xmlns:a16="http://schemas.microsoft.com/office/drawing/2014/main" id="{00000000-0008-0000-0E00-00002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114300</xdr:rowOff>
        </xdr:from>
        <xdr:to>
          <xdr:col>10</xdr:col>
          <xdr:colOff>85725</xdr:colOff>
          <xdr:row>22</xdr:row>
          <xdr:rowOff>38100</xdr:rowOff>
        </xdr:to>
        <xdr:sp macro="" textlink="">
          <xdr:nvSpPr>
            <xdr:cNvPr id="31784" name="Check Box 40" hidden="1">
              <a:extLst>
                <a:ext uri="{63B3BB69-23CF-44E3-9099-C40C66FF867C}">
                  <a14:compatExt spid="_x0000_s31784"/>
                </a:ext>
                <a:ext uri="{FF2B5EF4-FFF2-40B4-BE49-F238E27FC236}">
                  <a16:creationId xmlns:a16="http://schemas.microsoft.com/office/drawing/2014/main" id="{00000000-0008-0000-0E00-00002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114300</xdr:rowOff>
        </xdr:from>
        <xdr:to>
          <xdr:col>10</xdr:col>
          <xdr:colOff>85725</xdr:colOff>
          <xdr:row>23</xdr:row>
          <xdr:rowOff>38100</xdr:rowOff>
        </xdr:to>
        <xdr:sp macro="" textlink="">
          <xdr:nvSpPr>
            <xdr:cNvPr id="31785" name="Check Box 41" hidden="1">
              <a:extLst>
                <a:ext uri="{63B3BB69-23CF-44E3-9099-C40C66FF867C}">
                  <a14:compatExt spid="_x0000_s31785"/>
                </a:ext>
                <a:ext uri="{FF2B5EF4-FFF2-40B4-BE49-F238E27FC236}">
                  <a16:creationId xmlns:a16="http://schemas.microsoft.com/office/drawing/2014/main" id="{00000000-0008-0000-0E00-00002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114300</xdr:rowOff>
        </xdr:from>
        <xdr:to>
          <xdr:col>10</xdr:col>
          <xdr:colOff>85725</xdr:colOff>
          <xdr:row>24</xdr:row>
          <xdr:rowOff>38100</xdr:rowOff>
        </xdr:to>
        <xdr:sp macro="" textlink="">
          <xdr:nvSpPr>
            <xdr:cNvPr id="31786" name="Check Box 42" hidden="1">
              <a:extLst>
                <a:ext uri="{63B3BB69-23CF-44E3-9099-C40C66FF867C}">
                  <a14:compatExt spid="_x0000_s31786"/>
                </a:ext>
                <a:ext uri="{FF2B5EF4-FFF2-40B4-BE49-F238E27FC236}">
                  <a16:creationId xmlns:a16="http://schemas.microsoft.com/office/drawing/2014/main" id="{00000000-0008-0000-0E00-00002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114300</xdr:rowOff>
        </xdr:from>
        <xdr:to>
          <xdr:col>10</xdr:col>
          <xdr:colOff>85725</xdr:colOff>
          <xdr:row>25</xdr:row>
          <xdr:rowOff>38100</xdr:rowOff>
        </xdr:to>
        <xdr:sp macro="" textlink="">
          <xdr:nvSpPr>
            <xdr:cNvPr id="31787" name="Check Box 43" hidden="1">
              <a:extLst>
                <a:ext uri="{63B3BB69-23CF-44E3-9099-C40C66FF867C}">
                  <a14:compatExt spid="_x0000_s31787"/>
                </a:ext>
                <a:ext uri="{FF2B5EF4-FFF2-40B4-BE49-F238E27FC236}">
                  <a16:creationId xmlns:a16="http://schemas.microsoft.com/office/drawing/2014/main" id="{00000000-0008-0000-0E00-00002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114300</xdr:rowOff>
        </xdr:from>
        <xdr:to>
          <xdr:col>10</xdr:col>
          <xdr:colOff>85725</xdr:colOff>
          <xdr:row>26</xdr:row>
          <xdr:rowOff>38100</xdr:rowOff>
        </xdr:to>
        <xdr:sp macro="" textlink="">
          <xdr:nvSpPr>
            <xdr:cNvPr id="31788" name="Check Box 44" hidden="1">
              <a:extLst>
                <a:ext uri="{63B3BB69-23CF-44E3-9099-C40C66FF867C}">
                  <a14:compatExt spid="_x0000_s31788"/>
                </a:ext>
                <a:ext uri="{FF2B5EF4-FFF2-40B4-BE49-F238E27FC236}">
                  <a16:creationId xmlns:a16="http://schemas.microsoft.com/office/drawing/2014/main" id="{00000000-0008-0000-0E00-00002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114300</xdr:rowOff>
        </xdr:from>
        <xdr:to>
          <xdr:col>10</xdr:col>
          <xdr:colOff>85725</xdr:colOff>
          <xdr:row>27</xdr:row>
          <xdr:rowOff>38100</xdr:rowOff>
        </xdr:to>
        <xdr:sp macro="" textlink="">
          <xdr:nvSpPr>
            <xdr:cNvPr id="31789" name="Check Box 45" hidden="1">
              <a:extLst>
                <a:ext uri="{63B3BB69-23CF-44E3-9099-C40C66FF867C}">
                  <a14:compatExt spid="_x0000_s31789"/>
                </a:ext>
                <a:ext uri="{FF2B5EF4-FFF2-40B4-BE49-F238E27FC236}">
                  <a16:creationId xmlns:a16="http://schemas.microsoft.com/office/drawing/2014/main" id="{00000000-0008-0000-0E00-00002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114300</xdr:rowOff>
        </xdr:from>
        <xdr:to>
          <xdr:col>10</xdr:col>
          <xdr:colOff>85725</xdr:colOff>
          <xdr:row>28</xdr:row>
          <xdr:rowOff>38100</xdr:rowOff>
        </xdr:to>
        <xdr:sp macro="" textlink="">
          <xdr:nvSpPr>
            <xdr:cNvPr id="31790" name="Check Box 46" hidden="1">
              <a:extLst>
                <a:ext uri="{63B3BB69-23CF-44E3-9099-C40C66FF867C}">
                  <a14:compatExt spid="_x0000_s31790"/>
                </a:ext>
                <a:ext uri="{FF2B5EF4-FFF2-40B4-BE49-F238E27FC236}">
                  <a16:creationId xmlns:a16="http://schemas.microsoft.com/office/drawing/2014/main" id="{00000000-0008-0000-0E00-00002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114300</xdr:rowOff>
        </xdr:from>
        <xdr:to>
          <xdr:col>10</xdr:col>
          <xdr:colOff>85725</xdr:colOff>
          <xdr:row>29</xdr:row>
          <xdr:rowOff>38100</xdr:rowOff>
        </xdr:to>
        <xdr:sp macro="" textlink="">
          <xdr:nvSpPr>
            <xdr:cNvPr id="31791" name="Check Box 47" hidden="1">
              <a:extLst>
                <a:ext uri="{63B3BB69-23CF-44E3-9099-C40C66FF867C}">
                  <a14:compatExt spid="_x0000_s31791"/>
                </a:ext>
                <a:ext uri="{FF2B5EF4-FFF2-40B4-BE49-F238E27FC236}">
                  <a16:creationId xmlns:a16="http://schemas.microsoft.com/office/drawing/2014/main" id="{00000000-0008-0000-0E00-00002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114300</xdr:rowOff>
        </xdr:from>
        <xdr:to>
          <xdr:col>10</xdr:col>
          <xdr:colOff>85725</xdr:colOff>
          <xdr:row>30</xdr:row>
          <xdr:rowOff>38100</xdr:rowOff>
        </xdr:to>
        <xdr:sp macro="" textlink="">
          <xdr:nvSpPr>
            <xdr:cNvPr id="31792" name="Check Box 48" hidden="1">
              <a:extLst>
                <a:ext uri="{63B3BB69-23CF-44E3-9099-C40C66FF867C}">
                  <a14:compatExt spid="_x0000_s31792"/>
                </a:ext>
                <a:ext uri="{FF2B5EF4-FFF2-40B4-BE49-F238E27FC236}">
                  <a16:creationId xmlns:a16="http://schemas.microsoft.com/office/drawing/2014/main" id="{00000000-0008-0000-0E00-00003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114300</xdr:rowOff>
        </xdr:from>
        <xdr:to>
          <xdr:col>10</xdr:col>
          <xdr:colOff>85725</xdr:colOff>
          <xdr:row>31</xdr:row>
          <xdr:rowOff>38100</xdr:rowOff>
        </xdr:to>
        <xdr:sp macro="" textlink="">
          <xdr:nvSpPr>
            <xdr:cNvPr id="31793" name="Check Box 49" hidden="1">
              <a:extLst>
                <a:ext uri="{63B3BB69-23CF-44E3-9099-C40C66FF867C}">
                  <a14:compatExt spid="_x0000_s31793"/>
                </a:ext>
                <a:ext uri="{FF2B5EF4-FFF2-40B4-BE49-F238E27FC236}">
                  <a16:creationId xmlns:a16="http://schemas.microsoft.com/office/drawing/2014/main" id="{00000000-0008-0000-0E00-00003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114300</xdr:rowOff>
        </xdr:from>
        <xdr:to>
          <xdr:col>10</xdr:col>
          <xdr:colOff>85725</xdr:colOff>
          <xdr:row>32</xdr:row>
          <xdr:rowOff>38100</xdr:rowOff>
        </xdr:to>
        <xdr:sp macro="" textlink="">
          <xdr:nvSpPr>
            <xdr:cNvPr id="31794" name="Check Box 50" hidden="1">
              <a:extLst>
                <a:ext uri="{63B3BB69-23CF-44E3-9099-C40C66FF867C}">
                  <a14:compatExt spid="_x0000_s31794"/>
                </a:ext>
                <a:ext uri="{FF2B5EF4-FFF2-40B4-BE49-F238E27FC236}">
                  <a16:creationId xmlns:a16="http://schemas.microsoft.com/office/drawing/2014/main" id="{00000000-0008-0000-0E00-00003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114300</xdr:rowOff>
        </xdr:from>
        <xdr:to>
          <xdr:col>10</xdr:col>
          <xdr:colOff>85725</xdr:colOff>
          <xdr:row>33</xdr:row>
          <xdr:rowOff>38100</xdr:rowOff>
        </xdr:to>
        <xdr:sp macro="" textlink="">
          <xdr:nvSpPr>
            <xdr:cNvPr id="31795" name="Check Box 51" hidden="1">
              <a:extLst>
                <a:ext uri="{63B3BB69-23CF-44E3-9099-C40C66FF867C}">
                  <a14:compatExt spid="_x0000_s31795"/>
                </a:ext>
                <a:ext uri="{FF2B5EF4-FFF2-40B4-BE49-F238E27FC236}">
                  <a16:creationId xmlns:a16="http://schemas.microsoft.com/office/drawing/2014/main" id="{00000000-0008-0000-0E00-00003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114300</xdr:rowOff>
        </xdr:from>
        <xdr:to>
          <xdr:col>10</xdr:col>
          <xdr:colOff>85725</xdr:colOff>
          <xdr:row>34</xdr:row>
          <xdr:rowOff>38100</xdr:rowOff>
        </xdr:to>
        <xdr:sp macro="" textlink="">
          <xdr:nvSpPr>
            <xdr:cNvPr id="31796" name="Check Box 52" hidden="1">
              <a:extLst>
                <a:ext uri="{63B3BB69-23CF-44E3-9099-C40C66FF867C}">
                  <a14:compatExt spid="_x0000_s31796"/>
                </a:ext>
                <a:ext uri="{FF2B5EF4-FFF2-40B4-BE49-F238E27FC236}">
                  <a16:creationId xmlns:a16="http://schemas.microsoft.com/office/drawing/2014/main" id="{00000000-0008-0000-0E00-00003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114300</xdr:rowOff>
        </xdr:from>
        <xdr:to>
          <xdr:col>10</xdr:col>
          <xdr:colOff>85725</xdr:colOff>
          <xdr:row>35</xdr:row>
          <xdr:rowOff>38100</xdr:rowOff>
        </xdr:to>
        <xdr:sp macro="" textlink="">
          <xdr:nvSpPr>
            <xdr:cNvPr id="31797" name="Check Box 53" hidden="1">
              <a:extLst>
                <a:ext uri="{63B3BB69-23CF-44E3-9099-C40C66FF867C}">
                  <a14:compatExt spid="_x0000_s31797"/>
                </a:ext>
                <a:ext uri="{FF2B5EF4-FFF2-40B4-BE49-F238E27FC236}">
                  <a16:creationId xmlns:a16="http://schemas.microsoft.com/office/drawing/2014/main" id="{00000000-0008-0000-0E00-00003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114300</xdr:rowOff>
        </xdr:from>
        <xdr:to>
          <xdr:col>10</xdr:col>
          <xdr:colOff>85725</xdr:colOff>
          <xdr:row>36</xdr:row>
          <xdr:rowOff>38100</xdr:rowOff>
        </xdr:to>
        <xdr:sp macro="" textlink="">
          <xdr:nvSpPr>
            <xdr:cNvPr id="31798" name="Check Box 54" hidden="1">
              <a:extLst>
                <a:ext uri="{63B3BB69-23CF-44E3-9099-C40C66FF867C}">
                  <a14:compatExt spid="_x0000_s31798"/>
                </a:ext>
                <a:ext uri="{FF2B5EF4-FFF2-40B4-BE49-F238E27FC236}">
                  <a16:creationId xmlns:a16="http://schemas.microsoft.com/office/drawing/2014/main" id="{00000000-0008-0000-0E00-00003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114300</xdr:rowOff>
        </xdr:from>
        <xdr:to>
          <xdr:col>10</xdr:col>
          <xdr:colOff>85725</xdr:colOff>
          <xdr:row>37</xdr:row>
          <xdr:rowOff>38100</xdr:rowOff>
        </xdr:to>
        <xdr:sp macro="" textlink="">
          <xdr:nvSpPr>
            <xdr:cNvPr id="31799" name="Check Box 55" hidden="1">
              <a:extLst>
                <a:ext uri="{63B3BB69-23CF-44E3-9099-C40C66FF867C}">
                  <a14:compatExt spid="_x0000_s31799"/>
                </a:ext>
                <a:ext uri="{FF2B5EF4-FFF2-40B4-BE49-F238E27FC236}">
                  <a16:creationId xmlns:a16="http://schemas.microsoft.com/office/drawing/2014/main" id="{00000000-0008-0000-0E00-00003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114300</xdr:rowOff>
        </xdr:from>
        <xdr:to>
          <xdr:col>10</xdr:col>
          <xdr:colOff>85725</xdr:colOff>
          <xdr:row>38</xdr:row>
          <xdr:rowOff>38100</xdr:rowOff>
        </xdr:to>
        <xdr:sp macro="" textlink="">
          <xdr:nvSpPr>
            <xdr:cNvPr id="31800" name="Check Box 56" hidden="1">
              <a:extLst>
                <a:ext uri="{63B3BB69-23CF-44E3-9099-C40C66FF867C}">
                  <a14:compatExt spid="_x0000_s31800"/>
                </a:ext>
                <a:ext uri="{FF2B5EF4-FFF2-40B4-BE49-F238E27FC236}">
                  <a16:creationId xmlns:a16="http://schemas.microsoft.com/office/drawing/2014/main" id="{00000000-0008-0000-0E00-00003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114300</xdr:rowOff>
        </xdr:from>
        <xdr:to>
          <xdr:col>10</xdr:col>
          <xdr:colOff>85725</xdr:colOff>
          <xdr:row>39</xdr:row>
          <xdr:rowOff>38100</xdr:rowOff>
        </xdr:to>
        <xdr:sp macro="" textlink="">
          <xdr:nvSpPr>
            <xdr:cNvPr id="31801" name="Check Box 57" hidden="1">
              <a:extLst>
                <a:ext uri="{63B3BB69-23CF-44E3-9099-C40C66FF867C}">
                  <a14:compatExt spid="_x0000_s31801"/>
                </a:ext>
                <a:ext uri="{FF2B5EF4-FFF2-40B4-BE49-F238E27FC236}">
                  <a16:creationId xmlns:a16="http://schemas.microsoft.com/office/drawing/2014/main" id="{00000000-0008-0000-0E00-00003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114300</xdr:rowOff>
        </xdr:from>
        <xdr:to>
          <xdr:col>10</xdr:col>
          <xdr:colOff>85725</xdr:colOff>
          <xdr:row>40</xdr:row>
          <xdr:rowOff>38100</xdr:rowOff>
        </xdr:to>
        <xdr:sp macro="" textlink="">
          <xdr:nvSpPr>
            <xdr:cNvPr id="31802" name="Check Box 58" hidden="1">
              <a:extLst>
                <a:ext uri="{63B3BB69-23CF-44E3-9099-C40C66FF867C}">
                  <a14:compatExt spid="_x0000_s31802"/>
                </a:ext>
                <a:ext uri="{FF2B5EF4-FFF2-40B4-BE49-F238E27FC236}">
                  <a16:creationId xmlns:a16="http://schemas.microsoft.com/office/drawing/2014/main" id="{00000000-0008-0000-0E00-00003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114300</xdr:rowOff>
        </xdr:from>
        <xdr:to>
          <xdr:col>10</xdr:col>
          <xdr:colOff>85725</xdr:colOff>
          <xdr:row>41</xdr:row>
          <xdr:rowOff>38100</xdr:rowOff>
        </xdr:to>
        <xdr:sp macro="" textlink="">
          <xdr:nvSpPr>
            <xdr:cNvPr id="31803" name="Check Box 59" hidden="1">
              <a:extLst>
                <a:ext uri="{63B3BB69-23CF-44E3-9099-C40C66FF867C}">
                  <a14:compatExt spid="_x0000_s31803"/>
                </a:ext>
                <a:ext uri="{FF2B5EF4-FFF2-40B4-BE49-F238E27FC236}">
                  <a16:creationId xmlns:a16="http://schemas.microsoft.com/office/drawing/2014/main" id="{00000000-0008-0000-0E00-00003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104775</xdr:rowOff>
        </xdr:from>
        <xdr:to>
          <xdr:col>5</xdr:col>
          <xdr:colOff>85725</xdr:colOff>
          <xdr:row>44</xdr:row>
          <xdr:rowOff>28575</xdr:rowOff>
        </xdr:to>
        <xdr:sp macro="" textlink="">
          <xdr:nvSpPr>
            <xdr:cNvPr id="31804" name="Check Box 60" hidden="1">
              <a:extLst>
                <a:ext uri="{63B3BB69-23CF-44E3-9099-C40C66FF867C}">
                  <a14:compatExt spid="_x0000_s31804"/>
                </a:ext>
                <a:ext uri="{FF2B5EF4-FFF2-40B4-BE49-F238E27FC236}">
                  <a16:creationId xmlns:a16="http://schemas.microsoft.com/office/drawing/2014/main" id="{00000000-0008-0000-0E00-00003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104775</xdr:rowOff>
        </xdr:from>
        <xdr:to>
          <xdr:col>5</xdr:col>
          <xdr:colOff>85725</xdr:colOff>
          <xdr:row>45</xdr:row>
          <xdr:rowOff>28575</xdr:rowOff>
        </xdr:to>
        <xdr:sp macro="" textlink="">
          <xdr:nvSpPr>
            <xdr:cNvPr id="31805" name="Check Box 61" hidden="1">
              <a:extLst>
                <a:ext uri="{63B3BB69-23CF-44E3-9099-C40C66FF867C}">
                  <a14:compatExt spid="_x0000_s31805"/>
                </a:ext>
                <a:ext uri="{FF2B5EF4-FFF2-40B4-BE49-F238E27FC236}">
                  <a16:creationId xmlns:a16="http://schemas.microsoft.com/office/drawing/2014/main" id="{00000000-0008-0000-0E00-00003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31806" name="Check Box 62" hidden="1">
              <a:extLst>
                <a:ext uri="{63B3BB69-23CF-44E3-9099-C40C66FF867C}">
                  <a14:compatExt spid="_x0000_s31806"/>
                </a:ext>
                <a:ext uri="{FF2B5EF4-FFF2-40B4-BE49-F238E27FC236}">
                  <a16:creationId xmlns:a16="http://schemas.microsoft.com/office/drawing/2014/main" id="{00000000-0008-0000-0E00-00003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114300</xdr:rowOff>
        </xdr:from>
        <xdr:to>
          <xdr:col>10</xdr:col>
          <xdr:colOff>85725</xdr:colOff>
          <xdr:row>44</xdr:row>
          <xdr:rowOff>38100</xdr:rowOff>
        </xdr:to>
        <xdr:sp macro="" textlink="">
          <xdr:nvSpPr>
            <xdr:cNvPr id="31807" name="Check Box 63" hidden="1">
              <a:extLst>
                <a:ext uri="{63B3BB69-23CF-44E3-9099-C40C66FF867C}">
                  <a14:compatExt spid="_x0000_s31807"/>
                </a:ext>
                <a:ext uri="{FF2B5EF4-FFF2-40B4-BE49-F238E27FC236}">
                  <a16:creationId xmlns:a16="http://schemas.microsoft.com/office/drawing/2014/main" id="{00000000-0008-0000-0E00-00003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114300</xdr:rowOff>
        </xdr:from>
        <xdr:to>
          <xdr:col>10</xdr:col>
          <xdr:colOff>85725</xdr:colOff>
          <xdr:row>45</xdr:row>
          <xdr:rowOff>38100</xdr:rowOff>
        </xdr:to>
        <xdr:sp macro="" textlink="">
          <xdr:nvSpPr>
            <xdr:cNvPr id="31808" name="Check Box 64" hidden="1">
              <a:extLst>
                <a:ext uri="{63B3BB69-23CF-44E3-9099-C40C66FF867C}">
                  <a14:compatExt spid="_x0000_s31808"/>
                </a:ext>
                <a:ext uri="{FF2B5EF4-FFF2-40B4-BE49-F238E27FC236}">
                  <a16:creationId xmlns:a16="http://schemas.microsoft.com/office/drawing/2014/main" id="{00000000-0008-0000-0E00-00004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114300</xdr:rowOff>
        </xdr:from>
        <xdr:to>
          <xdr:col>10</xdr:col>
          <xdr:colOff>85725</xdr:colOff>
          <xdr:row>46</xdr:row>
          <xdr:rowOff>38100</xdr:rowOff>
        </xdr:to>
        <xdr:sp macro="" textlink="">
          <xdr:nvSpPr>
            <xdr:cNvPr id="31809" name="Check Box 65" hidden="1">
              <a:extLst>
                <a:ext uri="{63B3BB69-23CF-44E3-9099-C40C66FF867C}">
                  <a14:compatExt spid="_x0000_s31809"/>
                </a:ext>
                <a:ext uri="{FF2B5EF4-FFF2-40B4-BE49-F238E27FC236}">
                  <a16:creationId xmlns:a16="http://schemas.microsoft.com/office/drawing/2014/main" id="{00000000-0008-0000-0E00-00004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114300</xdr:rowOff>
        </xdr:from>
        <xdr:to>
          <xdr:col>10</xdr:col>
          <xdr:colOff>85725</xdr:colOff>
          <xdr:row>47</xdr:row>
          <xdr:rowOff>38100</xdr:rowOff>
        </xdr:to>
        <xdr:sp macro="" textlink="">
          <xdr:nvSpPr>
            <xdr:cNvPr id="31810" name="Check Box 66" hidden="1">
              <a:extLst>
                <a:ext uri="{63B3BB69-23CF-44E3-9099-C40C66FF867C}">
                  <a14:compatExt spid="_x0000_s31810"/>
                </a:ext>
                <a:ext uri="{FF2B5EF4-FFF2-40B4-BE49-F238E27FC236}">
                  <a16:creationId xmlns:a16="http://schemas.microsoft.com/office/drawing/2014/main" id="{00000000-0008-0000-0E00-00004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114300</xdr:rowOff>
        </xdr:from>
        <xdr:to>
          <xdr:col>10</xdr:col>
          <xdr:colOff>85725</xdr:colOff>
          <xdr:row>48</xdr:row>
          <xdr:rowOff>38100</xdr:rowOff>
        </xdr:to>
        <xdr:sp macro="" textlink="">
          <xdr:nvSpPr>
            <xdr:cNvPr id="31811" name="Check Box 67" hidden="1">
              <a:extLst>
                <a:ext uri="{63B3BB69-23CF-44E3-9099-C40C66FF867C}">
                  <a14:compatExt spid="_x0000_s31811"/>
                </a:ext>
                <a:ext uri="{FF2B5EF4-FFF2-40B4-BE49-F238E27FC236}">
                  <a16:creationId xmlns:a16="http://schemas.microsoft.com/office/drawing/2014/main" id="{00000000-0008-0000-0E00-00004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114300</xdr:rowOff>
        </xdr:from>
        <xdr:to>
          <xdr:col>10</xdr:col>
          <xdr:colOff>85725</xdr:colOff>
          <xdr:row>49</xdr:row>
          <xdr:rowOff>38100</xdr:rowOff>
        </xdr:to>
        <xdr:sp macro="" textlink="">
          <xdr:nvSpPr>
            <xdr:cNvPr id="31812" name="Check Box 68" hidden="1">
              <a:extLst>
                <a:ext uri="{63B3BB69-23CF-44E3-9099-C40C66FF867C}">
                  <a14:compatExt spid="_x0000_s31812"/>
                </a:ext>
                <a:ext uri="{FF2B5EF4-FFF2-40B4-BE49-F238E27FC236}">
                  <a16:creationId xmlns:a16="http://schemas.microsoft.com/office/drawing/2014/main" id="{00000000-0008-0000-0E00-00004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31813" name="Check Box 69" hidden="1">
              <a:extLst>
                <a:ext uri="{63B3BB69-23CF-44E3-9099-C40C66FF867C}">
                  <a14:compatExt spid="_x0000_s31813"/>
                </a:ext>
                <a:ext uri="{FF2B5EF4-FFF2-40B4-BE49-F238E27FC236}">
                  <a16:creationId xmlns:a16="http://schemas.microsoft.com/office/drawing/2014/main" id="{00000000-0008-0000-0E00-00004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2743200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F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Développer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2752725</xdr:colOff>
          <xdr:row>5</xdr:row>
          <xdr:rowOff>19050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F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Réduire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4</xdr:row>
          <xdr:rowOff>0</xdr:rowOff>
        </xdr:from>
        <xdr:to>
          <xdr:col>16</xdr:col>
          <xdr:colOff>1257300</xdr:colOff>
          <xdr:row>5</xdr:row>
          <xdr:rowOff>104775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F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161925</xdr:colOff>
          <xdr:row>5</xdr:row>
          <xdr:rowOff>19050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F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161925</xdr:colOff>
          <xdr:row>6</xdr:row>
          <xdr:rowOff>19050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F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161925</xdr:colOff>
          <xdr:row>7</xdr:row>
          <xdr:rowOff>19050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F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38100</xdr:colOff>
          <xdr:row>8</xdr:row>
          <xdr:rowOff>19050</xdr:rowOff>
        </xdr:to>
        <xdr:sp macro="" textlink="">
          <xdr:nvSpPr>
            <xdr:cNvPr id="32775" name="Check Box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F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38100</xdr:colOff>
          <xdr:row>9</xdr:row>
          <xdr:rowOff>19050</xdr:rowOff>
        </xdr:to>
        <xdr:sp macro="" textlink="">
          <xdr:nvSpPr>
            <xdr:cNvPr id="32776" name="Check Box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F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38100</xdr:colOff>
          <xdr:row>10</xdr:row>
          <xdr:rowOff>19050</xdr:rowOff>
        </xdr:to>
        <xdr:sp macro="" textlink="">
          <xdr:nvSpPr>
            <xdr:cNvPr id="32777" name="Check Box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F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38100</xdr:colOff>
          <xdr:row>11</xdr:row>
          <xdr:rowOff>19050</xdr:rowOff>
        </xdr:to>
        <xdr:sp macro="" textlink="">
          <xdr:nvSpPr>
            <xdr:cNvPr id="32778" name="Check Box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F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38100</xdr:colOff>
          <xdr:row>12</xdr:row>
          <xdr:rowOff>19050</xdr:rowOff>
        </xdr:to>
        <xdr:sp macro="" textlink="">
          <xdr:nvSpPr>
            <xdr:cNvPr id="32779" name="Check Box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F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38100</xdr:colOff>
          <xdr:row>13</xdr:row>
          <xdr:rowOff>19050</xdr:rowOff>
        </xdr:to>
        <xdr:sp macro="" textlink="">
          <xdr:nvSpPr>
            <xdr:cNvPr id="32780" name="Check Box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F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38100</xdr:colOff>
          <xdr:row>14</xdr:row>
          <xdr:rowOff>28575</xdr:rowOff>
        </xdr:to>
        <xdr:sp macro="" textlink="">
          <xdr:nvSpPr>
            <xdr:cNvPr id="32781" name="Check Box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F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38100</xdr:colOff>
          <xdr:row>15</xdr:row>
          <xdr:rowOff>19050</xdr:rowOff>
        </xdr:to>
        <xdr:sp macro="" textlink="">
          <xdr:nvSpPr>
            <xdr:cNvPr id="32782" name="Check Box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F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38100</xdr:colOff>
          <xdr:row>16</xdr:row>
          <xdr:rowOff>19050</xdr:rowOff>
        </xdr:to>
        <xdr:sp macro="" textlink="">
          <xdr:nvSpPr>
            <xdr:cNvPr id="32783" name="Check Box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F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38100</xdr:colOff>
          <xdr:row>17</xdr:row>
          <xdr:rowOff>19050</xdr:rowOff>
        </xdr:to>
        <xdr:sp macro="" textlink="">
          <xdr:nvSpPr>
            <xdr:cNvPr id="32784" name="Check Box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F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38100</xdr:colOff>
          <xdr:row>18</xdr:row>
          <xdr:rowOff>19050</xdr:rowOff>
        </xdr:to>
        <xdr:sp macro="" textlink="">
          <xdr:nvSpPr>
            <xdr:cNvPr id="32785" name="Check Box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F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38100</xdr:colOff>
          <xdr:row>19</xdr:row>
          <xdr:rowOff>19050</xdr:rowOff>
        </xdr:to>
        <xdr:sp macro="" textlink="">
          <xdr:nvSpPr>
            <xdr:cNvPr id="32786" name="Check Box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F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38100</xdr:colOff>
          <xdr:row>20</xdr:row>
          <xdr:rowOff>19050</xdr:rowOff>
        </xdr:to>
        <xdr:sp macro="" textlink="">
          <xdr:nvSpPr>
            <xdr:cNvPr id="32787" name="Check Box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F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38100</xdr:colOff>
          <xdr:row>21</xdr:row>
          <xdr:rowOff>19050</xdr:rowOff>
        </xdr:to>
        <xdr:sp macro="" textlink="">
          <xdr:nvSpPr>
            <xdr:cNvPr id="32788" name="Check Box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F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38100</xdr:colOff>
          <xdr:row>22</xdr:row>
          <xdr:rowOff>19050</xdr:rowOff>
        </xdr:to>
        <xdr:sp macro="" textlink="">
          <xdr:nvSpPr>
            <xdr:cNvPr id="32789" name="Check Box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F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38100</xdr:colOff>
          <xdr:row>23</xdr:row>
          <xdr:rowOff>19050</xdr:rowOff>
        </xdr:to>
        <xdr:sp macro="" textlink="">
          <xdr:nvSpPr>
            <xdr:cNvPr id="32790" name="Check Box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F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38100</xdr:colOff>
          <xdr:row>24</xdr:row>
          <xdr:rowOff>19050</xdr:rowOff>
        </xdr:to>
        <xdr:sp macro="" textlink="">
          <xdr:nvSpPr>
            <xdr:cNvPr id="32791" name="Check Box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F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38100</xdr:colOff>
          <xdr:row>25</xdr:row>
          <xdr:rowOff>19050</xdr:rowOff>
        </xdr:to>
        <xdr:sp macro="" textlink="">
          <xdr:nvSpPr>
            <xdr:cNvPr id="32792" name="Check Box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F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38100</xdr:colOff>
          <xdr:row>26</xdr:row>
          <xdr:rowOff>19050</xdr:rowOff>
        </xdr:to>
        <xdr:sp macro="" textlink="">
          <xdr:nvSpPr>
            <xdr:cNvPr id="32793" name="Check Box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F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38100</xdr:colOff>
          <xdr:row>27</xdr:row>
          <xdr:rowOff>19050</xdr:rowOff>
        </xdr:to>
        <xdr:sp macro="" textlink="">
          <xdr:nvSpPr>
            <xdr:cNvPr id="32794" name="Check Box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F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38100</xdr:colOff>
          <xdr:row>28</xdr:row>
          <xdr:rowOff>19050</xdr:rowOff>
        </xdr:to>
        <xdr:sp macro="" textlink="">
          <xdr:nvSpPr>
            <xdr:cNvPr id="32795" name="Check Box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F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38100</xdr:colOff>
          <xdr:row>29</xdr:row>
          <xdr:rowOff>19050</xdr:rowOff>
        </xdr:to>
        <xdr:sp macro="" textlink="">
          <xdr:nvSpPr>
            <xdr:cNvPr id="32796" name="Check Box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F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38100</xdr:colOff>
          <xdr:row>30</xdr:row>
          <xdr:rowOff>19050</xdr:rowOff>
        </xdr:to>
        <xdr:sp macro="" textlink="">
          <xdr:nvSpPr>
            <xdr:cNvPr id="32797" name="Check Box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F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38100</xdr:colOff>
          <xdr:row>31</xdr:row>
          <xdr:rowOff>19050</xdr:rowOff>
        </xdr:to>
        <xdr:sp macro="" textlink="">
          <xdr:nvSpPr>
            <xdr:cNvPr id="32798" name="Check Box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F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38100</xdr:colOff>
          <xdr:row>32</xdr:row>
          <xdr:rowOff>19050</xdr:rowOff>
        </xdr:to>
        <xdr:sp macro="" textlink="">
          <xdr:nvSpPr>
            <xdr:cNvPr id="32799" name="Check Box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F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38100</xdr:colOff>
          <xdr:row>33</xdr:row>
          <xdr:rowOff>19050</xdr:rowOff>
        </xdr:to>
        <xdr:sp macro="" textlink="">
          <xdr:nvSpPr>
            <xdr:cNvPr id="32800" name="Check Box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F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38100</xdr:colOff>
          <xdr:row>34</xdr:row>
          <xdr:rowOff>19050</xdr:rowOff>
        </xdr:to>
        <xdr:sp macro="" textlink="">
          <xdr:nvSpPr>
            <xdr:cNvPr id="32801" name="Check Box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F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38100</xdr:colOff>
          <xdr:row>35</xdr:row>
          <xdr:rowOff>19050</xdr:rowOff>
        </xdr:to>
        <xdr:sp macro="" textlink="">
          <xdr:nvSpPr>
            <xdr:cNvPr id="32802" name="Check Box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F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38100</xdr:colOff>
          <xdr:row>36</xdr:row>
          <xdr:rowOff>19050</xdr:rowOff>
        </xdr:to>
        <xdr:sp macro="" textlink="">
          <xdr:nvSpPr>
            <xdr:cNvPr id="32803" name="Check Box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F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38100</xdr:colOff>
          <xdr:row>37</xdr:row>
          <xdr:rowOff>19050</xdr:rowOff>
        </xdr:to>
        <xdr:sp macro="" textlink="">
          <xdr:nvSpPr>
            <xdr:cNvPr id="32804" name="Check Box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F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38100</xdr:colOff>
          <xdr:row>38</xdr:row>
          <xdr:rowOff>19050</xdr:rowOff>
        </xdr:to>
        <xdr:sp macro="" textlink="">
          <xdr:nvSpPr>
            <xdr:cNvPr id="32805" name="Check Box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F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38100</xdr:colOff>
          <xdr:row>39</xdr:row>
          <xdr:rowOff>19050</xdr:rowOff>
        </xdr:to>
        <xdr:sp macro="" textlink="">
          <xdr:nvSpPr>
            <xdr:cNvPr id="32806" name="Check Box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F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38100</xdr:colOff>
          <xdr:row>40</xdr:row>
          <xdr:rowOff>19050</xdr:rowOff>
        </xdr:to>
        <xdr:sp macro="" textlink="">
          <xdr:nvSpPr>
            <xdr:cNvPr id="32807" name="Check Box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F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38100</xdr:colOff>
          <xdr:row>41</xdr:row>
          <xdr:rowOff>19050</xdr:rowOff>
        </xdr:to>
        <xdr:sp macro="" textlink="">
          <xdr:nvSpPr>
            <xdr:cNvPr id="32808" name="Check Box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F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38100</xdr:colOff>
          <xdr:row>42</xdr:row>
          <xdr:rowOff>19050</xdr:rowOff>
        </xdr:to>
        <xdr:sp macro="" textlink="">
          <xdr:nvSpPr>
            <xdr:cNvPr id="32809" name="Check Box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F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38100</xdr:colOff>
          <xdr:row>43</xdr:row>
          <xdr:rowOff>19050</xdr:rowOff>
        </xdr:to>
        <xdr:sp macro="" textlink="">
          <xdr:nvSpPr>
            <xdr:cNvPr id="32810" name="Check Box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F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38100</xdr:colOff>
          <xdr:row>44</xdr:row>
          <xdr:rowOff>19050</xdr:rowOff>
        </xdr:to>
        <xdr:sp macro="" textlink="">
          <xdr:nvSpPr>
            <xdr:cNvPr id="32811" name="Check Box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F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38100</xdr:colOff>
          <xdr:row>45</xdr:row>
          <xdr:rowOff>19050</xdr:rowOff>
        </xdr:to>
        <xdr:sp macro="" textlink="">
          <xdr:nvSpPr>
            <xdr:cNvPr id="32812" name="Check Box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F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38100</xdr:colOff>
          <xdr:row>46</xdr:row>
          <xdr:rowOff>19050</xdr:rowOff>
        </xdr:to>
        <xdr:sp macro="" textlink="">
          <xdr:nvSpPr>
            <xdr:cNvPr id="32813" name="Check Box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F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38100</xdr:colOff>
          <xdr:row>47</xdr:row>
          <xdr:rowOff>19050</xdr:rowOff>
        </xdr:to>
        <xdr:sp macro="" textlink="">
          <xdr:nvSpPr>
            <xdr:cNvPr id="32814" name="Check Box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F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38100</xdr:colOff>
          <xdr:row>48</xdr:row>
          <xdr:rowOff>19050</xdr:rowOff>
        </xdr:to>
        <xdr:sp macro="" textlink="">
          <xdr:nvSpPr>
            <xdr:cNvPr id="32815" name="Check Box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F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38100</xdr:colOff>
          <xdr:row>49</xdr:row>
          <xdr:rowOff>19050</xdr:rowOff>
        </xdr:to>
        <xdr:sp macro="" textlink="">
          <xdr:nvSpPr>
            <xdr:cNvPr id="32816" name="Check Box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F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49</xdr:row>
          <xdr:rowOff>0</xdr:rowOff>
        </xdr:from>
        <xdr:to>
          <xdr:col>8</xdr:col>
          <xdr:colOff>38100</xdr:colOff>
          <xdr:row>50</xdr:row>
          <xdr:rowOff>19050</xdr:rowOff>
        </xdr:to>
        <xdr:sp macro="" textlink="">
          <xdr:nvSpPr>
            <xdr:cNvPr id="32817" name="Check Box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F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50</xdr:row>
          <xdr:rowOff>0</xdr:rowOff>
        </xdr:from>
        <xdr:to>
          <xdr:col>8</xdr:col>
          <xdr:colOff>38100</xdr:colOff>
          <xdr:row>51</xdr:row>
          <xdr:rowOff>19050</xdr:rowOff>
        </xdr:to>
        <xdr:sp macro="" textlink="">
          <xdr:nvSpPr>
            <xdr:cNvPr id="32818" name="Check Box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F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51</xdr:row>
          <xdr:rowOff>0</xdr:rowOff>
        </xdr:from>
        <xdr:to>
          <xdr:col>8</xdr:col>
          <xdr:colOff>38100</xdr:colOff>
          <xdr:row>52</xdr:row>
          <xdr:rowOff>19050</xdr:rowOff>
        </xdr:to>
        <xdr:sp macro="" textlink="">
          <xdr:nvSpPr>
            <xdr:cNvPr id="32819" name="Check Box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F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52</xdr:row>
          <xdr:rowOff>0</xdr:rowOff>
        </xdr:from>
        <xdr:to>
          <xdr:col>8</xdr:col>
          <xdr:colOff>38100</xdr:colOff>
          <xdr:row>53</xdr:row>
          <xdr:rowOff>19050</xdr:rowOff>
        </xdr:to>
        <xdr:sp macro="" textlink="">
          <xdr:nvSpPr>
            <xdr:cNvPr id="32820" name="Check Box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F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53</xdr:row>
          <xdr:rowOff>0</xdr:rowOff>
        </xdr:from>
        <xdr:to>
          <xdr:col>8</xdr:col>
          <xdr:colOff>38100</xdr:colOff>
          <xdr:row>54</xdr:row>
          <xdr:rowOff>19050</xdr:rowOff>
        </xdr:to>
        <xdr:sp macro="" textlink="">
          <xdr:nvSpPr>
            <xdr:cNvPr id="32821" name="Check Box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F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54</xdr:row>
          <xdr:rowOff>0</xdr:rowOff>
        </xdr:from>
        <xdr:to>
          <xdr:col>8</xdr:col>
          <xdr:colOff>38100</xdr:colOff>
          <xdr:row>55</xdr:row>
          <xdr:rowOff>19050</xdr:rowOff>
        </xdr:to>
        <xdr:sp macro="" textlink="">
          <xdr:nvSpPr>
            <xdr:cNvPr id="32822" name="Check Box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F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55</xdr:row>
          <xdr:rowOff>0</xdr:rowOff>
        </xdr:from>
        <xdr:to>
          <xdr:col>8</xdr:col>
          <xdr:colOff>38100</xdr:colOff>
          <xdr:row>56</xdr:row>
          <xdr:rowOff>19050</xdr:rowOff>
        </xdr:to>
        <xdr:sp macro="" textlink="">
          <xdr:nvSpPr>
            <xdr:cNvPr id="32823" name="Check Box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F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56</xdr:row>
          <xdr:rowOff>0</xdr:rowOff>
        </xdr:from>
        <xdr:to>
          <xdr:col>8</xdr:col>
          <xdr:colOff>38100</xdr:colOff>
          <xdr:row>57</xdr:row>
          <xdr:rowOff>19050</xdr:rowOff>
        </xdr:to>
        <xdr:sp macro="" textlink="">
          <xdr:nvSpPr>
            <xdr:cNvPr id="32824" name="Check Box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F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57</xdr:row>
          <xdr:rowOff>0</xdr:rowOff>
        </xdr:from>
        <xdr:to>
          <xdr:col>8</xdr:col>
          <xdr:colOff>38100</xdr:colOff>
          <xdr:row>58</xdr:row>
          <xdr:rowOff>19050</xdr:rowOff>
        </xdr:to>
        <xdr:sp macro="" textlink="">
          <xdr:nvSpPr>
            <xdr:cNvPr id="32825" name="Check Box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F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58</xdr:row>
          <xdr:rowOff>0</xdr:rowOff>
        </xdr:from>
        <xdr:to>
          <xdr:col>8</xdr:col>
          <xdr:colOff>38100</xdr:colOff>
          <xdr:row>59</xdr:row>
          <xdr:rowOff>19050</xdr:rowOff>
        </xdr:to>
        <xdr:sp macro="" textlink="">
          <xdr:nvSpPr>
            <xdr:cNvPr id="32826" name="Check Box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F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0</xdr:rowOff>
        </xdr:from>
        <xdr:to>
          <xdr:col>8</xdr:col>
          <xdr:colOff>38100</xdr:colOff>
          <xdr:row>60</xdr:row>
          <xdr:rowOff>19050</xdr:rowOff>
        </xdr:to>
        <xdr:sp macro="" textlink="">
          <xdr:nvSpPr>
            <xdr:cNvPr id="32827" name="Check Box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F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60</xdr:row>
          <xdr:rowOff>0</xdr:rowOff>
        </xdr:from>
        <xdr:to>
          <xdr:col>8</xdr:col>
          <xdr:colOff>38100</xdr:colOff>
          <xdr:row>61</xdr:row>
          <xdr:rowOff>19050</xdr:rowOff>
        </xdr:to>
        <xdr:sp macro="" textlink="">
          <xdr:nvSpPr>
            <xdr:cNvPr id="32828" name="Check Box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F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61</xdr:row>
          <xdr:rowOff>0</xdr:rowOff>
        </xdr:from>
        <xdr:to>
          <xdr:col>8</xdr:col>
          <xdr:colOff>38100</xdr:colOff>
          <xdr:row>62</xdr:row>
          <xdr:rowOff>19050</xdr:rowOff>
        </xdr:to>
        <xdr:sp macro="" textlink="">
          <xdr:nvSpPr>
            <xdr:cNvPr id="32829" name="Check Box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F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62</xdr:row>
          <xdr:rowOff>0</xdr:rowOff>
        </xdr:from>
        <xdr:to>
          <xdr:col>8</xdr:col>
          <xdr:colOff>38100</xdr:colOff>
          <xdr:row>63</xdr:row>
          <xdr:rowOff>19050</xdr:rowOff>
        </xdr:to>
        <xdr:sp macro="" textlink="">
          <xdr:nvSpPr>
            <xdr:cNvPr id="32830" name="Check Box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F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63</xdr:row>
          <xdr:rowOff>0</xdr:rowOff>
        </xdr:from>
        <xdr:to>
          <xdr:col>8</xdr:col>
          <xdr:colOff>38100</xdr:colOff>
          <xdr:row>64</xdr:row>
          <xdr:rowOff>19050</xdr:rowOff>
        </xdr:to>
        <xdr:sp macro="" textlink="">
          <xdr:nvSpPr>
            <xdr:cNvPr id="32831" name="Check Box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F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64</xdr:row>
          <xdr:rowOff>0</xdr:rowOff>
        </xdr:from>
        <xdr:to>
          <xdr:col>8</xdr:col>
          <xdr:colOff>38100</xdr:colOff>
          <xdr:row>65</xdr:row>
          <xdr:rowOff>19050</xdr:rowOff>
        </xdr:to>
        <xdr:sp macro="" textlink="">
          <xdr:nvSpPr>
            <xdr:cNvPr id="32832" name="Check Box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F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65</xdr:row>
          <xdr:rowOff>0</xdr:rowOff>
        </xdr:from>
        <xdr:to>
          <xdr:col>8</xdr:col>
          <xdr:colOff>38100</xdr:colOff>
          <xdr:row>66</xdr:row>
          <xdr:rowOff>19050</xdr:rowOff>
        </xdr:to>
        <xdr:sp macro="" textlink="">
          <xdr:nvSpPr>
            <xdr:cNvPr id="32833" name="Check Box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F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66</xdr:row>
          <xdr:rowOff>0</xdr:rowOff>
        </xdr:from>
        <xdr:to>
          <xdr:col>8</xdr:col>
          <xdr:colOff>38100</xdr:colOff>
          <xdr:row>67</xdr:row>
          <xdr:rowOff>19050</xdr:rowOff>
        </xdr:to>
        <xdr:sp macro="" textlink="">
          <xdr:nvSpPr>
            <xdr:cNvPr id="32834" name="Check Box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F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67</xdr:row>
          <xdr:rowOff>0</xdr:rowOff>
        </xdr:from>
        <xdr:to>
          <xdr:col>8</xdr:col>
          <xdr:colOff>38100</xdr:colOff>
          <xdr:row>68</xdr:row>
          <xdr:rowOff>19050</xdr:rowOff>
        </xdr:to>
        <xdr:sp macro="" textlink="">
          <xdr:nvSpPr>
            <xdr:cNvPr id="32835" name="Check Box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F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68</xdr:row>
          <xdr:rowOff>0</xdr:rowOff>
        </xdr:from>
        <xdr:to>
          <xdr:col>8</xdr:col>
          <xdr:colOff>38100</xdr:colOff>
          <xdr:row>69</xdr:row>
          <xdr:rowOff>19050</xdr:rowOff>
        </xdr:to>
        <xdr:sp macro="" textlink="">
          <xdr:nvSpPr>
            <xdr:cNvPr id="32836" name="Check Box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F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69</xdr:row>
          <xdr:rowOff>0</xdr:rowOff>
        </xdr:from>
        <xdr:to>
          <xdr:col>8</xdr:col>
          <xdr:colOff>38100</xdr:colOff>
          <xdr:row>70</xdr:row>
          <xdr:rowOff>19050</xdr:rowOff>
        </xdr:to>
        <xdr:sp macro="" textlink="">
          <xdr:nvSpPr>
            <xdr:cNvPr id="32837" name="Check Box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F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70</xdr:row>
          <xdr:rowOff>0</xdr:rowOff>
        </xdr:from>
        <xdr:to>
          <xdr:col>8</xdr:col>
          <xdr:colOff>38100</xdr:colOff>
          <xdr:row>71</xdr:row>
          <xdr:rowOff>19050</xdr:rowOff>
        </xdr:to>
        <xdr:sp macro="" textlink="">
          <xdr:nvSpPr>
            <xdr:cNvPr id="32838" name="Check Box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F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71</xdr:row>
          <xdr:rowOff>0</xdr:rowOff>
        </xdr:from>
        <xdr:to>
          <xdr:col>8</xdr:col>
          <xdr:colOff>38100</xdr:colOff>
          <xdr:row>72</xdr:row>
          <xdr:rowOff>19050</xdr:rowOff>
        </xdr:to>
        <xdr:sp macro="" textlink="">
          <xdr:nvSpPr>
            <xdr:cNvPr id="32839" name="Check Box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F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72</xdr:row>
          <xdr:rowOff>0</xdr:rowOff>
        </xdr:from>
        <xdr:to>
          <xdr:col>8</xdr:col>
          <xdr:colOff>38100</xdr:colOff>
          <xdr:row>73</xdr:row>
          <xdr:rowOff>19050</xdr:rowOff>
        </xdr:to>
        <xdr:sp macro="" textlink="">
          <xdr:nvSpPr>
            <xdr:cNvPr id="32840" name="Check Box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F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73</xdr:row>
          <xdr:rowOff>0</xdr:rowOff>
        </xdr:from>
        <xdr:to>
          <xdr:col>8</xdr:col>
          <xdr:colOff>38100</xdr:colOff>
          <xdr:row>74</xdr:row>
          <xdr:rowOff>19050</xdr:rowOff>
        </xdr:to>
        <xdr:sp macro="" textlink="">
          <xdr:nvSpPr>
            <xdr:cNvPr id="32841" name="Check Box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F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74</xdr:row>
          <xdr:rowOff>0</xdr:rowOff>
        </xdr:from>
        <xdr:to>
          <xdr:col>8</xdr:col>
          <xdr:colOff>38100</xdr:colOff>
          <xdr:row>75</xdr:row>
          <xdr:rowOff>19050</xdr:rowOff>
        </xdr:to>
        <xdr:sp macro="" textlink="">
          <xdr:nvSpPr>
            <xdr:cNvPr id="32842" name="Check Box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F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75</xdr:row>
          <xdr:rowOff>0</xdr:rowOff>
        </xdr:from>
        <xdr:to>
          <xdr:col>8</xdr:col>
          <xdr:colOff>38100</xdr:colOff>
          <xdr:row>76</xdr:row>
          <xdr:rowOff>19050</xdr:rowOff>
        </xdr:to>
        <xdr:sp macro="" textlink="">
          <xdr:nvSpPr>
            <xdr:cNvPr id="32843" name="Check Box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F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76</xdr:row>
          <xdr:rowOff>0</xdr:rowOff>
        </xdr:from>
        <xdr:to>
          <xdr:col>8</xdr:col>
          <xdr:colOff>38100</xdr:colOff>
          <xdr:row>77</xdr:row>
          <xdr:rowOff>19050</xdr:rowOff>
        </xdr:to>
        <xdr:sp macro="" textlink="">
          <xdr:nvSpPr>
            <xdr:cNvPr id="32844" name="Check Box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F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77</xdr:row>
          <xdr:rowOff>0</xdr:rowOff>
        </xdr:from>
        <xdr:to>
          <xdr:col>8</xdr:col>
          <xdr:colOff>38100</xdr:colOff>
          <xdr:row>78</xdr:row>
          <xdr:rowOff>19050</xdr:rowOff>
        </xdr:to>
        <xdr:sp macro="" textlink="">
          <xdr:nvSpPr>
            <xdr:cNvPr id="32845" name="Check Box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F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78</xdr:row>
          <xdr:rowOff>0</xdr:rowOff>
        </xdr:from>
        <xdr:to>
          <xdr:col>8</xdr:col>
          <xdr:colOff>38100</xdr:colOff>
          <xdr:row>79</xdr:row>
          <xdr:rowOff>19050</xdr:rowOff>
        </xdr:to>
        <xdr:sp macro="" textlink="">
          <xdr:nvSpPr>
            <xdr:cNvPr id="32846" name="Check Box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F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79</xdr:row>
          <xdr:rowOff>0</xdr:rowOff>
        </xdr:from>
        <xdr:to>
          <xdr:col>8</xdr:col>
          <xdr:colOff>38100</xdr:colOff>
          <xdr:row>80</xdr:row>
          <xdr:rowOff>19050</xdr:rowOff>
        </xdr:to>
        <xdr:sp macro="" textlink="">
          <xdr:nvSpPr>
            <xdr:cNvPr id="32847" name="Check Box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F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80</xdr:row>
          <xdr:rowOff>0</xdr:rowOff>
        </xdr:from>
        <xdr:to>
          <xdr:col>8</xdr:col>
          <xdr:colOff>38100</xdr:colOff>
          <xdr:row>81</xdr:row>
          <xdr:rowOff>19050</xdr:rowOff>
        </xdr:to>
        <xdr:sp macro="" textlink="">
          <xdr:nvSpPr>
            <xdr:cNvPr id="32848" name="Check Box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F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81</xdr:row>
          <xdr:rowOff>0</xdr:rowOff>
        </xdr:from>
        <xdr:to>
          <xdr:col>8</xdr:col>
          <xdr:colOff>38100</xdr:colOff>
          <xdr:row>82</xdr:row>
          <xdr:rowOff>19050</xdr:rowOff>
        </xdr:to>
        <xdr:sp macro="" textlink="">
          <xdr:nvSpPr>
            <xdr:cNvPr id="32849" name="Check Box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F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82</xdr:row>
          <xdr:rowOff>0</xdr:rowOff>
        </xdr:from>
        <xdr:to>
          <xdr:col>8</xdr:col>
          <xdr:colOff>38100</xdr:colOff>
          <xdr:row>83</xdr:row>
          <xdr:rowOff>19050</xdr:rowOff>
        </xdr:to>
        <xdr:sp macro="" textlink="">
          <xdr:nvSpPr>
            <xdr:cNvPr id="32850" name="Check Box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F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83</xdr:row>
          <xdr:rowOff>0</xdr:rowOff>
        </xdr:from>
        <xdr:to>
          <xdr:col>8</xdr:col>
          <xdr:colOff>38100</xdr:colOff>
          <xdr:row>84</xdr:row>
          <xdr:rowOff>19050</xdr:rowOff>
        </xdr:to>
        <xdr:sp macro="" textlink="">
          <xdr:nvSpPr>
            <xdr:cNvPr id="32851" name="Check Box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F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84</xdr:row>
          <xdr:rowOff>0</xdr:rowOff>
        </xdr:from>
        <xdr:to>
          <xdr:col>8</xdr:col>
          <xdr:colOff>38100</xdr:colOff>
          <xdr:row>85</xdr:row>
          <xdr:rowOff>19050</xdr:rowOff>
        </xdr:to>
        <xdr:sp macro="" textlink="">
          <xdr:nvSpPr>
            <xdr:cNvPr id="32852" name="Check Box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F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85</xdr:row>
          <xdr:rowOff>0</xdr:rowOff>
        </xdr:from>
        <xdr:to>
          <xdr:col>8</xdr:col>
          <xdr:colOff>38100</xdr:colOff>
          <xdr:row>86</xdr:row>
          <xdr:rowOff>19050</xdr:rowOff>
        </xdr:to>
        <xdr:sp macro="" textlink="">
          <xdr:nvSpPr>
            <xdr:cNvPr id="32853" name="Check Box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F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86</xdr:row>
          <xdr:rowOff>0</xdr:rowOff>
        </xdr:from>
        <xdr:to>
          <xdr:col>8</xdr:col>
          <xdr:colOff>38100</xdr:colOff>
          <xdr:row>87</xdr:row>
          <xdr:rowOff>19050</xdr:rowOff>
        </xdr:to>
        <xdr:sp macro="" textlink="">
          <xdr:nvSpPr>
            <xdr:cNvPr id="32854" name="Check Box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F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87</xdr:row>
          <xdr:rowOff>0</xdr:rowOff>
        </xdr:from>
        <xdr:to>
          <xdr:col>8</xdr:col>
          <xdr:colOff>38100</xdr:colOff>
          <xdr:row>88</xdr:row>
          <xdr:rowOff>19050</xdr:rowOff>
        </xdr:to>
        <xdr:sp macro="" textlink="">
          <xdr:nvSpPr>
            <xdr:cNvPr id="32855" name="Check Box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F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88</xdr:row>
          <xdr:rowOff>0</xdr:rowOff>
        </xdr:from>
        <xdr:to>
          <xdr:col>8</xdr:col>
          <xdr:colOff>38100</xdr:colOff>
          <xdr:row>89</xdr:row>
          <xdr:rowOff>19050</xdr:rowOff>
        </xdr:to>
        <xdr:sp macro="" textlink="">
          <xdr:nvSpPr>
            <xdr:cNvPr id="32856" name="Check Box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F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89</xdr:row>
          <xdr:rowOff>0</xdr:rowOff>
        </xdr:from>
        <xdr:to>
          <xdr:col>8</xdr:col>
          <xdr:colOff>38100</xdr:colOff>
          <xdr:row>90</xdr:row>
          <xdr:rowOff>19050</xdr:rowOff>
        </xdr:to>
        <xdr:sp macro="" textlink="">
          <xdr:nvSpPr>
            <xdr:cNvPr id="32857" name="Check Box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F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90</xdr:row>
          <xdr:rowOff>0</xdr:rowOff>
        </xdr:from>
        <xdr:to>
          <xdr:col>8</xdr:col>
          <xdr:colOff>38100</xdr:colOff>
          <xdr:row>91</xdr:row>
          <xdr:rowOff>19050</xdr:rowOff>
        </xdr:to>
        <xdr:sp macro="" textlink="">
          <xdr:nvSpPr>
            <xdr:cNvPr id="32858" name="Check Box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F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91</xdr:row>
          <xdr:rowOff>0</xdr:rowOff>
        </xdr:from>
        <xdr:to>
          <xdr:col>8</xdr:col>
          <xdr:colOff>38100</xdr:colOff>
          <xdr:row>92</xdr:row>
          <xdr:rowOff>19050</xdr:rowOff>
        </xdr:to>
        <xdr:sp macro="" textlink="">
          <xdr:nvSpPr>
            <xdr:cNvPr id="32859" name="Check Box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F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92</xdr:row>
          <xdr:rowOff>0</xdr:rowOff>
        </xdr:from>
        <xdr:to>
          <xdr:col>8</xdr:col>
          <xdr:colOff>38100</xdr:colOff>
          <xdr:row>93</xdr:row>
          <xdr:rowOff>19050</xdr:rowOff>
        </xdr:to>
        <xdr:sp macro="" textlink="">
          <xdr:nvSpPr>
            <xdr:cNvPr id="32860" name="Check Box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F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93</xdr:row>
          <xdr:rowOff>0</xdr:rowOff>
        </xdr:from>
        <xdr:to>
          <xdr:col>8</xdr:col>
          <xdr:colOff>38100</xdr:colOff>
          <xdr:row>94</xdr:row>
          <xdr:rowOff>19050</xdr:rowOff>
        </xdr:to>
        <xdr:sp macro="" textlink="">
          <xdr:nvSpPr>
            <xdr:cNvPr id="32861" name="Check Box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F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94</xdr:row>
          <xdr:rowOff>0</xdr:rowOff>
        </xdr:from>
        <xdr:to>
          <xdr:col>8</xdr:col>
          <xdr:colOff>38100</xdr:colOff>
          <xdr:row>95</xdr:row>
          <xdr:rowOff>19050</xdr:rowOff>
        </xdr:to>
        <xdr:sp macro="" textlink="">
          <xdr:nvSpPr>
            <xdr:cNvPr id="32862" name="Check Box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F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95</xdr:row>
          <xdr:rowOff>0</xdr:rowOff>
        </xdr:from>
        <xdr:to>
          <xdr:col>8</xdr:col>
          <xdr:colOff>38100</xdr:colOff>
          <xdr:row>96</xdr:row>
          <xdr:rowOff>19050</xdr:rowOff>
        </xdr:to>
        <xdr:sp macro="" textlink="">
          <xdr:nvSpPr>
            <xdr:cNvPr id="32863" name="Check Box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F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96</xdr:row>
          <xdr:rowOff>0</xdr:rowOff>
        </xdr:from>
        <xdr:to>
          <xdr:col>8</xdr:col>
          <xdr:colOff>38100</xdr:colOff>
          <xdr:row>97</xdr:row>
          <xdr:rowOff>19050</xdr:rowOff>
        </xdr:to>
        <xdr:sp macro="" textlink="">
          <xdr:nvSpPr>
            <xdr:cNvPr id="32864" name="Check Box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F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97</xdr:row>
          <xdr:rowOff>0</xdr:rowOff>
        </xdr:from>
        <xdr:to>
          <xdr:col>8</xdr:col>
          <xdr:colOff>38100</xdr:colOff>
          <xdr:row>98</xdr:row>
          <xdr:rowOff>19050</xdr:rowOff>
        </xdr:to>
        <xdr:sp macro="" textlink="">
          <xdr:nvSpPr>
            <xdr:cNvPr id="32865" name="Check Box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F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98</xdr:row>
          <xdr:rowOff>0</xdr:rowOff>
        </xdr:from>
        <xdr:to>
          <xdr:col>8</xdr:col>
          <xdr:colOff>38100</xdr:colOff>
          <xdr:row>99</xdr:row>
          <xdr:rowOff>19050</xdr:rowOff>
        </xdr:to>
        <xdr:sp macro="" textlink="">
          <xdr:nvSpPr>
            <xdr:cNvPr id="32866" name="Check Box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F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99</xdr:row>
          <xdr:rowOff>0</xdr:rowOff>
        </xdr:from>
        <xdr:to>
          <xdr:col>8</xdr:col>
          <xdr:colOff>38100</xdr:colOff>
          <xdr:row>100</xdr:row>
          <xdr:rowOff>19050</xdr:rowOff>
        </xdr:to>
        <xdr:sp macro="" textlink="">
          <xdr:nvSpPr>
            <xdr:cNvPr id="32867" name="Check Box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F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100</xdr:row>
          <xdr:rowOff>0</xdr:rowOff>
        </xdr:from>
        <xdr:to>
          <xdr:col>8</xdr:col>
          <xdr:colOff>38100</xdr:colOff>
          <xdr:row>101</xdr:row>
          <xdr:rowOff>19050</xdr:rowOff>
        </xdr:to>
        <xdr:sp macro="" textlink="">
          <xdr:nvSpPr>
            <xdr:cNvPr id="32868" name="Check Box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F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101</xdr:row>
          <xdr:rowOff>0</xdr:rowOff>
        </xdr:from>
        <xdr:to>
          <xdr:col>8</xdr:col>
          <xdr:colOff>38100</xdr:colOff>
          <xdr:row>102</xdr:row>
          <xdr:rowOff>19050</xdr:rowOff>
        </xdr:to>
        <xdr:sp macro="" textlink="">
          <xdr:nvSpPr>
            <xdr:cNvPr id="32869" name="Check Box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F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102</xdr:row>
          <xdr:rowOff>0</xdr:rowOff>
        </xdr:from>
        <xdr:to>
          <xdr:col>8</xdr:col>
          <xdr:colOff>38100</xdr:colOff>
          <xdr:row>103</xdr:row>
          <xdr:rowOff>19050</xdr:rowOff>
        </xdr:to>
        <xdr:sp macro="" textlink="">
          <xdr:nvSpPr>
            <xdr:cNvPr id="32870" name="Check Box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F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103</xdr:row>
          <xdr:rowOff>0</xdr:rowOff>
        </xdr:from>
        <xdr:to>
          <xdr:col>8</xdr:col>
          <xdr:colOff>38100</xdr:colOff>
          <xdr:row>104</xdr:row>
          <xdr:rowOff>19050</xdr:rowOff>
        </xdr:to>
        <xdr:sp macro="" textlink="">
          <xdr:nvSpPr>
            <xdr:cNvPr id="32871" name="Check Box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F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104</xdr:row>
          <xdr:rowOff>0</xdr:rowOff>
        </xdr:from>
        <xdr:to>
          <xdr:col>8</xdr:col>
          <xdr:colOff>38100</xdr:colOff>
          <xdr:row>105</xdr:row>
          <xdr:rowOff>19050</xdr:rowOff>
        </xdr:to>
        <xdr:sp macro="" textlink="">
          <xdr:nvSpPr>
            <xdr:cNvPr id="32872" name="Check Box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F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105</xdr:row>
          <xdr:rowOff>0</xdr:rowOff>
        </xdr:from>
        <xdr:to>
          <xdr:col>8</xdr:col>
          <xdr:colOff>38100</xdr:colOff>
          <xdr:row>106</xdr:row>
          <xdr:rowOff>19050</xdr:rowOff>
        </xdr:to>
        <xdr:sp macro="" textlink="">
          <xdr:nvSpPr>
            <xdr:cNvPr id="32873" name="Check Box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F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106</xdr:row>
          <xdr:rowOff>0</xdr:rowOff>
        </xdr:from>
        <xdr:to>
          <xdr:col>8</xdr:col>
          <xdr:colOff>38100</xdr:colOff>
          <xdr:row>107</xdr:row>
          <xdr:rowOff>19050</xdr:rowOff>
        </xdr:to>
        <xdr:sp macro="" textlink="">
          <xdr:nvSpPr>
            <xdr:cNvPr id="32874" name="Check Box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F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107</xdr:row>
          <xdr:rowOff>0</xdr:rowOff>
        </xdr:from>
        <xdr:to>
          <xdr:col>8</xdr:col>
          <xdr:colOff>38100</xdr:colOff>
          <xdr:row>108</xdr:row>
          <xdr:rowOff>19050</xdr:rowOff>
        </xdr:to>
        <xdr:sp macro="" textlink="">
          <xdr:nvSpPr>
            <xdr:cNvPr id="32875" name="Check Box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F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108</xdr:row>
          <xdr:rowOff>0</xdr:rowOff>
        </xdr:from>
        <xdr:to>
          <xdr:col>8</xdr:col>
          <xdr:colOff>38100</xdr:colOff>
          <xdr:row>109</xdr:row>
          <xdr:rowOff>19050</xdr:rowOff>
        </xdr:to>
        <xdr:sp macro="" textlink="">
          <xdr:nvSpPr>
            <xdr:cNvPr id="32876" name="Check Box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F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109</xdr:row>
          <xdr:rowOff>0</xdr:rowOff>
        </xdr:from>
        <xdr:to>
          <xdr:col>8</xdr:col>
          <xdr:colOff>38100</xdr:colOff>
          <xdr:row>110</xdr:row>
          <xdr:rowOff>19050</xdr:rowOff>
        </xdr:to>
        <xdr:sp macro="" textlink="">
          <xdr:nvSpPr>
            <xdr:cNvPr id="32877" name="Check Box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F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110</xdr:row>
          <xdr:rowOff>0</xdr:rowOff>
        </xdr:from>
        <xdr:to>
          <xdr:col>8</xdr:col>
          <xdr:colOff>38100</xdr:colOff>
          <xdr:row>111</xdr:row>
          <xdr:rowOff>19050</xdr:rowOff>
        </xdr:to>
        <xdr:sp macro="" textlink="">
          <xdr:nvSpPr>
            <xdr:cNvPr id="32878" name="Check Box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F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111</xdr:row>
          <xdr:rowOff>0</xdr:rowOff>
        </xdr:from>
        <xdr:to>
          <xdr:col>8</xdr:col>
          <xdr:colOff>38100</xdr:colOff>
          <xdr:row>112</xdr:row>
          <xdr:rowOff>19050</xdr:rowOff>
        </xdr:to>
        <xdr:sp macro="" textlink="">
          <xdr:nvSpPr>
            <xdr:cNvPr id="32879" name="Check Box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F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112</xdr:row>
          <xdr:rowOff>0</xdr:rowOff>
        </xdr:from>
        <xdr:to>
          <xdr:col>8</xdr:col>
          <xdr:colOff>38100</xdr:colOff>
          <xdr:row>113</xdr:row>
          <xdr:rowOff>19050</xdr:rowOff>
        </xdr:to>
        <xdr:sp macro="" textlink="">
          <xdr:nvSpPr>
            <xdr:cNvPr id="32880" name="Check Box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F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113</xdr:row>
          <xdr:rowOff>0</xdr:rowOff>
        </xdr:from>
        <xdr:to>
          <xdr:col>8</xdr:col>
          <xdr:colOff>38100</xdr:colOff>
          <xdr:row>114</xdr:row>
          <xdr:rowOff>19050</xdr:rowOff>
        </xdr:to>
        <xdr:sp macro="" textlink="">
          <xdr:nvSpPr>
            <xdr:cNvPr id="32881" name="Check Box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F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114</xdr:row>
          <xdr:rowOff>0</xdr:rowOff>
        </xdr:from>
        <xdr:to>
          <xdr:col>8</xdr:col>
          <xdr:colOff>38100</xdr:colOff>
          <xdr:row>115</xdr:row>
          <xdr:rowOff>19050</xdr:rowOff>
        </xdr:to>
        <xdr:sp macro="" textlink="">
          <xdr:nvSpPr>
            <xdr:cNvPr id="32882" name="Check Box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F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115</xdr:row>
          <xdr:rowOff>0</xdr:rowOff>
        </xdr:from>
        <xdr:to>
          <xdr:col>8</xdr:col>
          <xdr:colOff>38100</xdr:colOff>
          <xdr:row>116</xdr:row>
          <xdr:rowOff>19050</xdr:rowOff>
        </xdr:to>
        <xdr:sp macro="" textlink="">
          <xdr:nvSpPr>
            <xdr:cNvPr id="32883" name="Check Box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F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116</xdr:row>
          <xdr:rowOff>0</xdr:rowOff>
        </xdr:from>
        <xdr:to>
          <xdr:col>8</xdr:col>
          <xdr:colOff>38100</xdr:colOff>
          <xdr:row>117</xdr:row>
          <xdr:rowOff>19050</xdr:rowOff>
        </xdr:to>
        <xdr:sp macro="" textlink="">
          <xdr:nvSpPr>
            <xdr:cNvPr id="32884" name="Check Box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F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117</xdr:row>
          <xdr:rowOff>0</xdr:rowOff>
        </xdr:from>
        <xdr:to>
          <xdr:col>8</xdr:col>
          <xdr:colOff>38100</xdr:colOff>
          <xdr:row>118</xdr:row>
          <xdr:rowOff>19050</xdr:rowOff>
        </xdr:to>
        <xdr:sp macro="" textlink="">
          <xdr:nvSpPr>
            <xdr:cNvPr id="32885" name="Check Box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F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118</xdr:row>
          <xdr:rowOff>0</xdr:rowOff>
        </xdr:from>
        <xdr:to>
          <xdr:col>8</xdr:col>
          <xdr:colOff>38100</xdr:colOff>
          <xdr:row>119</xdr:row>
          <xdr:rowOff>19050</xdr:rowOff>
        </xdr:to>
        <xdr:sp macro="" textlink="">
          <xdr:nvSpPr>
            <xdr:cNvPr id="32886" name="Check Box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F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119</xdr:row>
          <xdr:rowOff>0</xdr:rowOff>
        </xdr:from>
        <xdr:to>
          <xdr:col>8</xdr:col>
          <xdr:colOff>38100</xdr:colOff>
          <xdr:row>120</xdr:row>
          <xdr:rowOff>19050</xdr:rowOff>
        </xdr:to>
        <xdr:sp macro="" textlink="">
          <xdr:nvSpPr>
            <xdr:cNvPr id="32887" name="Check Box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F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120</xdr:row>
          <xdr:rowOff>0</xdr:rowOff>
        </xdr:from>
        <xdr:to>
          <xdr:col>8</xdr:col>
          <xdr:colOff>38100</xdr:colOff>
          <xdr:row>121</xdr:row>
          <xdr:rowOff>19050</xdr:rowOff>
        </xdr:to>
        <xdr:sp macro="" textlink="">
          <xdr:nvSpPr>
            <xdr:cNvPr id="32888" name="Check Box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F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121</xdr:row>
          <xdr:rowOff>0</xdr:rowOff>
        </xdr:from>
        <xdr:to>
          <xdr:col>8</xdr:col>
          <xdr:colOff>38100</xdr:colOff>
          <xdr:row>122</xdr:row>
          <xdr:rowOff>19050</xdr:rowOff>
        </xdr:to>
        <xdr:sp macro="" textlink="">
          <xdr:nvSpPr>
            <xdr:cNvPr id="32889" name="Check Box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F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122</xdr:row>
          <xdr:rowOff>0</xdr:rowOff>
        </xdr:from>
        <xdr:to>
          <xdr:col>8</xdr:col>
          <xdr:colOff>38100</xdr:colOff>
          <xdr:row>123</xdr:row>
          <xdr:rowOff>19050</xdr:rowOff>
        </xdr:to>
        <xdr:sp macro="" textlink="">
          <xdr:nvSpPr>
            <xdr:cNvPr id="32890" name="Check Box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F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123</xdr:row>
          <xdr:rowOff>0</xdr:rowOff>
        </xdr:from>
        <xdr:to>
          <xdr:col>8</xdr:col>
          <xdr:colOff>38100</xdr:colOff>
          <xdr:row>124</xdr:row>
          <xdr:rowOff>19050</xdr:rowOff>
        </xdr:to>
        <xdr:sp macro="" textlink="">
          <xdr:nvSpPr>
            <xdr:cNvPr id="32891" name="Check Box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F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124</xdr:row>
          <xdr:rowOff>0</xdr:rowOff>
        </xdr:from>
        <xdr:to>
          <xdr:col>8</xdr:col>
          <xdr:colOff>38100</xdr:colOff>
          <xdr:row>125</xdr:row>
          <xdr:rowOff>19050</xdr:rowOff>
        </xdr:to>
        <xdr:sp macro="" textlink="">
          <xdr:nvSpPr>
            <xdr:cNvPr id="32892" name="Check Box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F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125</xdr:row>
          <xdr:rowOff>0</xdr:rowOff>
        </xdr:from>
        <xdr:to>
          <xdr:col>8</xdr:col>
          <xdr:colOff>38100</xdr:colOff>
          <xdr:row>126</xdr:row>
          <xdr:rowOff>19050</xdr:rowOff>
        </xdr:to>
        <xdr:sp macro="" textlink="">
          <xdr:nvSpPr>
            <xdr:cNvPr id="32893" name="Check Box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F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126</xdr:row>
          <xdr:rowOff>0</xdr:rowOff>
        </xdr:from>
        <xdr:to>
          <xdr:col>8</xdr:col>
          <xdr:colOff>38100</xdr:colOff>
          <xdr:row>127</xdr:row>
          <xdr:rowOff>19050</xdr:rowOff>
        </xdr:to>
        <xdr:sp macro="" textlink="">
          <xdr:nvSpPr>
            <xdr:cNvPr id="32894" name="Check Box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F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127</xdr:row>
          <xdr:rowOff>0</xdr:rowOff>
        </xdr:from>
        <xdr:to>
          <xdr:col>8</xdr:col>
          <xdr:colOff>38100</xdr:colOff>
          <xdr:row>128</xdr:row>
          <xdr:rowOff>19050</xdr:rowOff>
        </xdr:to>
        <xdr:sp macro="" textlink="">
          <xdr:nvSpPr>
            <xdr:cNvPr id="32895" name="Check Box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F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128</xdr:row>
          <xdr:rowOff>0</xdr:rowOff>
        </xdr:from>
        <xdr:to>
          <xdr:col>8</xdr:col>
          <xdr:colOff>38100</xdr:colOff>
          <xdr:row>129</xdr:row>
          <xdr:rowOff>19050</xdr:rowOff>
        </xdr:to>
        <xdr:sp macro="" textlink="">
          <xdr:nvSpPr>
            <xdr:cNvPr id="32896" name="Check Box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F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129</xdr:row>
          <xdr:rowOff>0</xdr:rowOff>
        </xdr:from>
        <xdr:to>
          <xdr:col>8</xdr:col>
          <xdr:colOff>38100</xdr:colOff>
          <xdr:row>130</xdr:row>
          <xdr:rowOff>19050</xdr:rowOff>
        </xdr:to>
        <xdr:sp macro="" textlink="">
          <xdr:nvSpPr>
            <xdr:cNvPr id="32897" name="Check Box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F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28575</xdr:rowOff>
        </xdr:from>
        <xdr:to>
          <xdr:col>12</xdr:col>
          <xdr:colOff>723900</xdr:colOff>
          <xdr:row>7</xdr:row>
          <xdr:rowOff>66675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une dépense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104775</xdr:rowOff>
        </xdr:from>
        <xdr:to>
          <xdr:col>5</xdr:col>
          <xdr:colOff>85725</xdr:colOff>
          <xdr:row>13</xdr:row>
          <xdr:rowOff>28575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104775</xdr:rowOff>
        </xdr:from>
        <xdr:to>
          <xdr:col>5</xdr:col>
          <xdr:colOff>85725</xdr:colOff>
          <xdr:row>14</xdr:row>
          <xdr:rowOff>28575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1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104775</xdr:rowOff>
        </xdr:from>
        <xdr:to>
          <xdr:col>5</xdr:col>
          <xdr:colOff>85725</xdr:colOff>
          <xdr:row>15</xdr:row>
          <xdr:rowOff>28575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1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104775</xdr:rowOff>
        </xdr:from>
        <xdr:to>
          <xdr:col>5</xdr:col>
          <xdr:colOff>85725</xdr:colOff>
          <xdr:row>16</xdr:row>
          <xdr:rowOff>28575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1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104775</xdr:rowOff>
        </xdr:from>
        <xdr:to>
          <xdr:col>5</xdr:col>
          <xdr:colOff>85725</xdr:colOff>
          <xdr:row>17</xdr:row>
          <xdr:rowOff>28575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1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104775</xdr:rowOff>
        </xdr:from>
        <xdr:to>
          <xdr:col>5</xdr:col>
          <xdr:colOff>85725</xdr:colOff>
          <xdr:row>18</xdr:row>
          <xdr:rowOff>28575</xdr:rowOff>
        </xdr:to>
        <xdr:sp macro="" textlink="">
          <xdr:nvSpPr>
            <xdr:cNvPr id="33799" name="Check Box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1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104775</xdr:rowOff>
        </xdr:from>
        <xdr:to>
          <xdr:col>5</xdr:col>
          <xdr:colOff>85725</xdr:colOff>
          <xdr:row>19</xdr:row>
          <xdr:rowOff>28575</xdr:rowOff>
        </xdr:to>
        <xdr:sp macro="" textlink="">
          <xdr:nvSpPr>
            <xdr:cNvPr id="33800" name="Check Box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1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104775</xdr:rowOff>
        </xdr:from>
        <xdr:to>
          <xdr:col>5</xdr:col>
          <xdr:colOff>85725</xdr:colOff>
          <xdr:row>20</xdr:row>
          <xdr:rowOff>28575</xdr:rowOff>
        </xdr:to>
        <xdr:sp macro="" textlink="">
          <xdr:nvSpPr>
            <xdr:cNvPr id="33801" name="Check Box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1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104775</xdr:rowOff>
        </xdr:from>
        <xdr:to>
          <xdr:col>5</xdr:col>
          <xdr:colOff>85725</xdr:colOff>
          <xdr:row>21</xdr:row>
          <xdr:rowOff>28575</xdr:rowOff>
        </xdr:to>
        <xdr:sp macro="" textlink="">
          <xdr:nvSpPr>
            <xdr:cNvPr id="33802" name="Check Box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1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104775</xdr:rowOff>
        </xdr:from>
        <xdr:to>
          <xdr:col>5</xdr:col>
          <xdr:colOff>85725</xdr:colOff>
          <xdr:row>22</xdr:row>
          <xdr:rowOff>28575</xdr:rowOff>
        </xdr:to>
        <xdr:sp macro="" textlink="">
          <xdr:nvSpPr>
            <xdr:cNvPr id="33803" name="Check Box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1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104775</xdr:rowOff>
        </xdr:from>
        <xdr:to>
          <xdr:col>5</xdr:col>
          <xdr:colOff>85725</xdr:colOff>
          <xdr:row>23</xdr:row>
          <xdr:rowOff>28575</xdr:rowOff>
        </xdr:to>
        <xdr:sp macro="" textlink="">
          <xdr:nvSpPr>
            <xdr:cNvPr id="33804" name="Check Box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1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104775</xdr:rowOff>
        </xdr:from>
        <xdr:to>
          <xdr:col>5</xdr:col>
          <xdr:colOff>85725</xdr:colOff>
          <xdr:row>24</xdr:row>
          <xdr:rowOff>28575</xdr:rowOff>
        </xdr:to>
        <xdr:sp macro="" textlink="">
          <xdr:nvSpPr>
            <xdr:cNvPr id="33805" name="Check Box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1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104775</xdr:rowOff>
        </xdr:from>
        <xdr:to>
          <xdr:col>5</xdr:col>
          <xdr:colOff>85725</xdr:colOff>
          <xdr:row>25</xdr:row>
          <xdr:rowOff>28575</xdr:rowOff>
        </xdr:to>
        <xdr:sp macro="" textlink="">
          <xdr:nvSpPr>
            <xdr:cNvPr id="33806" name="Check Box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1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104775</xdr:rowOff>
        </xdr:from>
        <xdr:to>
          <xdr:col>5</xdr:col>
          <xdr:colOff>85725</xdr:colOff>
          <xdr:row>26</xdr:row>
          <xdr:rowOff>28575</xdr:rowOff>
        </xdr:to>
        <xdr:sp macro="" textlink="">
          <xdr:nvSpPr>
            <xdr:cNvPr id="33807" name="Check Box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1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104775</xdr:rowOff>
        </xdr:from>
        <xdr:to>
          <xdr:col>5</xdr:col>
          <xdr:colOff>85725</xdr:colOff>
          <xdr:row>27</xdr:row>
          <xdr:rowOff>28575</xdr:rowOff>
        </xdr:to>
        <xdr:sp macro="" textlink="">
          <xdr:nvSpPr>
            <xdr:cNvPr id="33808" name="Check Box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1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104775</xdr:rowOff>
        </xdr:from>
        <xdr:to>
          <xdr:col>5</xdr:col>
          <xdr:colOff>85725</xdr:colOff>
          <xdr:row>28</xdr:row>
          <xdr:rowOff>28575</xdr:rowOff>
        </xdr:to>
        <xdr:sp macro="" textlink="">
          <xdr:nvSpPr>
            <xdr:cNvPr id="33809" name="Check Box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1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104775</xdr:rowOff>
        </xdr:from>
        <xdr:to>
          <xdr:col>5</xdr:col>
          <xdr:colOff>85725</xdr:colOff>
          <xdr:row>29</xdr:row>
          <xdr:rowOff>28575</xdr:rowOff>
        </xdr:to>
        <xdr:sp macro="" textlink="">
          <xdr:nvSpPr>
            <xdr:cNvPr id="33810" name="Check Box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1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104775</xdr:rowOff>
        </xdr:from>
        <xdr:to>
          <xdr:col>5</xdr:col>
          <xdr:colOff>85725</xdr:colOff>
          <xdr:row>30</xdr:row>
          <xdr:rowOff>28575</xdr:rowOff>
        </xdr:to>
        <xdr:sp macro="" textlink="">
          <xdr:nvSpPr>
            <xdr:cNvPr id="33811" name="Check Box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1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104775</xdr:rowOff>
        </xdr:from>
        <xdr:to>
          <xdr:col>5</xdr:col>
          <xdr:colOff>85725</xdr:colOff>
          <xdr:row>31</xdr:row>
          <xdr:rowOff>28575</xdr:rowOff>
        </xdr:to>
        <xdr:sp macro="" textlink="">
          <xdr:nvSpPr>
            <xdr:cNvPr id="33812" name="Check Box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1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104775</xdr:rowOff>
        </xdr:from>
        <xdr:to>
          <xdr:col>5</xdr:col>
          <xdr:colOff>85725</xdr:colOff>
          <xdr:row>32</xdr:row>
          <xdr:rowOff>28575</xdr:rowOff>
        </xdr:to>
        <xdr:sp macro="" textlink="">
          <xdr:nvSpPr>
            <xdr:cNvPr id="33813" name="Check Box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1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104775</xdr:rowOff>
        </xdr:from>
        <xdr:to>
          <xdr:col>5</xdr:col>
          <xdr:colOff>85725</xdr:colOff>
          <xdr:row>33</xdr:row>
          <xdr:rowOff>28575</xdr:rowOff>
        </xdr:to>
        <xdr:sp macro="" textlink="">
          <xdr:nvSpPr>
            <xdr:cNvPr id="33814" name="Check Box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1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104775</xdr:rowOff>
        </xdr:from>
        <xdr:to>
          <xdr:col>5</xdr:col>
          <xdr:colOff>85725</xdr:colOff>
          <xdr:row>34</xdr:row>
          <xdr:rowOff>28575</xdr:rowOff>
        </xdr:to>
        <xdr:sp macro="" textlink="">
          <xdr:nvSpPr>
            <xdr:cNvPr id="33815" name="Check Box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1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104775</xdr:rowOff>
        </xdr:from>
        <xdr:to>
          <xdr:col>5</xdr:col>
          <xdr:colOff>85725</xdr:colOff>
          <xdr:row>35</xdr:row>
          <xdr:rowOff>28575</xdr:rowOff>
        </xdr:to>
        <xdr:sp macro="" textlink="">
          <xdr:nvSpPr>
            <xdr:cNvPr id="33816" name="Check Box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1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104775</xdr:rowOff>
        </xdr:from>
        <xdr:to>
          <xdr:col>5</xdr:col>
          <xdr:colOff>85725</xdr:colOff>
          <xdr:row>36</xdr:row>
          <xdr:rowOff>28575</xdr:rowOff>
        </xdr:to>
        <xdr:sp macro="" textlink="">
          <xdr:nvSpPr>
            <xdr:cNvPr id="33817" name="Check Box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1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104775</xdr:rowOff>
        </xdr:from>
        <xdr:to>
          <xdr:col>5</xdr:col>
          <xdr:colOff>85725</xdr:colOff>
          <xdr:row>37</xdr:row>
          <xdr:rowOff>28575</xdr:rowOff>
        </xdr:to>
        <xdr:sp macro="" textlink="">
          <xdr:nvSpPr>
            <xdr:cNvPr id="33818" name="Check Box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1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104775</xdr:rowOff>
        </xdr:from>
        <xdr:to>
          <xdr:col>5</xdr:col>
          <xdr:colOff>85725</xdr:colOff>
          <xdr:row>38</xdr:row>
          <xdr:rowOff>28575</xdr:rowOff>
        </xdr:to>
        <xdr:sp macro="" textlink="">
          <xdr:nvSpPr>
            <xdr:cNvPr id="33819" name="Check Box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1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104775</xdr:rowOff>
        </xdr:from>
        <xdr:to>
          <xdr:col>5</xdr:col>
          <xdr:colOff>85725</xdr:colOff>
          <xdr:row>39</xdr:row>
          <xdr:rowOff>28575</xdr:rowOff>
        </xdr:to>
        <xdr:sp macro="" textlink="">
          <xdr:nvSpPr>
            <xdr:cNvPr id="33820" name="Check Box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1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104775</xdr:rowOff>
        </xdr:from>
        <xdr:to>
          <xdr:col>5</xdr:col>
          <xdr:colOff>85725</xdr:colOff>
          <xdr:row>40</xdr:row>
          <xdr:rowOff>28575</xdr:rowOff>
        </xdr:to>
        <xdr:sp macro="" textlink="">
          <xdr:nvSpPr>
            <xdr:cNvPr id="33821" name="Check Box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1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104775</xdr:rowOff>
        </xdr:from>
        <xdr:to>
          <xdr:col>5</xdr:col>
          <xdr:colOff>85725</xdr:colOff>
          <xdr:row>41</xdr:row>
          <xdr:rowOff>28575</xdr:rowOff>
        </xdr:to>
        <xdr:sp macro="" textlink="">
          <xdr:nvSpPr>
            <xdr:cNvPr id="33822" name="Check Box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1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114300</xdr:rowOff>
        </xdr:from>
        <xdr:to>
          <xdr:col>10</xdr:col>
          <xdr:colOff>85725</xdr:colOff>
          <xdr:row>13</xdr:row>
          <xdr:rowOff>38100</xdr:rowOff>
        </xdr:to>
        <xdr:sp macro="" textlink="">
          <xdr:nvSpPr>
            <xdr:cNvPr id="33823" name="Check Box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1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114300</xdr:rowOff>
        </xdr:from>
        <xdr:to>
          <xdr:col>10</xdr:col>
          <xdr:colOff>85725</xdr:colOff>
          <xdr:row>14</xdr:row>
          <xdr:rowOff>38100</xdr:rowOff>
        </xdr:to>
        <xdr:sp macro="" textlink="">
          <xdr:nvSpPr>
            <xdr:cNvPr id="33824" name="Check Box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1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114300</xdr:rowOff>
        </xdr:from>
        <xdr:to>
          <xdr:col>10</xdr:col>
          <xdr:colOff>85725</xdr:colOff>
          <xdr:row>15</xdr:row>
          <xdr:rowOff>38100</xdr:rowOff>
        </xdr:to>
        <xdr:sp macro="" textlink="">
          <xdr:nvSpPr>
            <xdr:cNvPr id="33825" name="Check Box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1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114300</xdr:rowOff>
        </xdr:from>
        <xdr:to>
          <xdr:col>10</xdr:col>
          <xdr:colOff>85725</xdr:colOff>
          <xdr:row>16</xdr:row>
          <xdr:rowOff>38100</xdr:rowOff>
        </xdr:to>
        <xdr:sp macro="" textlink="">
          <xdr:nvSpPr>
            <xdr:cNvPr id="33826" name="Check Box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1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114300</xdr:rowOff>
        </xdr:from>
        <xdr:to>
          <xdr:col>10</xdr:col>
          <xdr:colOff>85725</xdr:colOff>
          <xdr:row>17</xdr:row>
          <xdr:rowOff>38100</xdr:rowOff>
        </xdr:to>
        <xdr:sp macro="" textlink="">
          <xdr:nvSpPr>
            <xdr:cNvPr id="33827" name="Check Box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1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114300</xdr:rowOff>
        </xdr:from>
        <xdr:to>
          <xdr:col>10</xdr:col>
          <xdr:colOff>85725</xdr:colOff>
          <xdr:row>18</xdr:row>
          <xdr:rowOff>38100</xdr:rowOff>
        </xdr:to>
        <xdr:sp macro="" textlink="">
          <xdr:nvSpPr>
            <xdr:cNvPr id="33828" name="Check Box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1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114300</xdr:rowOff>
        </xdr:from>
        <xdr:to>
          <xdr:col>10</xdr:col>
          <xdr:colOff>85725</xdr:colOff>
          <xdr:row>19</xdr:row>
          <xdr:rowOff>38100</xdr:rowOff>
        </xdr:to>
        <xdr:sp macro="" textlink="">
          <xdr:nvSpPr>
            <xdr:cNvPr id="33829" name="Check Box 37" hidden="1">
              <a:extLst>
                <a:ext uri="{63B3BB69-23CF-44E3-9099-C40C66FF867C}">
                  <a14:compatExt spid="_x0000_s33829"/>
                </a:ext>
                <a:ext uri="{FF2B5EF4-FFF2-40B4-BE49-F238E27FC236}">
                  <a16:creationId xmlns:a16="http://schemas.microsoft.com/office/drawing/2014/main" id="{00000000-0008-0000-1000-00002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114300</xdr:rowOff>
        </xdr:from>
        <xdr:to>
          <xdr:col>10</xdr:col>
          <xdr:colOff>85725</xdr:colOff>
          <xdr:row>20</xdr:row>
          <xdr:rowOff>38100</xdr:rowOff>
        </xdr:to>
        <xdr:sp macro="" textlink="">
          <xdr:nvSpPr>
            <xdr:cNvPr id="33830" name="Check Box 38" hidden="1">
              <a:extLst>
                <a:ext uri="{63B3BB69-23CF-44E3-9099-C40C66FF867C}">
                  <a14:compatExt spid="_x0000_s33830"/>
                </a:ext>
                <a:ext uri="{FF2B5EF4-FFF2-40B4-BE49-F238E27FC236}">
                  <a16:creationId xmlns:a16="http://schemas.microsoft.com/office/drawing/2014/main" id="{00000000-0008-0000-1000-00002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114300</xdr:rowOff>
        </xdr:from>
        <xdr:to>
          <xdr:col>10</xdr:col>
          <xdr:colOff>85725</xdr:colOff>
          <xdr:row>21</xdr:row>
          <xdr:rowOff>38100</xdr:rowOff>
        </xdr:to>
        <xdr:sp macro="" textlink="">
          <xdr:nvSpPr>
            <xdr:cNvPr id="33831" name="Check Box 39" hidden="1">
              <a:extLst>
                <a:ext uri="{63B3BB69-23CF-44E3-9099-C40C66FF867C}">
                  <a14:compatExt spid="_x0000_s33831"/>
                </a:ext>
                <a:ext uri="{FF2B5EF4-FFF2-40B4-BE49-F238E27FC236}">
                  <a16:creationId xmlns:a16="http://schemas.microsoft.com/office/drawing/2014/main" id="{00000000-0008-0000-1000-00002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114300</xdr:rowOff>
        </xdr:from>
        <xdr:to>
          <xdr:col>10</xdr:col>
          <xdr:colOff>85725</xdr:colOff>
          <xdr:row>22</xdr:row>
          <xdr:rowOff>38100</xdr:rowOff>
        </xdr:to>
        <xdr:sp macro="" textlink="">
          <xdr:nvSpPr>
            <xdr:cNvPr id="33832" name="Check Box 40" hidden="1">
              <a:extLst>
                <a:ext uri="{63B3BB69-23CF-44E3-9099-C40C66FF867C}">
                  <a14:compatExt spid="_x0000_s33832"/>
                </a:ext>
                <a:ext uri="{FF2B5EF4-FFF2-40B4-BE49-F238E27FC236}">
                  <a16:creationId xmlns:a16="http://schemas.microsoft.com/office/drawing/2014/main" id="{00000000-0008-0000-1000-00002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114300</xdr:rowOff>
        </xdr:from>
        <xdr:to>
          <xdr:col>10</xdr:col>
          <xdr:colOff>85725</xdr:colOff>
          <xdr:row>23</xdr:row>
          <xdr:rowOff>38100</xdr:rowOff>
        </xdr:to>
        <xdr:sp macro="" textlink="">
          <xdr:nvSpPr>
            <xdr:cNvPr id="33833" name="Check Box 41" hidden="1">
              <a:extLst>
                <a:ext uri="{63B3BB69-23CF-44E3-9099-C40C66FF867C}">
                  <a14:compatExt spid="_x0000_s33833"/>
                </a:ext>
                <a:ext uri="{FF2B5EF4-FFF2-40B4-BE49-F238E27FC236}">
                  <a16:creationId xmlns:a16="http://schemas.microsoft.com/office/drawing/2014/main" id="{00000000-0008-0000-1000-00002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114300</xdr:rowOff>
        </xdr:from>
        <xdr:to>
          <xdr:col>10</xdr:col>
          <xdr:colOff>85725</xdr:colOff>
          <xdr:row>24</xdr:row>
          <xdr:rowOff>38100</xdr:rowOff>
        </xdr:to>
        <xdr:sp macro="" textlink="">
          <xdr:nvSpPr>
            <xdr:cNvPr id="33834" name="Check Box 42" hidden="1">
              <a:extLst>
                <a:ext uri="{63B3BB69-23CF-44E3-9099-C40C66FF867C}">
                  <a14:compatExt spid="_x0000_s33834"/>
                </a:ext>
                <a:ext uri="{FF2B5EF4-FFF2-40B4-BE49-F238E27FC236}">
                  <a16:creationId xmlns:a16="http://schemas.microsoft.com/office/drawing/2014/main" id="{00000000-0008-0000-1000-00002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114300</xdr:rowOff>
        </xdr:from>
        <xdr:to>
          <xdr:col>10</xdr:col>
          <xdr:colOff>85725</xdr:colOff>
          <xdr:row>25</xdr:row>
          <xdr:rowOff>38100</xdr:rowOff>
        </xdr:to>
        <xdr:sp macro="" textlink="">
          <xdr:nvSpPr>
            <xdr:cNvPr id="33835" name="Check Box 43" hidden="1">
              <a:extLst>
                <a:ext uri="{63B3BB69-23CF-44E3-9099-C40C66FF867C}">
                  <a14:compatExt spid="_x0000_s33835"/>
                </a:ext>
                <a:ext uri="{FF2B5EF4-FFF2-40B4-BE49-F238E27FC236}">
                  <a16:creationId xmlns:a16="http://schemas.microsoft.com/office/drawing/2014/main" id="{00000000-0008-0000-1000-00002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114300</xdr:rowOff>
        </xdr:from>
        <xdr:to>
          <xdr:col>10</xdr:col>
          <xdr:colOff>85725</xdr:colOff>
          <xdr:row>26</xdr:row>
          <xdr:rowOff>38100</xdr:rowOff>
        </xdr:to>
        <xdr:sp macro="" textlink="">
          <xdr:nvSpPr>
            <xdr:cNvPr id="33836" name="Check Box 44" hidden="1">
              <a:extLst>
                <a:ext uri="{63B3BB69-23CF-44E3-9099-C40C66FF867C}">
                  <a14:compatExt spid="_x0000_s33836"/>
                </a:ext>
                <a:ext uri="{FF2B5EF4-FFF2-40B4-BE49-F238E27FC236}">
                  <a16:creationId xmlns:a16="http://schemas.microsoft.com/office/drawing/2014/main" id="{00000000-0008-0000-1000-00002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114300</xdr:rowOff>
        </xdr:from>
        <xdr:to>
          <xdr:col>10</xdr:col>
          <xdr:colOff>85725</xdr:colOff>
          <xdr:row>27</xdr:row>
          <xdr:rowOff>38100</xdr:rowOff>
        </xdr:to>
        <xdr:sp macro="" textlink="">
          <xdr:nvSpPr>
            <xdr:cNvPr id="33837" name="Check Box 45" hidden="1">
              <a:extLst>
                <a:ext uri="{63B3BB69-23CF-44E3-9099-C40C66FF867C}">
                  <a14:compatExt spid="_x0000_s33837"/>
                </a:ext>
                <a:ext uri="{FF2B5EF4-FFF2-40B4-BE49-F238E27FC236}">
                  <a16:creationId xmlns:a16="http://schemas.microsoft.com/office/drawing/2014/main" id="{00000000-0008-0000-1000-00002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114300</xdr:rowOff>
        </xdr:from>
        <xdr:to>
          <xdr:col>10</xdr:col>
          <xdr:colOff>85725</xdr:colOff>
          <xdr:row>28</xdr:row>
          <xdr:rowOff>38100</xdr:rowOff>
        </xdr:to>
        <xdr:sp macro="" textlink="">
          <xdr:nvSpPr>
            <xdr:cNvPr id="33838" name="Check Box 46" hidden="1">
              <a:extLst>
                <a:ext uri="{63B3BB69-23CF-44E3-9099-C40C66FF867C}">
                  <a14:compatExt spid="_x0000_s33838"/>
                </a:ext>
                <a:ext uri="{FF2B5EF4-FFF2-40B4-BE49-F238E27FC236}">
                  <a16:creationId xmlns:a16="http://schemas.microsoft.com/office/drawing/2014/main" id="{00000000-0008-0000-1000-00002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114300</xdr:rowOff>
        </xdr:from>
        <xdr:to>
          <xdr:col>10</xdr:col>
          <xdr:colOff>85725</xdr:colOff>
          <xdr:row>29</xdr:row>
          <xdr:rowOff>38100</xdr:rowOff>
        </xdr:to>
        <xdr:sp macro="" textlink="">
          <xdr:nvSpPr>
            <xdr:cNvPr id="33839" name="Check Box 47" hidden="1">
              <a:extLst>
                <a:ext uri="{63B3BB69-23CF-44E3-9099-C40C66FF867C}">
                  <a14:compatExt spid="_x0000_s33839"/>
                </a:ext>
                <a:ext uri="{FF2B5EF4-FFF2-40B4-BE49-F238E27FC236}">
                  <a16:creationId xmlns:a16="http://schemas.microsoft.com/office/drawing/2014/main" id="{00000000-0008-0000-1000-00002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114300</xdr:rowOff>
        </xdr:from>
        <xdr:to>
          <xdr:col>10</xdr:col>
          <xdr:colOff>85725</xdr:colOff>
          <xdr:row>30</xdr:row>
          <xdr:rowOff>38100</xdr:rowOff>
        </xdr:to>
        <xdr:sp macro="" textlink="">
          <xdr:nvSpPr>
            <xdr:cNvPr id="33840" name="Check Box 48" hidden="1">
              <a:extLst>
                <a:ext uri="{63B3BB69-23CF-44E3-9099-C40C66FF867C}">
                  <a14:compatExt spid="_x0000_s33840"/>
                </a:ext>
                <a:ext uri="{FF2B5EF4-FFF2-40B4-BE49-F238E27FC236}">
                  <a16:creationId xmlns:a16="http://schemas.microsoft.com/office/drawing/2014/main" id="{00000000-0008-0000-1000-00003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114300</xdr:rowOff>
        </xdr:from>
        <xdr:to>
          <xdr:col>10</xdr:col>
          <xdr:colOff>85725</xdr:colOff>
          <xdr:row>31</xdr:row>
          <xdr:rowOff>38100</xdr:rowOff>
        </xdr:to>
        <xdr:sp macro="" textlink="">
          <xdr:nvSpPr>
            <xdr:cNvPr id="33841" name="Check Box 49" hidden="1">
              <a:extLst>
                <a:ext uri="{63B3BB69-23CF-44E3-9099-C40C66FF867C}">
                  <a14:compatExt spid="_x0000_s33841"/>
                </a:ext>
                <a:ext uri="{FF2B5EF4-FFF2-40B4-BE49-F238E27FC236}">
                  <a16:creationId xmlns:a16="http://schemas.microsoft.com/office/drawing/2014/main" id="{00000000-0008-0000-1000-00003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114300</xdr:rowOff>
        </xdr:from>
        <xdr:to>
          <xdr:col>10</xdr:col>
          <xdr:colOff>85725</xdr:colOff>
          <xdr:row>32</xdr:row>
          <xdr:rowOff>38100</xdr:rowOff>
        </xdr:to>
        <xdr:sp macro="" textlink="">
          <xdr:nvSpPr>
            <xdr:cNvPr id="33842" name="Check Box 50" hidden="1">
              <a:extLst>
                <a:ext uri="{63B3BB69-23CF-44E3-9099-C40C66FF867C}">
                  <a14:compatExt spid="_x0000_s33842"/>
                </a:ext>
                <a:ext uri="{FF2B5EF4-FFF2-40B4-BE49-F238E27FC236}">
                  <a16:creationId xmlns:a16="http://schemas.microsoft.com/office/drawing/2014/main" id="{00000000-0008-0000-1000-00003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114300</xdr:rowOff>
        </xdr:from>
        <xdr:to>
          <xdr:col>10</xdr:col>
          <xdr:colOff>85725</xdr:colOff>
          <xdr:row>33</xdr:row>
          <xdr:rowOff>38100</xdr:rowOff>
        </xdr:to>
        <xdr:sp macro="" textlink="">
          <xdr:nvSpPr>
            <xdr:cNvPr id="33843" name="Check Box 51" hidden="1">
              <a:extLst>
                <a:ext uri="{63B3BB69-23CF-44E3-9099-C40C66FF867C}">
                  <a14:compatExt spid="_x0000_s33843"/>
                </a:ext>
                <a:ext uri="{FF2B5EF4-FFF2-40B4-BE49-F238E27FC236}">
                  <a16:creationId xmlns:a16="http://schemas.microsoft.com/office/drawing/2014/main" id="{00000000-0008-0000-1000-00003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114300</xdr:rowOff>
        </xdr:from>
        <xdr:to>
          <xdr:col>10</xdr:col>
          <xdr:colOff>85725</xdr:colOff>
          <xdr:row>34</xdr:row>
          <xdr:rowOff>38100</xdr:rowOff>
        </xdr:to>
        <xdr:sp macro="" textlink="">
          <xdr:nvSpPr>
            <xdr:cNvPr id="33844" name="Check Box 52" hidden="1">
              <a:extLst>
                <a:ext uri="{63B3BB69-23CF-44E3-9099-C40C66FF867C}">
                  <a14:compatExt spid="_x0000_s33844"/>
                </a:ext>
                <a:ext uri="{FF2B5EF4-FFF2-40B4-BE49-F238E27FC236}">
                  <a16:creationId xmlns:a16="http://schemas.microsoft.com/office/drawing/2014/main" id="{00000000-0008-0000-1000-00003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114300</xdr:rowOff>
        </xdr:from>
        <xdr:to>
          <xdr:col>10</xdr:col>
          <xdr:colOff>85725</xdr:colOff>
          <xdr:row>35</xdr:row>
          <xdr:rowOff>38100</xdr:rowOff>
        </xdr:to>
        <xdr:sp macro="" textlink="">
          <xdr:nvSpPr>
            <xdr:cNvPr id="33845" name="Check Box 53" hidden="1">
              <a:extLst>
                <a:ext uri="{63B3BB69-23CF-44E3-9099-C40C66FF867C}">
                  <a14:compatExt spid="_x0000_s33845"/>
                </a:ext>
                <a:ext uri="{FF2B5EF4-FFF2-40B4-BE49-F238E27FC236}">
                  <a16:creationId xmlns:a16="http://schemas.microsoft.com/office/drawing/2014/main" id="{00000000-0008-0000-1000-00003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114300</xdr:rowOff>
        </xdr:from>
        <xdr:to>
          <xdr:col>10</xdr:col>
          <xdr:colOff>85725</xdr:colOff>
          <xdr:row>36</xdr:row>
          <xdr:rowOff>38100</xdr:rowOff>
        </xdr:to>
        <xdr:sp macro="" textlink="">
          <xdr:nvSpPr>
            <xdr:cNvPr id="33846" name="Check Box 54" hidden="1">
              <a:extLst>
                <a:ext uri="{63B3BB69-23CF-44E3-9099-C40C66FF867C}">
                  <a14:compatExt spid="_x0000_s33846"/>
                </a:ext>
                <a:ext uri="{FF2B5EF4-FFF2-40B4-BE49-F238E27FC236}">
                  <a16:creationId xmlns:a16="http://schemas.microsoft.com/office/drawing/2014/main" id="{00000000-0008-0000-1000-00003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114300</xdr:rowOff>
        </xdr:from>
        <xdr:to>
          <xdr:col>10</xdr:col>
          <xdr:colOff>85725</xdr:colOff>
          <xdr:row>37</xdr:row>
          <xdr:rowOff>38100</xdr:rowOff>
        </xdr:to>
        <xdr:sp macro="" textlink="">
          <xdr:nvSpPr>
            <xdr:cNvPr id="33847" name="Check Box 55" hidden="1">
              <a:extLst>
                <a:ext uri="{63B3BB69-23CF-44E3-9099-C40C66FF867C}">
                  <a14:compatExt spid="_x0000_s33847"/>
                </a:ext>
                <a:ext uri="{FF2B5EF4-FFF2-40B4-BE49-F238E27FC236}">
                  <a16:creationId xmlns:a16="http://schemas.microsoft.com/office/drawing/2014/main" id="{00000000-0008-0000-1000-00003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114300</xdr:rowOff>
        </xdr:from>
        <xdr:to>
          <xdr:col>10</xdr:col>
          <xdr:colOff>85725</xdr:colOff>
          <xdr:row>38</xdr:row>
          <xdr:rowOff>38100</xdr:rowOff>
        </xdr:to>
        <xdr:sp macro="" textlink="">
          <xdr:nvSpPr>
            <xdr:cNvPr id="33848" name="Check Box 56" hidden="1">
              <a:extLst>
                <a:ext uri="{63B3BB69-23CF-44E3-9099-C40C66FF867C}">
                  <a14:compatExt spid="_x0000_s33848"/>
                </a:ext>
                <a:ext uri="{FF2B5EF4-FFF2-40B4-BE49-F238E27FC236}">
                  <a16:creationId xmlns:a16="http://schemas.microsoft.com/office/drawing/2014/main" id="{00000000-0008-0000-1000-00003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114300</xdr:rowOff>
        </xdr:from>
        <xdr:to>
          <xdr:col>10</xdr:col>
          <xdr:colOff>85725</xdr:colOff>
          <xdr:row>39</xdr:row>
          <xdr:rowOff>38100</xdr:rowOff>
        </xdr:to>
        <xdr:sp macro="" textlink="">
          <xdr:nvSpPr>
            <xdr:cNvPr id="33849" name="Check Box 57" hidden="1">
              <a:extLst>
                <a:ext uri="{63B3BB69-23CF-44E3-9099-C40C66FF867C}">
                  <a14:compatExt spid="_x0000_s33849"/>
                </a:ext>
                <a:ext uri="{FF2B5EF4-FFF2-40B4-BE49-F238E27FC236}">
                  <a16:creationId xmlns:a16="http://schemas.microsoft.com/office/drawing/2014/main" id="{00000000-0008-0000-1000-00003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114300</xdr:rowOff>
        </xdr:from>
        <xdr:to>
          <xdr:col>10</xdr:col>
          <xdr:colOff>85725</xdr:colOff>
          <xdr:row>40</xdr:row>
          <xdr:rowOff>38100</xdr:rowOff>
        </xdr:to>
        <xdr:sp macro="" textlink="">
          <xdr:nvSpPr>
            <xdr:cNvPr id="33850" name="Check Box 58" hidden="1">
              <a:extLst>
                <a:ext uri="{63B3BB69-23CF-44E3-9099-C40C66FF867C}">
                  <a14:compatExt spid="_x0000_s33850"/>
                </a:ext>
                <a:ext uri="{FF2B5EF4-FFF2-40B4-BE49-F238E27FC236}">
                  <a16:creationId xmlns:a16="http://schemas.microsoft.com/office/drawing/2014/main" id="{00000000-0008-0000-1000-00003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114300</xdr:rowOff>
        </xdr:from>
        <xdr:to>
          <xdr:col>10</xdr:col>
          <xdr:colOff>85725</xdr:colOff>
          <xdr:row>41</xdr:row>
          <xdr:rowOff>38100</xdr:rowOff>
        </xdr:to>
        <xdr:sp macro="" textlink="">
          <xdr:nvSpPr>
            <xdr:cNvPr id="33851" name="Check Box 59" hidden="1">
              <a:extLst>
                <a:ext uri="{63B3BB69-23CF-44E3-9099-C40C66FF867C}">
                  <a14:compatExt spid="_x0000_s33851"/>
                </a:ext>
                <a:ext uri="{FF2B5EF4-FFF2-40B4-BE49-F238E27FC236}">
                  <a16:creationId xmlns:a16="http://schemas.microsoft.com/office/drawing/2014/main" id="{00000000-0008-0000-1000-00003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104775</xdr:rowOff>
        </xdr:from>
        <xdr:to>
          <xdr:col>5</xdr:col>
          <xdr:colOff>85725</xdr:colOff>
          <xdr:row>44</xdr:row>
          <xdr:rowOff>28575</xdr:rowOff>
        </xdr:to>
        <xdr:sp macro="" textlink="">
          <xdr:nvSpPr>
            <xdr:cNvPr id="33852" name="Check Box 60" hidden="1">
              <a:extLst>
                <a:ext uri="{63B3BB69-23CF-44E3-9099-C40C66FF867C}">
                  <a14:compatExt spid="_x0000_s33852"/>
                </a:ext>
                <a:ext uri="{FF2B5EF4-FFF2-40B4-BE49-F238E27FC236}">
                  <a16:creationId xmlns:a16="http://schemas.microsoft.com/office/drawing/2014/main" id="{00000000-0008-0000-1000-00003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104775</xdr:rowOff>
        </xdr:from>
        <xdr:to>
          <xdr:col>5</xdr:col>
          <xdr:colOff>85725</xdr:colOff>
          <xdr:row>45</xdr:row>
          <xdr:rowOff>28575</xdr:rowOff>
        </xdr:to>
        <xdr:sp macro="" textlink="">
          <xdr:nvSpPr>
            <xdr:cNvPr id="33853" name="Check Box 61" hidden="1">
              <a:extLst>
                <a:ext uri="{63B3BB69-23CF-44E3-9099-C40C66FF867C}">
                  <a14:compatExt spid="_x0000_s33853"/>
                </a:ext>
                <a:ext uri="{FF2B5EF4-FFF2-40B4-BE49-F238E27FC236}">
                  <a16:creationId xmlns:a16="http://schemas.microsoft.com/office/drawing/2014/main" id="{00000000-0008-0000-1000-00003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33854" name="Check Box 62" hidden="1">
              <a:extLst>
                <a:ext uri="{63B3BB69-23CF-44E3-9099-C40C66FF867C}">
                  <a14:compatExt spid="_x0000_s33854"/>
                </a:ext>
                <a:ext uri="{FF2B5EF4-FFF2-40B4-BE49-F238E27FC236}">
                  <a16:creationId xmlns:a16="http://schemas.microsoft.com/office/drawing/2014/main" id="{00000000-0008-0000-1000-00003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114300</xdr:rowOff>
        </xdr:from>
        <xdr:to>
          <xdr:col>10</xdr:col>
          <xdr:colOff>85725</xdr:colOff>
          <xdr:row>44</xdr:row>
          <xdr:rowOff>38100</xdr:rowOff>
        </xdr:to>
        <xdr:sp macro="" textlink="">
          <xdr:nvSpPr>
            <xdr:cNvPr id="33855" name="Check Box 63" hidden="1">
              <a:extLst>
                <a:ext uri="{63B3BB69-23CF-44E3-9099-C40C66FF867C}">
                  <a14:compatExt spid="_x0000_s33855"/>
                </a:ext>
                <a:ext uri="{FF2B5EF4-FFF2-40B4-BE49-F238E27FC236}">
                  <a16:creationId xmlns:a16="http://schemas.microsoft.com/office/drawing/2014/main" id="{00000000-0008-0000-1000-00003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114300</xdr:rowOff>
        </xdr:from>
        <xdr:to>
          <xdr:col>10</xdr:col>
          <xdr:colOff>85725</xdr:colOff>
          <xdr:row>45</xdr:row>
          <xdr:rowOff>38100</xdr:rowOff>
        </xdr:to>
        <xdr:sp macro="" textlink="">
          <xdr:nvSpPr>
            <xdr:cNvPr id="33856" name="Check Box 64" hidden="1">
              <a:extLst>
                <a:ext uri="{63B3BB69-23CF-44E3-9099-C40C66FF867C}">
                  <a14:compatExt spid="_x0000_s33856"/>
                </a:ext>
                <a:ext uri="{FF2B5EF4-FFF2-40B4-BE49-F238E27FC236}">
                  <a16:creationId xmlns:a16="http://schemas.microsoft.com/office/drawing/2014/main" id="{00000000-0008-0000-1000-00004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114300</xdr:rowOff>
        </xdr:from>
        <xdr:to>
          <xdr:col>10</xdr:col>
          <xdr:colOff>85725</xdr:colOff>
          <xdr:row>46</xdr:row>
          <xdr:rowOff>38100</xdr:rowOff>
        </xdr:to>
        <xdr:sp macro="" textlink="">
          <xdr:nvSpPr>
            <xdr:cNvPr id="33857" name="Check Box 65" hidden="1">
              <a:extLst>
                <a:ext uri="{63B3BB69-23CF-44E3-9099-C40C66FF867C}">
                  <a14:compatExt spid="_x0000_s33857"/>
                </a:ext>
                <a:ext uri="{FF2B5EF4-FFF2-40B4-BE49-F238E27FC236}">
                  <a16:creationId xmlns:a16="http://schemas.microsoft.com/office/drawing/2014/main" id="{00000000-0008-0000-1000-00004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114300</xdr:rowOff>
        </xdr:from>
        <xdr:to>
          <xdr:col>10</xdr:col>
          <xdr:colOff>85725</xdr:colOff>
          <xdr:row>47</xdr:row>
          <xdr:rowOff>38100</xdr:rowOff>
        </xdr:to>
        <xdr:sp macro="" textlink="">
          <xdr:nvSpPr>
            <xdr:cNvPr id="33858" name="Check Box 66" hidden="1">
              <a:extLst>
                <a:ext uri="{63B3BB69-23CF-44E3-9099-C40C66FF867C}">
                  <a14:compatExt spid="_x0000_s33858"/>
                </a:ext>
                <a:ext uri="{FF2B5EF4-FFF2-40B4-BE49-F238E27FC236}">
                  <a16:creationId xmlns:a16="http://schemas.microsoft.com/office/drawing/2014/main" id="{00000000-0008-0000-1000-00004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114300</xdr:rowOff>
        </xdr:from>
        <xdr:to>
          <xdr:col>10</xdr:col>
          <xdr:colOff>85725</xdr:colOff>
          <xdr:row>48</xdr:row>
          <xdr:rowOff>38100</xdr:rowOff>
        </xdr:to>
        <xdr:sp macro="" textlink="">
          <xdr:nvSpPr>
            <xdr:cNvPr id="33859" name="Check Box 67" hidden="1">
              <a:extLst>
                <a:ext uri="{63B3BB69-23CF-44E3-9099-C40C66FF867C}">
                  <a14:compatExt spid="_x0000_s33859"/>
                </a:ext>
                <a:ext uri="{FF2B5EF4-FFF2-40B4-BE49-F238E27FC236}">
                  <a16:creationId xmlns:a16="http://schemas.microsoft.com/office/drawing/2014/main" id="{00000000-0008-0000-1000-00004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114300</xdr:rowOff>
        </xdr:from>
        <xdr:to>
          <xdr:col>10</xdr:col>
          <xdr:colOff>85725</xdr:colOff>
          <xdr:row>49</xdr:row>
          <xdr:rowOff>38100</xdr:rowOff>
        </xdr:to>
        <xdr:sp macro="" textlink="">
          <xdr:nvSpPr>
            <xdr:cNvPr id="33860" name="Check Box 68" hidden="1">
              <a:extLst>
                <a:ext uri="{63B3BB69-23CF-44E3-9099-C40C66FF867C}">
                  <a14:compatExt spid="_x0000_s33860"/>
                </a:ext>
                <a:ext uri="{FF2B5EF4-FFF2-40B4-BE49-F238E27FC236}">
                  <a16:creationId xmlns:a16="http://schemas.microsoft.com/office/drawing/2014/main" id="{00000000-0008-0000-1000-00004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33861" name="Check Box 69" hidden="1">
              <a:extLst>
                <a:ext uri="{63B3BB69-23CF-44E3-9099-C40C66FF867C}">
                  <a14:compatExt spid="_x0000_s33861"/>
                </a:ext>
                <a:ext uri="{FF2B5EF4-FFF2-40B4-BE49-F238E27FC236}">
                  <a16:creationId xmlns:a16="http://schemas.microsoft.com/office/drawing/2014/main" id="{00000000-0008-0000-1000-00004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2743200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Développer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2752725</xdr:colOff>
          <xdr:row>5</xdr:row>
          <xdr:rowOff>19050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1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Réduire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4</xdr:row>
          <xdr:rowOff>0</xdr:rowOff>
        </xdr:from>
        <xdr:to>
          <xdr:col>16</xdr:col>
          <xdr:colOff>1257300</xdr:colOff>
          <xdr:row>5</xdr:row>
          <xdr:rowOff>104775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11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161925</xdr:colOff>
          <xdr:row>5</xdr:row>
          <xdr:rowOff>19050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1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161925</xdr:colOff>
          <xdr:row>6</xdr:row>
          <xdr:rowOff>19050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1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161925</xdr:colOff>
          <xdr:row>7</xdr:row>
          <xdr:rowOff>19050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1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38100</xdr:colOff>
          <xdr:row>8</xdr:row>
          <xdr:rowOff>19050</xdr:rowOff>
        </xdr:to>
        <xdr:sp macro="" textlink="">
          <xdr:nvSpPr>
            <xdr:cNvPr id="34823" name="Check Box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1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38100</xdr:colOff>
          <xdr:row>9</xdr:row>
          <xdr:rowOff>19050</xdr:rowOff>
        </xdr:to>
        <xdr:sp macro="" textlink="">
          <xdr:nvSpPr>
            <xdr:cNvPr id="34824" name="Check Box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1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38100</xdr:colOff>
          <xdr:row>10</xdr:row>
          <xdr:rowOff>19050</xdr:rowOff>
        </xdr:to>
        <xdr:sp macro="" textlink="">
          <xdr:nvSpPr>
            <xdr:cNvPr id="34825" name="Check Box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11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38100</xdr:colOff>
          <xdr:row>11</xdr:row>
          <xdr:rowOff>19050</xdr:rowOff>
        </xdr:to>
        <xdr:sp macro="" textlink="">
          <xdr:nvSpPr>
            <xdr:cNvPr id="34826" name="Check Box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11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38100</xdr:colOff>
          <xdr:row>12</xdr:row>
          <xdr:rowOff>19050</xdr:rowOff>
        </xdr:to>
        <xdr:sp macro="" textlink="">
          <xdr:nvSpPr>
            <xdr:cNvPr id="34827" name="Check Box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11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38100</xdr:colOff>
          <xdr:row>13</xdr:row>
          <xdr:rowOff>19050</xdr:rowOff>
        </xdr:to>
        <xdr:sp macro="" textlink="">
          <xdr:nvSpPr>
            <xdr:cNvPr id="34828" name="Check Box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11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38100</xdr:colOff>
          <xdr:row>14</xdr:row>
          <xdr:rowOff>28575</xdr:rowOff>
        </xdr:to>
        <xdr:sp macro="" textlink="">
          <xdr:nvSpPr>
            <xdr:cNvPr id="34829" name="Check Box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11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38100</xdr:colOff>
          <xdr:row>15</xdr:row>
          <xdr:rowOff>19050</xdr:rowOff>
        </xdr:to>
        <xdr:sp macro="" textlink="">
          <xdr:nvSpPr>
            <xdr:cNvPr id="34830" name="Check Box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11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38100</xdr:colOff>
          <xdr:row>16</xdr:row>
          <xdr:rowOff>19050</xdr:rowOff>
        </xdr:to>
        <xdr:sp macro="" textlink="">
          <xdr:nvSpPr>
            <xdr:cNvPr id="34831" name="Check Box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11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38100</xdr:colOff>
          <xdr:row>17</xdr:row>
          <xdr:rowOff>19050</xdr:rowOff>
        </xdr:to>
        <xdr:sp macro="" textlink="">
          <xdr:nvSpPr>
            <xdr:cNvPr id="34832" name="Check Box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11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38100</xdr:colOff>
          <xdr:row>18</xdr:row>
          <xdr:rowOff>19050</xdr:rowOff>
        </xdr:to>
        <xdr:sp macro="" textlink="">
          <xdr:nvSpPr>
            <xdr:cNvPr id="34833" name="Check Box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11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38100</xdr:colOff>
          <xdr:row>19</xdr:row>
          <xdr:rowOff>19050</xdr:rowOff>
        </xdr:to>
        <xdr:sp macro="" textlink="">
          <xdr:nvSpPr>
            <xdr:cNvPr id="34834" name="Check Box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11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38100</xdr:colOff>
          <xdr:row>20</xdr:row>
          <xdr:rowOff>19050</xdr:rowOff>
        </xdr:to>
        <xdr:sp macro="" textlink="">
          <xdr:nvSpPr>
            <xdr:cNvPr id="34835" name="Check Box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11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38100</xdr:colOff>
          <xdr:row>21</xdr:row>
          <xdr:rowOff>19050</xdr:rowOff>
        </xdr:to>
        <xdr:sp macro="" textlink="">
          <xdr:nvSpPr>
            <xdr:cNvPr id="34836" name="Check Box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11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38100</xdr:colOff>
          <xdr:row>22</xdr:row>
          <xdr:rowOff>19050</xdr:rowOff>
        </xdr:to>
        <xdr:sp macro="" textlink="">
          <xdr:nvSpPr>
            <xdr:cNvPr id="34837" name="Check Box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11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38100</xdr:colOff>
          <xdr:row>23</xdr:row>
          <xdr:rowOff>19050</xdr:rowOff>
        </xdr:to>
        <xdr:sp macro="" textlink="">
          <xdr:nvSpPr>
            <xdr:cNvPr id="34838" name="Check Box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11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38100</xdr:colOff>
          <xdr:row>24</xdr:row>
          <xdr:rowOff>19050</xdr:rowOff>
        </xdr:to>
        <xdr:sp macro="" textlink="">
          <xdr:nvSpPr>
            <xdr:cNvPr id="34839" name="Check Box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11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38100</xdr:colOff>
          <xdr:row>25</xdr:row>
          <xdr:rowOff>19050</xdr:rowOff>
        </xdr:to>
        <xdr:sp macro="" textlink="">
          <xdr:nvSpPr>
            <xdr:cNvPr id="34840" name="Check Box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11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38100</xdr:colOff>
          <xdr:row>26</xdr:row>
          <xdr:rowOff>19050</xdr:rowOff>
        </xdr:to>
        <xdr:sp macro="" textlink="">
          <xdr:nvSpPr>
            <xdr:cNvPr id="34841" name="Check Box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11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38100</xdr:colOff>
          <xdr:row>27</xdr:row>
          <xdr:rowOff>19050</xdr:rowOff>
        </xdr:to>
        <xdr:sp macro="" textlink="">
          <xdr:nvSpPr>
            <xdr:cNvPr id="34842" name="Check Box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11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38100</xdr:colOff>
          <xdr:row>28</xdr:row>
          <xdr:rowOff>19050</xdr:rowOff>
        </xdr:to>
        <xdr:sp macro="" textlink="">
          <xdr:nvSpPr>
            <xdr:cNvPr id="34843" name="Check Box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11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38100</xdr:colOff>
          <xdr:row>29</xdr:row>
          <xdr:rowOff>19050</xdr:rowOff>
        </xdr:to>
        <xdr:sp macro="" textlink="">
          <xdr:nvSpPr>
            <xdr:cNvPr id="34844" name="Check Box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11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38100</xdr:colOff>
          <xdr:row>30</xdr:row>
          <xdr:rowOff>19050</xdr:rowOff>
        </xdr:to>
        <xdr:sp macro="" textlink="">
          <xdr:nvSpPr>
            <xdr:cNvPr id="34845" name="Check Box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11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38100</xdr:colOff>
          <xdr:row>31</xdr:row>
          <xdr:rowOff>19050</xdr:rowOff>
        </xdr:to>
        <xdr:sp macro="" textlink="">
          <xdr:nvSpPr>
            <xdr:cNvPr id="34846" name="Check Box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11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38100</xdr:colOff>
          <xdr:row>32</xdr:row>
          <xdr:rowOff>19050</xdr:rowOff>
        </xdr:to>
        <xdr:sp macro="" textlink="">
          <xdr:nvSpPr>
            <xdr:cNvPr id="34847" name="Check Box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11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38100</xdr:colOff>
          <xdr:row>33</xdr:row>
          <xdr:rowOff>19050</xdr:rowOff>
        </xdr:to>
        <xdr:sp macro="" textlink="">
          <xdr:nvSpPr>
            <xdr:cNvPr id="34848" name="Check Box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11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38100</xdr:colOff>
          <xdr:row>34</xdr:row>
          <xdr:rowOff>19050</xdr:rowOff>
        </xdr:to>
        <xdr:sp macro="" textlink="">
          <xdr:nvSpPr>
            <xdr:cNvPr id="34849" name="Check Box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11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38100</xdr:colOff>
          <xdr:row>35</xdr:row>
          <xdr:rowOff>19050</xdr:rowOff>
        </xdr:to>
        <xdr:sp macro="" textlink="">
          <xdr:nvSpPr>
            <xdr:cNvPr id="34850" name="Check Box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11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38100</xdr:colOff>
          <xdr:row>36</xdr:row>
          <xdr:rowOff>19050</xdr:rowOff>
        </xdr:to>
        <xdr:sp macro="" textlink="">
          <xdr:nvSpPr>
            <xdr:cNvPr id="34851" name="Check Box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11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38100</xdr:colOff>
          <xdr:row>37</xdr:row>
          <xdr:rowOff>19050</xdr:rowOff>
        </xdr:to>
        <xdr:sp macro="" textlink="">
          <xdr:nvSpPr>
            <xdr:cNvPr id="34852" name="Check Box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11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38100</xdr:colOff>
          <xdr:row>38</xdr:row>
          <xdr:rowOff>19050</xdr:rowOff>
        </xdr:to>
        <xdr:sp macro="" textlink="">
          <xdr:nvSpPr>
            <xdr:cNvPr id="34853" name="Check Box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11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38100</xdr:colOff>
          <xdr:row>39</xdr:row>
          <xdr:rowOff>19050</xdr:rowOff>
        </xdr:to>
        <xdr:sp macro="" textlink="">
          <xdr:nvSpPr>
            <xdr:cNvPr id="34854" name="Check Box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11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38100</xdr:colOff>
          <xdr:row>40</xdr:row>
          <xdr:rowOff>19050</xdr:rowOff>
        </xdr:to>
        <xdr:sp macro="" textlink="">
          <xdr:nvSpPr>
            <xdr:cNvPr id="34855" name="Check Box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11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38100</xdr:colOff>
          <xdr:row>41</xdr:row>
          <xdr:rowOff>19050</xdr:rowOff>
        </xdr:to>
        <xdr:sp macro="" textlink="">
          <xdr:nvSpPr>
            <xdr:cNvPr id="34856" name="Check Box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11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38100</xdr:colOff>
          <xdr:row>42</xdr:row>
          <xdr:rowOff>19050</xdr:rowOff>
        </xdr:to>
        <xdr:sp macro="" textlink="">
          <xdr:nvSpPr>
            <xdr:cNvPr id="34857" name="Check Box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11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38100</xdr:colOff>
          <xdr:row>43</xdr:row>
          <xdr:rowOff>19050</xdr:rowOff>
        </xdr:to>
        <xdr:sp macro="" textlink="">
          <xdr:nvSpPr>
            <xdr:cNvPr id="34858" name="Check Box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11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38100</xdr:colOff>
          <xdr:row>44</xdr:row>
          <xdr:rowOff>19050</xdr:rowOff>
        </xdr:to>
        <xdr:sp macro="" textlink="">
          <xdr:nvSpPr>
            <xdr:cNvPr id="34859" name="Check Box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11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38100</xdr:colOff>
          <xdr:row>45</xdr:row>
          <xdr:rowOff>19050</xdr:rowOff>
        </xdr:to>
        <xdr:sp macro="" textlink="">
          <xdr:nvSpPr>
            <xdr:cNvPr id="34860" name="Check Box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11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38100</xdr:colOff>
          <xdr:row>46</xdr:row>
          <xdr:rowOff>19050</xdr:rowOff>
        </xdr:to>
        <xdr:sp macro="" textlink="">
          <xdr:nvSpPr>
            <xdr:cNvPr id="34861" name="Check Box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11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38100</xdr:colOff>
          <xdr:row>47</xdr:row>
          <xdr:rowOff>19050</xdr:rowOff>
        </xdr:to>
        <xdr:sp macro="" textlink="">
          <xdr:nvSpPr>
            <xdr:cNvPr id="34862" name="Check Box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11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38100</xdr:colOff>
          <xdr:row>48</xdr:row>
          <xdr:rowOff>19050</xdr:rowOff>
        </xdr:to>
        <xdr:sp macro="" textlink="">
          <xdr:nvSpPr>
            <xdr:cNvPr id="34863" name="Check Box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11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38100</xdr:colOff>
          <xdr:row>49</xdr:row>
          <xdr:rowOff>19050</xdr:rowOff>
        </xdr:to>
        <xdr:sp macro="" textlink="">
          <xdr:nvSpPr>
            <xdr:cNvPr id="34864" name="Check Box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11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49</xdr:row>
          <xdr:rowOff>0</xdr:rowOff>
        </xdr:from>
        <xdr:to>
          <xdr:col>8</xdr:col>
          <xdr:colOff>38100</xdr:colOff>
          <xdr:row>50</xdr:row>
          <xdr:rowOff>19050</xdr:rowOff>
        </xdr:to>
        <xdr:sp macro="" textlink="">
          <xdr:nvSpPr>
            <xdr:cNvPr id="34865" name="Check Box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11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50</xdr:row>
          <xdr:rowOff>0</xdr:rowOff>
        </xdr:from>
        <xdr:to>
          <xdr:col>8</xdr:col>
          <xdr:colOff>38100</xdr:colOff>
          <xdr:row>51</xdr:row>
          <xdr:rowOff>19050</xdr:rowOff>
        </xdr:to>
        <xdr:sp macro="" textlink="">
          <xdr:nvSpPr>
            <xdr:cNvPr id="34866" name="Check Box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11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51</xdr:row>
          <xdr:rowOff>0</xdr:rowOff>
        </xdr:from>
        <xdr:to>
          <xdr:col>8</xdr:col>
          <xdr:colOff>38100</xdr:colOff>
          <xdr:row>52</xdr:row>
          <xdr:rowOff>19050</xdr:rowOff>
        </xdr:to>
        <xdr:sp macro="" textlink="">
          <xdr:nvSpPr>
            <xdr:cNvPr id="34867" name="Check Box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11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52</xdr:row>
          <xdr:rowOff>0</xdr:rowOff>
        </xdr:from>
        <xdr:to>
          <xdr:col>8</xdr:col>
          <xdr:colOff>38100</xdr:colOff>
          <xdr:row>53</xdr:row>
          <xdr:rowOff>19050</xdr:rowOff>
        </xdr:to>
        <xdr:sp macro="" textlink="">
          <xdr:nvSpPr>
            <xdr:cNvPr id="34868" name="Check Box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11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53</xdr:row>
          <xdr:rowOff>0</xdr:rowOff>
        </xdr:from>
        <xdr:to>
          <xdr:col>8</xdr:col>
          <xdr:colOff>38100</xdr:colOff>
          <xdr:row>54</xdr:row>
          <xdr:rowOff>19050</xdr:rowOff>
        </xdr:to>
        <xdr:sp macro="" textlink="">
          <xdr:nvSpPr>
            <xdr:cNvPr id="34869" name="Check Box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11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54</xdr:row>
          <xdr:rowOff>0</xdr:rowOff>
        </xdr:from>
        <xdr:to>
          <xdr:col>8</xdr:col>
          <xdr:colOff>38100</xdr:colOff>
          <xdr:row>55</xdr:row>
          <xdr:rowOff>19050</xdr:rowOff>
        </xdr:to>
        <xdr:sp macro="" textlink="">
          <xdr:nvSpPr>
            <xdr:cNvPr id="34870" name="Check Box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11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55</xdr:row>
          <xdr:rowOff>0</xdr:rowOff>
        </xdr:from>
        <xdr:to>
          <xdr:col>8</xdr:col>
          <xdr:colOff>38100</xdr:colOff>
          <xdr:row>56</xdr:row>
          <xdr:rowOff>19050</xdr:rowOff>
        </xdr:to>
        <xdr:sp macro="" textlink="">
          <xdr:nvSpPr>
            <xdr:cNvPr id="34871" name="Check Box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11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56</xdr:row>
          <xdr:rowOff>0</xdr:rowOff>
        </xdr:from>
        <xdr:to>
          <xdr:col>8</xdr:col>
          <xdr:colOff>38100</xdr:colOff>
          <xdr:row>57</xdr:row>
          <xdr:rowOff>19050</xdr:rowOff>
        </xdr:to>
        <xdr:sp macro="" textlink="">
          <xdr:nvSpPr>
            <xdr:cNvPr id="34872" name="Check Box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11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57</xdr:row>
          <xdr:rowOff>0</xdr:rowOff>
        </xdr:from>
        <xdr:to>
          <xdr:col>8</xdr:col>
          <xdr:colOff>38100</xdr:colOff>
          <xdr:row>58</xdr:row>
          <xdr:rowOff>19050</xdr:rowOff>
        </xdr:to>
        <xdr:sp macro="" textlink="">
          <xdr:nvSpPr>
            <xdr:cNvPr id="34873" name="Check Box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11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58</xdr:row>
          <xdr:rowOff>0</xdr:rowOff>
        </xdr:from>
        <xdr:to>
          <xdr:col>8</xdr:col>
          <xdr:colOff>38100</xdr:colOff>
          <xdr:row>59</xdr:row>
          <xdr:rowOff>19050</xdr:rowOff>
        </xdr:to>
        <xdr:sp macro="" textlink="">
          <xdr:nvSpPr>
            <xdr:cNvPr id="34874" name="Check Box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11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0</xdr:rowOff>
        </xdr:from>
        <xdr:to>
          <xdr:col>8</xdr:col>
          <xdr:colOff>38100</xdr:colOff>
          <xdr:row>60</xdr:row>
          <xdr:rowOff>19050</xdr:rowOff>
        </xdr:to>
        <xdr:sp macro="" textlink="">
          <xdr:nvSpPr>
            <xdr:cNvPr id="34875" name="Check Box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11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60</xdr:row>
          <xdr:rowOff>0</xdr:rowOff>
        </xdr:from>
        <xdr:to>
          <xdr:col>8</xdr:col>
          <xdr:colOff>38100</xdr:colOff>
          <xdr:row>61</xdr:row>
          <xdr:rowOff>19050</xdr:rowOff>
        </xdr:to>
        <xdr:sp macro="" textlink="">
          <xdr:nvSpPr>
            <xdr:cNvPr id="34876" name="Check Box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11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61</xdr:row>
          <xdr:rowOff>0</xdr:rowOff>
        </xdr:from>
        <xdr:to>
          <xdr:col>8</xdr:col>
          <xdr:colOff>38100</xdr:colOff>
          <xdr:row>62</xdr:row>
          <xdr:rowOff>19050</xdr:rowOff>
        </xdr:to>
        <xdr:sp macro="" textlink="">
          <xdr:nvSpPr>
            <xdr:cNvPr id="34877" name="Check Box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11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62</xdr:row>
          <xdr:rowOff>0</xdr:rowOff>
        </xdr:from>
        <xdr:to>
          <xdr:col>8</xdr:col>
          <xdr:colOff>38100</xdr:colOff>
          <xdr:row>63</xdr:row>
          <xdr:rowOff>19050</xdr:rowOff>
        </xdr:to>
        <xdr:sp macro="" textlink="">
          <xdr:nvSpPr>
            <xdr:cNvPr id="34878" name="Check Box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11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63</xdr:row>
          <xdr:rowOff>0</xdr:rowOff>
        </xdr:from>
        <xdr:to>
          <xdr:col>8</xdr:col>
          <xdr:colOff>38100</xdr:colOff>
          <xdr:row>64</xdr:row>
          <xdr:rowOff>19050</xdr:rowOff>
        </xdr:to>
        <xdr:sp macro="" textlink="">
          <xdr:nvSpPr>
            <xdr:cNvPr id="34879" name="Check Box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11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64</xdr:row>
          <xdr:rowOff>0</xdr:rowOff>
        </xdr:from>
        <xdr:to>
          <xdr:col>8</xdr:col>
          <xdr:colOff>38100</xdr:colOff>
          <xdr:row>65</xdr:row>
          <xdr:rowOff>19050</xdr:rowOff>
        </xdr:to>
        <xdr:sp macro="" textlink="">
          <xdr:nvSpPr>
            <xdr:cNvPr id="34880" name="Check Box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11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65</xdr:row>
          <xdr:rowOff>0</xdr:rowOff>
        </xdr:from>
        <xdr:to>
          <xdr:col>8</xdr:col>
          <xdr:colOff>38100</xdr:colOff>
          <xdr:row>66</xdr:row>
          <xdr:rowOff>19050</xdr:rowOff>
        </xdr:to>
        <xdr:sp macro="" textlink="">
          <xdr:nvSpPr>
            <xdr:cNvPr id="34881" name="Check Box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11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66</xdr:row>
          <xdr:rowOff>0</xdr:rowOff>
        </xdr:from>
        <xdr:to>
          <xdr:col>8</xdr:col>
          <xdr:colOff>38100</xdr:colOff>
          <xdr:row>67</xdr:row>
          <xdr:rowOff>19050</xdr:rowOff>
        </xdr:to>
        <xdr:sp macro="" textlink="">
          <xdr:nvSpPr>
            <xdr:cNvPr id="34882" name="Check Box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11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67</xdr:row>
          <xdr:rowOff>0</xdr:rowOff>
        </xdr:from>
        <xdr:to>
          <xdr:col>8</xdr:col>
          <xdr:colOff>38100</xdr:colOff>
          <xdr:row>68</xdr:row>
          <xdr:rowOff>19050</xdr:rowOff>
        </xdr:to>
        <xdr:sp macro="" textlink="">
          <xdr:nvSpPr>
            <xdr:cNvPr id="34883" name="Check Box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11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68</xdr:row>
          <xdr:rowOff>0</xdr:rowOff>
        </xdr:from>
        <xdr:to>
          <xdr:col>8</xdr:col>
          <xdr:colOff>38100</xdr:colOff>
          <xdr:row>69</xdr:row>
          <xdr:rowOff>19050</xdr:rowOff>
        </xdr:to>
        <xdr:sp macro="" textlink="">
          <xdr:nvSpPr>
            <xdr:cNvPr id="34884" name="Check Box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11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69</xdr:row>
          <xdr:rowOff>0</xdr:rowOff>
        </xdr:from>
        <xdr:to>
          <xdr:col>8</xdr:col>
          <xdr:colOff>38100</xdr:colOff>
          <xdr:row>70</xdr:row>
          <xdr:rowOff>19050</xdr:rowOff>
        </xdr:to>
        <xdr:sp macro="" textlink="">
          <xdr:nvSpPr>
            <xdr:cNvPr id="34885" name="Check Box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11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70</xdr:row>
          <xdr:rowOff>0</xdr:rowOff>
        </xdr:from>
        <xdr:to>
          <xdr:col>8</xdr:col>
          <xdr:colOff>38100</xdr:colOff>
          <xdr:row>71</xdr:row>
          <xdr:rowOff>19050</xdr:rowOff>
        </xdr:to>
        <xdr:sp macro="" textlink="">
          <xdr:nvSpPr>
            <xdr:cNvPr id="34886" name="Check Box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11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71</xdr:row>
          <xdr:rowOff>0</xdr:rowOff>
        </xdr:from>
        <xdr:to>
          <xdr:col>8</xdr:col>
          <xdr:colOff>38100</xdr:colOff>
          <xdr:row>72</xdr:row>
          <xdr:rowOff>19050</xdr:rowOff>
        </xdr:to>
        <xdr:sp macro="" textlink="">
          <xdr:nvSpPr>
            <xdr:cNvPr id="34887" name="Check Box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11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72</xdr:row>
          <xdr:rowOff>0</xdr:rowOff>
        </xdr:from>
        <xdr:to>
          <xdr:col>8</xdr:col>
          <xdr:colOff>38100</xdr:colOff>
          <xdr:row>73</xdr:row>
          <xdr:rowOff>19050</xdr:rowOff>
        </xdr:to>
        <xdr:sp macro="" textlink="">
          <xdr:nvSpPr>
            <xdr:cNvPr id="34888" name="Check Box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11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73</xdr:row>
          <xdr:rowOff>0</xdr:rowOff>
        </xdr:from>
        <xdr:to>
          <xdr:col>8</xdr:col>
          <xdr:colOff>38100</xdr:colOff>
          <xdr:row>74</xdr:row>
          <xdr:rowOff>19050</xdr:rowOff>
        </xdr:to>
        <xdr:sp macro="" textlink="">
          <xdr:nvSpPr>
            <xdr:cNvPr id="34889" name="Check Box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11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74</xdr:row>
          <xdr:rowOff>0</xdr:rowOff>
        </xdr:from>
        <xdr:to>
          <xdr:col>8</xdr:col>
          <xdr:colOff>38100</xdr:colOff>
          <xdr:row>75</xdr:row>
          <xdr:rowOff>19050</xdr:rowOff>
        </xdr:to>
        <xdr:sp macro="" textlink="">
          <xdr:nvSpPr>
            <xdr:cNvPr id="34890" name="Check Box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11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75</xdr:row>
          <xdr:rowOff>0</xdr:rowOff>
        </xdr:from>
        <xdr:to>
          <xdr:col>8</xdr:col>
          <xdr:colOff>38100</xdr:colOff>
          <xdr:row>76</xdr:row>
          <xdr:rowOff>19050</xdr:rowOff>
        </xdr:to>
        <xdr:sp macro="" textlink="">
          <xdr:nvSpPr>
            <xdr:cNvPr id="34891" name="Check Box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11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76</xdr:row>
          <xdr:rowOff>0</xdr:rowOff>
        </xdr:from>
        <xdr:to>
          <xdr:col>8</xdr:col>
          <xdr:colOff>38100</xdr:colOff>
          <xdr:row>77</xdr:row>
          <xdr:rowOff>19050</xdr:rowOff>
        </xdr:to>
        <xdr:sp macro="" textlink="">
          <xdr:nvSpPr>
            <xdr:cNvPr id="34892" name="Check Box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11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77</xdr:row>
          <xdr:rowOff>0</xdr:rowOff>
        </xdr:from>
        <xdr:to>
          <xdr:col>8</xdr:col>
          <xdr:colOff>38100</xdr:colOff>
          <xdr:row>78</xdr:row>
          <xdr:rowOff>19050</xdr:rowOff>
        </xdr:to>
        <xdr:sp macro="" textlink="">
          <xdr:nvSpPr>
            <xdr:cNvPr id="34893" name="Check Box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11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78</xdr:row>
          <xdr:rowOff>0</xdr:rowOff>
        </xdr:from>
        <xdr:to>
          <xdr:col>8</xdr:col>
          <xdr:colOff>38100</xdr:colOff>
          <xdr:row>79</xdr:row>
          <xdr:rowOff>19050</xdr:rowOff>
        </xdr:to>
        <xdr:sp macro="" textlink="">
          <xdr:nvSpPr>
            <xdr:cNvPr id="34894" name="Check Box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11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79</xdr:row>
          <xdr:rowOff>0</xdr:rowOff>
        </xdr:from>
        <xdr:to>
          <xdr:col>8</xdr:col>
          <xdr:colOff>38100</xdr:colOff>
          <xdr:row>80</xdr:row>
          <xdr:rowOff>19050</xdr:rowOff>
        </xdr:to>
        <xdr:sp macro="" textlink="">
          <xdr:nvSpPr>
            <xdr:cNvPr id="34895" name="Check Box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11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80</xdr:row>
          <xdr:rowOff>0</xdr:rowOff>
        </xdr:from>
        <xdr:to>
          <xdr:col>8</xdr:col>
          <xdr:colOff>38100</xdr:colOff>
          <xdr:row>81</xdr:row>
          <xdr:rowOff>19050</xdr:rowOff>
        </xdr:to>
        <xdr:sp macro="" textlink="">
          <xdr:nvSpPr>
            <xdr:cNvPr id="34896" name="Check Box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11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81</xdr:row>
          <xdr:rowOff>0</xdr:rowOff>
        </xdr:from>
        <xdr:to>
          <xdr:col>8</xdr:col>
          <xdr:colOff>38100</xdr:colOff>
          <xdr:row>82</xdr:row>
          <xdr:rowOff>19050</xdr:rowOff>
        </xdr:to>
        <xdr:sp macro="" textlink="">
          <xdr:nvSpPr>
            <xdr:cNvPr id="34897" name="Check Box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11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82</xdr:row>
          <xdr:rowOff>0</xdr:rowOff>
        </xdr:from>
        <xdr:to>
          <xdr:col>8</xdr:col>
          <xdr:colOff>38100</xdr:colOff>
          <xdr:row>83</xdr:row>
          <xdr:rowOff>19050</xdr:rowOff>
        </xdr:to>
        <xdr:sp macro="" textlink="">
          <xdr:nvSpPr>
            <xdr:cNvPr id="34898" name="Check Box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11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83</xdr:row>
          <xdr:rowOff>0</xdr:rowOff>
        </xdr:from>
        <xdr:to>
          <xdr:col>8</xdr:col>
          <xdr:colOff>38100</xdr:colOff>
          <xdr:row>84</xdr:row>
          <xdr:rowOff>19050</xdr:rowOff>
        </xdr:to>
        <xdr:sp macro="" textlink="">
          <xdr:nvSpPr>
            <xdr:cNvPr id="34899" name="Check Box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11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84</xdr:row>
          <xdr:rowOff>0</xdr:rowOff>
        </xdr:from>
        <xdr:to>
          <xdr:col>8</xdr:col>
          <xdr:colOff>38100</xdr:colOff>
          <xdr:row>85</xdr:row>
          <xdr:rowOff>19050</xdr:rowOff>
        </xdr:to>
        <xdr:sp macro="" textlink="">
          <xdr:nvSpPr>
            <xdr:cNvPr id="34900" name="Check Box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11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85</xdr:row>
          <xdr:rowOff>0</xdr:rowOff>
        </xdr:from>
        <xdr:to>
          <xdr:col>8</xdr:col>
          <xdr:colOff>38100</xdr:colOff>
          <xdr:row>86</xdr:row>
          <xdr:rowOff>19050</xdr:rowOff>
        </xdr:to>
        <xdr:sp macro="" textlink="">
          <xdr:nvSpPr>
            <xdr:cNvPr id="34901" name="Check Box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11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86</xdr:row>
          <xdr:rowOff>0</xdr:rowOff>
        </xdr:from>
        <xdr:to>
          <xdr:col>8</xdr:col>
          <xdr:colOff>38100</xdr:colOff>
          <xdr:row>87</xdr:row>
          <xdr:rowOff>19050</xdr:rowOff>
        </xdr:to>
        <xdr:sp macro="" textlink="">
          <xdr:nvSpPr>
            <xdr:cNvPr id="34902" name="Check Box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11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87</xdr:row>
          <xdr:rowOff>0</xdr:rowOff>
        </xdr:from>
        <xdr:to>
          <xdr:col>8</xdr:col>
          <xdr:colOff>38100</xdr:colOff>
          <xdr:row>88</xdr:row>
          <xdr:rowOff>19050</xdr:rowOff>
        </xdr:to>
        <xdr:sp macro="" textlink="">
          <xdr:nvSpPr>
            <xdr:cNvPr id="34903" name="Check Box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11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88</xdr:row>
          <xdr:rowOff>0</xdr:rowOff>
        </xdr:from>
        <xdr:to>
          <xdr:col>8</xdr:col>
          <xdr:colOff>38100</xdr:colOff>
          <xdr:row>89</xdr:row>
          <xdr:rowOff>19050</xdr:rowOff>
        </xdr:to>
        <xdr:sp macro="" textlink="">
          <xdr:nvSpPr>
            <xdr:cNvPr id="34904" name="Check Box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11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89</xdr:row>
          <xdr:rowOff>0</xdr:rowOff>
        </xdr:from>
        <xdr:to>
          <xdr:col>8</xdr:col>
          <xdr:colOff>38100</xdr:colOff>
          <xdr:row>90</xdr:row>
          <xdr:rowOff>19050</xdr:rowOff>
        </xdr:to>
        <xdr:sp macro="" textlink="">
          <xdr:nvSpPr>
            <xdr:cNvPr id="34905" name="Check Box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11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90</xdr:row>
          <xdr:rowOff>0</xdr:rowOff>
        </xdr:from>
        <xdr:to>
          <xdr:col>8</xdr:col>
          <xdr:colOff>38100</xdr:colOff>
          <xdr:row>91</xdr:row>
          <xdr:rowOff>19050</xdr:rowOff>
        </xdr:to>
        <xdr:sp macro="" textlink="">
          <xdr:nvSpPr>
            <xdr:cNvPr id="34906" name="Check Box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11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91</xdr:row>
          <xdr:rowOff>0</xdr:rowOff>
        </xdr:from>
        <xdr:to>
          <xdr:col>8</xdr:col>
          <xdr:colOff>38100</xdr:colOff>
          <xdr:row>92</xdr:row>
          <xdr:rowOff>19050</xdr:rowOff>
        </xdr:to>
        <xdr:sp macro="" textlink="">
          <xdr:nvSpPr>
            <xdr:cNvPr id="34907" name="Check Box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11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92</xdr:row>
          <xdr:rowOff>0</xdr:rowOff>
        </xdr:from>
        <xdr:to>
          <xdr:col>8</xdr:col>
          <xdr:colOff>38100</xdr:colOff>
          <xdr:row>93</xdr:row>
          <xdr:rowOff>19050</xdr:rowOff>
        </xdr:to>
        <xdr:sp macro="" textlink="">
          <xdr:nvSpPr>
            <xdr:cNvPr id="34908" name="Check Box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11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93</xdr:row>
          <xdr:rowOff>0</xdr:rowOff>
        </xdr:from>
        <xdr:to>
          <xdr:col>8</xdr:col>
          <xdr:colOff>38100</xdr:colOff>
          <xdr:row>94</xdr:row>
          <xdr:rowOff>19050</xdr:rowOff>
        </xdr:to>
        <xdr:sp macro="" textlink="">
          <xdr:nvSpPr>
            <xdr:cNvPr id="34909" name="Check Box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11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94</xdr:row>
          <xdr:rowOff>0</xdr:rowOff>
        </xdr:from>
        <xdr:to>
          <xdr:col>8</xdr:col>
          <xdr:colOff>38100</xdr:colOff>
          <xdr:row>95</xdr:row>
          <xdr:rowOff>19050</xdr:rowOff>
        </xdr:to>
        <xdr:sp macro="" textlink="">
          <xdr:nvSpPr>
            <xdr:cNvPr id="34910" name="Check Box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11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95</xdr:row>
          <xdr:rowOff>0</xdr:rowOff>
        </xdr:from>
        <xdr:to>
          <xdr:col>8</xdr:col>
          <xdr:colOff>38100</xdr:colOff>
          <xdr:row>96</xdr:row>
          <xdr:rowOff>19050</xdr:rowOff>
        </xdr:to>
        <xdr:sp macro="" textlink="">
          <xdr:nvSpPr>
            <xdr:cNvPr id="34911" name="Check Box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11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96</xdr:row>
          <xdr:rowOff>0</xdr:rowOff>
        </xdr:from>
        <xdr:to>
          <xdr:col>8</xdr:col>
          <xdr:colOff>38100</xdr:colOff>
          <xdr:row>97</xdr:row>
          <xdr:rowOff>19050</xdr:rowOff>
        </xdr:to>
        <xdr:sp macro="" textlink="">
          <xdr:nvSpPr>
            <xdr:cNvPr id="34912" name="Check Box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11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97</xdr:row>
          <xdr:rowOff>0</xdr:rowOff>
        </xdr:from>
        <xdr:to>
          <xdr:col>8</xdr:col>
          <xdr:colOff>38100</xdr:colOff>
          <xdr:row>98</xdr:row>
          <xdr:rowOff>19050</xdr:rowOff>
        </xdr:to>
        <xdr:sp macro="" textlink="">
          <xdr:nvSpPr>
            <xdr:cNvPr id="34913" name="Check Box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11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98</xdr:row>
          <xdr:rowOff>0</xdr:rowOff>
        </xdr:from>
        <xdr:to>
          <xdr:col>8</xdr:col>
          <xdr:colOff>38100</xdr:colOff>
          <xdr:row>99</xdr:row>
          <xdr:rowOff>19050</xdr:rowOff>
        </xdr:to>
        <xdr:sp macro="" textlink="">
          <xdr:nvSpPr>
            <xdr:cNvPr id="34914" name="Check Box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11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99</xdr:row>
          <xdr:rowOff>0</xdr:rowOff>
        </xdr:from>
        <xdr:to>
          <xdr:col>8</xdr:col>
          <xdr:colOff>38100</xdr:colOff>
          <xdr:row>100</xdr:row>
          <xdr:rowOff>19050</xdr:rowOff>
        </xdr:to>
        <xdr:sp macro="" textlink="">
          <xdr:nvSpPr>
            <xdr:cNvPr id="34915" name="Check Box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11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100</xdr:row>
          <xdr:rowOff>0</xdr:rowOff>
        </xdr:from>
        <xdr:to>
          <xdr:col>8</xdr:col>
          <xdr:colOff>38100</xdr:colOff>
          <xdr:row>101</xdr:row>
          <xdr:rowOff>19050</xdr:rowOff>
        </xdr:to>
        <xdr:sp macro="" textlink="">
          <xdr:nvSpPr>
            <xdr:cNvPr id="34916" name="Check Box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11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101</xdr:row>
          <xdr:rowOff>0</xdr:rowOff>
        </xdr:from>
        <xdr:to>
          <xdr:col>8</xdr:col>
          <xdr:colOff>38100</xdr:colOff>
          <xdr:row>102</xdr:row>
          <xdr:rowOff>19050</xdr:rowOff>
        </xdr:to>
        <xdr:sp macro="" textlink="">
          <xdr:nvSpPr>
            <xdr:cNvPr id="34917" name="Check Box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11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102</xdr:row>
          <xdr:rowOff>0</xdr:rowOff>
        </xdr:from>
        <xdr:to>
          <xdr:col>8</xdr:col>
          <xdr:colOff>38100</xdr:colOff>
          <xdr:row>103</xdr:row>
          <xdr:rowOff>19050</xdr:rowOff>
        </xdr:to>
        <xdr:sp macro="" textlink="">
          <xdr:nvSpPr>
            <xdr:cNvPr id="34918" name="Check Box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11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103</xdr:row>
          <xdr:rowOff>0</xdr:rowOff>
        </xdr:from>
        <xdr:to>
          <xdr:col>8</xdr:col>
          <xdr:colOff>38100</xdr:colOff>
          <xdr:row>104</xdr:row>
          <xdr:rowOff>19050</xdr:rowOff>
        </xdr:to>
        <xdr:sp macro="" textlink="">
          <xdr:nvSpPr>
            <xdr:cNvPr id="34919" name="Check Box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11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104</xdr:row>
          <xdr:rowOff>0</xdr:rowOff>
        </xdr:from>
        <xdr:to>
          <xdr:col>8</xdr:col>
          <xdr:colOff>38100</xdr:colOff>
          <xdr:row>105</xdr:row>
          <xdr:rowOff>19050</xdr:rowOff>
        </xdr:to>
        <xdr:sp macro="" textlink="">
          <xdr:nvSpPr>
            <xdr:cNvPr id="34920" name="Check Box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11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105</xdr:row>
          <xdr:rowOff>0</xdr:rowOff>
        </xdr:from>
        <xdr:to>
          <xdr:col>8</xdr:col>
          <xdr:colOff>38100</xdr:colOff>
          <xdr:row>106</xdr:row>
          <xdr:rowOff>19050</xdr:rowOff>
        </xdr:to>
        <xdr:sp macro="" textlink="">
          <xdr:nvSpPr>
            <xdr:cNvPr id="34921" name="Check Box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11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106</xdr:row>
          <xdr:rowOff>0</xdr:rowOff>
        </xdr:from>
        <xdr:to>
          <xdr:col>8</xdr:col>
          <xdr:colOff>38100</xdr:colOff>
          <xdr:row>107</xdr:row>
          <xdr:rowOff>19050</xdr:rowOff>
        </xdr:to>
        <xdr:sp macro="" textlink="">
          <xdr:nvSpPr>
            <xdr:cNvPr id="34922" name="Check Box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11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107</xdr:row>
          <xdr:rowOff>0</xdr:rowOff>
        </xdr:from>
        <xdr:to>
          <xdr:col>8</xdr:col>
          <xdr:colOff>38100</xdr:colOff>
          <xdr:row>108</xdr:row>
          <xdr:rowOff>19050</xdr:rowOff>
        </xdr:to>
        <xdr:sp macro="" textlink="">
          <xdr:nvSpPr>
            <xdr:cNvPr id="34923" name="Check Box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11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108</xdr:row>
          <xdr:rowOff>0</xdr:rowOff>
        </xdr:from>
        <xdr:to>
          <xdr:col>8</xdr:col>
          <xdr:colOff>38100</xdr:colOff>
          <xdr:row>109</xdr:row>
          <xdr:rowOff>19050</xdr:rowOff>
        </xdr:to>
        <xdr:sp macro="" textlink="">
          <xdr:nvSpPr>
            <xdr:cNvPr id="34924" name="Check Box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11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109</xdr:row>
          <xdr:rowOff>0</xdr:rowOff>
        </xdr:from>
        <xdr:to>
          <xdr:col>8</xdr:col>
          <xdr:colOff>38100</xdr:colOff>
          <xdr:row>110</xdr:row>
          <xdr:rowOff>19050</xdr:rowOff>
        </xdr:to>
        <xdr:sp macro="" textlink="">
          <xdr:nvSpPr>
            <xdr:cNvPr id="34925" name="Check Box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11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110</xdr:row>
          <xdr:rowOff>0</xdr:rowOff>
        </xdr:from>
        <xdr:to>
          <xdr:col>8</xdr:col>
          <xdr:colOff>38100</xdr:colOff>
          <xdr:row>111</xdr:row>
          <xdr:rowOff>19050</xdr:rowOff>
        </xdr:to>
        <xdr:sp macro="" textlink="">
          <xdr:nvSpPr>
            <xdr:cNvPr id="34926" name="Check Box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11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111</xdr:row>
          <xdr:rowOff>0</xdr:rowOff>
        </xdr:from>
        <xdr:to>
          <xdr:col>8</xdr:col>
          <xdr:colOff>38100</xdr:colOff>
          <xdr:row>112</xdr:row>
          <xdr:rowOff>19050</xdr:rowOff>
        </xdr:to>
        <xdr:sp macro="" textlink="">
          <xdr:nvSpPr>
            <xdr:cNvPr id="34927" name="Check Box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11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112</xdr:row>
          <xdr:rowOff>0</xdr:rowOff>
        </xdr:from>
        <xdr:to>
          <xdr:col>8</xdr:col>
          <xdr:colOff>38100</xdr:colOff>
          <xdr:row>113</xdr:row>
          <xdr:rowOff>19050</xdr:rowOff>
        </xdr:to>
        <xdr:sp macro="" textlink="">
          <xdr:nvSpPr>
            <xdr:cNvPr id="34928" name="Check Box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11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113</xdr:row>
          <xdr:rowOff>0</xdr:rowOff>
        </xdr:from>
        <xdr:to>
          <xdr:col>8</xdr:col>
          <xdr:colOff>38100</xdr:colOff>
          <xdr:row>114</xdr:row>
          <xdr:rowOff>19050</xdr:rowOff>
        </xdr:to>
        <xdr:sp macro="" textlink="">
          <xdr:nvSpPr>
            <xdr:cNvPr id="34929" name="Check Box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11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114</xdr:row>
          <xdr:rowOff>0</xdr:rowOff>
        </xdr:from>
        <xdr:to>
          <xdr:col>8</xdr:col>
          <xdr:colOff>38100</xdr:colOff>
          <xdr:row>115</xdr:row>
          <xdr:rowOff>19050</xdr:rowOff>
        </xdr:to>
        <xdr:sp macro="" textlink="">
          <xdr:nvSpPr>
            <xdr:cNvPr id="34930" name="Check Box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11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115</xdr:row>
          <xdr:rowOff>0</xdr:rowOff>
        </xdr:from>
        <xdr:to>
          <xdr:col>8</xdr:col>
          <xdr:colOff>38100</xdr:colOff>
          <xdr:row>116</xdr:row>
          <xdr:rowOff>19050</xdr:rowOff>
        </xdr:to>
        <xdr:sp macro="" textlink="">
          <xdr:nvSpPr>
            <xdr:cNvPr id="34931" name="Check Box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11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116</xdr:row>
          <xdr:rowOff>0</xdr:rowOff>
        </xdr:from>
        <xdr:to>
          <xdr:col>8</xdr:col>
          <xdr:colOff>38100</xdr:colOff>
          <xdr:row>117</xdr:row>
          <xdr:rowOff>19050</xdr:rowOff>
        </xdr:to>
        <xdr:sp macro="" textlink="">
          <xdr:nvSpPr>
            <xdr:cNvPr id="34932" name="Check Box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11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117</xdr:row>
          <xdr:rowOff>0</xdr:rowOff>
        </xdr:from>
        <xdr:to>
          <xdr:col>8</xdr:col>
          <xdr:colOff>38100</xdr:colOff>
          <xdr:row>118</xdr:row>
          <xdr:rowOff>19050</xdr:rowOff>
        </xdr:to>
        <xdr:sp macro="" textlink="">
          <xdr:nvSpPr>
            <xdr:cNvPr id="34933" name="Check Box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11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118</xdr:row>
          <xdr:rowOff>0</xdr:rowOff>
        </xdr:from>
        <xdr:to>
          <xdr:col>8</xdr:col>
          <xdr:colOff>38100</xdr:colOff>
          <xdr:row>119</xdr:row>
          <xdr:rowOff>19050</xdr:rowOff>
        </xdr:to>
        <xdr:sp macro="" textlink="">
          <xdr:nvSpPr>
            <xdr:cNvPr id="34934" name="Check Box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11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119</xdr:row>
          <xdr:rowOff>0</xdr:rowOff>
        </xdr:from>
        <xdr:to>
          <xdr:col>8</xdr:col>
          <xdr:colOff>38100</xdr:colOff>
          <xdr:row>120</xdr:row>
          <xdr:rowOff>19050</xdr:rowOff>
        </xdr:to>
        <xdr:sp macro="" textlink="">
          <xdr:nvSpPr>
            <xdr:cNvPr id="34935" name="Check Box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11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120</xdr:row>
          <xdr:rowOff>0</xdr:rowOff>
        </xdr:from>
        <xdr:to>
          <xdr:col>8</xdr:col>
          <xdr:colOff>38100</xdr:colOff>
          <xdr:row>121</xdr:row>
          <xdr:rowOff>19050</xdr:rowOff>
        </xdr:to>
        <xdr:sp macro="" textlink="">
          <xdr:nvSpPr>
            <xdr:cNvPr id="34936" name="Check Box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11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121</xdr:row>
          <xdr:rowOff>0</xdr:rowOff>
        </xdr:from>
        <xdr:to>
          <xdr:col>8</xdr:col>
          <xdr:colOff>38100</xdr:colOff>
          <xdr:row>122</xdr:row>
          <xdr:rowOff>19050</xdr:rowOff>
        </xdr:to>
        <xdr:sp macro="" textlink="">
          <xdr:nvSpPr>
            <xdr:cNvPr id="34937" name="Check Box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11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122</xdr:row>
          <xdr:rowOff>0</xdr:rowOff>
        </xdr:from>
        <xdr:to>
          <xdr:col>8</xdr:col>
          <xdr:colOff>38100</xdr:colOff>
          <xdr:row>123</xdr:row>
          <xdr:rowOff>19050</xdr:rowOff>
        </xdr:to>
        <xdr:sp macro="" textlink="">
          <xdr:nvSpPr>
            <xdr:cNvPr id="34938" name="Check Box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11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123</xdr:row>
          <xdr:rowOff>0</xdr:rowOff>
        </xdr:from>
        <xdr:to>
          <xdr:col>8</xdr:col>
          <xdr:colOff>38100</xdr:colOff>
          <xdr:row>124</xdr:row>
          <xdr:rowOff>19050</xdr:rowOff>
        </xdr:to>
        <xdr:sp macro="" textlink="">
          <xdr:nvSpPr>
            <xdr:cNvPr id="34939" name="Check Box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11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124</xdr:row>
          <xdr:rowOff>0</xdr:rowOff>
        </xdr:from>
        <xdr:to>
          <xdr:col>8</xdr:col>
          <xdr:colOff>38100</xdr:colOff>
          <xdr:row>125</xdr:row>
          <xdr:rowOff>19050</xdr:rowOff>
        </xdr:to>
        <xdr:sp macro="" textlink="">
          <xdr:nvSpPr>
            <xdr:cNvPr id="34940" name="Check Box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11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125</xdr:row>
          <xdr:rowOff>0</xdr:rowOff>
        </xdr:from>
        <xdr:to>
          <xdr:col>8</xdr:col>
          <xdr:colOff>38100</xdr:colOff>
          <xdr:row>126</xdr:row>
          <xdr:rowOff>19050</xdr:rowOff>
        </xdr:to>
        <xdr:sp macro="" textlink="">
          <xdr:nvSpPr>
            <xdr:cNvPr id="34941" name="Check Box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11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126</xdr:row>
          <xdr:rowOff>0</xdr:rowOff>
        </xdr:from>
        <xdr:to>
          <xdr:col>8</xdr:col>
          <xdr:colOff>38100</xdr:colOff>
          <xdr:row>127</xdr:row>
          <xdr:rowOff>19050</xdr:rowOff>
        </xdr:to>
        <xdr:sp macro="" textlink="">
          <xdr:nvSpPr>
            <xdr:cNvPr id="34942" name="Check Box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11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127</xdr:row>
          <xdr:rowOff>0</xdr:rowOff>
        </xdr:from>
        <xdr:to>
          <xdr:col>8</xdr:col>
          <xdr:colOff>38100</xdr:colOff>
          <xdr:row>128</xdr:row>
          <xdr:rowOff>19050</xdr:rowOff>
        </xdr:to>
        <xdr:sp macro="" textlink="">
          <xdr:nvSpPr>
            <xdr:cNvPr id="34943" name="Check Box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11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128</xdr:row>
          <xdr:rowOff>0</xdr:rowOff>
        </xdr:from>
        <xdr:to>
          <xdr:col>8</xdr:col>
          <xdr:colOff>38100</xdr:colOff>
          <xdr:row>129</xdr:row>
          <xdr:rowOff>19050</xdr:rowOff>
        </xdr:to>
        <xdr:sp macro="" textlink="">
          <xdr:nvSpPr>
            <xdr:cNvPr id="34944" name="Check Box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11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129</xdr:row>
          <xdr:rowOff>0</xdr:rowOff>
        </xdr:from>
        <xdr:to>
          <xdr:col>8</xdr:col>
          <xdr:colOff>38100</xdr:colOff>
          <xdr:row>130</xdr:row>
          <xdr:rowOff>19050</xdr:rowOff>
        </xdr:to>
        <xdr:sp macro="" textlink="">
          <xdr:nvSpPr>
            <xdr:cNvPr id="34945" name="Check Box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11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28575</xdr:rowOff>
        </xdr:from>
        <xdr:to>
          <xdr:col>12</xdr:col>
          <xdr:colOff>723900</xdr:colOff>
          <xdr:row>7</xdr:row>
          <xdr:rowOff>66675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une dépense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104775</xdr:rowOff>
        </xdr:from>
        <xdr:to>
          <xdr:col>5</xdr:col>
          <xdr:colOff>85725</xdr:colOff>
          <xdr:row>13</xdr:row>
          <xdr:rowOff>28575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2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104775</xdr:rowOff>
        </xdr:from>
        <xdr:to>
          <xdr:col>5</xdr:col>
          <xdr:colOff>85725</xdr:colOff>
          <xdr:row>14</xdr:row>
          <xdr:rowOff>28575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2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104775</xdr:rowOff>
        </xdr:from>
        <xdr:to>
          <xdr:col>5</xdr:col>
          <xdr:colOff>85725</xdr:colOff>
          <xdr:row>15</xdr:row>
          <xdr:rowOff>28575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104775</xdr:rowOff>
        </xdr:from>
        <xdr:to>
          <xdr:col>5</xdr:col>
          <xdr:colOff>85725</xdr:colOff>
          <xdr:row>16</xdr:row>
          <xdr:rowOff>28575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2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104775</xdr:rowOff>
        </xdr:from>
        <xdr:to>
          <xdr:col>5</xdr:col>
          <xdr:colOff>85725</xdr:colOff>
          <xdr:row>17</xdr:row>
          <xdr:rowOff>28575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2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104775</xdr:rowOff>
        </xdr:from>
        <xdr:to>
          <xdr:col>5</xdr:col>
          <xdr:colOff>85725</xdr:colOff>
          <xdr:row>18</xdr:row>
          <xdr:rowOff>28575</xdr:rowOff>
        </xdr:to>
        <xdr:sp macro="" textlink="">
          <xdr:nvSpPr>
            <xdr:cNvPr id="35847" name="Check Box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2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104775</xdr:rowOff>
        </xdr:from>
        <xdr:to>
          <xdr:col>5</xdr:col>
          <xdr:colOff>85725</xdr:colOff>
          <xdr:row>19</xdr:row>
          <xdr:rowOff>28575</xdr:rowOff>
        </xdr:to>
        <xdr:sp macro="" textlink="">
          <xdr:nvSpPr>
            <xdr:cNvPr id="35848" name="Check Box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2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104775</xdr:rowOff>
        </xdr:from>
        <xdr:to>
          <xdr:col>5</xdr:col>
          <xdr:colOff>85725</xdr:colOff>
          <xdr:row>20</xdr:row>
          <xdr:rowOff>28575</xdr:rowOff>
        </xdr:to>
        <xdr:sp macro="" textlink="">
          <xdr:nvSpPr>
            <xdr:cNvPr id="35849" name="Check Box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12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104775</xdr:rowOff>
        </xdr:from>
        <xdr:to>
          <xdr:col>5</xdr:col>
          <xdr:colOff>85725</xdr:colOff>
          <xdr:row>21</xdr:row>
          <xdr:rowOff>28575</xdr:rowOff>
        </xdr:to>
        <xdr:sp macro="" textlink="">
          <xdr:nvSpPr>
            <xdr:cNvPr id="35850" name="Check Box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12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104775</xdr:rowOff>
        </xdr:from>
        <xdr:to>
          <xdr:col>5</xdr:col>
          <xdr:colOff>85725</xdr:colOff>
          <xdr:row>22</xdr:row>
          <xdr:rowOff>28575</xdr:rowOff>
        </xdr:to>
        <xdr:sp macro="" textlink="">
          <xdr:nvSpPr>
            <xdr:cNvPr id="35851" name="Check Box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12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104775</xdr:rowOff>
        </xdr:from>
        <xdr:to>
          <xdr:col>5</xdr:col>
          <xdr:colOff>85725</xdr:colOff>
          <xdr:row>23</xdr:row>
          <xdr:rowOff>28575</xdr:rowOff>
        </xdr:to>
        <xdr:sp macro="" textlink="">
          <xdr:nvSpPr>
            <xdr:cNvPr id="35852" name="Check Box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12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104775</xdr:rowOff>
        </xdr:from>
        <xdr:to>
          <xdr:col>5</xdr:col>
          <xdr:colOff>85725</xdr:colOff>
          <xdr:row>24</xdr:row>
          <xdr:rowOff>28575</xdr:rowOff>
        </xdr:to>
        <xdr:sp macro="" textlink="">
          <xdr:nvSpPr>
            <xdr:cNvPr id="35853" name="Check Box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12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104775</xdr:rowOff>
        </xdr:from>
        <xdr:to>
          <xdr:col>5</xdr:col>
          <xdr:colOff>85725</xdr:colOff>
          <xdr:row>25</xdr:row>
          <xdr:rowOff>28575</xdr:rowOff>
        </xdr:to>
        <xdr:sp macro="" textlink="">
          <xdr:nvSpPr>
            <xdr:cNvPr id="35854" name="Check Box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12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104775</xdr:rowOff>
        </xdr:from>
        <xdr:to>
          <xdr:col>5</xdr:col>
          <xdr:colOff>85725</xdr:colOff>
          <xdr:row>26</xdr:row>
          <xdr:rowOff>28575</xdr:rowOff>
        </xdr:to>
        <xdr:sp macro="" textlink="">
          <xdr:nvSpPr>
            <xdr:cNvPr id="35855" name="Check Box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12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104775</xdr:rowOff>
        </xdr:from>
        <xdr:to>
          <xdr:col>5</xdr:col>
          <xdr:colOff>85725</xdr:colOff>
          <xdr:row>27</xdr:row>
          <xdr:rowOff>28575</xdr:rowOff>
        </xdr:to>
        <xdr:sp macro="" textlink="">
          <xdr:nvSpPr>
            <xdr:cNvPr id="35856" name="Check Box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12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104775</xdr:rowOff>
        </xdr:from>
        <xdr:to>
          <xdr:col>5</xdr:col>
          <xdr:colOff>85725</xdr:colOff>
          <xdr:row>28</xdr:row>
          <xdr:rowOff>28575</xdr:rowOff>
        </xdr:to>
        <xdr:sp macro="" textlink="">
          <xdr:nvSpPr>
            <xdr:cNvPr id="35857" name="Check Box 17" hidden="1">
              <a:extLst>
                <a:ext uri="{63B3BB69-23CF-44E3-9099-C40C66FF867C}">
                  <a14:compatExt spid="_x0000_s35857"/>
                </a:ext>
                <a:ext uri="{FF2B5EF4-FFF2-40B4-BE49-F238E27FC236}">
                  <a16:creationId xmlns:a16="http://schemas.microsoft.com/office/drawing/2014/main" id="{00000000-0008-0000-1200-00001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104775</xdr:rowOff>
        </xdr:from>
        <xdr:to>
          <xdr:col>5</xdr:col>
          <xdr:colOff>85725</xdr:colOff>
          <xdr:row>29</xdr:row>
          <xdr:rowOff>28575</xdr:rowOff>
        </xdr:to>
        <xdr:sp macro="" textlink="">
          <xdr:nvSpPr>
            <xdr:cNvPr id="35858" name="Check Box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12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104775</xdr:rowOff>
        </xdr:from>
        <xdr:to>
          <xdr:col>5</xdr:col>
          <xdr:colOff>85725</xdr:colOff>
          <xdr:row>30</xdr:row>
          <xdr:rowOff>28575</xdr:rowOff>
        </xdr:to>
        <xdr:sp macro="" textlink="">
          <xdr:nvSpPr>
            <xdr:cNvPr id="35859" name="Check Box 19" hidden="1">
              <a:extLst>
                <a:ext uri="{63B3BB69-23CF-44E3-9099-C40C66FF867C}">
                  <a14:compatExt spid="_x0000_s35859"/>
                </a:ext>
                <a:ext uri="{FF2B5EF4-FFF2-40B4-BE49-F238E27FC236}">
                  <a16:creationId xmlns:a16="http://schemas.microsoft.com/office/drawing/2014/main" id="{00000000-0008-0000-1200-00001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104775</xdr:rowOff>
        </xdr:from>
        <xdr:to>
          <xdr:col>5</xdr:col>
          <xdr:colOff>85725</xdr:colOff>
          <xdr:row>31</xdr:row>
          <xdr:rowOff>28575</xdr:rowOff>
        </xdr:to>
        <xdr:sp macro="" textlink="">
          <xdr:nvSpPr>
            <xdr:cNvPr id="35860" name="Check Box 20" hidden="1">
              <a:extLst>
                <a:ext uri="{63B3BB69-23CF-44E3-9099-C40C66FF867C}">
                  <a14:compatExt spid="_x0000_s35860"/>
                </a:ext>
                <a:ext uri="{FF2B5EF4-FFF2-40B4-BE49-F238E27FC236}">
                  <a16:creationId xmlns:a16="http://schemas.microsoft.com/office/drawing/2014/main" id="{00000000-0008-0000-1200-00001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104775</xdr:rowOff>
        </xdr:from>
        <xdr:to>
          <xdr:col>5</xdr:col>
          <xdr:colOff>85725</xdr:colOff>
          <xdr:row>32</xdr:row>
          <xdr:rowOff>28575</xdr:rowOff>
        </xdr:to>
        <xdr:sp macro="" textlink="">
          <xdr:nvSpPr>
            <xdr:cNvPr id="35861" name="Check Box 21" hidden="1">
              <a:extLst>
                <a:ext uri="{63B3BB69-23CF-44E3-9099-C40C66FF867C}">
                  <a14:compatExt spid="_x0000_s35861"/>
                </a:ext>
                <a:ext uri="{FF2B5EF4-FFF2-40B4-BE49-F238E27FC236}">
                  <a16:creationId xmlns:a16="http://schemas.microsoft.com/office/drawing/2014/main" id="{00000000-0008-0000-1200-00001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104775</xdr:rowOff>
        </xdr:from>
        <xdr:to>
          <xdr:col>5</xdr:col>
          <xdr:colOff>85725</xdr:colOff>
          <xdr:row>33</xdr:row>
          <xdr:rowOff>28575</xdr:rowOff>
        </xdr:to>
        <xdr:sp macro="" textlink="">
          <xdr:nvSpPr>
            <xdr:cNvPr id="35862" name="Check Box 22" hidden="1">
              <a:extLst>
                <a:ext uri="{63B3BB69-23CF-44E3-9099-C40C66FF867C}">
                  <a14:compatExt spid="_x0000_s35862"/>
                </a:ext>
                <a:ext uri="{FF2B5EF4-FFF2-40B4-BE49-F238E27FC236}">
                  <a16:creationId xmlns:a16="http://schemas.microsoft.com/office/drawing/2014/main" id="{00000000-0008-0000-1200-00001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104775</xdr:rowOff>
        </xdr:from>
        <xdr:to>
          <xdr:col>5</xdr:col>
          <xdr:colOff>85725</xdr:colOff>
          <xdr:row>34</xdr:row>
          <xdr:rowOff>28575</xdr:rowOff>
        </xdr:to>
        <xdr:sp macro="" textlink="">
          <xdr:nvSpPr>
            <xdr:cNvPr id="35863" name="Check Box 23" hidden="1">
              <a:extLst>
                <a:ext uri="{63B3BB69-23CF-44E3-9099-C40C66FF867C}">
                  <a14:compatExt spid="_x0000_s35863"/>
                </a:ext>
                <a:ext uri="{FF2B5EF4-FFF2-40B4-BE49-F238E27FC236}">
                  <a16:creationId xmlns:a16="http://schemas.microsoft.com/office/drawing/2014/main" id="{00000000-0008-0000-1200-00001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104775</xdr:rowOff>
        </xdr:from>
        <xdr:to>
          <xdr:col>5</xdr:col>
          <xdr:colOff>85725</xdr:colOff>
          <xdr:row>35</xdr:row>
          <xdr:rowOff>28575</xdr:rowOff>
        </xdr:to>
        <xdr:sp macro="" textlink="">
          <xdr:nvSpPr>
            <xdr:cNvPr id="35864" name="Check Box 24" hidden="1">
              <a:extLst>
                <a:ext uri="{63B3BB69-23CF-44E3-9099-C40C66FF867C}">
                  <a14:compatExt spid="_x0000_s35864"/>
                </a:ext>
                <a:ext uri="{FF2B5EF4-FFF2-40B4-BE49-F238E27FC236}">
                  <a16:creationId xmlns:a16="http://schemas.microsoft.com/office/drawing/2014/main" id="{00000000-0008-0000-1200-00001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104775</xdr:rowOff>
        </xdr:from>
        <xdr:to>
          <xdr:col>5</xdr:col>
          <xdr:colOff>85725</xdr:colOff>
          <xdr:row>36</xdr:row>
          <xdr:rowOff>28575</xdr:rowOff>
        </xdr:to>
        <xdr:sp macro="" textlink="">
          <xdr:nvSpPr>
            <xdr:cNvPr id="35865" name="Check Box 25" hidden="1">
              <a:extLst>
                <a:ext uri="{63B3BB69-23CF-44E3-9099-C40C66FF867C}">
                  <a14:compatExt spid="_x0000_s35865"/>
                </a:ext>
                <a:ext uri="{FF2B5EF4-FFF2-40B4-BE49-F238E27FC236}">
                  <a16:creationId xmlns:a16="http://schemas.microsoft.com/office/drawing/2014/main" id="{00000000-0008-0000-1200-00001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104775</xdr:rowOff>
        </xdr:from>
        <xdr:to>
          <xdr:col>5</xdr:col>
          <xdr:colOff>85725</xdr:colOff>
          <xdr:row>37</xdr:row>
          <xdr:rowOff>28575</xdr:rowOff>
        </xdr:to>
        <xdr:sp macro="" textlink="">
          <xdr:nvSpPr>
            <xdr:cNvPr id="35866" name="Check Box 26" hidden="1">
              <a:extLst>
                <a:ext uri="{63B3BB69-23CF-44E3-9099-C40C66FF867C}">
                  <a14:compatExt spid="_x0000_s35866"/>
                </a:ext>
                <a:ext uri="{FF2B5EF4-FFF2-40B4-BE49-F238E27FC236}">
                  <a16:creationId xmlns:a16="http://schemas.microsoft.com/office/drawing/2014/main" id="{00000000-0008-0000-1200-00001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104775</xdr:rowOff>
        </xdr:from>
        <xdr:to>
          <xdr:col>5</xdr:col>
          <xdr:colOff>85725</xdr:colOff>
          <xdr:row>38</xdr:row>
          <xdr:rowOff>28575</xdr:rowOff>
        </xdr:to>
        <xdr:sp macro="" textlink="">
          <xdr:nvSpPr>
            <xdr:cNvPr id="35867" name="Check Box 27" hidden="1">
              <a:extLst>
                <a:ext uri="{63B3BB69-23CF-44E3-9099-C40C66FF867C}">
                  <a14:compatExt spid="_x0000_s35867"/>
                </a:ext>
                <a:ext uri="{FF2B5EF4-FFF2-40B4-BE49-F238E27FC236}">
                  <a16:creationId xmlns:a16="http://schemas.microsoft.com/office/drawing/2014/main" id="{00000000-0008-0000-1200-00001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104775</xdr:rowOff>
        </xdr:from>
        <xdr:to>
          <xdr:col>5</xdr:col>
          <xdr:colOff>85725</xdr:colOff>
          <xdr:row>39</xdr:row>
          <xdr:rowOff>28575</xdr:rowOff>
        </xdr:to>
        <xdr:sp macro="" textlink="">
          <xdr:nvSpPr>
            <xdr:cNvPr id="35868" name="Check Box 28" hidden="1">
              <a:extLst>
                <a:ext uri="{63B3BB69-23CF-44E3-9099-C40C66FF867C}">
                  <a14:compatExt spid="_x0000_s35868"/>
                </a:ext>
                <a:ext uri="{FF2B5EF4-FFF2-40B4-BE49-F238E27FC236}">
                  <a16:creationId xmlns:a16="http://schemas.microsoft.com/office/drawing/2014/main" id="{00000000-0008-0000-1200-00001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104775</xdr:rowOff>
        </xdr:from>
        <xdr:to>
          <xdr:col>5</xdr:col>
          <xdr:colOff>85725</xdr:colOff>
          <xdr:row>40</xdr:row>
          <xdr:rowOff>28575</xdr:rowOff>
        </xdr:to>
        <xdr:sp macro="" textlink="">
          <xdr:nvSpPr>
            <xdr:cNvPr id="35869" name="Check Box 29" hidden="1">
              <a:extLst>
                <a:ext uri="{63B3BB69-23CF-44E3-9099-C40C66FF867C}">
                  <a14:compatExt spid="_x0000_s35869"/>
                </a:ext>
                <a:ext uri="{FF2B5EF4-FFF2-40B4-BE49-F238E27FC236}">
                  <a16:creationId xmlns:a16="http://schemas.microsoft.com/office/drawing/2014/main" id="{00000000-0008-0000-1200-00001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104775</xdr:rowOff>
        </xdr:from>
        <xdr:to>
          <xdr:col>5</xdr:col>
          <xdr:colOff>85725</xdr:colOff>
          <xdr:row>41</xdr:row>
          <xdr:rowOff>28575</xdr:rowOff>
        </xdr:to>
        <xdr:sp macro="" textlink="">
          <xdr:nvSpPr>
            <xdr:cNvPr id="35870" name="Check Box 30" hidden="1">
              <a:extLst>
                <a:ext uri="{63B3BB69-23CF-44E3-9099-C40C66FF867C}">
                  <a14:compatExt spid="_x0000_s35870"/>
                </a:ext>
                <a:ext uri="{FF2B5EF4-FFF2-40B4-BE49-F238E27FC236}">
                  <a16:creationId xmlns:a16="http://schemas.microsoft.com/office/drawing/2014/main" id="{00000000-0008-0000-1200-00001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114300</xdr:rowOff>
        </xdr:from>
        <xdr:to>
          <xdr:col>10</xdr:col>
          <xdr:colOff>85725</xdr:colOff>
          <xdr:row>13</xdr:row>
          <xdr:rowOff>38100</xdr:rowOff>
        </xdr:to>
        <xdr:sp macro="" textlink="">
          <xdr:nvSpPr>
            <xdr:cNvPr id="35871" name="Check Box 31" hidden="1">
              <a:extLst>
                <a:ext uri="{63B3BB69-23CF-44E3-9099-C40C66FF867C}">
                  <a14:compatExt spid="_x0000_s35871"/>
                </a:ext>
                <a:ext uri="{FF2B5EF4-FFF2-40B4-BE49-F238E27FC236}">
                  <a16:creationId xmlns:a16="http://schemas.microsoft.com/office/drawing/2014/main" id="{00000000-0008-0000-1200-00001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114300</xdr:rowOff>
        </xdr:from>
        <xdr:to>
          <xdr:col>10</xdr:col>
          <xdr:colOff>85725</xdr:colOff>
          <xdr:row>14</xdr:row>
          <xdr:rowOff>38100</xdr:rowOff>
        </xdr:to>
        <xdr:sp macro="" textlink="">
          <xdr:nvSpPr>
            <xdr:cNvPr id="35872" name="Check Box 32" hidden="1">
              <a:extLst>
                <a:ext uri="{63B3BB69-23CF-44E3-9099-C40C66FF867C}">
                  <a14:compatExt spid="_x0000_s35872"/>
                </a:ext>
                <a:ext uri="{FF2B5EF4-FFF2-40B4-BE49-F238E27FC236}">
                  <a16:creationId xmlns:a16="http://schemas.microsoft.com/office/drawing/2014/main" id="{00000000-0008-0000-1200-00002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114300</xdr:rowOff>
        </xdr:from>
        <xdr:to>
          <xdr:col>10</xdr:col>
          <xdr:colOff>85725</xdr:colOff>
          <xdr:row>15</xdr:row>
          <xdr:rowOff>38100</xdr:rowOff>
        </xdr:to>
        <xdr:sp macro="" textlink="">
          <xdr:nvSpPr>
            <xdr:cNvPr id="35873" name="Check Box 33" hidden="1">
              <a:extLst>
                <a:ext uri="{63B3BB69-23CF-44E3-9099-C40C66FF867C}">
                  <a14:compatExt spid="_x0000_s35873"/>
                </a:ext>
                <a:ext uri="{FF2B5EF4-FFF2-40B4-BE49-F238E27FC236}">
                  <a16:creationId xmlns:a16="http://schemas.microsoft.com/office/drawing/2014/main" id="{00000000-0008-0000-1200-00002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114300</xdr:rowOff>
        </xdr:from>
        <xdr:to>
          <xdr:col>10</xdr:col>
          <xdr:colOff>85725</xdr:colOff>
          <xdr:row>16</xdr:row>
          <xdr:rowOff>38100</xdr:rowOff>
        </xdr:to>
        <xdr:sp macro="" textlink="">
          <xdr:nvSpPr>
            <xdr:cNvPr id="35874" name="Check Box 34" hidden="1">
              <a:extLst>
                <a:ext uri="{63B3BB69-23CF-44E3-9099-C40C66FF867C}">
                  <a14:compatExt spid="_x0000_s35874"/>
                </a:ext>
                <a:ext uri="{FF2B5EF4-FFF2-40B4-BE49-F238E27FC236}">
                  <a16:creationId xmlns:a16="http://schemas.microsoft.com/office/drawing/2014/main" id="{00000000-0008-0000-1200-00002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114300</xdr:rowOff>
        </xdr:from>
        <xdr:to>
          <xdr:col>10</xdr:col>
          <xdr:colOff>85725</xdr:colOff>
          <xdr:row>17</xdr:row>
          <xdr:rowOff>38100</xdr:rowOff>
        </xdr:to>
        <xdr:sp macro="" textlink="">
          <xdr:nvSpPr>
            <xdr:cNvPr id="35875" name="Check Box 35" hidden="1">
              <a:extLst>
                <a:ext uri="{63B3BB69-23CF-44E3-9099-C40C66FF867C}">
                  <a14:compatExt spid="_x0000_s35875"/>
                </a:ext>
                <a:ext uri="{FF2B5EF4-FFF2-40B4-BE49-F238E27FC236}">
                  <a16:creationId xmlns:a16="http://schemas.microsoft.com/office/drawing/2014/main" id="{00000000-0008-0000-1200-00002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114300</xdr:rowOff>
        </xdr:from>
        <xdr:to>
          <xdr:col>10</xdr:col>
          <xdr:colOff>85725</xdr:colOff>
          <xdr:row>18</xdr:row>
          <xdr:rowOff>38100</xdr:rowOff>
        </xdr:to>
        <xdr:sp macro="" textlink="">
          <xdr:nvSpPr>
            <xdr:cNvPr id="35876" name="Check Box 36" hidden="1">
              <a:extLst>
                <a:ext uri="{63B3BB69-23CF-44E3-9099-C40C66FF867C}">
                  <a14:compatExt spid="_x0000_s35876"/>
                </a:ext>
                <a:ext uri="{FF2B5EF4-FFF2-40B4-BE49-F238E27FC236}">
                  <a16:creationId xmlns:a16="http://schemas.microsoft.com/office/drawing/2014/main" id="{00000000-0008-0000-1200-00002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114300</xdr:rowOff>
        </xdr:from>
        <xdr:to>
          <xdr:col>10</xdr:col>
          <xdr:colOff>85725</xdr:colOff>
          <xdr:row>19</xdr:row>
          <xdr:rowOff>38100</xdr:rowOff>
        </xdr:to>
        <xdr:sp macro="" textlink="">
          <xdr:nvSpPr>
            <xdr:cNvPr id="35877" name="Check Box 37" hidden="1">
              <a:extLst>
                <a:ext uri="{63B3BB69-23CF-44E3-9099-C40C66FF867C}">
                  <a14:compatExt spid="_x0000_s35877"/>
                </a:ext>
                <a:ext uri="{FF2B5EF4-FFF2-40B4-BE49-F238E27FC236}">
                  <a16:creationId xmlns:a16="http://schemas.microsoft.com/office/drawing/2014/main" id="{00000000-0008-0000-1200-00002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114300</xdr:rowOff>
        </xdr:from>
        <xdr:to>
          <xdr:col>10</xdr:col>
          <xdr:colOff>85725</xdr:colOff>
          <xdr:row>20</xdr:row>
          <xdr:rowOff>38100</xdr:rowOff>
        </xdr:to>
        <xdr:sp macro="" textlink="">
          <xdr:nvSpPr>
            <xdr:cNvPr id="35878" name="Check Box 38" hidden="1">
              <a:extLst>
                <a:ext uri="{63B3BB69-23CF-44E3-9099-C40C66FF867C}">
                  <a14:compatExt spid="_x0000_s35878"/>
                </a:ext>
                <a:ext uri="{FF2B5EF4-FFF2-40B4-BE49-F238E27FC236}">
                  <a16:creationId xmlns:a16="http://schemas.microsoft.com/office/drawing/2014/main" id="{00000000-0008-0000-1200-00002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114300</xdr:rowOff>
        </xdr:from>
        <xdr:to>
          <xdr:col>10</xdr:col>
          <xdr:colOff>85725</xdr:colOff>
          <xdr:row>21</xdr:row>
          <xdr:rowOff>38100</xdr:rowOff>
        </xdr:to>
        <xdr:sp macro="" textlink="">
          <xdr:nvSpPr>
            <xdr:cNvPr id="35879" name="Check Box 39" hidden="1">
              <a:extLst>
                <a:ext uri="{63B3BB69-23CF-44E3-9099-C40C66FF867C}">
                  <a14:compatExt spid="_x0000_s35879"/>
                </a:ext>
                <a:ext uri="{FF2B5EF4-FFF2-40B4-BE49-F238E27FC236}">
                  <a16:creationId xmlns:a16="http://schemas.microsoft.com/office/drawing/2014/main" id="{00000000-0008-0000-1200-00002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114300</xdr:rowOff>
        </xdr:from>
        <xdr:to>
          <xdr:col>10</xdr:col>
          <xdr:colOff>85725</xdr:colOff>
          <xdr:row>22</xdr:row>
          <xdr:rowOff>38100</xdr:rowOff>
        </xdr:to>
        <xdr:sp macro="" textlink="">
          <xdr:nvSpPr>
            <xdr:cNvPr id="35880" name="Check Box 40" hidden="1">
              <a:extLst>
                <a:ext uri="{63B3BB69-23CF-44E3-9099-C40C66FF867C}">
                  <a14:compatExt spid="_x0000_s35880"/>
                </a:ext>
                <a:ext uri="{FF2B5EF4-FFF2-40B4-BE49-F238E27FC236}">
                  <a16:creationId xmlns:a16="http://schemas.microsoft.com/office/drawing/2014/main" id="{00000000-0008-0000-1200-00002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114300</xdr:rowOff>
        </xdr:from>
        <xdr:to>
          <xdr:col>10</xdr:col>
          <xdr:colOff>85725</xdr:colOff>
          <xdr:row>23</xdr:row>
          <xdr:rowOff>38100</xdr:rowOff>
        </xdr:to>
        <xdr:sp macro="" textlink="">
          <xdr:nvSpPr>
            <xdr:cNvPr id="35881" name="Check Box 41" hidden="1">
              <a:extLst>
                <a:ext uri="{63B3BB69-23CF-44E3-9099-C40C66FF867C}">
                  <a14:compatExt spid="_x0000_s35881"/>
                </a:ext>
                <a:ext uri="{FF2B5EF4-FFF2-40B4-BE49-F238E27FC236}">
                  <a16:creationId xmlns:a16="http://schemas.microsoft.com/office/drawing/2014/main" id="{00000000-0008-0000-1200-00002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114300</xdr:rowOff>
        </xdr:from>
        <xdr:to>
          <xdr:col>10</xdr:col>
          <xdr:colOff>85725</xdr:colOff>
          <xdr:row>24</xdr:row>
          <xdr:rowOff>38100</xdr:rowOff>
        </xdr:to>
        <xdr:sp macro="" textlink="">
          <xdr:nvSpPr>
            <xdr:cNvPr id="35882" name="Check Box 42" hidden="1">
              <a:extLst>
                <a:ext uri="{63B3BB69-23CF-44E3-9099-C40C66FF867C}">
                  <a14:compatExt spid="_x0000_s35882"/>
                </a:ext>
                <a:ext uri="{FF2B5EF4-FFF2-40B4-BE49-F238E27FC236}">
                  <a16:creationId xmlns:a16="http://schemas.microsoft.com/office/drawing/2014/main" id="{00000000-0008-0000-1200-00002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114300</xdr:rowOff>
        </xdr:from>
        <xdr:to>
          <xdr:col>10</xdr:col>
          <xdr:colOff>85725</xdr:colOff>
          <xdr:row>25</xdr:row>
          <xdr:rowOff>38100</xdr:rowOff>
        </xdr:to>
        <xdr:sp macro="" textlink="">
          <xdr:nvSpPr>
            <xdr:cNvPr id="35883" name="Check Box 43" hidden="1">
              <a:extLst>
                <a:ext uri="{63B3BB69-23CF-44E3-9099-C40C66FF867C}">
                  <a14:compatExt spid="_x0000_s35883"/>
                </a:ext>
                <a:ext uri="{FF2B5EF4-FFF2-40B4-BE49-F238E27FC236}">
                  <a16:creationId xmlns:a16="http://schemas.microsoft.com/office/drawing/2014/main" id="{00000000-0008-0000-1200-00002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114300</xdr:rowOff>
        </xdr:from>
        <xdr:to>
          <xdr:col>10</xdr:col>
          <xdr:colOff>85725</xdr:colOff>
          <xdr:row>26</xdr:row>
          <xdr:rowOff>38100</xdr:rowOff>
        </xdr:to>
        <xdr:sp macro="" textlink="">
          <xdr:nvSpPr>
            <xdr:cNvPr id="35884" name="Check Box 44" hidden="1">
              <a:extLst>
                <a:ext uri="{63B3BB69-23CF-44E3-9099-C40C66FF867C}">
                  <a14:compatExt spid="_x0000_s35884"/>
                </a:ext>
                <a:ext uri="{FF2B5EF4-FFF2-40B4-BE49-F238E27FC236}">
                  <a16:creationId xmlns:a16="http://schemas.microsoft.com/office/drawing/2014/main" id="{00000000-0008-0000-1200-00002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114300</xdr:rowOff>
        </xdr:from>
        <xdr:to>
          <xdr:col>10</xdr:col>
          <xdr:colOff>85725</xdr:colOff>
          <xdr:row>27</xdr:row>
          <xdr:rowOff>38100</xdr:rowOff>
        </xdr:to>
        <xdr:sp macro="" textlink="">
          <xdr:nvSpPr>
            <xdr:cNvPr id="35885" name="Check Box 45" hidden="1">
              <a:extLst>
                <a:ext uri="{63B3BB69-23CF-44E3-9099-C40C66FF867C}">
                  <a14:compatExt spid="_x0000_s35885"/>
                </a:ext>
                <a:ext uri="{FF2B5EF4-FFF2-40B4-BE49-F238E27FC236}">
                  <a16:creationId xmlns:a16="http://schemas.microsoft.com/office/drawing/2014/main" id="{00000000-0008-0000-1200-00002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114300</xdr:rowOff>
        </xdr:from>
        <xdr:to>
          <xdr:col>10</xdr:col>
          <xdr:colOff>85725</xdr:colOff>
          <xdr:row>28</xdr:row>
          <xdr:rowOff>38100</xdr:rowOff>
        </xdr:to>
        <xdr:sp macro="" textlink="">
          <xdr:nvSpPr>
            <xdr:cNvPr id="35886" name="Check Box 46" hidden="1">
              <a:extLst>
                <a:ext uri="{63B3BB69-23CF-44E3-9099-C40C66FF867C}">
                  <a14:compatExt spid="_x0000_s35886"/>
                </a:ext>
                <a:ext uri="{FF2B5EF4-FFF2-40B4-BE49-F238E27FC236}">
                  <a16:creationId xmlns:a16="http://schemas.microsoft.com/office/drawing/2014/main" id="{00000000-0008-0000-1200-00002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114300</xdr:rowOff>
        </xdr:from>
        <xdr:to>
          <xdr:col>10</xdr:col>
          <xdr:colOff>85725</xdr:colOff>
          <xdr:row>29</xdr:row>
          <xdr:rowOff>38100</xdr:rowOff>
        </xdr:to>
        <xdr:sp macro="" textlink="">
          <xdr:nvSpPr>
            <xdr:cNvPr id="35887" name="Check Box 47" hidden="1">
              <a:extLst>
                <a:ext uri="{63B3BB69-23CF-44E3-9099-C40C66FF867C}">
                  <a14:compatExt spid="_x0000_s35887"/>
                </a:ext>
                <a:ext uri="{FF2B5EF4-FFF2-40B4-BE49-F238E27FC236}">
                  <a16:creationId xmlns:a16="http://schemas.microsoft.com/office/drawing/2014/main" id="{00000000-0008-0000-1200-00002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114300</xdr:rowOff>
        </xdr:from>
        <xdr:to>
          <xdr:col>10</xdr:col>
          <xdr:colOff>85725</xdr:colOff>
          <xdr:row>30</xdr:row>
          <xdr:rowOff>38100</xdr:rowOff>
        </xdr:to>
        <xdr:sp macro="" textlink="">
          <xdr:nvSpPr>
            <xdr:cNvPr id="35888" name="Check Box 48" hidden="1">
              <a:extLst>
                <a:ext uri="{63B3BB69-23CF-44E3-9099-C40C66FF867C}">
                  <a14:compatExt spid="_x0000_s35888"/>
                </a:ext>
                <a:ext uri="{FF2B5EF4-FFF2-40B4-BE49-F238E27FC236}">
                  <a16:creationId xmlns:a16="http://schemas.microsoft.com/office/drawing/2014/main" id="{00000000-0008-0000-1200-00003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114300</xdr:rowOff>
        </xdr:from>
        <xdr:to>
          <xdr:col>10</xdr:col>
          <xdr:colOff>85725</xdr:colOff>
          <xdr:row>31</xdr:row>
          <xdr:rowOff>38100</xdr:rowOff>
        </xdr:to>
        <xdr:sp macro="" textlink="">
          <xdr:nvSpPr>
            <xdr:cNvPr id="35889" name="Check Box 49" hidden="1">
              <a:extLst>
                <a:ext uri="{63B3BB69-23CF-44E3-9099-C40C66FF867C}">
                  <a14:compatExt spid="_x0000_s35889"/>
                </a:ext>
                <a:ext uri="{FF2B5EF4-FFF2-40B4-BE49-F238E27FC236}">
                  <a16:creationId xmlns:a16="http://schemas.microsoft.com/office/drawing/2014/main" id="{00000000-0008-0000-1200-00003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114300</xdr:rowOff>
        </xdr:from>
        <xdr:to>
          <xdr:col>10</xdr:col>
          <xdr:colOff>85725</xdr:colOff>
          <xdr:row>32</xdr:row>
          <xdr:rowOff>38100</xdr:rowOff>
        </xdr:to>
        <xdr:sp macro="" textlink="">
          <xdr:nvSpPr>
            <xdr:cNvPr id="35890" name="Check Box 50" hidden="1">
              <a:extLst>
                <a:ext uri="{63B3BB69-23CF-44E3-9099-C40C66FF867C}">
                  <a14:compatExt spid="_x0000_s35890"/>
                </a:ext>
                <a:ext uri="{FF2B5EF4-FFF2-40B4-BE49-F238E27FC236}">
                  <a16:creationId xmlns:a16="http://schemas.microsoft.com/office/drawing/2014/main" id="{00000000-0008-0000-1200-00003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114300</xdr:rowOff>
        </xdr:from>
        <xdr:to>
          <xdr:col>10</xdr:col>
          <xdr:colOff>85725</xdr:colOff>
          <xdr:row>33</xdr:row>
          <xdr:rowOff>38100</xdr:rowOff>
        </xdr:to>
        <xdr:sp macro="" textlink="">
          <xdr:nvSpPr>
            <xdr:cNvPr id="35891" name="Check Box 51" hidden="1">
              <a:extLst>
                <a:ext uri="{63B3BB69-23CF-44E3-9099-C40C66FF867C}">
                  <a14:compatExt spid="_x0000_s35891"/>
                </a:ext>
                <a:ext uri="{FF2B5EF4-FFF2-40B4-BE49-F238E27FC236}">
                  <a16:creationId xmlns:a16="http://schemas.microsoft.com/office/drawing/2014/main" id="{00000000-0008-0000-1200-00003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114300</xdr:rowOff>
        </xdr:from>
        <xdr:to>
          <xdr:col>10</xdr:col>
          <xdr:colOff>85725</xdr:colOff>
          <xdr:row>34</xdr:row>
          <xdr:rowOff>38100</xdr:rowOff>
        </xdr:to>
        <xdr:sp macro="" textlink="">
          <xdr:nvSpPr>
            <xdr:cNvPr id="35892" name="Check Box 52" hidden="1">
              <a:extLst>
                <a:ext uri="{63B3BB69-23CF-44E3-9099-C40C66FF867C}">
                  <a14:compatExt spid="_x0000_s35892"/>
                </a:ext>
                <a:ext uri="{FF2B5EF4-FFF2-40B4-BE49-F238E27FC236}">
                  <a16:creationId xmlns:a16="http://schemas.microsoft.com/office/drawing/2014/main" id="{00000000-0008-0000-1200-00003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114300</xdr:rowOff>
        </xdr:from>
        <xdr:to>
          <xdr:col>10</xdr:col>
          <xdr:colOff>85725</xdr:colOff>
          <xdr:row>35</xdr:row>
          <xdr:rowOff>38100</xdr:rowOff>
        </xdr:to>
        <xdr:sp macro="" textlink="">
          <xdr:nvSpPr>
            <xdr:cNvPr id="35893" name="Check Box 53" hidden="1">
              <a:extLst>
                <a:ext uri="{63B3BB69-23CF-44E3-9099-C40C66FF867C}">
                  <a14:compatExt spid="_x0000_s35893"/>
                </a:ext>
                <a:ext uri="{FF2B5EF4-FFF2-40B4-BE49-F238E27FC236}">
                  <a16:creationId xmlns:a16="http://schemas.microsoft.com/office/drawing/2014/main" id="{00000000-0008-0000-1200-00003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114300</xdr:rowOff>
        </xdr:from>
        <xdr:to>
          <xdr:col>10</xdr:col>
          <xdr:colOff>85725</xdr:colOff>
          <xdr:row>36</xdr:row>
          <xdr:rowOff>38100</xdr:rowOff>
        </xdr:to>
        <xdr:sp macro="" textlink="">
          <xdr:nvSpPr>
            <xdr:cNvPr id="35894" name="Check Box 54" hidden="1">
              <a:extLst>
                <a:ext uri="{63B3BB69-23CF-44E3-9099-C40C66FF867C}">
                  <a14:compatExt spid="_x0000_s35894"/>
                </a:ext>
                <a:ext uri="{FF2B5EF4-FFF2-40B4-BE49-F238E27FC236}">
                  <a16:creationId xmlns:a16="http://schemas.microsoft.com/office/drawing/2014/main" id="{00000000-0008-0000-1200-00003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114300</xdr:rowOff>
        </xdr:from>
        <xdr:to>
          <xdr:col>10</xdr:col>
          <xdr:colOff>85725</xdr:colOff>
          <xdr:row>37</xdr:row>
          <xdr:rowOff>38100</xdr:rowOff>
        </xdr:to>
        <xdr:sp macro="" textlink="">
          <xdr:nvSpPr>
            <xdr:cNvPr id="35895" name="Check Box 55" hidden="1">
              <a:extLst>
                <a:ext uri="{63B3BB69-23CF-44E3-9099-C40C66FF867C}">
                  <a14:compatExt spid="_x0000_s35895"/>
                </a:ext>
                <a:ext uri="{FF2B5EF4-FFF2-40B4-BE49-F238E27FC236}">
                  <a16:creationId xmlns:a16="http://schemas.microsoft.com/office/drawing/2014/main" id="{00000000-0008-0000-1200-00003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114300</xdr:rowOff>
        </xdr:from>
        <xdr:to>
          <xdr:col>10</xdr:col>
          <xdr:colOff>85725</xdr:colOff>
          <xdr:row>38</xdr:row>
          <xdr:rowOff>38100</xdr:rowOff>
        </xdr:to>
        <xdr:sp macro="" textlink="">
          <xdr:nvSpPr>
            <xdr:cNvPr id="35896" name="Check Box 56" hidden="1">
              <a:extLst>
                <a:ext uri="{63B3BB69-23CF-44E3-9099-C40C66FF867C}">
                  <a14:compatExt spid="_x0000_s35896"/>
                </a:ext>
                <a:ext uri="{FF2B5EF4-FFF2-40B4-BE49-F238E27FC236}">
                  <a16:creationId xmlns:a16="http://schemas.microsoft.com/office/drawing/2014/main" id="{00000000-0008-0000-1200-00003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114300</xdr:rowOff>
        </xdr:from>
        <xdr:to>
          <xdr:col>10</xdr:col>
          <xdr:colOff>85725</xdr:colOff>
          <xdr:row>39</xdr:row>
          <xdr:rowOff>38100</xdr:rowOff>
        </xdr:to>
        <xdr:sp macro="" textlink="">
          <xdr:nvSpPr>
            <xdr:cNvPr id="35897" name="Check Box 57" hidden="1">
              <a:extLst>
                <a:ext uri="{63B3BB69-23CF-44E3-9099-C40C66FF867C}">
                  <a14:compatExt spid="_x0000_s35897"/>
                </a:ext>
                <a:ext uri="{FF2B5EF4-FFF2-40B4-BE49-F238E27FC236}">
                  <a16:creationId xmlns:a16="http://schemas.microsoft.com/office/drawing/2014/main" id="{00000000-0008-0000-1200-00003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114300</xdr:rowOff>
        </xdr:from>
        <xdr:to>
          <xdr:col>10</xdr:col>
          <xdr:colOff>85725</xdr:colOff>
          <xdr:row>40</xdr:row>
          <xdr:rowOff>38100</xdr:rowOff>
        </xdr:to>
        <xdr:sp macro="" textlink="">
          <xdr:nvSpPr>
            <xdr:cNvPr id="35898" name="Check Box 58" hidden="1">
              <a:extLst>
                <a:ext uri="{63B3BB69-23CF-44E3-9099-C40C66FF867C}">
                  <a14:compatExt spid="_x0000_s35898"/>
                </a:ext>
                <a:ext uri="{FF2B5EF4-FFF2-40B4-BE49-F238E27FC236}">
                  <a16:creationId xmlns:a16="http://schemas.microsoft.com/office/drawing/2014/main" id="{00000000-0008-0000-1200-00003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114300</xdr:rowOff>
        </xdr:from>
        <xdr:to>
          <xdr:col>10</xdr:col>
          <xdr:colOff>85725</xdr:colOff>
          <xdr:row>41</xdr:row>
          <xdr:rowOff>38100</xdr:rowOff>
        </xdr:to>
        <xdr:sp macro="" textlink="">
          <xdr:nvSpPr>
            <xdr:cNvPr id="35899" name="Check Box 59" hidden="1">
              <a:extLst>
                <a:ext uri="{63B3BB69-23CF-44E3-9099-C40C66FF867C}">
                  <a14:compatExt spid="_x0000_s35899"/>
                </a:ext>
                <a:ext uri="{FF2B5EF4-FFF2-40B4-BE49-F238E27FC236}">
                  <a16:creationId xmlns:a16="http://schemas.microsoft.com/office/drawing/2014/main" id="{00000000-0008-0000-1200-00003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104775</xdr:rowOff>
        </xdr:from>
        <xdr:to>
          <xdr:col>5</xdr:col>
          <xdr:colOff>85725</xdr:colOff>
          <xdr:row>44</xdr:row>
          <xdr:rowOff>28575</xdr:rowOff>
        </xdr:to>
        <xdr:sp macro="" textlink="">
          <xdr:nvSpPr>
            <xdr:cNvPr id="35900" name="Check Box 60" hidden="1">
              <a:extLst>
                <a:ext uri="{63B3BB69-23CF-44E3-9099-C40C66FF867C}">
                  <a14:compatExt spid="_x0000_s35900"/>
                </a:ext>
                <a:ext uri="{FF2B5EF4-FFF2-40B4-BE49-F238E27FC236}">
                  <a16:creationId xmlns:a16="http://schemas.microsoft.com/office/drawing/2014/main" id="{00000000-0008-0000-1200-00003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104775</xdr:rowOff>
        </xdr:from>
        <xdr:to>
          <xdr:col>5</xdr:col>
          <xdr:colOff>85725</xdr:colOff>
          <xdr:row>45</xdr:row>
          <xdr:rowOff>28575</xdr:rowOff>
        </xdr:to>
        <xdr:sp macro="" textlink="">
          <xdr:nvSpPr>
            <xdr:cNvPr id="35901" name="Check Box 61" hidden="1">
              <a:extLst>
                <a:ext uri="{63B3BB69-23CF-44E3-9099-C40C66FF867C}">
                  <a14:compatExt spid="_x0000_s35901"/>
                </a:ext>
                <a:ext uri="{FF2B5EF4-FFF2-40B4-BE49-F238E27FC236}">
                  <a16:creationId xmlns:a16="http://schemas.microsoft.com/office/drawing/2014/main" id="{00000000-0008-0000-1200-00003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35902" name="Check Box 62" hidden="1">
              <a:extLst>
                <a:ext uri="{63B3BB69-23CF-44E3-9099-C40C66FF867C}">
                  <a14:compatExt spid="_x0000_s35902"/>
                </a:ext>
                <a:ext uri="{FF2B5EF4-FFF2-40B4-BE49-F238E27FC236}">
                  <a16:creationId xmlns:a16="http://schemas.microsoft.com/office/drawing/2014/main" id="{00000000-0008-0000-1200-00003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114300</xdr:rowOff>
        </xdr:from>
        <xdr:to>
          <xdr:col>10</xdr:col>
          <xdr:colOff>85725</xdr:colOff>
          <xdr:row>44</xdr:row>
          <xdr:rowOff>38100</xdr:rowOff>
        </xdr:to>
        <xdr:sp macro="" textlink="">
          <xdr:nvSpPr>
            <xdr:cNvPr id="35903" name="Check Box 63" hidden="1">
              <a:extLst>
                <a:ext uri="{63B3BB69-23CF-44E3-9099-C40C66FF867C}">
                  <a14:compatExt spid="_x0000_s35903"/>
                </a:ext>
                <a:ext uri="{FF2B5EF4-FFF2-40B4-BE49-F238E27FC236}">
                  <a16:creationId xmlns:a16="http://schemas.microsoft.com/office/drawing/2014/main" id="{00000000-0008-0000-1200-00003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114300</xdr:rowOff>
        </xdr:from>
        <xdr:to>
          <xdr:col>10</xdr:col>
          <xdr:colOff>85725</xdr:colOff>
          <xdr:row>45</xdr:row>
          <xdr:rowOff>38100</xdr:rowOff>
        </xdr:to>
        <xdr:sp macro="" textlink="">
          <xdr:nvSpPr>
            <xdr:cNvPr id="35904" name="Check Box 64" hidden="1">
              <a:extLst>
                <a:ext uri="{63B3BB69-23CF-44E3-9099-C40C66FF867C}">
                  <a14:compatExt spid="_x0000_s35904"/>
                </a:ext>
                <a:ext uri="{FF2B5EF4-FFF2-40B4-BE49-F238E27FC236}">
                  <a16:creationId xmlns:a16="http://schemas.microsoft.com/office/drawing/2014/main" id="{00000000-0008-0000-1200-00004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114300</xdr:rowOff>
        </xdr:from>
        <xdr:to>
          <xdr:col>10</xdr:col>
          <xdr:colOff>85725</xdr:colOff>
          <xdr:row>46</xdr:row>
          <xdr:rowOff>38100</xdr:rowOff>
        </xdr:to>
        <xdr:sp macro="" textlink="">
          <xdr:nvSpPr>
            <xdr:cNvPr id="35905" name="Check Box 65" hidden="1">
              <a:extLst>
                <a:ext uri="{63B3BB69-23CF-44E3-9099-C40C66FF867C}">
                  <a14:compatExt spid="_x0000_s35905"/>
                </a:ext>
                <a:ext uri="{FF2B5EF4-FFF2-40B4-BE49-F238E27FC236}">
                  <a16:creationId xmlns:a16="http://schemas.microsoft.com/office/drawing/2014/main" id="{00000000-0008-0000-1200-00004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114300</xdr:rowOff>
        </xdr:from>
        <xdr:to>
          <xdr:col>10</xdr:col>
          <xdr:colOff>85725</xdr:colOff>
          <xdr:row>47</xdr:row>
          <xdr:rowOff>38100</xdr:rowOff>
        </xdr:to>
        <xdr:sp macro="" textlink="">
          <xdr:nvSpPr>
            <xdr:cNvPr id="35906" name="Check Box 66" hidden="1">
              <a:extLst>
                <a:ext uri="{63B3BB69-23CF-44E3-9099-C40C66FF867C}">
                  <a14:compatExt spid="_x0000_s35906"/>
                </a:ext>
                <a:ext uri="{FF2B5EF4-FFF2-40B4-BE49-F238E27FC236}">
                  <a16:creationId xmlns:a16="http://schemas.microsoft.com/office/drawing/2014/main" id="{00000000-0008-0000-1200-00004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114300</xdr:rowOff>
        </xdr:from>
        <xdr:to>
          <xdr:col>10</xdr:col>
          <xdr:colOff>85725</xdr:colOff>
          <xdr:row>48</xdr:row>
          <xdr:rowOff>38100</xdr:rowOff>
        </xdr:to>
        <xdr:sp macro="" textlink="">
          <xdr:nvSpPr>
            <xdr:cNvPr id="35907" name="Check Box 67" hidden="1">
              <a:extLst>
                <a:ext uri="{63B3BB69-23CF-44E3-9099-C40C66FF867C}">
                  <a14:compatExt spid="_x0000_s35907"/>
                </a:ext>
                <a:ext uri="{FF2B5EF4-FFF2-40B4-BE49-F238E27FC236}">
                  <a16:creationId xmlns:a16="http://schemas.microsoft.com/office/drawing/2014/main" id="{00000000-0008-0000-1200-00004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114300</xdr:rowOff>
        </xdr:from>
        <xdr:to>
          <xdr:col>10</xdr:col>
          <xdr:colOff>85725</xdr:colOff>
          <xdr:row>49</xdr:row>
          <xdr:rowOff>38100</xdr:rowOff>
        </xdr:to>
        <xdr:sp macro="" textlink="">
          <xdr:nvSpPr>
            <xdr:cNvPr id="35908" name="Check Box 68" hidden="1">
              <a:extLst>
                <a:ext uri="{63B3BB69-23CF-44E3-9099-C40C66FF867C}">
                  <a14:compatExt spid="_x0000_s35908"/>
                </a:ext>
                <a:ext uri="{FF2B5EF4-FFF2-40B4-BE49-F238E27FC236}">
                  <a16:creationId xmlns:a16="http://schemas.microsoft.com/office/drawing/2014/main" id="{00000000-0008-0000-1200-00004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35909" name="Check Box 69" hidden="1">
              <a:extLst>
                <a:ext uri="{63B3BB69-23CF-44E3-9099-C40C66FF867C}">
                  <a14:compatExt spid="_x0000_s35909"/>
                </a:ext>
                <a:ext uri="{FF2B5EF4-FFF2-40B4-BE49-F238E27FC236}">
                  <a16:creationId xmlns:a16="http://schemas.microsoft.com/office/drawing/2014/main" id="{00000000-0008-0000-1200-00004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2743200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Développer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2752725</xdr:colOff>
          <xdr:row>5</xdr:row>
          <xdr:rowOff>19050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3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Réduire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4</xdr:row>
          <xdr:rowOff>0</xdr:rowOff>
        </xdr:from>
        <xdr:to>
          <xdr:col>16</xdr:col>
          <xdr:colOff>1257300</xdr:colOff>
          <xdr:row>5</xdr:row>
          <xdr:rowOff>104775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3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161925</xdr:colOff>
          <xdr:row>5</xdr:row>
          <xdr:rowOff>19050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3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161925</xdr:colOff>
          <xdr:row>6</xdr:row>
          <xdr:rowOff>19050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3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161925</xdr:colOff>
          <xdr:row>7</xdr:row>
          <xdr:rowOff>19050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3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38100</xdr:colOff>
          <xdr:row>8</xdr:row>
          <xdr:rowOff>19050</xdr:rowOff>
        </xdr:to>
        <xdr:sp macro="" textlink="">
          <xdr:nvSpPr>
            <xdr:cNvPr id="36871" name="Check Box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13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38100</xdr:colOff>
          <xdr:row>9</xdr:row>
          <xdr:rowOff>19050</xdr:rowOff>
        </xdr:to>
        <xdr:sp macro="" textlink="">
          <xdr:nvSpPr>
            <xdr:cNvPr id="36872" name="Check Box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13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38100</xdr:colOff>
          <xdr:row>10</xdr:row>
          <xdr:rowOff>19050</xdr:rowOff>
        </xdr:to>
        <xdr:sp macro="" textlink="">
          <xdr:nvSpPr>
            <xdr:cNvPr id="36873" name="Check Box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13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38100</xdr:colOff>
          <xdr:row>11</xdr:row>
          <xdr:rowOff>19050</xdr:rowOff>
        </xdr:to>
        <xdr:sp macro="" textlink="">
          <xdr:nvSpPr>
            <xdr:cNvPr id="36874" name="Check Box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13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38100</xdr:colOff>
          <xdr:row>12</xdr:row>
          <xdr:rowOff>19050</xdr:rowOff>
        </xdr:to>
        <xdr:sp macro="" textlink="">
          <xdr:nvSpPr>
            <xdr:cNvPr id="36875" name="Check Box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13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38100</xdr:colOff>
          <xdr:row>13</xdr:row>
          <xdr:rowOff>19050</xdr:rowOff>
        </xdr:to>
        <xdr:sp macro="" textlink="">
          <xdr:nvSpPr>
            <xdr:cNvPr id="36876" name="Check Box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13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38100</xdr:colOff>
          <xdr:row>14</xdr:row>
          <xdr:rowOff>28575</xdr:rowOff>
        </xdr:to>
        <xdr:sp macro="" textlink="">
          <xdr:nvSpPr>
            <xdr:cNvPr id="36877" name="Check Box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13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38100</xdr:colOff>
          <xdr:row>15</xdr:row>
          <xdr:rowOff>19050</xdr:rowOff>
        </xdr:to>
        <xdr:sp macro="" textlink="">
          <xdr:nvSpPr>
            <xdr:cNvPr id="36878" name="Check Box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13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38100</xdr:colOff>
          <xdr:row>16</xdr:row>
          <xdr:rowOff>19050</xdr:rowOff>
        </xdr:to>
        <xdr:sp macro="" textlink="">
          <xdr:nvSpPr>
            <xdr:cNvPr id="36879" name="Check Box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13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38100</xdr:colOff>
          <xdr:row>17</xdr:row>
          <xdr:rowOff>19050</xdr:rowOff>
        </xdr:to>
        <xdr:sp macro="" textlink="">
          <xdr:nvSpPr>
            <xdr:cNvPr id="36880" name="Check Box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13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38100</xdr:colOff>
          <xdr:row>18</xdr:row>
          <xdr:rowOff>19050</xdr:rowOff>
        </xdr:to>
        <xdr:sp macro="" textlink="">
          <xdr:nvSpPr>
            <xdr:cNvPr id="36881" name="Check Box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13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38100</xdr:colOff>
          <xdr:row>19</xdr:row>
          <xdr:rowOff>19050</xdr:rowOff>
        </xdr:to>
        <xdr:sp macro="" textlink="">
          <xdr:nvSpPr>
            <xdr:cNvPr id="36882" name="Check Box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13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38100</xdr:colOff>
          <xdr:row>20</xdr:row>
          <xdr:rowOff>19050</xdr:rowOff>
        </xdr:to>
        <xdr:sp macro="" textlink="">
          <xdr:nvSpPr>
            <xdr:cNvPr id="36883" name="Check Box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13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38100</xdr:colOff>
          <xdr:row>21</xdr:row>
          <xdr:rowOff>19050</xdr:rowOff>
        </xdr:to>
        <xdr:sp macro="" textlink="">
          <xdr:nvSpPr>
            <xdr:cNvPr id="36884" name="Check Box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13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38100</xdr:colOff>
          <xdr:row>22</xdr:row>
          <xdr:rowOff>19050</xdr:rowOff>
        </xdr:to>
        <xdr:sp macro="" textlink="">
          <xdr:nvSpPr>
            <xdr:cNvPr id="36885" name="Check Box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13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38100</xdr:colOff>
          <xdr:row>23</xdr:row>
          <xdr:rowOff>19050</xdr:rowOff>
        </xdr:to>
        <xdr:sp macro="" textlink="">
          <xdr:nvSpPr>
            <xdr:cNvPr id="36886" name="Check Box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13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38100</xdr:colOff>
          <xdr:row>24</xdr:row>
          <xdr:rowOff>19050</xdr:rowOff>
        </xdr:to>
        <xdr:sp macro="" textlink="">
          <xdr:nvSpPr>
            <xdr:cNvPr id="36887" name="Check Box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13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38100</xdr:colOff>
          <xdr:row>25</xdr:row>
          <xdr:rowOff>19050</xdr:rowOff>
        </xdr:to>
        <xdr:sp macro="" textlink="">
          <xdr:nvSpPr>
            <xdr:cNvPr id="36888" name="Check Box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13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38100</xdr:colOff>
          <xdr:row>26</xdr:row>
          <xdr:rowOff>19050</xdr:rowOff>
        </xdr:to>
        <xdr:sp macro="" textlink="">
          <xdr:nvSpPr>
            <xdr:cNvPr id="36889" name="Check Box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13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38100</xdr:colOff>
          <xdr:row>27</xdr:row>
          <xdr:rowOff>19050</xdr:rowOff>
        </xdr:to>
        <xdr:sp macro="" textlink="">
          <xdr:nvSpPr>
            <xdr:cNvPr id="36890" name="Check Box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13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38100</xdr:colOff>
          <xdr:row>28</xdr:row>
          <xdr:rowOff>19050</xdr:rowOff>
        </xdr:to>
        <xdr:sp macro="" textlink="">
          <xdr:nvSpPr>
            <xdr:cNvPr id="36891" name="Check Box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13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38100</xdr:colOff>
          <xdr:row>29</xdr:row>
          <xdr:rowOff>19050</xdr:rowOff>
        </xdr:to>
        <xdr:sp macro="" textlink="">
          <xdr:nvSpPr>
            <xdr:cNvPr id="36892" name="Check Box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13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38100</xdr:colOff>
          <xdr:row>30</xdr:row>
          <xdr:rowOff>19050</xdr:rowOff>
        </xdr:to>
        <xdr:sp macro="" textlink="">
          <xdr:nvSpPr>
            <xdr:cNvPr id="36893" name="Check Box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13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38100</xdr:colOff>
          <xdr:row>31</xdr:row>
          <xdr:rowOff>19050</xdr:rowOff>
        </xdr:to>
        <xdr:sp macro="" textlink="">
          <xdr:nvSpPr>
            <xdr:cNvPr id="36894" name="Check Box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13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38100</xdr:colOff>
          <xdr:row>32</xdr:row>
          <xdr:rowOff>19050</xdr:rowOff>
        </xdr:to>
        <xdr:sp macro="" textlink="">
          <xdr:nvSpPr>
            <xdr:cNvPr id="36895" name="Check Box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13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38100</xdr:colOff>
          <xdr:row>33</xdr:row>
          <xdr:rowOff>19050</xdr:rowOff>
        </xdr:to>
        <xdr:sp macro="" textlink="">
          <xdr:nvSpPr>
            <xdr:cNvPr id="36896" name="Check Box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13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38100</xdr:colOff>
          <xdr:row>34</xdr:row>
          <xdr:rowOff>19050</xdr:rowOff>
        </xdr:to>
        <xdr:sp macro="" textlink="">
          <xdr:nvSpPr>
            <xdr:cNvPr id="36897" name="Check Box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13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38100</xdr:colOff>
          <xdr:row>35</xdr:row>
          <xdr:rowOff>19050</xdr:rowOff>
        </xdr:to>
        <xdr:sp macro="" textlink="">
          <xdr:nvSpPr>
            <xdr:cNvPr id="36898" name="Check Box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13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38100</xdr:colOff>
          <xdr:row>36</xdr:row>
          <xdr:rowOff>19050</xdr:rowOff>
        </xdr:to>
        <xdr:sp macro="" textlink="">
          <xdr:nvSpPr>
            <xdr:cNvPr id="36899" name="Check Box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13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38100</xdr:colOff>
          <xdr:row>37</xdr:row>
          <xdr:rowOff>19050</xdr:rowOff>
        </xdr:to>
        <xdr:sp macro="" textlink="">
          <xdr:nvSpPr>
            <xdr:cNvPr id="36900" name="Check Box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13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38100</xdr:colOff>
          <xdr:row>38</xdr:row>
          <xdr:rowOff>19050</xdr:rowOff>
        </xdr:to>
        <xdr:sp macro="" textlink="">
          <xdr:nvSpPr>
            <xdr:cNvPr id="36901" name="Check Box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13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38100</xdr:colOff>
          <xdr:row>39</xdr:row>
          <xdr:rowOff>19050</xdr:rowOff>
        </xdr:to>
        <xdr:sp macro="" textlink="">
          <xdr:nvSpPr>
            <xdr:cNvPr id="36902" name="Check Box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13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38100</xdr:colOff>
          <xdr:row>40</xdr:row>
          <xdr:rowOff>19050</xdr:rowOff>
        </xdr:to>
        <xdr:sp macro="" textlink="">
          <xdr:nvSpPr>
            <xdr:cNvPr id="36903" name="Check Box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13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38100</xdr:colOff>
          <xdr:row>41</xdr:row>
          <xdr:rowOff>19050</xdr:rowOff>
        </xdr:to>
        <xdr:sp macro="" textlink="">
          <xdr:nvSpPr>
            <xdr:cNvPr id="36904" name="Check Box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13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38100</xdr:colOff>
          <xdr:row>42</xdr:row>
          <xdr:rowOff>19050</xdr:rowOff>
        </xdr:to>
        <xdr:sp macro="" textlink="">
          <xdr:nvSpPr>
            <xdr:cNvPr id="36905" name="Check Box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13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38100</xdr:colOff>
          <xdr:row>43</xdr:row>
          <xdr:rowOff>19050</xdr:rowOff>
        </xdr:to>
        <xdr:sp macro="" textlink="">
          <xdr:nvSpPr>
            <xdr:cNvPr id="36906" name="Check Box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13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38100</xdr:colOff>
          <xdr:row>44</xdr:row>
          <xdr:rowOff>19050</xdr:rowOff>
        </xdr:to>
        <xdr:sp macro="" textlink="">
          <xdr:nvSpPr>
            <xdr:cNvPr id="36907" name="Check Box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13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38100</xdr:colOff>
          <xdr:row>45</xdr:row>
          <xdr:rowOff>19050</xdr:rowOff>
        </xdr:to>
        <xdr:sp macro="" textlink="">
          <xdr:nvSpPr>
            <xdr:cNvPr id="36908" name="Check Box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13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38100</xdr:colOff>
          <xdr:row>46</xdr:row>
          <xdr:rowOff>19050</xdr:rowOff>
        </xdr:to>
        <xdr:sp macro="" textlink="">
          <xdr:nvSpPr>
            <xdr:cNvPr id="36909" name="Check Box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13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38100</xdr:colOff>
          <xdr:row>47</xdr:row>
          <xdr:rowOff>19050</xdr:rowOff>
        </xdr:to>
        <xdr:sp macro="" textlink="">
          <xdr:nvSpPr>
            <xdr:cNvPr id="36910" name="Check Box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13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38100</xdr:colOff>
          <xdr:row>48</xdr:row>
          <xdr:rowOff>19050</xdr:rowOff>
        </xdr:to>
        <xdr:sp macro="" textlink="">
          <xdr:nvSpPr>
            <xdr:cNvPr id="36911" name="Check Box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13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38100</xdr:colOff>
          <xdr:row>49</xdr:row>
          <xdr:rowOff>19050</xdr:rowOff>
        </xdr:to>
        <xdr:sp macro="" textlink="">
          <xdr:nvSpPr>
            <xdr:cNvPr id="36912" name="Check Box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13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49</xdr:row>
          <xdr:rowOff>0</xdr:rowOff>
        </xdr:from>
        <xdr:to>
          <xdr:col>8</xdr:col>
          <xdr:colOff>38100</xdr:colOff>
          <xdr:row>50</xdr:row>
          <xdr:rowOff>19050</xdr:rowOff>
        </xdr:to>
        <xdr:sp macro="" textlink="">
          <xdr:nvSpPr>
            <xdr:cNvPr id="36913" name="Check Box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13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50</xdr:row>
          <xdr:rowOff>0</xdr:rowOff>
        </xdr:from>
        <xdr:to>
          <xdr:col>8</xdr:col>
          <xdr:colOff>38100</xdr:colOff>
          <xdr:row>51</xdr:row>
          <xdr:rowOff>19050</xdr:rowOff>
        </xdr:to>
        <xdr:sp macro="" textlink="">
          <xdr:nvSpPr>
            <xdr:cNvPr id="36914" name="Check Box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13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51</xdr:row>
          <xdr:rowOff>0</xdr:rowOff>
        </xdr:from>
        <xdr:to>
          <xdr:col>8</xdr:col>
          <xdr:colOff>38100</xdr:colOff>
          <xdr:row>52</xdr:row>
          <xdr:rowOff>19050</xdr:rowOff>
        </xdr:to>
        <xdr:sp macro="" textlink="">
          <xdr:nvSpPr>
            <xdr:cNvPr id="36915" name="Check Box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13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52</xdr:row>
          <xdr:rowOff>0</xdr:rowOff>
        </xdr:from>
        <xdr:to>
          <xdr:col>8</xdr:col>
          <xdr:colOff>38100</xdr:colOff>
          <xdr:row>53</xdr:row>
          <xdr:rowOff>19050</xdr:rowOff>
        </xdr:to>
        <xdr:sp macro="" textlink="">
          <xdr:nvSpPr>
            <xdr:cNvPr id="36916" name="Check Box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13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53</xdr:row>
          <xdr:rowOff>0</xdr:rowOff>
        </xdr:from>
        <xdr:to>
          <xdr:col>8</xdr:col>
          <xdr:colOff>38100</xdr:colOff>
          <xdr:row>54</xdr:row>
          <xdr:rowOff>19050</xdr:rowOff>
        </xdr:to>
        <xdr:sp macro="" textlink="">
          <xdr:nvSpPr>
            <xdr:cNvPr id="36917" name="Check Box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13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54</xdr:row>
          <xdr:rowOff>0</xdr:rowOff>
        </xdr:from>
        <xdr:to>
          <xdr:col>8</xdr:col>
          <xdr:colOff>38100</xdr:colOff>
          <xdr:row>55</xdr:row>
          <xdr:rowOff>19050</xdr:rowOff>
        </xdr:to>
        <xdr:sp macro="" textlink="">
          <xdr:nvSpPr>
            <xdr:cNvPr id="36918" name="Check Box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13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55</xdr:row>
          <xdr:rowOff>0</xdr:rowOff>
        </xdr:from>
        <xdr:to>
          <xdr:col>8</xdr:col>
          <xdr:colOff>38100</xdr:colOff>
          <xdr:row>56</xdr:row>
          <xdr:rowOff>19050</xdr:rowOff>
        </xdr:to>
        <xdr:sp macro="" textlink="">
          <xdr:nvSpPr>
            <xdr:cNvPr id="36919" name="Check Box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13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56</xdr:row>
          <xdr:rowOff>0</xdr:rowOff>
        </xdr:from>
        <xdr:to>
          <xdr:col>8</xdr:col>
          <xdr:colOff>38100</xdr:colOff>
          <xdr:row>57</xdr:row>
          <xdr:rowOff>19050</xdr:rowOff>
        </xdr:to>
        <xdr:sp macro="" textlink="">
          <xdr:nvSpPr>
            <xdr:cNvPr id="36920" name="Check Box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13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57</xdr:row>
          <xdr:rowOff>0</xdr:rowOff>
        </xdr:from>
        <xdr:to>
          <xdr:col>8</xdr:col>
          <xdr:colOff>38100</xdr:colOff>
          <xdr:row>58</xdr:row>
          <xdr:rowOff>19050</xdr:rowOff>
        </xdr:to>
        <xdr:sp macro="" textlink="">
          <xdr:nvSpPr>
            <xdr:cNvPr id="36921" name="Check Box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13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58</xdr:row>
          <xdr:rowOff>0</xdr:rowOff>
        </xdr:from>
        <xdr:to>
          <xdr:col>8</xdr:col>
          <xdr:colOff>38100</xdr:colOff>
          <xdr:row>59</xdr:row>
          <xdr:rowOff>19050</xdr:rowOff>
        </xdr:to>
        <xdr:sp macro="" textlink="">
          <xdr:nvSpPr>
            <xdr:cNvPr id="36922" name="Check Box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13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0</xdr:rowOff>
        </xdr:from>
        <xdr:to>
          <xdr:col>8</xdr:col>
          <xdr:colOff>38100</xdr:colOff>
          <xdr:row>60</xdr:row>
          <xdr:rowOff>19050</xdr:rowOff>
        </xdr:to>
        <xdr:sp macro="" textlink="">
          <xdr:nvSpPr>
            <xdr:cNvPr id="36923" name="Check Box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13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60</xdr:row>
          <xdr:rowOff>0</xdr:rowOff>
        </xdr:from>
        <xdr:to>
          <xdr:col>8</xdr:col>
          <xdr:colOff>38100</xdr:colOff>
          <xdr:row>61</xdr:row>
          <xdr:rowOff>19050</xdr:rowOff>
        </xdr:to>
        <xdr:sp macro="" textlink="">
          <xdr:nvSpPr>
            <xdr:cNvPr id="36924" name="Check Box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13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61</xdr:row>
          <xdr:rowOff>0</xdr:rowOff>
        </xdr:from>
        <xdr:to>
          <xdr:col>8</xdr:col>
          <xdr:colOff>38100</xdr:colOff>
          <xdr:row>62</xdr:row>
          <xdr:rowOff>19050</xdr:rowOff>
        </xdr:to>
        <xdr:sp macro="" textlink="">
          <xdr:nvSpPr>
            <xdr:cNvPr id="36925" name="Check Box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13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62</xdr:row>
          <xdr:rowOff>0</xdr:rowOff>
        </xdr:from>
        <xdr:to>
          <xdr:col>8</xdr:col>
          <xdr:colOff>38100</xdr:colOff>
          <xdr:row>63</xdr:row>
          <xdr:rowOff>19050</xdr:rowOff>
        </xdr:to>
        <xdr:sp macro="" textlink="">
          <xdr:nvSpPr>
            <xdr:cNvPr id="36926" name="Check Box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13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63</xdr:row>
          <xdr:rowOff>0</xdr:rowOff>
        </xdr:from>
        <xdr:to>
          <xdr:col>8</xdr:col>
          <xdr:colOff>38100</xdr:colOff>
          <xdr:row>64</xdr:row>
          <xdr:rowOff>19050</xdr:rowOff>
        </xdr:to>
        <xdr:sp macro="" textlink="">
          <xdr:nvSpPr>
            <xdr:cNvPr id="36927" name="Check Box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13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64</xdr:row>
          <xdr:rowOff>0</xdr:rowOff>
        </xdr:from>
        <xdr:to>
          <xdr:col>8</xdr:col>
          <xdr:colOff>38100</xdr:colOff>
          <xdr:row>65</xdr:row>
          <xdr:rowOff>19050</xdr:rowOff>
        </xdr:to>
        <xdr:sp macro="" textlink="">
          <xdr:nvSpPr>
            <xdr:cNvPr id="36928" name="Check Box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13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65</xdr:row>
          <xdr:rowOff>0</xdr:rowOff>
        </xdr:from>
        <xdr:to>
          <xdr:col>8</xdr:col>
          <xdr:colOff>38100</xdr:colOff>
          <xdr:row>66</xdr:row>
          <xdr:rowOff>19050</xdr:rowOff>
        </xdr:to>
        <xdr:sp macro="" textlink="">
          <xdr:nvSpPr>
            <xdr:cNvPr id="36929" name="Check Box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13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66</xdr:row>
          <xdr:rowOff>0</xdr:rowOff>
        </xdr:from>
        <xdr:to>
          <xdr:col>8</xdr:col>
          <xdr:colOff>38100</xdr:colOff>
          <xdr:row>67</xdr:row>
          <xdr:rowOff>19050</xdr:rowOff>
        </xdr:to>
        <xdr:sp macro="" textlink="">
          <xdr:nvSpPr>
            <xdr:cNvPr id="36930" name="Check Box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13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67</xdr:row>
          <xdr:rowOff>0</xdr:rowOff>
        </xdr:from>
        <xdr:to>
          <xdr:col>8</xdr:col>
          <xdr:colOff>38100</xdr:colOff>
          <xdr:row>68</xdr:row>
          <xdr:rowOff>19050</xdr:rowOff>
        </xdr:to>
        <xdr:sp macro="" textlink="">
          <xdr:nvSpPr>
            <xdr:cNvPr id="36931" name="Check Box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13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68</xdr:row>
          <xdr:rowOff>0</xdr:rowOff>
        </xdr:from>
        <xdr:to>
          <xdr:col>8</xdr:col>
          <xdr:colOff>38100</xdr:colOff>
          <xdr:row>69</xdr:row>
          <xdr:rowOff>19050</xdr:rowOff>
        </xdr:to>
        <xdr:sp macro="" textlink="">
          <xdr:nvSpPr>
            <xdr:cNvPr id="36932" name="Check Box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13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69</xdr:row>
          <xdr:rowOff>0</xdr:rowOff>
        </xdr:from>
        <xdr:to>
          <xdr:col>8</xdr:col>
          <xdr:colOff>38100</xdr:colOff>
          <xdr:row>70</xdr:row>
          <xdr:rowOff>19050</xdr:rowOff>
        </xdr:to>
        <xdr:sp macro="" textlink="">
          <xdr:nvSpPr>
            <xdr:cNvPr id="36933" name="Check Box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13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70</xdr:row>
          <xdr:rowOff>0</xdr:rowOff>
        </xdr:from>
        <xdr:to>
          <xdr:col>8</xdr:col>
          <xdr:colOff>38100</xdr:colOff>
          <xdr:row>71</xdr:row>
          <xdr:rowOff>19050</xdr:rowOff>
        </xdr:to>
        <xdr:sp macro="" textlink="">
          <xdr:nvSpPr>
            <xdr:cNvPr id="36934" name="Check Box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13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71</xdr:row>
          <xdr:rowOff>0</xdr:rowOff>
        </xdr:from>
        <xdr:to>
          <xdr:col>8</xdr:col>
          <xdr:colOff>38100</xdr:colOff>
          <xdr:row>72</xdr:row>
          <xdr:rowOff>19050</xdr:rowOff>
        </xdr:to>
        <xdr:sp macro="" textlink="">
          <xdr:nvSpPr>
            <xdr:cNvPr id="36935" name="Check Box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13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72</xdr:row>
          <xdr:rowOff>0</xdr:rowOff>
        </xdr:from>
        <xdr:to>
          <xdr:col>8</xdr:col>
          <xdr:colOff>38100</xdr:colOff>
          <xdr:row>73</xdr:row>
          <xdr:rowOff>19050</xdr:rowOff>
        </xdr:to>
        <xdr:sp macro="" textlink="">
          <xdr:nvSpPr>
            <xdr:cNvPr id="36936" name="Check Box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13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73</xdr:row>
          <xdr:rowOff>0</xdr:rowOff>
        </xdr:from>
        <xdr:to>
          <xdr:col>8</xdr:col>
          <xdr:colOff>38100</xdr:colOff>
          <xdr:row>74</xdr:row>
          <xdr:rowOff>19050</xdr:rowOff>
        </xdr:to>
        <xdr:sp macro="" textlink="">
          <xdr:nvSpPr>
            <xdr:cNvPr id="36937" name="Check Box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13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74</xdr:row>
          <xdr:rowOff>0</xdr:rowOff>
        </xdr:from>
        <xdr:to>
          <xdr:col>8</xdr:col>
          <xdr:colOff>38100</xdr:colOff>
          <xdr:row>75</xdr:row>
          <xdr:rowOff>19050</xdr:rowOff>
        </xdr:to>
        <xdr:sp macro="" textlink="">
          <xdr:nvSpPr>
            <xdr:cNvPr id="36938" name="Check Box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13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75</xdr:row>
          <xdr:rowOff>0</xdr:rowOff>
        </xdr:from>
        <xdr:to>
          <xdr:col>8</xdr:col>
          <xdr:colOff>38100</xdr:colOff>
          <xdr:row>76</xdr:row>
          <xdr:rowOff>19050</xdr:rowOff>
        </xdr:to>
        <xdr:sp macro="" textlink="">
          <xdr:nvSpPr>
            <xdr:cNvPr id="36939" name="Check Box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13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76</xdr:row>
          <xdr:rowOff>0</xdr:rowOff>
        </xdr:from>
        <xdr:to>
          <xdr:col>8</xdr:col>
          <xdr:colOff>38100</xdr:colOff>
          <xdr:row>77</xdr:row>
          <xdr:rowOff>19050</xdr:rowOff>
        </xdr:to>
        <xdr:sp macro="" textlink="">
          <xdr:nvSpPr>
            <xdr:cNvPr id="36940" name="Check Box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13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77</xdr:row>
          <xdr:rowOff>0</xdr:rowOff>
        </xdr:from>
        <xdr:to>
          <xdr:col>8</xdr:col>
          <xdr:colOff>38100</xdr:colOff>
          <xdr:row>78</xdr:row>
          <xdr:rowOff>19050</xdr:rowOff>
        </xdr:to>
        <xdr:sp macro="" textlink="">
          <xdr:nvSpPr>
            <xdr:cNvPr id="36941" name="Check Box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13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78</xdr:row>
          <xdr:rowOff>0</xdr:rowOff>
        </xdr:from>
        <xdr:to>
          <xdr:col>8</xdr:col>
          <xdr:colOff>38100</xdr:colOff>
          <xdr:row>79</xdr:row>
          <xdr:rowOff>19050</xdr:rowOff>
        </xdr:to>
        <xdr:sp macro="" textlink="">
          <xdr:nvSpPr>
            <xdr:cNvPr id="36942" name="Check Box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13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79</xdr:row>
          <xdr:rowOff>0</xdr:rowOff>
        </xdr:from>
        <xdr:to>
          <xdr:col>8</xdr:col>
          <xdr:colOff>38100</xdr:colOff>
          <xdr:row>80</xdr:row>
          <xdr:rowOff>19050</xdr:rowOff>
        </xdr:to>
        <xdr:sp macro="" textlink="">
          <xdr:nvSpPr>
            <xdr:cNvPr id="36943" name="Check Box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13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80</xdr:row>
          <xdr:rowOff>0</xdr:rowOff>
        </xdr:from>
        <xdr:to>
          <xdr:col>8</xdr:col>
          <xdr:colOff>38100</xdr:colOff>
          <xdr:row>81</xdr:row>
          <xdr:rowOff>19050</xdr:rowOff>
        </xdr:to>
        <xdr:sp macro="" textlink="">
          <xdr:nvSpPr>
            <xdr:cNvPr id="36944" name="Check Box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13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81</xdr:row>
          <xdr:rowOff>0</xdr:rowOff>
        </xdr:from>
        <xdr:to>
          <xdr:col>8</xdr:col>
          <xdr:colOff>38100</xdr:colOff>
          <xdr:row>82</xdr:row>
          <xdr:rowOff>19050</xdr:rowOff>
        </xdr:to>
        <xdr:sp macro="" textlink="">
          <xdr:nvSpPr>
            <xdr:cNvPr id="36945" name="Check Box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13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82</xdr:row>
          <xdr:rowOff>0</xdr:rowOff>
        </xdr:from>
        <xdr:to>
          <xdr:col>8</xdr:col>
          <xdr:colOff>38100</xdr:colOff>
          <xdr:row>83</xdr:row>
          <xdr:rowOff>19050</xdr:rowOff>
        </xdr:to>
        <xdr:sp macro="" textlink="">
          <xdr:nvSpPr>
            <xdr:cNvPr id="36946" name="Check Box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13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83</xdr:row>
          <xdr:rowOff>0</xdr:rowOff>
        </xdr:from>
        <xdr:to>
          <xdr:col>8</xdr:col>
          <xdr:colOff>38100</xdr:colOff>
          <xdr:row>84</xdr:row>
          <xdr:rowOff>19050</xdr:rowOff>
        </xdr:to>
        <xdr:sp macro="" textlink="">
          <xdr:nvSpPr>
            <xdr:cNvPr id="36947" name="Check Box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13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84</xdr:row>
          <xdr:rowOff>0</xdr:rowOff>
        </xdr:from>
        <xdr:to>
          <xdr:col>8</xdr:col>
          <xdr:colOff>38100</xdr:colOff>
          <xdr:row>85</xdr:row>
          <xdr:rowOff>19050</xdr:rowOff>
        </xdr:to>
        <xdr:sp macro="" textlink="">
          <xdr:nvSpPr>
            <xdr:cNvPr id="36948" name="Check Box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13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85</xdr:row>
          <xdr:rowOff>0</xdr:rowOff>
        </xdr:from>
        <xdr:to>
          <xdr:col>8</xdr:col>
          <xdr:colOff>38100</xdr:colOff>
          <xdr:row>86</xdr:row>
          <xdr:rowOff>19050</xdr:rowOff>
        </xdr:to>
        <xdr:sp macro="" textlink="">
          <xdr:nvSpPr>
            <xdr:cNvPr id="36949" name="Check Box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13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86</xdr:row>
          <xdr:rowOff>0</xdr:rowOff>
        </xdr:from>
        <xdr:to>
          <xdr:col>8</xdr:col>
          <xdr:colOff>38100</xdr:colOff>
          <xdr:row>87</xdr:row>
          <xdr:rowOff>19050</xdr:rowOff>
        </xdr:to>
        <xdr:sp macro="" textlink="">
          <xdr:nvSpPr>
            <xdr:cNvPr id="36950" name="Check Box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13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87</xdr:row>
          <xdr:rowOff>0</xdr:rowOff>
        </xdr:from>
        <xdr:to>
          <xdr:col>8</xdr:col>
          <xdr:colOff>38100</xdr:colOff>
          <xdr:row>88</xdr:row>
          <xdr:rowOff>19050</xdr:rowOff>
        </xdr:to>
        <xdr:sp macro="" textlink="">
          <xdr:nvSpPr>
            <xdr:cNvPr id="36951" name="Check Box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13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88</xdr:row>
          <xdr:rowOff>0</xdr:rowOff>
        </xdr:from>
        <xdr:to>
          <xdr:col>8</xdr:col>
          <xdr:colOff>38100</xdr:colOff>
          <xdr:row>89</xdr:row>
          <xdr:rowOff>19050</xdr:rowOff>
        </xdr:to>
        <xdr:sp macro="" textlink="">
          <xdr:nvSpPr>
            <xdr:cNvPr id="36952" name="Check Box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13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89</xdr:row>
          <xdr:rowOff>0</xdr:rowOff>
        </xdr:from>
        <xdr:to>
          <xdr:col>8</xdr:col>
          <xdr:colOff>38100</xdr:colOff>
          <xdr:row>90</xdr:row>
          <xdr:rowOff>19050</xdr:rowOff>
        </xdr:to>
        <xdr:sp macro="" textlink="">
          <xdr:nvSpPr>
            <xdr:cNvPr id="36953" name="Check Box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13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90</xdr:row>
          <xdr:rowOff>0</xdr:rowOff>
        </xdr:from>
        <xdr:to>
          <xdr:col>8</xdr:col>
          <xdr:colOff>38100</xdr:colOff>
          <xdr:row>91</xdr:row>
          <xdr:rowOff>19050</xdr:rowOff>
        </xdr:to>
        <xdr:sp macro="" textlink="">
          <xdr:nvSpPr>
            <xdr:cNvPr id="36954" name="Check Box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13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91</xdr:row>
          <xdr:rowOff>0</xdr:rowOff>
        </xdr:from>
        <xdr:to>
          <xdr:col>8</xdr:col>
          <xdr:colOff>38100</xdr:colOff>
          <xdr:row>92</xdr:row>
          <xdr:rowOff>19050</xdr:rowOff>
        </xdr:to>
        <xdr:sp macro="" textlink="">
          <xdr:nvSpPr>
            <xdr:cNvPr id="36955" name="Check Box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13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92</xdr:row>
          <xdr:rowOff>0</xdr:rowOff>
        </xdr:from>
        <xdr:to>
          <xdr:col>8</xdr:col>
          <xdr:colOff>38100</xdr:colOff>
          <xdr:row>93</xdr:row>
          <xdr:rowOff>19050</xdr:rowOff>
        </xdr:to>
        <xdr:sp macro="" textlink="">
          <xdr:nvSpPr>
            <xdr:cNvPr id="36956" name="Check Box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13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93</xdr:row>
          <xdr:rowOff>0</xdr:rowOff>
        </xdr:from>
        <xdr:to>
          <xdr:col>8</xdr:col>
          <xdr:colOff>38100</xdr:colOff>
          <xdr:row>94</xdr:row>
          <xdr:rowOff>19050</xdr:rowOff>
        </xdr:to>
        <xdr:sp macro="" textlink="">
          <xdr:nvSpPr>
            <xdr:cNvPr id="36957" name="Check Box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13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94</xdr:row>
          <xdr:rowOff>0</xdr:rowOff>
        </xdr:from>
        <xdr:to>
          <xdr:col>8</xdr:col>
          <xdr:colOff>38100</xdr:colOff>
          <xdr:row>95</xdr:row>
          <xdr:rowOff>19050</xdr:rowOff>
        </xdr:to>
        <xdr:sp macro="" textlink="">
          <xdr:nvSpPr>
            <xdr:cNvPr id="36958" name="Check Box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13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95</xdr:row>
          <xdr:rowOff>0</xdr:rowOff>
        </xdr:from>
        <xdr:to>
          <xdr:col>8</xdr:col>
          <xdr:colOff>38100</xdr:colOff>
          <xdr:row>96</xdr:row>
          <xdr:rowOff>19050</xdr:rowOff>
        </xdr:to>
        <xdr:sp macro="" textlink="">
          <xdr:nvSpPr>
            <xdr:cNvPr id="36959" name="Check Box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13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96</xdr:row>
          <xdr:rowOff>0</xdr:rowOff>
        </xdr:from>
        <xdr:to>
          <xdr:col>8</xdr:col>
          <xdr:colOff>38100</xdr:colOff>
          <xdr:row>97</xdr:row>
          <xdr:rowOff>19050</xdr:rowOff>
        </xdr:to>
        <xdr:sp macro="" textlink="">
          <xdr:nvSpPr>
            <xdr:cNvPr id="36960" name="Check Box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13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97</xdr:row>
          <xdr:rowOff>0</xdr:rowOff>
        </xdr:from>
        <xdr:to>
          <xdr:col>8</xdr:col>
          <xdr:colOff>38100</xdr:colOff>
          <xdr:row>98</xdr:row>
          <xdr:rowOff>19050</xdr:rowOff>
        </xdr:to>
        <xdr:sp macro="" textlink="">
          <xdr:nvSpPr>
            <xdr:cNvPr id="36961" name="Check Box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13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98</xdr:row>
          <xdr:rowOff>0</xdr:rowOff>
        </xdr:from>
        <xdr:to>
          <xdr:col>8</xdr:col>
          <xdr:colOff>38100</xdr:colOff>
          <xdr:row>99</xdr:row>
          <xdr:rowOff>19050</xdr:rowOff>
        </xdr:to>
        <xdr:sp macro="" textlink="">
          <xdr:nvSpPr>
            <xdr:cNvPr id="36962" name="Check Box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13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99</xdr:row>
          <xdr:rowOff>0</xdr:rowOff>
        </xdr:from>
        <xdr:to>
          <xdr:col>8</xdr:col>
          <xdr:colOff>38100</xdr:colOff>
          <xdr:row>100</xdr:row>
          <xdr:rowOff>19050</xdr:rowOff>
        </xdr:to>
        <xdr:sp macro="" textlink="">
          <xdr:nvSpPr>
            <xdr:cNvPr id="36963" name="Check Box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13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100</xdr:row>
          <xdr:rowOff>0</xdr:rowOff>
        </xdr:from>
        <xdr:to>
          <xdr:col>8</xdr:col>
          <xdr:colOff>38100</xdr:colOff>
          <xdr:row>101</xdr:row>
          <xdr:rowOff>19050</xdr:rowOff>
        </xdr:to>
        <xdr:sp macro="" textlink="">
          <xdr:nvSpPr>
            <xdr:cNvPr id="36964" name="Check Box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13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101</xdr:row>
          <xdr:rowOff>0</xdr:rowOff>
        </xdr:from>
        <xdr:to>
          <xdr:col>8</xdr:col>
          <xdr:colOff>38100</xdr:colOff>
          <xdr:row>102</xdr:row>
          <xdr:rowOff>19050</xdr:rowOff>
        </xdr:to>
        <xdr:sp macro="" textlink="">
          <xdr:nvSpPr>
            <xdr:cNvPr id="36965" name="Check Box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13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102</xdr:row>
          <xdr:rowOff>0</xdr:rowOff>
        </xdr:from>
        <xdr:to>
          <xdr:col>8</xdr:col>
          <xdr:colOff>38100</xdr:colOff>
          <xdr:row>103</xdr:row>
          <xdr:rowOff>19050</xdr:rowOff>
        </xdr:to>
        <xdr:sp macro="" textlink="">
          <xdr:nvSpPr>
            <xdr:cNvPr id="36966" name="Check Box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13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103</xdr:row>
          <xdr:rowOff>0</xdr:rowOff>
        </xdr:from>
        <xdr:to>
          <xdr:col>8</xdr:col>
          <xdr:colOff>38100</xdr:colOff>
          <xdr:row>104</xdr:row>
          <xdr:rowOff>19050</xdr:rowOff>
        </xdr:to>
        <xdr:sp macro="" textlink="">
          <xdr:nvSpPr>
            <xdr:cNvPr id="36967" name="Check Box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13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104</xdr:row>
          <xdr:rowOff>0</xdr:rowOff>
        </xdr:from>
        <xdr:to>
          <xdr:col>8</xdr:col>
          <xdr:colOff>38100</xdr:colOff>
          <xdr:row>105</xdr:row>
          <xdr:rowOff>19050</xdr:rowOff>
        </xdr:to>
        <xdr:sp macro="" textlink="">
          <xdr:nvSpPr>
            <xdr:cNvPr id="36968" name="Check Box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13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105</xdr:row>
          <xdr:rowOff>0</xdr:rowOff>
        </xdr:from>
        <xdr:to>
          <xdr:col>8</xdr:col>
          <xdr:colOff>38100</xdr:colOff>
          <xdr:row>106</xdr:row>
          <xdr:rowOff>19050</xdr:rowOff>
        </xdr:to>
        <xdr:sp macro="" textlink="">
          <xdr:nvSpPr>
            <xdr:cNvPr id="36969" name="Check Box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13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106</xdr:row>
          <xdr:rowOff>0</xdr:rowOff>
        </xdr:from>
        <xdr:to>
          <xdr:col>8</xdr:col>
          <xdr:colOff>38100</xdr:colOff>
          <xdr:row>107</xdr:row>
          <xdr:rowOff>19050</xdr:rowOff>
        </xdr:to>
        <xdr:sp macro="" textlink="">
          <xdr:nvSpPr>
            <xdr:cNvPr id="36970" name="Check Box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13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107</xdr:row>
          <xdr:rowOff>0</xdr:rowOff>
        </xdr:from>
        <xdr:to>
          <xdr:col>8</xdr:col>
          <xdr:colOff>38100</xdr:colOff>
          <xdr:row>108</xdr:row>
          <xdr:rowOff>19050</xdr:rowOff>
        </xdr:to>
        <xdr:sp macro="" textlink="">
          <xdr:nvSpPr>
            <xdr:cNvPr id="36971" name="Check Box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13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108</xdr:row>
          <xdr:rowOff>0</xdr:rowOff>
        </xdr:from>
        <xdr:to>
          <xdr:col>8</xdr:col>
          <xdr:colOff>38100</xdr:colOff>
          <xdr:row>109</xdr:row>
          <xdr:rowOff>19050</xdr:rowOff>
        </xdr:to>
        <xdr:sp macro="" textlink="">
          <xdr:nvSpPr>
            <xdr:cNvPr id="36972" name="Check Box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13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109</xdr:row>
          <xdr:rowOff>0</xdr:rowOff>
        </xdr:from>
        <xdr:to>
          <xdr:col>8</xdr:col>
          <xdr:colOff>38100</xdr:colOff>
          <xdr:row>110</xdr:row>
          <xdr:rowOff>19050</xdr:rowOff>
        </xdr:to>
        <xdr:sp macro="" textlink="">
          <xdr:nvSpPr>
            <xdr:cNvPr id="36973" name="Check Box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13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110</xdr:row>
          <xdr:rowOff>0</xdr:rowOff>
        </xdr:from>
        <xdr:to>
          <xdr:col>8</xdr:col>
          <xdr:colOff>38100</xdr:colOff>
          <xdr:row>111</xdr:row>
          <xdr:rowOff>19050</xdr:rowOff>
        </xdr:to>
        <xdr:sp macro="" textlink="">
          <xdr:nvSpPr>
            <xdr:cNvPr id="36974" name="Check Box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13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111</xdr:row>
          <xdr:rowOff>0</xdr:rowOff>
        </xdr:from>
        <xdr:to>
          <xdr:col>8</xdr:col>
          <xdr:colOff>38100</xdr:colOff>
          <xdr:row>112</xdr:row>
          <xdr:rowOff>19050</xdr:rowOff>
        </xdr:to>
        <xdr:sp macro="" textlink="">
          <xdr:nvSpPr>
            <xdr:cNvPr id="36975" name="Check Box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13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112</xdr:row>
          <xdr:rowOff>0</xdr:rowOff>
        </xdr:from>
        <xdr:to>
          <xdr:col>8</xdr:col>
          <xdr:colOff>38100</xdr:colOff>
          <xdr:row>113</xdr:row>
          <xdr:rowOff>19050</xdr:rowOff>
        </xdr:to>
        <xdr:sp macro="" textlink="">
          <xdr:nvSpPr>
            <xdr:cNvPr id="36976" name="Check Box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13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113</xdr:row>
          <xdr:rowOff>0</xdr:rowOff>
        </xdr:from>
        <xdr:to>
          <xdr:col>8</xdr:col>
          <xdr:colOff>38100</xdr:colOff>
          <xdr:row>114</xdr:row>
          <xdr:rowOff>19050</xdr:rowOff>
        </xdr:to>
        <xdr:sp macro="" textlink="">
          <xdr:nvSpPr>
            <xdr:cNvPr id="36977" name="Check Box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13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114</xdr:row>
          <xdr:rowOff>0</xdr:rowOff>
        </xdr:from>
        <xdr:to>
          <xdr:col>8</xdr:col>
          <xdr:colOff>38100</xdr:colOff>
          <xdr:row>115</xdr:row>
          <xdr:rowOff>19050</xdr:rowOff>
        </xdr:to>
        <xdr:sp macro="" textlink="">
          <xdr:nvSpPr>
            <xdr:cNvPr id="36978" name="Check Box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13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115</xdr:row>
          <xdr:rowOff>0</xdr:rowOff>
        </xdr:from>
        <xdr:to>
          <xdr:col>8</xdr:col>
          <xdr:colOff>38100</xdr:colOff>
          <xdr:row>116</xdr:row>
          <xdr:rowOff>19050</xdr:rowOff>
        </xdr:to>
        <xdr:sp macro="" textlink="">
          <xdr:nvSpPr>
            <xdr:cNvPr id="36979" name="Check Box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13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116</xdr:row>
          <xdr:rowOff>0</xdr:rowOff>
        </xdr:from>
        <xdr:to>
          <xdr:col>8</xdr:col>
          <xdr:colOff>38100</xdr:colOff>
          <xdr:row>117</xdr:row>
          <xdr:rowOff>19050</xdr:rowOff>
        </xdr:to>
        <xdr:sp macro="" textlink="">
          <xdr:nvSpPr>
            <xdr:cNvPr id="36980" name="Check Box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13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117</xdr:row>
          <xdr:rowOff>0</xdr:rowOff>
        </xdr:from>
        <xdr:to>
          <xdr:col>8</xdr:col>
          <xdr:colOff>38100</xdr:colOff>
          <xdr:row>118</xdr:row>
          <xdr:rowOff>19050</xdr:rowOff>
        </xdr:to>
        <xdr:sp macro="" textlink="">
          <xdr:nvSpPr>
            <xdr:cNvPr id="36981" name="Check Box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13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118</xdr:row>
          <xdr:rowOff>0</xdr:rowOff>
        </xdr:from>
        <xdr:to>
          <xdr:col>8</xdr:col>
          <xdr:colOff>38100</xdr:colOff>
          <xdr:row>119</xdr:row>
          <xdr:rowOff>19050</xdr:rowOff>
        </xdr:to>
        <xdr:sp macro="" textlink="">
          <xdr:nvSpPr>
            <xdr:cNvPr id="36982" name="Check Box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13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119</xdr:row>
          <xdr:rowOff>0</xdr:rowOff>
        </xdr:from>
        <xdr:to>
          <xdr:col>8</xdr:col>
          <xdr:colOff>38100</xdr:colOff>
          <xdr:row>120</xdr:row>
          <xdr:rowOff>19050</xdr:rowOff>
        </xdr:to>
        <xdr:sp macro="" textlink="">
          <xdr:nvSpPr>
            <xdr:cNvPr id="36983" name="Check Box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13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120</xdr:row>
          <xdr:rowOff>0</xdr:rowOff>
        </xdr:from>
        <xdr:to>
          <xdr:col>8</xdr:col>
          <xdr:colOff>38100</xdr:colOff>
          <xdr:row>121</xdr:row>
          <xdr:rowOff>19050</xdr:rowOff>
        </xdr:to>
        <xdr:sp macro="" textlink="">
          <xdr:nvSpPr>
            <xdr:cNvPr id="36984" name="Check Box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13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121</xdr:row>
          <xdr:rowOff>0</xdr:rowOff>
        </xdr:from>
        <xdr:to>
          <xdr:col>8</xdr:col>
          <xdr:colOff>38100</xdr:colOff>
          <xdr:row>122</xdr:row>
          <xdr:rowOff>19050</xdr:rowOff>
        </xdr:to>
        <xdr:sp macro="" textlink="">
          <xdr:nvSpPr>
            <xdr:cNvPr id="36985" name="Check Box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13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122</xdr:row>
          <xdr:rowOff>0</xdr:rowOff>
        </xdr:from>
        <xdr:to>
          <xdr:col>8</xdr:col>
          <xdr:colOff>38100</xdr:colOff>
          <xdr:row>123</xdr:row>
          <xdr:rowOff>19050</xdr:rowOff>
        </xdr:to>
        <xdr:sp macro="" textlink="">
          <xdr:nvSpPr>
            <xdr:cNvPr id="36986" name="Check Box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13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123</xdr:row>
          <xdr:rowOff>0</xdr:rowOff>
        </xdr:from>
        <xdr:to>
          <xdr:col>8</xdr:col>
          <xdr:colOff>38100</xdr:colOff>
          <xdr:row>124</xdr:row>
          <xdr:rowOff>19050</xdr:rowOff>
        </xdr:to>
        <xdr:sp macro="" textlink="">
          <xdr:nvSpPr>
            <xdr:cNvPr id="36987" name="Check Box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13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124</xdr:row>
          <xdr:rowOff>0</xdr:rowOff>
        </xdr:from>
        <xdr:to>
          <xdr:col>8</xdr:col>
          <xdr:colOff>38100</xdr:colOff>
          <xdr:row>125</xdr:row>
          <xdr:rowOff>19050</xdr:rowOff>
        </xdr:to>
        <xdr:sp macro="" textlink="">
          <xdr:nvSpPr>
            <xdr:cNvPr id="36988" name="Check Box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13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125</xdr:row>
          <xdr:rowOff>0</xdr:rowOff>
        </xdr:from>
        <xdr:to>
          <xdr:col>8</xdr:col>
          <xdr:colOff>38100</xdr:colOff>
          <xdr:row>126</xdr:row>
          <xdr:rowOff>19050</xdr:rowOff>
        </xdr:to>
        <xdr:sp macro="" textlink="">
          <xdr:nvSpPr>
            <xdr:cNvPr id="36989" name="Check Box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13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126</xdr:row>
          <xdr:rowOff>0</xdr:rowOff>
        </xdr:from>
        <xdr:to>
          <xdr:col>8</xdr:col>
          <xdr:colOff>38100</xdr:colOff>
          <xdr:row>127</xdr:row>
          <xdr:rowOff>19050</xdr:rowOff>
        </xdr:to>
        <xdr:sp macro="" textlink="">
          <xdr:nvSpPr>
            <xdr:cNvPr id="36990" name="Check Box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13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127</xdr:row>
          <xdr:rowOff>0</xdr:rowOff>
        </xdr:from>
        <xdr:to>
          <xdr:col>8</xdr:col>
          <xdr:colOff>38100</xdr:colOff>
          <xdr:row>128</xdr:row>
          <xdr:rowOff>19050</xdr:rowOff>
        </xdr:to>
        <xdr:sp macro="" textlink="">
          <xdr:nvSpPr>
            <xdr:cNvPr id="36991" name="Check Box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13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128</xdr:row>
          <xdr:rowOff>0</xdr:rowOff>
        </xdr:from>
        <xdr:to>
          <xdr:col>8</xdr:col>
          <xdr:colOff>38100</xdr:colOff>
          <xdr:row>129</xdr:row>
          <xdr:rowOff>19050</xdr:rowOff>
        </xdr:to>
        <xdr:sp macro="" textlink="">
          <xdr:nvSpPr>
            <xdr:cNvPr id="36992" name="Check Box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13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129</xdr:row>
          <xdr:rowOff>0</xdr:rowOff>
        </xdr:from>
        <xdr:to>
          <xdr:col>8</xdr:col>
          <xdr:colOff>38100</xdr:colOff>
          <xdr:row>130</xdr:row>
          <xdr:rowOff>19050</xdr:rowOff>
        </xdr:to>
        <xdr:sp macro="" textlink="">
          <xdr:nvSpPr>
            <xdr:cNvPr id="36993" name="Check Box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13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28575</xdr:rowOff>
        </xdr:from>
        <xdr:to>
          <xdr:col>12</xdr:col>
          <xdr:colOff>723900</xdr:colOff>
          <xdr:row>7</xdr:row>
          <xdr:rowOff>66675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une dépense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104775</xdr:rowOff>
        </xdr:from>
        <xdr:to>
          <xdr:col>5</xdr:col>
          <xdr:colOff>85725</xdr:colOff>
          <xdr:row>13</xdr:row>
          <xdr:rowOff>28575</xdr:rowOff>
        </xdr:to>
        <xdr:sp macro="" textlink="">
          <xdr:nvSpPr>
            <xdr:cNvPr id="37890" name="Check Box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104775</xdr:rowOff>
        </xdr:from>
        <xdr:to>
          <xdr:col>5</xdr:col>
          <xdr:colOff>85725</xdr:colOff>
          <xdr:row>14</xdr:row>
          <xdr:rowOff>28575</xdr:rowOff>
        </xdr:to>
        <xdr:sp macro="" textlink="">
          <xdr:nvSpPr>
            <xdr:cNvPr id="37891" name="Check Box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4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104775</xdr:rowOff>
        </xdr:from>
        <xdr:to>
          <xdr:col>5</xdr:col>
          <xdr:colOff>85725</xdr:colOff>
          <xdr:row>15</xdr:row>
          <xdr:rowOff>28575</xdr:rowOff>
        </xdr:to>
        <xdr:sp macro="" textlink="">
          <xdr:nvSpPr>
            <xdr:cNvPr id="37892" name="Check Box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4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104775</xdr:rowOff>
        </xdr:from>
        <xdr:to>
          <xdr:col>5</xdr:col>
          <xdr:colOff>85725</xdr:colOff>
          <xdr:row>16</xdr:row>
          <xdr:rowOff>28575</xdr:rowOff>
        </xdr:to>
        <xdr:sp macro="" textlink="">
          <xdr:nvSpPr>
            <xdr:cNvPr id="37893" name="Check Box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4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104775</xdr:rowOff>
        </xdr:from>
        <xdr:to>
          <xdr:col>5</xdr:col>
          <xdr:colOff>85725</xdr:colOff>
          <xdr:row>17</xdr:row>
          <xdr:rowOff>28575</xdr:rowOff>
        </xdr:to>
        <xdr:sp macro="" textlink="">
          <xdr:nvSpPr>
            <xdr:cNvPr id="37894" name="Check Box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4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104775</xdr:rowOff>
        </xdr:from>
        <xdr:to>
          <xdr:col>5</xdr:col>
          <xdr:colOff>85725</xdr:colOff>
          <xdr:row>18</xdr:row>
          <xdr:rowOff>28575</xdr:rowOff>
        </xdr:to>
        <xdr:sp macro="" textlink="">
          <xdr:nvSpPr>
            <xdr:cNvPr id="37895" name="Check Box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4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104775</xdr:rowOff>
        </xdr:from>
        <xdr:to>
          <xdr:col>5</xdr:col>
          <xdr:colOff>85725</xdr:colOff>
          <xdr:row>19</xdr:row>
          <xdr:rowOff>28575</xdr:rowOff>
        </xdr:to>
        <xdr:sp macro="" textlink="">
          <xdr:nvSpPr>
            <xdr:cNvPr id="37896" name="Check Box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14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104775</xdr:rowOff>
        </xdr:from>
        <xdr:to>
          <xdr:col>5</xdr:col>
          <xdr:colOff>85725</xdr:colOff>
          <xdr:row>20</xdr:row>
          <xdr:rowOff>28575</xdr:rowOff>
        </xdr:to>
        <xdr:sp macro="" textlink="">
          <xdr:nvSpPr>
            <xdr:cNvPr id="37897" name="Check Box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14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104775</xdr:rowOff>
        </xdr:from>
        <xdr:to>
          <xdr:col>5</xdr:col>
          <xdr:colOff>85725</xdr:colOff>
          <xdr:row>21</xdr:row>
          <xdr:rowOff>28575</xdr:rowOff>
        </xdr:to>
        <xdr:sp macro="" textlink="">
          <xdr:nvSpPr>
            <xdr:cNvPr id="37898" name="Check Box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14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104775</xdr:rowOff>
        </xdr:from>
        <xdr:to>
          <xdr:col>5</xdr:col>
          <xdr:colOff>85725</xdr:colOff>
          <xdr:row>22</xdr:row>
          <xdr:rowOff>28575</xdr:rowOff>
        </xdr:to>
        <xdr:sp macro="" textlink="">
          <xdr:nvSpPr>
            <xdr:cNvPr id="37899" name="Check Box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14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104775</xdr:rowOff>
        </xdr:from>
        <xdr:to>
          <xdr:col>5</xdr:col>
          <xdr:colOff>85725</xdr:colOff>
          <xdr:row>23</xdr:row>
          <xdr:rowOff>28575</xdr:rowOff>
        </xdr:to>
        <xdr:sp macro="" textlink="">
          <xdr:nvSpPr>
            <xdr:cNvPr id="37900" name="Check Box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14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104775</xdr:rowOff>
        </xdr:from>
        <xdr:to>
          <xdr:col>5</xdr:col>
          <xdr:colOff>85725</xdr:colOff>
          <xdr:row>24</xdr:row>
          <xdr:rowOff>28575</xdr:rowOff>
        </xdr:to>
        <xdr:sp macro="" textlink="">
          <xdr:nvSpPr>
            <xdr:cNvPr id="37901" name="Check Box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14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104775</xdr:rowOff>
        </xdr:from>
        <xdr:to>
          <xdr:col>5</xdr:col>
          <xdr:colOff>85725</xdr:colOff>
          <xdr:row>25</xdr:row>
          <xdr:rowOff>28575</xdr:rowOff>
        </xdr:to>
        <xdr:sp macro="" textlink="">
          <xdr:nvSpPr>
            <xdr:cNvPr id="37902" name="Check Box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14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104775</xdr:rowOff>
        </xdr:from>
        <xdr:to>
          <xdr:col>5</xdr:col>
          <xdr:colOff>85725</xdr:colOff>
          <xdr:row>26</xdr:row>
          <xdr:rowOff>28575</xdr:rowOff>
        </xdr:to>
        <xdr:sp macro="" textlink="">
          <xdr:nvSpPr>
            <xdr:cNvPr id="37903" name="Check Box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14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104775</xdr:rowOff>
        </xdr:from>
        <xdr:to>
          <xdr:col>5</xdr:col>
          <xdr:colOff>85725</xdr:colOff>
          <xdr:row>27</xdr:row>
          <xdr:rowOff>28575</xdr:rowOff>
        </xdr:to>
        <xdr:sp macro="" textlink="">
          <xdr:nvSpPr>
            <xdr:cNvPr id="37904" name="Check Box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14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104775</xdr:rowOff>
        </xdr:from>
        <xdr:to>
          <xdr:col>5</xdr:col>
          <xdr:colOff>85725</xdr:colOff>
          <xdr:row>28</xdr:row>
          <xdr:rowOff>28575</xdr:rowOff>
        </xdr:to>
        <xdr:sp macro="" textlink="">
          <xdr:nvSpPr>
            <xdr:cNvPr id="37905" name="Check Box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14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104775</xdr:rowOff>
        </xdr:from>
        <xdr:to>
          <xdr:col>5</xdr:col>
          <xdr:colOff>85725</xdr:colOff>
          <xdr:row>29</xdr:row>
          <xdr:rowOff>28575</xdr:rowOff>
        </xdr:to>
        <xdr:sp macro="" textlink="">
          <xdr:nvSpPr>
            <xdr:cNvPr id="37906" name="Check Box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14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104775</xdr:rowOff>
        </xdr:from>
        <xdr:to>
          <xdr:col>5</xdr:col>
          <xdr:colOff>85725</xdr:colOff>
          <xdr:row>30</xdr:row>
          <xdr:rowOff>28575</xdr:rowOff>
        </xdr:to>
        <xdr:sp macro="" textlink="">
          <xdr:nvSpPr>
            <xdr:cNvPr id="37907" name="Check Box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14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104775</xdr:rowOff>
        </xdr:from>
        <xdr:to>
          <xdr:col>5</xdr:col>
          <xdr:colOff>85725</xdr:colOff>
          <xdr:row>31</xdr:row>
          <xdr:rowOff>28575</xdr:rowOff>
        </xdr:to>
        <xdr:sp macro="" textlink="">
          <xdr:nvSpPr>
            <xdr:cNvPr id="37908" name="Check Box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14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104775</xdr:rowOff>
        </xdr:from>
        <xdr:to>
          <xdr:col>5</xdr:col>
          <xdr:colOff>85725</xdr:colOff>
          <xdr:row>32</xdr:row>
          <xdr:rowOff>28575</xdr:rowOff>
        </xdr:to>
        <xdr:sp macro="" textlink="">
          <xdr:nvSpPr>
            <xdr:cNvPr id="37909" name="Check Box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14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104775</xdr:rowOff>
        </xdr:from>
        <xdr:to>
          <xdr:col>5</xdr:col>
          <xdr:colOff>85725</xdr:colOff>
          <xdr:row>33</xdr:row>
          <xdr:rowOff>28575</xdr:rowOff>
        </xdr:to>
        <xdr:sp macro="" textlink="">
          <xdr:nvSpPr>
            <xdr:cNvPr id="37910" name="Check Box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14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104775</xdr:rowOff>
        </xdr:from>
        <xdr:to>
          <xdr:col>5</xdr:col>
          <xdr:colOff>85725</xdr:colOff>
          <xdr:row>34</xdr:row>
          <xdr:rowOff>28575</xdr:rowOff>
        </xdr:to>
        <xdr:sp macro="" textlink="">
          <xdr:nvSpPr>
            <xdr:cNvPr id="37911" name="Check Box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14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104775</xdr:rowOff>
        </xdr:from>
        <xdr:to>
          <xdr:col>5</xdr:col>
          <xdr:colOff>85725</xdr:colOff>
          <xdr:row>35</xdr:row>
          <xdr:rowOff>28575</xdr:rowOff>
        </xdr:to>
        <xdr:sp macro="" textlink="">
          <xdr:nvSpPr>
            <xdr:cNvPr id="37912" name="Check Box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14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104775</xdr:rowOff>
        </xdr:from>
        <xdr:to>
          <xdr:col>5</xdr:col>
          <xdr:colOff>85725</xdr:colOff>
          <xdr:row>36</xdr:row>
          <xdr:rowOff>28575</xdr:rowOff>
        </xdr:to>
        <xdr:sp macro="" textlink="">
          <xdr:nvSpPr>
            <xdr:cNvPr id="37913" name="Check Box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14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104775</xdr:rowOff>
        </xdr:from>
        <xdr:to>
          <xdr:col>5</xdr:col>
          <xdr:colOff>85725</xdr:colOff>
          <xdr:row>37</xdr:row>
          <xdr:rowOff>28575</xdr:rowOff>
        </xdr:to>
        <xdr:sp macro="" textlink="">
          <xdr:nvSpPr>
            <xdr:cNvPr id="37914" name="Check Box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14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104775</xdr:rowOff>
        </xdr:from>
        <xdr:to>
          <xdr:col>5</xdr:col>
          <xdr:colOff>85725</xdr:colOff>
          <xdr:row>38</xdr:row>
          <xdr:rowOff>28575</xdr:rowOff>
        </xdr:to>
        <xdr:sp macro="" textlink="">
          <xdr:nvSpPr>
            <xdr:cNvPr id="37915" name="Check Box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14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104775</xdr:rowOff>
        </xdr:from>
        <xdr:to>
          <xdr:col>5</xdr:col>
          <xdr:colOff>85725</xdr:colOff>
          <xdr:row>39</xdr:row>
          <xdr:rowOff>28575</xdr:rowOff>
        </xdr:to>
        <xdr:sp macro="" textlink="">
          <xdr:nvSpPr>
            <xdr:cNvPr id="37916" name="Check Box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14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104775</xdr:rowOff>
        </xdr:from>
        <xdr:to>
          <xdr:col>5</xdr:col>
          <xdr:colOff>85725</xdr:colOff>
          <xdr:row>40</xdr:row>
          <xdr:rowOff>28575</xdr:rowOff>
        </xdr:to>
        <xdr:sp macro="" textlink="">
          <xdr:nvSpPr>
            <xdr:cNvPr id="37917" name="Check Box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14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104775</xdr:rowOff>
        </xdr:from>
        <xdr:to>
          <xdr:col>5</xdr:col>
          <xdr:colOff>85725</xdr:colOff>
          <xdr:row>41</xdr:row>
          <xdr:rowOff>28575</xdr:rowOff>
        </xdr:to>
        <xdr:sp macro="" textlink="">
          <xdr:nvSpPr>
            <xdr:cNvPr id="37918" name="Check Box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14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114300</xdr:rowOff>
        </xdr:from>
        <xdr:to>
          <xdr:col>10</xdr:col>
          <xdr:colOff>85725</xdr:colOff>
          <xdr:row>13</xdr:row>
          <xdr:rowOff>38100</xdr:rowOff>
        </xdr:to>
        <xdr:sp macro="" textlink="">
          <xdr:nvSpPr>
            <xdr:cNvPr id="37919" name="Check Box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14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114300</xdr:rowOff>
        </xdr:from>
        <xdr:to>
          <xdr:col>10</xdr:col>
          <xdr:colOff>85725</xdr:colOff>
          <xdr:row>14</xdr:row>
          <xdr:rowOff>38100</xdr:rowOff>
        </xdr:to>
        <xdr:sp macro="" textlink="">
          <xdr:nvSpPr>
            <xdr:cNvPr id="37920" name="Check Box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14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114300</xdr:rowOff>
        </xdr:from>
        <xdr:to>
          <xdr:col>10</xdr:col>
          <xdr:colOff>85725</xdr:colOff>
          <xdr:row>15</xdr:row>
          <xdr:rowOff>38100</xdr:rowOff>
        </xdr:to>
        <xdr:sp macro="" textlink="">
          <xdr:nvSpPr>
            <xdr:cNvPr id="37921" name="Check Box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14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114300</xdr:rowOff>
        </xdr:from>
        <xdr:to>
          <xdr:col>10</xdr:col>
          <xdr:colOff>85725</xdr:colOff>
          <xdr:row>16</xdr:row>
          <xdr:rowOff>38100</xdr:rowOff>
        </xdr:to>
        <xdr:sp macro="" textlink="">
          <xdr:nvSpPr>
            <xdr:cNvPr id="37922" name="Check Box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14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114300</xdr:rowOff>
        </xdr:from>
        <xdr:to>
          <xdr:col>10</xdr:col>
          <xdr:colOff>85725</xdr:colOff>
          <xdr:row>17</xdr:row>
          <xdr:rowOff>38100</xdr:rowOff>
        </xdr:to>
        <xdr:sp macro="" textlink="">
          <xdr:nvSpPr>
            <xdr:cNvPr id="37923" name="Check Box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14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114300</xdr:rowOff>
        </xdr:from>
        <xdr:to>
          <xdr:col>10</xdr:col>
          <xdr:colOff>85725</xdr:colOff>
          <xdr:row>18</xdr:row>
          <xdr:rowOff>38100</xdr:rowOff>
        </xdr:to>
        <xdr:sp macro="" textlink="">
          <xdr:nvSpPr>
            <xdr:cNvPr id="37924" name="Check Box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14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114300</xdr:rowOff>
        </xdr:from>
        <xdr:to>
          <xdr:col>10</xdr:col>
          <xdr:colOff>85725</xdr:colOff>
          <xdr:row>19</xdr:row>
          <xdr:rowOff>38100</xdr:rowOff>
        </xdr:to>
        <xdr:sp macro="" textlink="">
          <xdr:nvSpPr>
            <xdr:cNvPr id="37925" name="Check Box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14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114300</xdr:rowOff>
        </xdr:from>
        <xdr:to>
          <xdr:col>10</xdr:col>
          <xdr:colOff>85725</xdr:colOff>
          <xdr:row>20</xdr:row>
          <xdr:rowOff>38100</xdr:rowOff>
        </xdr:to>
        <xdr:sp macro="" textlink="">
          <xdr:nvSpPr>
            <xdr:cNvPr id="37926" name="Check Box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14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114300</xdr:rowOff>
        </xdr:from>
        <xdr:to>
          <xdr:col>10</xdr:col>
          <xdr:colOff>85725</xdr:colOff>
          <xdr:row>21</xdr:row>
          <xdr:rowOff>38100</xdr:rowOff>
        </xdr:to>
        <xdr:sp macro="" textlink="">
          <xdr:nvSpPr>
            <xdr:cNvPr id="37927" name="Check Box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14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114300</xdr:rowOff>
        </xdr:from>
        <xdr:to>
          <xdr:col>10</xdr:col>
          <xdr:colOff>85725</xdr:colOff>
          <xdr:row>22</xdr:row>
          <xdr:rowOff>38100</xdr:rowOff>
        </xdr:to>
        <xdr:sp macro="" textlink="">
          <xdr:nvSpPr>
            <xdr:cNvPr id="37928" name="Check Box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14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114300</xdr:rowOff>
        </xdr:from>
        <xdr:to>
          <xdr:col>10</xdr:col>
          <xdr:colOff>85725</xdr:colOff>
          <xdr:row>23</xdr:row>
          <xdr:rowOff>38100</xdr:rowOff>
        </xdr:to>
        <xdr:sp macro="" textlink="">
          <xdr:nvSpPr>
            <xdr:cNvPr id="37929" name="Check Box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14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114300</xdr:rowOff>
        </xdr:from>
        <xdr:to>
          <xdr:col>10</xdr:col>
          <xdr:colOff>85725</xdr:colOff>
          <xdr:row>24</xdr:row>
          <xdr:rowOff>38100</xdr:rowOff>
        </xdr:to>
        <xdr:sp macro="" textlink="">
          <xdr:nvSpPr>
            <xdr:cNvPr id="37930" name="Check Box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14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114300</xdr:rowOff>
        </xdr:from>
        <xdr:to>
          <xdr:col>10</xdr:col>
          <xdr:colOff>85725</xdr:colOff>
          <xdr:row>25</xdr:row>
          <xdr:rowOff>38100</xdr:rowOff>
        </xdr:to>
        <xdr:sp macro="" textlink="">
          <xdr:nvSpPr>
            <xdr:cNvPr id="37931" name="Check Box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14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114300</xdr:rowOff>
        </xdr:from>
        <xdr:to>
          <xdr:col>10</xdr:col>
          <xdr:colOff>85725</xdr:colOff>
          <xdr:row>26</xdr:row>
          <xdr:rowOff>38100</xdr:rowOff>
        </xdr:to>
        <xdr:sp macro="" textlink="">
          <xdr:nvSpPr>
            <xdr:cNvPr id="37932" name="Check Box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14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114300</xdr:rowOff>
        </xdr:from>
        <xdr:to>
          <xdr:col>10</xdr:col>
          <xdr:colOff>85725</xdr:colOff>
          <xdr:row>27</xdr:row>
          <xdr:rowOff>38100</xdr:rowOff>
        </xdr:to>
        <xdr:sp macro="" textlink="">
          <xdr:nvSpPr>
            <xdr:cNvPr id="37933" name="Check Box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14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114300</xdr:rowOff>
        </xdr:from>
        <xdr:to>
          <xdr:col>10</xdr:col>
          <xdr:colOff>85725</xdr:colOff>
          <xdr:row>28</xdr:row>
          <xdr:rowOff>38100</xdr:rowOff>
        </xdr:to>
        <xdr:sp macro="" textlink="">
          <xdr:nvSpPr>
            <xdr:cNvPr id="37934" name="Check Box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14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114300</xdr:rowOff>
        </xdr:from>
        <xdr:to>
          <xdr:col>10</xdr:col>
          <xdr:colOff>85725</xdr:colOff>
          <xdr:row>29</xdr:row>
          <xdr:rowOff>38100</xdr:rowOff>
        </xdr:to>
        <xdr:sp macro="" textlink="">
          <xdr:nvSpPr>
            <xdr:cNvPr id="37935" name="Check Box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14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114300</xdr:rowOff>
        </xdr:from>
        <xdr:to>
          <xdr:col>10</xdr:col>
          <xdr:colOff>85725</xdr:colOff>
          <xdr:row>30</xdr:row>
          <xdr:rowOff>38100</xdr:rowOff>
        </xdr:to>
        <xdr:sp macro="" textlink="">
          <xdr:nvSpPr>
            <xdr:cNvPr id="37936" name="Check Box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14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114300</xdr:rowOff>
        </xdr:from>
        <xdr:to>
          <xdr:col>10</xdr:col>
          <xdr:colOff>85725</xdr:colOff>
          <xdr:row>31</xdr:row>
          <xdr:rowOff>38100</xdr:rowOff>
        </xdr:to>
        <xdr:sp macro="" textlink="">
          <xdr:nvSpPr>
            <xdr:cNvPr id="37937" name="Check Box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14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114300</xdr:rowOff>
        </xdr:from>
        <xdr:to>
          <xdr:col>10</xdr:col>
          <xdr:colOff>85725</xdr:colOff>
          <xdr:row>32</xdr:row>
          <xdr:rowOff>38100</xdr:rowOff>
        </xdr:to>
        <xdr:sp macro="" textlink="">
          <xdr:nvSpPr>
            <xdr:cNvPr id="37938" name="Check Box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14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114300</xdr:rowOff>
        </xdr:from>
        <xdr:to>
          <xdr:col>10</xdr:col>
          <xdr:colOff>85725</xdr:colOff>
          <xdr:row>33</xdr:row>
          <xdr:rowOff>38100</xdr:rowOff>
        </xdr:to>
        <xdr:sp macro="" textlink="">
          <xdr:nvSpPr>
            <xdr:cNvPr id="37939" name="Check Box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14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114300</xdr:rowOff>
        </xdr:from>
        <xdr:to>
          <xdr:col>10</xdr:col>
          <xdr:colOff>85725</xdr:colOff>
          <xdr:row>34</xdr:row>
          <xdr:rowOff>38100</xdr:rowOff>
        </xdr:to>
        <xdr:sp macro="" textlink="">
          <xdr:nvSpPr>
            <xdr:cNvPr id="37940" name="Check Box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14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114300</xdr:rowOff>
        </xdr:from>
        <xdr:to>
          <xdr:col>10</xdr:col>
          <xdr:colOff>85725</xdr:colOff>
          <xdr:row>35</xdr:row>
          <xdr:rowOff>38100</xdr:rowOff>
        </xdr:to>
        <xdr:sp macro="" textlink="">
          <xdr:nvSpPr>
            <xdr:cNvPr id="37941" name="Check Box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14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114300</xdr:rowOff>
        </xdr:from>
        <xdr:to>
          <xdr:col>10</xdr:col>
          <xdr:colOff>85725</xdr:colOff>
          <xdr:row>36</xdr:row>
          <xdr:rowOff>38100</xdr:rowOff>
        </xdr:to>
        <xdr:sp macro="" textlink="">
          <xdr:nvSpPr>
            <xdr:cNvPr id="37942" name="Check Box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14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114300</xdr:rowOff>
        </xdr:from>
        <xdr:to>
          <xdr:col>10</xdr:col>
          <xdr:colOff>85725</xdr:colOff>
          <xdr:row>37</xdr:row>
          <xdr:rowOff>38100</xdr:rowOff>
        </xdr:to>
        <xdr:sp macro="" textlink="">
          <xdr:nvSpPr>
            <xdr:cNvPr id="37943" name="Check Box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14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114300</xdr:rowOff>
        </xdr:from>
        <xdr:to>
          <xdr:col>10</xdr:col>
          <xdr:colOff>85725</xdr:colOff>
          <xdr:row>38</xdr:row>
          <xdr:rowOff>38100</xdr:rowOff>
        </xdr:to>
        <xdr:sp macro="" textlink="">
          <xdr:nvSpPr>
            <xdr:cNvPr id="37944" name="Check Box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14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114300</xdr:rowOff>
        </xdr:from>
        <xdr:to>
          <xdr:col>10</xdr:col>
          <xdr:colOff>85725</xdr:colOff>
          <xdr:row>39</xdr:row>
          <xdr:rowOff>38100</xdr:rowOff>
        </xdr:to>
        <xdr:sp macro="" textlink="">
          <xdr:nvSpPr>
            <xdr:cNvPr id="37945" name="Check Box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14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114300</xdr:rowOff>
        </xdr:from>
        <xdr:to>
          <xdr:col>10</xdr:col>
          <xdr:colOff>85725</xdr:colOff>
          <xdr:row>40</xdr:row>
          <xdr:rowOff>38100</xdr:rowOff>
        </xdr:to>
        <xdr:sp macro="" textlink="">
          <xdr:nvSpPr>
            <xdr:cNvPr id="37946" name="Check Box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14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114300</xdr:rowOff>
        </xdr:from>
        <xdr:to>
          <xdr:col>10</xdr:col>
          <xdr:colOff>85725</xdr:colOff>
          <xdr:row>41</xdr:row>
          <xdr:rowOff>38100</xdr:rowOff>
        </xdr:to>
        <xdr:sp macro="" textlink="">
          <xdr:nvSpPr>
            <xdr:cNvPr id="37947" name="Check Box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14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104775</xdr:rowOff>
        </xdr:from>
        <xdr:to>
          <xdr:col>5</xdr:col>
          <xdr:colOff>85725</xdr:colOff>
          <xdr:row>44</xdr:row>
          <xdr:rowOff>28575</xdr:rowOff>
        </xdr:to>
        <xdr:sp macro="" textlink="">
          <xdr:nvSpPr>
            <xdr:cNvPr id="37948" name="Check Box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14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104775</xdr:rowOff>
        </xdr:from>
        <xdr:to>
          <xdr:col>5</xdr:col>
          <xdr:colOff>85725</xdr:colOff>
          <xdr:row>45</xdr:row>
          <xdr:rowOff>28575</xdr:rowOff>
        </xdr:to>
        <xdr:sp macro="" textlink="">
          <xdr:nvSpPr>
            <xdr:cNvPr id="37949" name="Check Box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14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37950" name="Check Box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14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114300</xdr:rowOff>
        </xdr:from>
        <xdr:to>
          <xdr:col>10</xdr:col>
          <xdr:colOff>85725</xdr:colOff>
          <xdr:row>44</xdr:row>
          <xdr:rowOff>38100</xdr:rowOff>
        </xdr:to>
        <xdr:sp macro="" textlink="">
          <xdr:nvSpPr>
            <xdr:cNvPr id="37951" name="Check Box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14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114300</xdr:rowOff>
        </xdr:from>
        <xdr:to>
          <xdr:col>10</xdr:col>
          <xdr:colOff>85725</xdr:colOff>
          <xdr:row>45</xdr:row>
          <xdr:rowOff>38100</xdr:rowOff>
        </xdr:to>
        <xdr:sp macro="" textlink="">
          <xdr:nvSpPr>
            <xdr:cNvPr id="37952" name="Check Box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14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114300</xdr:rowOff>
        </xdr:from>
        <xdr:to>
          <xdr:col>10</xdr:col>
          <xdr:colOff>85725</xdr:colOff>
          <xdr:row>46</xdr:row>
          <xdr:rowOff>38100</xdr:rowOff>
        </xdr:to>
        <xdr:sp macro="" textlink="">
          <xdr:nvSpPr>
            <xdr:cNvPr id="37953" name="Check Box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14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114300</xdr:rowOff>
        </xdr:from>
        <xdr:to>
          <xdr:col>10</xdr:col>
          <xdr:colOff>85725</xdr:colOff>
          <xdr:row>47</xdr:row>
          <xdr:rowOff>38100</xdr:rowOff>
        </xdr:to>
        <xdr:sp macro="" textlink="">
          <xdr:nvSpPr>
            <xdr:cNvPr id="37954" name="Check Box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14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114300</xdr:rowOff>
        </xdr:from>
        <xdr:to>
          <xdr:col>10</xdr:col>
          <xdr:colOff>85725</xdr:colOff>
          <xdr:row>48</xdr:row>
          <xdr:rowOff>38100</xdr:rowOff>
        </xdr:to>
        <xdr:sp macro="" textlink="">
          <xdr:nvSpPr>
            <xdr:cNvPr id="37955" name="Check Box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14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114300</xdr:rowOff>
        </xdr:from>
        <xdr:to>
          <xdr:col>10</xdr:col>
          <xdr:colOff>85725</xdr:colOff>
          <xdr:row>49</xdr:row>
          <xdr:rowOff>38100</xdr:rowOff>
        </xdr:to>
        <xdr:sp macro="" textlink="">
          <xdr:nvSpPr>
            <xdr:cNvPr id="37956" name="Check Box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14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37957" name="Check Box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14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2743200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Développer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2752725</xdr:colOff>
          <xdr:row>5</xdr:row>
          <xdr:rowOff>19050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5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Réduire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4</xdr:row>
          <xdr:rowOff>0</xdr:rowOff>
        </xdr:from>
        <xdr:to>
          <xdr:col>16</xdr:col>
          <xdr:colOff>1257300</xdr:colOff>
          <xdr:row>5</xdr:row>
          <xdr:rowOff>104775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15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161925</xdr:colOff>
          <xdr:row>5</xdr:row>
          <xdr:rowOff>19050</xdr:rowOff>
        </xdr:to>
        <xdr:sp macro="" textlink="">
          <xdr:nvSpPr>
            <xdr:cNvPr id="38916" name="Check Box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15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161925</xdr:colOff>
          <xdr:row>6</xdr:row>
          <xdr:rowOff>19050</xdr:rowOff>
        </xdr:to>
        <xdr:sp macro="" textlink="">
          <xdr:nvSpPr>
            <xdr:cNvPr id="38917" name="Check Box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15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161925</xdr:colOff>
          <xdr:row>7</xdr:row>
          <xdr:rowOff>19050</xdr:rowOff>
        </xdr:to>
        <xdr:sp macro="" textlink="">
          <xdr:nvSpPr>
            <xdr:cNvPr id="38918" name="Check Box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15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38100</xdr:colOff>
          <xdr:row>8</xdr:row>
          <xdr:rowOff>19050</xdr:rowOff>
        </xdr:to>
        <xdr:sp macro="" textlink="">
          <xdr:nvSpPr>
            <xdr:cNvPr id="38919" name="Check Box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15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38100</xdr:colOff>
          <xdr:row>9</xdr:row>
          <xdr:rowOff>19050</xdr:rowOff>
        </xdr:to>
        <xdr:sp macro="" textlink="">
          <xdr:nvSpPr>
            <xdr:cNvPr id="38920" name="Check Box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15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38100</xdr:colOff>
          <xdr:row>10</xdr:row>
          <xdr:rowOff>19050</xdr:rowOff>
        </xdr:to>
        <xdr:sp macro="" textlink="">
          <xdr:nvSpPr>
            <xdr:cNvPr id="38921" name="Check Box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15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38100</xdr:colOff>
          <xdr:row>11</xdr:row>
          <xdr:rowOff>19050</xdr:rowOff>
        </xdr:to>
        <xdr:sp macro="" textlink="">
          <xdr:nvSpPr>
            <xdr:cNvPr id="38922" name="Check Box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15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38100</xdr:colOff>
          <xdr:row>12</xdr:row>
          <xdr:rowOff>19050</xdr:rowOff>
        </xdr:to>
        <xdr:sp macro="" textlink="">
          <xdr:nvSpPr>
            <xdr:cNvPr id="38923" name="Check Box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15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38100</xdr:colOff>
          <xdr:row>13</xdr:row>
          <xdr:rowOff>19050</xdr:rowOff>
        </xdr:to>
        <xdr:sp macro="" textlink="">
          <xdr:nvSpPr>
            <xdr:cNvPr id="38924" name="Check Box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15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38100</xdr:colOff>
          <xdr:row>14</xdr:row>
          <xdr:rowOff>28575</xdr:rowOff>
        </xdr:to>
        <xdr:sp macro="" textlink="">
          <xdr:nvSpPr>
            <xdr:cNvPr id="38925" name="Check Box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15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38100</xdr:colOff>
          <xdr:row>15</xdr:row>
          <xdr:rowOff>19050</xdr:rowOff>
        </xdr:to>
        <xdr:sp macro="" textlink="">
          <xdr:nvSpPr>
            <xdr:cNvPr id="38926" name="Check Box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15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38100</xdr:colOff>
          <xdr:row>16</xdr:row>
          <xdr:rowOff>19050</xdr:rowOff>
        </xdr:to>
        <xdr:sp macro="" textlink="">
          <xdr:nvSpPr>
            <xdr:cNvPr id="38927" name="Check Box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15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38100</xdr:colOff>
          <xdr:row>17</xdr:row>
          <xdr:rowOff>19050</xdr:rowOff>
        </xdr:to>
        <xdr:sp macro="" textlink="">
          <xdr:nvSpPr>
            <xdr:cNvPr id="38928" name="Check Box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15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38100</xdr:colOff>
          <xdr:row>18</xdr:row>
          <xdr:rowOff>19050</xdr:rowOff>
        </xdr:to>
        <xdr:sp macro="" textlink="">
          <xdr:nvSpPr>
            <xdr:cNvPr id="38929" name="Check Box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15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38100</xdr:colOff>
          <xdr:row>19</xdr:row>
          <xdr:rowOff>19050</xdr:rowOff>
        </xdr:to>
        <xdr:sp macro="" textlink="">
          <xdr:nvSpPr>
            <xdr:cNvPr id="38930" name="Check Box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15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38100</xdr:colOff>
          <xdr:row>20</xdr:row>
          <xdr:rowOff>19050</xdr:rowOff>
        </xdr:to>
        <xdr:sp macro="" textlink="">
          <xdr:nvSpPr>
            <xdr:cNvPr id="38931" name="Check Box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15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38100</xdr:colOff>
          <xdr:row>21</xdr:row>
          <xdr:rowOff>19050</xdr:rowOff>
        </xdr:to>
        <xdr:sp macro="" textlink="">
          <xdr:nvSpPr>
            <xdr:cNvPr id="38932" name="Check Box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15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38100</xdr:colOff>
          <xdr:row>22</xdr:row>
          <xdr:rowOff>19050</xdr:rowOff>
        </xdr:to>
        <xdr:sp macro="" textlink="">
          <xdr:nvSpPr>
            <xdr:cNvPr id="38933" name="Check Box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15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38100</xdr:colOff>
          <xdr:row>23</xdr:row>
          <xdr:rowOff>19050</xdr:rowOff>
        </xdr:to>
        <xdr:sp macro="" textlink="">
          <xdr:nvSpPr>
            <xdr:cNvPr id="38934" name="Check Box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15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38100</xdr:colOff>
          <xdr:row>24</xdr:row>
          <xdr:rowOff>19050</xdr:rowOff>
        </xdr:to>
        <xdr:sp macro="" textlink="">
          <xdr:nvSpPr>
            <xdr:cNvPr id="38935" name="Check Box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15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38100</xdr:colOff>
          <xdr:row>25</xdr:row>
          <xdr:rowOff>19050</xdr:rowOff>
        </xdr:to>
        <xdr:sp macro="" textlink="">
          <xdr:nvSpPr>
            <xdr:cNvPr id="38936" name="Check Box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15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38100</xdr:colOff>
          <xdr:row>26</xdr:row>
          <xdr:rowOff>19050</xdr:rowOff>
        </xdr:to>
        <xdr:sp macro="" textlink="">
          <xdr:nvSpPr>
            <xdr:cNvPr id="38937" name="Check Box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15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38100</xdr:colOff>
          <xdr:row>27</xdr:row>
          <xdr:rowOff>19050</xdr:rowOff>
        </xdr:to>
        <xdr:sp macro="" textlink="">
          <xdr:nvSpPr>
            <xdr:cNvPr id="38938" name="Check Box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15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38100</xdr:colOff>
          <xdr:row>28</xdr:row>
          <xdr:rowOff>19050</xdr:rowOff>
        </xdr:to>
        <xdr:sp macro="" textlink="">
          <xdr:nvSpPr>
            <xdr:cNvPr id="38939" name="Check Box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15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38100</xdr:colOff>
          <xdr:row>29</xdr:row>
          <xdr:rowOff>19050</xdr:rowOff>
        </xdr:to>
        <xdr:sp macro="" textlink="">
          <xdr:nvSpPr>
            <xdr:cNvPr id="38940" name="Check Box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15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38100</xdr:colOff>
          <xdr:row>30</xdr:row>
          <xdr:rowOff>19050</xdr:rowOff>
        </xdr:to>
        <xdr:sp macro="" textlink="">
          <xdr:nvSpPr>
            <xdr:cNvPr id="38941" name="Check Box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15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38100</xdr:colOff>
          <xdr:row>31</xdr:row>
          <xdr:rowOff>19050</xdr:rowOff>
        </xdr:to>
        <xdr:sp macro="" textlink="">
          <xdr:nvSpPr>
            <xdr:cNvPr id="38942" name="Check Box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15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38100</xdr:colOff>
          <xdr:row>32</xdr:row>
          <xdr:rowOff>19050</xdr:rowOff>
        </xdr:to>
        <xdr:sp macro="" textlink="">
          <xdr:nvSpPr>
            <xdr:cNvPr id="38943" name="Check Box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15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38100</xdr:colOff>
          <xdr:row>33</xdr:row>
          <xdr:rowOff>19050</xdr:rowOff>
        </xdr:to>
        <xdr:sp macro="" textlink="">
          <xdr:nvSpPr>
            <xdr:cNvPr id="38944" name="Check Box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15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38100</xdr:colOff>
          <xdr:row>34</xdr:row>
          <xdr:rowOff>19050</xdr:rowOff>
        </xdr:to>
        <xdr:sp macro="" textlink="">
          <xdr:nvSpPr>
            <xdr:cNvPr id="38945" name="Check Box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15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38100</xdr:colOff>
          <xdr:row>35</xdr:row>
          <xdr:rowOff>19050</xdr:rowOff>
        </xdr:to>
        <xdr:sp macro="" textlink="">
          <xdr:nvSpPr>
            <xdr:cNvPr id="38946" name="Check Box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15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38100</xdr:colOff>
          <xdr:row>36</xdr:row>
          <xdr:rowOff>19050</xdr:rowOff>
        </xdr:to>
        <xdr:sp macro="" textlink="">
          <xdr:nvSpPr>
            <xdr:cNvPr id="38947" name="Check Box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15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38100</xdr:colOff>
          <xdr:row>37</xdr:row>
          <xdr:rowOff>19050</xdr:rowOff>
        </xdr:to>
        <xdr:sp macro="" textlink="">
          <xdr:nvSpPr>
            <xdr:cNvPr id="38948" name="Check Box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15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38100</xdr:colOff>
          <xdr:row>38</xdr:row>
          <xdr:rowOff>19050</xdr:rowOff>
        </xdr:to>
        <xdr:sp macro="" textlink="">
          <xdr:nvSpPr>
            <xdr:cNvPr id="38949" name="Check Box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15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38100</xdr:colOff>
          <xdr:row>39</xdr:row>
          <xdr:rowOff>19050</xdr:rowOff>
        </xdr:to>
        <xdr:sp macro="" textlink="">
          <xdr:nvSpPr>
            <xdr:cNvPr id="38950" name="Check Box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15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38100</xdr:colOff>
          <xdr:row>40</xdr:row>
          <xdr:rowOff>19050</xdr:rowOff>
        </xdr:to>
        <xdr:sp macro="" textlink="">
          <xdr:nvSpPr>
            <xdr:cNvPr id="38951" name="Check Box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15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38100</xdr:colOff>
          <xdr:row>41</xdr:row>
          <xdr:rowOff>19050</xdr:rowOff>
        </xdr:to>
        <xdr:sp macro="" textlink="">
          <xdr:nvSpPr>
            <xdr:cNvPr id="38952" name="Check Box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15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38100</xdr:colOff>
          <xdr:row>42</xdr:row>
          <xdr:rowOff>19050</xdr:rowOff>
        </xdr:to>
        <xdr:sp macro="" textlink="">
          <xdr:nvSpPr>
            <xdr:cNvPr id="38953" name="Check Box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15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38100</xdr:colOff>
          <xdr:row>43</xdr:row>
          <xdr:rowOff>19050</xdr:rowOff>
        </xdr:to>
        <xdr:sp macro="" textlink="">
          <xdr:nvSpPr>
            <xdr:cNvPr id="38954" name="Check Box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15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38100</xdr:colOff>
          <xdr:row>44</xdr:row>
          <xdr:rowOff>19050</xdr:rowOff>
        </xdr:to>
        <xdr:sp macro="" textlink="">
          <xdr:nvSpPr>
            <xdr:cNvPr id="38955" name="Check Box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15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38100</xdr:colOff>
          <xdr:row>45</xdr:row>
          <xdr:rowOff>19050</xdr:rowOff>
        </xdr:to>
        <xdr:sp macro="" textlink="">
          <xdr:nvSpPr>
            <xdr:cNvPr id="38956" name="Check Box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15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38100</xdr:colOff>
          <xdr:row>46</xdr:row>
          <xdr:rowOff>19050</xdr:rowOff>
        </xdr:to>
        <xdr:sp macro="" textlink="">
          <xdr:nvSpPr>
            <xdr:cNvPr id="38957" name="Check Box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15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38100</xdr:colOff>
          <xdr:row>47</xdr:row>
          <xdr:rowOff>19050</xdr:rowOff>
        </xdr:to>
        <xdr:sp macro="" textlink="">
          <xdr:nvSpPr>
            <xdr:cNvPr id="38958" name="Check Box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15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38100</xdr:colOff>
          <xdr:row>48</xdr:row>
          <xdr:rowOff>19050</xdr:rowOff>
        </xdr:to>
        <xdr:sp macro="" textlink="">
          <xdr:nvSpPr>
            <xdr:cNvPr id="38959" name="Check Box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15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38100</xdr:colOff>
          <xdr:row>49</xdr:row>
          <xdr:rowOff>19050</xdr:rowOff>
        </xdr:to>
        <xdr:sp macro="" textlink="">
          <xdr:nvSpPr>
            <xdr:cNvPr id="38960" name="Check Box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15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49</xdr:row>
          <xdr:rowOff>0</xdr:rowOff>
        </xdr:from>
        <xdr:to>
          <xdr:col>8</xdr:col>
          <xdr:colOff>38100</xdr:colOff>
          <xdr:row>50</xdr:row>
          <xdr:rowOff>19050</xdr:rowOff>
        </xdr:to>
        <xdr:sp macro="" textlink="">
          <xdr:nvSpPr>
            <xdr:cNvPr id="38961" name="Check Box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15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50</xdr:row>
          <xdr:rowOff>0</xdr:rowOff>
        </xdr:from>
        <xdr:to>
          <xdr:col>8</xdr:col>
          <xdr:colOff>38100</xdr:colOff>
          <xdr:row>51</xdr:row>
          <xdr:rowOff>19050</xdr:rowOff>
        </xdr:to>
        <xdr:sp macro="" textlink="">
          <xdr:nvSpPr>
            <xdr:cNvPr id="38962" name="Check Box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15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51</xdr:row>
          <xdr:rowOff>0</xdr:rowOff>
        </xdr:from>
        <xdr:to>
          <xdr:col>8</xdr:col>
          <xdr:colOff>38100</xdr:colOff>
          <xdr:row>52</xdr:row>
          <xdr:rowOff>19050</xdr:rowOff>
        </xdr:to>
        <xdr:sp macro="" textlink="">
          <xdr:nvSpPr>
            <xdr:cNvPr id="38963" name="Check Box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15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52</xdr:row>
          <xdr:rowOff>0</xdr:rowOff>
        </xdr:from>
        <xdr:to>
          <xdr:col>8</xdr:col>
          <xdr:colOff>38100</xdr:colOff>
          <xdr:row>53</xdr:row>
          <xdr:rowOff>19050</xdr:rowOff>
        </xdr:to>
        <xdr:sp macro="" textlink="">
          <xdr:nvSpPr>
            <xdr:cNvPr id="38964" name="Check Box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15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53</xdr:row>
          <xdr:rowOff>0</xdr:rowOff>
        </xdr:from>
        <xdr:to>
          <xdr:col>8</xdr:col>
          <xdr:colOff>38100</xdr:colOff>
          <xdr:row>54</xdr:row>
          <xdr:rowOff>19050</xdr:rowOff>
        </xdr:to>
        <xdr:sp macro="" textlink="">
          <xdr:nvSpPr>
            <xdr:cNvPr id="38965" name="Check Box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15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54</xdr:row>
          <xdr:rowOff>0</xdr:rowOff>
        </xdr:from>
        <xdr:to>
          <xdr:col>8</xdr:col>
          <xdr:colOff>38100</xdr:colOff>
          <xdr:row>55</xdr:row>
          <xdr:rowOff>19050</xdr:rowOff>
        </xdr:to>
        <xdr:sp macro="" textlink="">
          <xdr:nvSpPr>
            <xdr:cNvPr id="38966" name="Check Box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15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55</xdr:row>
          <xdr:rowOff>0</xdr:rowOff>
        </xdr:from>
        <xdr:to>
          <xdr:col>8</xdr:col>
          <xdr:colOff>38100</xdr:colOff>
          <xdr:row>56</xdr:row>
          <xdr:rowOff>19050</xdr:rowOff>
        </xdr:to>
        <xdr:sp macro="" textlink="">
          <xdr:nvSpPr>
            <xdr:cNvPr id="38967" name="Check Box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15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56</xdr:row>
          <xdr:rowOff>0</xdr:rowOff>
        </xdr:from>
        <xdr:to>
          <xdr:col>8</xdr:col>
          <xdr:colOff>38100</xdr:colOff>
          <xdr:row>57</xdr:row>
          <xdr:rowOff>19050</xdr:rowOff>
        </xdr:to>
        <xdr:sp macro="" textlink="">
          <xdr:nvSpPr>
            <xdr:cNvPr id="38968" name="Check Box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15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57</xdr:row>
          <xdr:rowOff>0</xdr:rowOff>
        </xdr:from>
        <xdr:to>
          <xdr:col>8</xdr:col>
          <xdr:colOff>38100</xdr:colOff>
          <xdr:row>58</xdr:row>
          <xdr:rowOff>19050</xdr:rowOff>
        </xdr:to>
        <xdr:sp macro="" textlink="">
          <xdr:nvSpPr>
            <xdr:cNvPr id="38969" name="Check Box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15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58</xdr:row>
          <xdr:rowOff>0</xdr:rowOff>
        </xdr:from>
        <xdr:to>
          <xdr:col>8</xdr:col>
          <xdr:colOff>38100</xdr:colOff>
          <xdr:row>59</xdr:row>
          <xdr:rowOff>19050</xdr:rowOff>
        </xdr:to>
        <xdr:sp macro="" textlink="">
          <xdr:nvSpPr>
            <xdr:cNvPr id="38970" name="Check Box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15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0</xdr:rowOff>
        </xdr:from>
        <xdr:to>
          <xdr:col>8</xdr:col>
          <xdr:colOff>38100</xdr:colOff>
          <xdr:row>60</xdr:row>
          <xdr:rowOff>19050</xdr:rowOff>
        </xdr:to>
        <xdr:sp macro="" textlink="">
          <xdr:nvSpPr>
            <xdr:cNvPr id="38971" name="Check Box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15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60</xdr:row>
          <xdr:rowOff>0</xdr:rowOff>
        </xdr:from>
        <xdr:to>
          <xdr:col>8</xdr:col>
          <xdr:colOff>38100</xdr:colOff>
          <xdr:row>61</xdr:row>
          <xdr:rowOff>19050</xdr:rowOff>
        </xdr:to>
        <xdr:sp macro="" textlink="">
          <xdr:nvSpPr>
            <xdr:cNvPr id="38972" name="Check Box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15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61</xdr:row>
          <xdr:rowOff>0</xdr:rowOff>
        </xdr:from>
        <xdr:to>
          <xdr:col>8</xdr:col>
          <xdr:colOff>38100</xdr:colOff>
          <xdr:row>62</xdr:row>
          <xdr:rowOff>19050</xdr:rowOff>
        </xdr:to>
        <xdr:sp macro="" textlink="">
          <xdr:nvSpPr>
            <xdr:cNvPr id="38973" name="Check Box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15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62</xdr:row>
          <xdr:rowOff>0</xdr:rowOff>
        </xdr:from>
        <xdr:to>
          <xdr:col>8</xdr:col>
          <xdr:colOff>38100</xdr:colOff>
          <xdr:row>63</xdr:row>
          <xdr:rowOff>19050</xdr:rowOff>
        </xdr:to>
        <xdr:sp macro="" textlink="">
          <xdr:nvSpPr>
            <xdr:cNvPr id="38974" name="Check Box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15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63</xdr:row>
          <xdr:rowOff>0</xdr:rowOff>
        </xdr:from>
        <xdr:to>
          <xdr:col>8</xdr:col>
          <xdr:colOff>38100</xdr:colOff>
          <xdr:row>64</xdr:row>
          <xdr:rowOff>19050</xdr:rowOff>
        </xdr:to>
        <xdr:sp macro="" textlink="">
          <xdr:nvSpPr>
            <xdr:cNvPr id="38975" name="Check Box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15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64</xdr:row>
          <xdr:rowOff>0</xdr:rowOff>
        </xdr:from>
        <xdr:to>
          <xdr:col>8</xdr:col>
          <xdr:colOff>38100</xdr:colOff>
          <xdr:row>65</xdr:row>
          <xdr:rowOff>19050</xdr:rowOff>
        </xdr:to>
        <xdr:sp macro="" textlink="">
          <xdr:nvSpPr>
            <xdr:cNvPr id="38976" name="Check Box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15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65</xdr:row>
          <xdr:rowOff>0</xdr:rowOff>
        </xdr:from>
        <xdr:to>
          <xdr:col>8</xdr:col>
          <xdr:colOff>38100</xdr:colOff>
          <xdr:row>66</xdr:row>
          <xdr:rowOff>19050</xdr:rowOff>
        </xdr:to>
        <xdr:sp macro="" textlink="">
          <xdr:nvSpPr>
            <xdr:cNvPr id="38977" name="Check Box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15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66</xdr:row>
          <xdr:rowOff>0</xdr:rowOff>
        </xdr:from>
        <xdr:to>
          <xdr:col>8</xdr:col>
          <xdr:colOff>38100</xdr:colOff>
          <xdr:row>67</xdr:row>
          <xdr:rowOff>19050</xdr:rowOff>
        </xdr:to>
        <xdr:sp macro="" textlink="">
          <xdr:nvSpPr>
            <xdr:cNvPr id="38978" name="Check Box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15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67</xdr:row>
          <xdr:rowOff>0</xdr:rowOff>
        </xdr:from>
        <xdr:to>
          <xdr:col>8</xdr:col>
          <xdr:colOff>38100</xdr:colOff>
          <xdr:row>68</xdr:row>
          <xdr:rowOff>19050</xdr:rowOff>
        </xdr:to>
        <xdr:sp macro="" textlink="">
          <xdr:nvSpPr>
            <xdr:cNvPr id="38979" name="Check Box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15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68</xdr:row>
          <xdr:rowOff>0</xdr:rowOff>
        </xdr:from>
        <xdr:to>
          <xdr:col>8</xdr:col>
          <xdr:colOff>38100</xdr:colOff>
          <xdr:row>69</xdr:row>
          <xdr:rowOff>19050</xdr:rowOff>
        </xdr:to>
        <xdr:sp macro="" textlink="">
          <xdr:nvSpPr>
            <xdr:cNvPr id="38980" name="Check Box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15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69</xdr:row>
          <xdr:rowOff>0</xdr:rowOff>
        </xdr:from>
        <xdr:to>
          <xdr:col>8</xdr:col>
          <xdr:colOff>38100</xdr:colOff>
          <xdr:row>70</xdr:row>
          <xdr:rowOff>19050</xdr:rowOff>
        </xdr:to>
        <xdr:sp macro="" textlink="">
          <xdr:nvSpPr>
            <xdr:cNvPr id="38981" name="Check Box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15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70</xdr:row>
          <xdr:rowOff>0</xdr:rowOff>
        </xdr:from>
        <xdr:to>
          <xdr:col>8</xdr:col>
          <xdr:colOff>38100</xdr:colOff>
          <xdr:row>71</xdr:row>
          <xdr:rowOff>19050</xdr:rowOff>
        </xdr:to>
        <xdr:sp macro="" textlink="">
          <xdr:nvSpPr>
            <xdr:cNvPr id="38982" name="Check Box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15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71</xdr:row>
          <xdr:rowOff>0</xdr:rowOff>
        </xdr:from>
        <xdr:to>
          <xdr:col>8</xdr:col>
          <xdr:colOff>38100</xdr:colOff>
          <xdr:row>72</xdr:row>
          <xdr:rowOff>19050</xdr:rowOff>
        </xdr:to>
        <xdr:sp macro="" textlink="">
          <xdr:nvSpPr>
            <xdr:cNvPr id="38983" name="Check Box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15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72</xdr:row>
          <xdr:rowOff>0</xdr:rowOff>
        </xdr:from>
        <xdr:to>
          <xdr:col>8</xdr:col>
          <xdr:colOff>38100</xdr:colOff>
          <xdr:row>73</xdr:row>
          <xdr:rowOff>19050</xdr:rowOff>
        </xdr:to>
        <xdr:sp macro="" textlink="">
          <xdr:nvSpPr>
            <xdr:cNvPr id="38984" name="Check Box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15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73</xdr:row>
          <xdr:rowOff>0</xdr:rowOff>
        </xdr:from>
        <xdr:to>
          <xdr:col>8</xdr:col>
          <xdr:colOff>38100</xdr:colOff>
          <xdr:row>74</xdr:row>
          <xdr:rowOff>19050</xdr:rowOff>
        </xdr:to>
        <xdr:sp macro="" textlink="">
          <xdr:nvSpPr>
            <xdr:cNvPr id="38985" name="Check Box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15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74</xdr:row>
          <xdr:rowOff>0</xdr:rowOff>
        </xdr:from>
        <xdr:to>
          <xdr:col>8</xdr:col>
          <xdr:colOff>38100</xdr:colOff>
          <xdr:row>75</xdr:row>
          <xdr:rowOff>19050</xdr:rowOff>
        </xdr:to>
        <xdr:sp macro="" textlink="">
          <xdr:nvSpPr>
            <xdr:cNvPr id="38986" name="Check Box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15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75</xdr:row>
          <xdr:rowOff>0</xdr:rowOff>
        </xdr:from>
        <xdr:to>
          <xdr:col>8</xdr:col>
          <xdr:colOff>38100</xdr:colOff>
          <xdr:row>76</xdr:row>
          <xdr:rowOff>19050</xdr:rowOff>
        </xdr:to>
        <xdr:sp macro="" textlink="">
          <xdr:nvSpPr>
            <xdr:cNvPr id="38987" name="Check Box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15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76</xdr:row>
          <xdr:rowOff>0</xdr:rowOff>
        </xdr:from>
        <xdr:to>
          <xdr:col>8</xdr:col>
          <xdr:colOff>38100</xdr:colOff>
          <xdr:row>77</xdr:row>
          <xdr:rowOff>19050</xdr:rowOff>
        </xdr:to>
        <xdr:sp macro="" textlink="">
          <xdr:nvSpPr>
            <xdr:cNvPr id="38988" name="Check Box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15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77</xdr:row>
          <xdr:rowOff>0</xdr:rowOff>
        </xdr:from>
        <xdr:to>
          <xdr:col>8</xdr:col>
          <xdr:colOff>38100</xdr:colOff>
          <xdr:row>78</xdr:row>
          <xdr:rowOff>19050</xdr:rowOff>
        </xdr:to>
        <xdr:sp macro="" textlink="">
          <xdr:nvSpPr>
            <xdr:cNvPr id="38989" name="Check Box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15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78</xdr:row>
          <xdr:rowOff>0</xdr:rowOff>
        </xdr:from>
        <xdr:to>
          <xdr:col>8</xdr:col>
          <xdr:colOff>38100</xdr:colOff>
          <xdr:row>79</xdr:row>
          <xdr:rowOff>19050</xdr:rowOff>
        </xdr:to>
        <xdr:sp macro="" textlink="">
          <xdr:nvSpPr>
            <xdr:cNvPr id="38990" name="Check Box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15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79</xdr:row>
          <xdr:rowOff>0</xdr:rowOff>
        </xdr:from>
        <xdr:to>
          <xdr:col>8</xdr:col>
          <xdr:colOff>38100</xdr:colOff>
          <xdr:row>80</xdr:row>
          <xdr:rowOff>19050</xdr:rowOff>
        </xdr:to>
        <xdr:sp macro="" textlink="">
          <xdr:nvSpPr>
            <xdr:cNvPr id="38991" name="Check Box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15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80</xdr:row>
          <xdr:rowOff>0</xdr:rowOff>
        </xdr:from>
        <xdr:to>
          <xdr:col>8</xdr:col>
          <xdr:colOff>38100</xdr:colOff>
          <xdr:row>81</xdr:row>
          <xdr:rowOff>19050</xdr:rowOff>
        </xdr:to>
        <xdr:sp macro="" textlink="">
          <xdr:nvSpPr>
            <xdr:cNvPr id="38992" name="Check Box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15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81</xdr:row>
          <xdr:rowOff>0</xdr:rowOff>
        </xdr:from>
        <xdr:to>
          <xdr:col>8</xdr:col>
          <xdr:colOff>38100</xdr:colOff>
          <xdr:row>82</xdr:row>
          <xdr:rowOff>19050</xdr:rowOff>
        </xdr:to>
        <xdr:sp macro="" textlink="">
          <xdr:nvSpPr>
            <xdr:cNvPr id="38993" name="Check Box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15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82</xdr:row>
          <xdr:rowOff>0</xdr:rowOff>
        </xdr:from>
        <xdr:to>
          <xdr:col>8</xdr:col>
          <xdr:colOff>38100</xdr:colOff>
          <xdr:row>83</xdr:row>
          <xdr:rowOff>19050</xdr:rowOff>
        </xdr:to>
        <xdr:sp macro="" textlink="">
          <xdr:nvSpPr>
            <xdr:cNvPr id="38994" name="Check Box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15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83</xdr:row>
          <xdr:rowOff>0</xdr:rowOff>
        </xdr:from>
        <xdr:to>
          <xdr:col>8</xdr:col>
          <xdr:colOff>38100</xdr:colOff>
          <xdr:row>84</xdr:row>
          <xdr:rowOff>19050</xdr:rowOff>
        </xdr:to>
        <xdr:sp macro="" textlink="">
          <xdr:nvSpPr>
            <xdr:cNvPr id="38995" name="Check Box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15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84</xdr:row>
          <xdr:rowOff>0</xdr:rowOff>
        </xdr:from>
        <xdr:to>
          <xdr:col>8</xdr:col>
          <xdr:colOff>38100</xdr:colOff>
          <xdr:row>85</xdr:row>
          <xdr:rowOff>19050</xdr:rowOff>
        </xdr:to>
        <xdr:sp macro="" textlink="">
          <xdr:nvSpPr>
            <xdr:cNvPr id="38996" name="Check Box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15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85</xdr:row>
          <xdr:rowOff>0</xdr:rowOff>
        </xdr:from>
        <xdr:to>
          <xdr:col>8</xdr:col>
          <xdr:colOff>38100</xdr:colOff>
          <xdr:row>86</xdr:row>
          <xdr:rowOff>19050</xdr:rowOff>
        </xdr:to>
        <xdr:sp macro="" textlink="">
          <xdr:nvSpPr>
            <xdr:cNvPr id="38997" name="Check Box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15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86</xdr:row>
          <xdr:rowOff>0</xdr:rowOff>
        </xdr:from>
        <xdr:to>
          <xdr:col>8</xdr:col>
          <xdr:colOff>38100</xdr:colOff>
          <xdr:row>87</xdr:row>
          <xdr:rowOff>19050</xdr:rowOff>
        </xdr:to>
        <xdr:sp macro="" textlink="">
          <xdr:nvSpPr>
            <xdr:cNvPr id="38998" name="Check Box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15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87</xdr:row>
          <xdr:rowOff>0</xdr:rowOff>
        </xdr:from>
        <xdr:to>
          <xdr:col>8</xdr:col>
          <xdr:colOff>38100</xdr:colOff>
          <xdr:row>88</xdr:row>
          <xdr:rowOff>19050</xdr:rowOff>
        </xdr:to>
        <xdr:sp macro="" textlink="">
          <xdr:nvSpPr>
            <xdr:cNvPr id="38999" name="Check Box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15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88</xdr:row>
          <xdr:rowOff>0</xdr:rowOff>
        </xdr:from>
        <xdr:to>
          <xdr:col>8</xdr:col>
          <xdr:colOff>38100</xdr:colOff>
          <xdr:row>89</xdr:row>
          <xdr:rowOff>19050</xdr:rowOff>
        </xdr:to>
        <xdr:sp macro="" textlink="">
          <xdr:nvSpPr>
            <xdr:cNvPr id="39000" name="Check Box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15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89</xdr:row>
          <xdr:rowOff>0</xdr:rowOff>
        </xdr:from>
        <xdr:to>
          <xdr:col>8</xdr:col>
          <xdr:colOff>38100</xdr:colOff>
          <xdr:row>90</xdr:row>
          <xdr:rowOff>19050</xdr:rowOff>
        </xdr:to>
        <xdr:sp macro="" textlink="">
          <xdr:nvSpPr>
            <xdr:cNvPr id="39001" name="Check Box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15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90</xdr:row>
          <xdr:rowOff>0</xdr:rowOff>
        </xdr:from>
        <xdr:to>
          <xdr:col>8</xdr:col>
          <xdr:colOff>38100</xdr:colOff>
          <xdr:row>91</xdr:row>
          <xdr:rowOff>19050</xdr:rowOff>
        </xdr:to>
        <xdr:sp macro="" textlink="">
          <xdr:nvSpPr>
            <xdr:cNvPr id="39002" name="Check Box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15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91</xdr:row>
          <xdr:rowOff>0</xdr:rowOff>
        </xdr:from>
        <xdr:to>
          <xdr:col>8</xdr:col>
          <xdr:colOff>38100</xdr:colOff>
          <xdr:row>92</xdr:row>
          <xdr:rowOff>19050</xdr:rowOff>
        </xdr:to>
        <xdr:sp macro="" textlink="">
          <xdr:nvSpPr>
            <xdr:cNvPr id="39003" name="Check Box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15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92</xdr:row>
          <xdr:rowOff>0</xdr:rowOff>
        </xdr:from>
        <xdr:to>
          <xdr:col>8</xdr:col>
          <xdr:colOff>38100</xdr:colOff>
          <xdr:row>93</xdr:row>
          <xdr:rowOff>19050</xdr:rowOff>
        </xdr:to>
        <xdr:sp macro="" textlink="">
          <xdr:nvSpPr>
            <xdr:cNvPr id="39004" name="Check Box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15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93</xdr:row>
          <xdr:rowOff>0</xdr:rowOff>
        </xdr:from>
        <xdr:to>
          <xdr:col>8</xdr:col>
          <xdr:colOff>38100</xdr:colOff>
          <xdr:row>94</xdr:row>
          <xdr:rowOff>19050</xdr:rowOff>
        </xdr:to>
        <xdr:sp macro="" textlink="">
          <xdr:nvSpPr>
            <xdr:cNvPr id="39005" name="Check Box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15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94</xdr:row>
          <xdr:rowOff>0</xdr:rowOff>
        </xdr:from>
        <xdr:to>
          <xdr:col>8</xdr:col>
          <xdr:colOff>38100</xdr:colOff>
          <xdr:row>95</xdr:row>
          <xdr:rowOff>19050</xdr:rowOff>
        </xdr:to>
        <xdr:sp macro="" textlink="">
          <xdr:nvSpPr>
            <xdr:cNvPr id="39006" name="Check Box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15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95</xdr:row>
          <xdr:rowOff>0</xdr:rowOff>
        </xdr:from>
        <xdr:to>
          <xdr:col>8</xdr:col>
          <xdr:colOff>38100</xdr:colOff>
          <xdr:row>96</xdr:row>
          <xdr:rowOff>19050</xdr:rowOff>
        </xdr:to>
        <xdr:sp macro="" textlink="">
          <xdr:nvSpPr>
            <xdr:cNvPr id="39007" name="Check Box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15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96</xdr:row>
          <xdr:rowOff>0</xdr:rowOff>
        </xdr:from>
        <xdr:to>
          <xdr:col>8</xdr:col>
          <xdr:colOff>38100</xdr:colOff>
          <xdr:row>97</xdr:row>
          <xdr:rowOff>19050</xdr:rowOff>
        </xdr:to>
        <xdr:sp macro="" textlink="">
          <xdr:nvSpPr>
            <xdr:cNvPr id="39008" name="Check Box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15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97</xdr:row>
          <xdr:rowOff>0</xdr:rowOff>
        </xdr:from>
        <xdr:to>
          <xdr:col>8</xdr:col>
          <xdr:colOff>38100</xdr:colOff>
          <xdr:row>98</xdr:row>
          <xdr:rowOff>19050</xdr:rowOff>
        </xdr:to>
        <xdr:sp macro="" textlink="">
          <xdr:nvSpPr>
            <xdr:cNvPr id="39009" name="Check Box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15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98</xdr:row>
          <xdr:rowOff>0</xdr:rowOff>
        </xdr:from>
        <xdr:to>
          <xdr:col>8</xdr:col>
          <xdr:colOff>38100</xdr:colOff>
          <xdr:row>99</xdr:row>
          <xdr:rowOff>19050</xdr:rowOff>
        </xdr:to>
        <xdr:sp macro="" textlink="">
          <xdr:nvSpPr>
            <xdr:cNvPr id="39010" name="Check Box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15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99</xdr:row>
          <xdr:rowOff>0</xdr:rowOff>
        </xdr:from>
        <xdr:to>
          <xdr:col>8</xdr:col>
          <xdr:colOff>38100</xdr:colOff>
          <xdr:row>100</xdr:row>
          <xdr:rowOff>19050</xdr:rowOff>
        </xdr:to>
        <xdr:sp macro="" textlink="">
          <xdr:nvSpPr>
            <xdr:cNvPr id="39011" name="Check Box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15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100</xdr:row>
          <xdr:rowOff>0</xdr:rowOff>
        </xdr:from>
        <xdr:to>
          <xdr:col>8</xdr:col>
          <xdr:colOff>38100</xdr:colOff>
          <xdr:row>101</xdr:row>
          <xdr:rowOff>19050</xdr:rowOff>
        </xdr:to>
        <xdr:sp macro="" textlink="">
          <xdr:nvSpPr>
            <xdr:cNvPr id="39012" name="Check Box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15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101</xdr:row>
          <xdr:rowOff>0</xdr:rowOff>
        </xdr:from>
        <xdr:to>
          <xdr:col>8</xdr:col>
          <xdr:colOff>38100</xdr:colOff>
          <xdr:row>102</xdr:row>
          <xdr:rowOff>19050</xdr:rowOff>
        </xdr:to>
        <xdr:sp macro="" textlink="">
          <xdr:nvSpPr>
            <xdr:cNvPr id="39013" name="Check Box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15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102</xdr:row>
          <xdr:rowOff>0</xdr:rowOff>
        </xdr:from>
        <xdr:to>
          <xdr:col>8</xdr:col>
          <xdr:colOff>38100</xdr:colOff>
          <xdr:row>103</xdr:row>
          <xdr:rowOff>19050</xdr:rowOff>
        </xdr:to>
        <xdr:sp macro="" textlink="">
          <xdr:nvSpPr>
            <xdr:cNvPr id="39014" name="Check Box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15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103</xdr:row>
          <xdr:rowOff>0</xdr:rowOff>
        </xdr:from>
        <xdr:to>
          <xdr:col>8</xdr:col>
          <xdr:colOff>38100</xdr:colOff>
          <xdr:row>104</xdr:row>
          <xdr:rowOff>19050</xdr:rowOff>
        </xdr:to>
        <xdr:sp macro="" textlink="">
          <xdr:nvSpPr>
            <xdr:cNvPr id="39015" name="Check Box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15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104</xdr:row>
          <xdr:rowOff>0</xdr:rowOff>
        </xdr:from>
        <xdr:to>
          <xdr:col>8</xdr:col>
          <xdr:colOff>38100</xdr:colOff>
          <xdr:row>105</xdr:row>
          <xdr:rowOff>19050</xdr:rowOff>
        </xdr:to>
        <xdr:sp macro="" textlink="">
          <xdr:nvSpPr>
            <xdr:cNvPr id="39016" name="Check Box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15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105</xdr:row>
          <xdr:rowOff>0</xdr:rowOff>
        </xdr:from>
        <xdr:to>
          <xdr:col>8</xdr:col>
          <xdr:colOff>38100</xdr:colOff>
          <xdr:row>106</xdr:row>
          <xdr:rowOff>19050</xdr:rowOff>
        </xdr:to>
        <xdr:sp macro="" textlink="">
          <xdr:nvSpPr>
            <xdr:cNvPr id="39017" name="Check Box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15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106</xdr:row>
          <xdr:rowOff>0</xdr:rowOff>
        </xdr:from>
        <xdr:to>
          <xdr:col>8</xdr:col>
          <xdr:colOff>38100</xdr:colOff>
          <xdr:row>107</xdr:row>
          <xdr:rowOff>19050</xdr:rowOff>
        </xdr:to>
        <xdr:sp macro="" textlink="">
          <xdr:nvSpPr>
            <xdr:cNvPr id="39018" name="Check Box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15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107</xdr:row>
          <xdr:rowOff>0</xdr:rowOff>
        </xdr:from>
        <xdr:to>
          <xdr:col>8</xdr:col>
          <xdr:colOff>38100</xdr:colOff>
          <xdr:row>108</xdr:row>
          <xdr:rowOff>19050</xdr:rowOff>
        </xdr:to>
        <xdr:sp macro="" textlink="">
          <xdr:nvSpPr>
            <xdr:cNvPr id="39019" name="Check Box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15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108</xdr:row>
          <xdr:rowOff>0</xdr:rowOff>
        </xdr:from>
        <xdr:to>
          <xdr:col>8</xdr:col>
          <xdr:colOff>38100</xdr:colOff>
          <xdr:row>109</xdr:row>
          <xdr:rowOff>19050</xdr:rowOff>
        </xdr:to>
        <xdr:sp macro="" textlink="">
          <xdr:nvSpPr>
            <xdr:cNvPr id="39020" name="Check Box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15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109</xdr:row>
          <xdr:rowOff>0</xdr:rowOff>
        </xdr:from>
        <xdr:to>
          <xdr:col>8</xdr:col>
          <xdr:colOff>38100</xdr:colOff>
          <xdr:row>110</xdr:row>
          <xdr:rowOff>19050</xdr:rowOff>
        </xdr:to>
        <xdr:sp macro="" textlink="">
          <xdr:nvSpPr>
            <xdr:cNvPr id="39021" name="Check Box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15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110</xdr:row>
          <xdr:rowOff>0</xdr:rowOff>
        </xdr:from>
        <xdr:to>
          <xdr:col>8</xdr:col>
          <xdr:colOff>38100</xdr:colOff>
          <xdr:row>111</xdr:row>
          <xdr:rowOff>19050</xdr:rowOff>
        </xdr:to>
        <xdr:sp macro="" textlink="">
          <xdr:nvSpPr>
            <xdr:cNvPr id="39022" name="Check Box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15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111</xdr:row>
          <xdr:rowOff>0</xdr:rowOff>
        </xdr:from>
        <xdr:to>
          <xdr:col>8</xdr:col>
          <xdr:colOff>38100</xdr:colOff>
          <xdr:row>112</xdr:row>
          <xdr:rowOff>19050</xdr:rowOff>
        </xdr:to>
        <xdr:sp macro="" textlink="">
          <xdr:nvSpPr>
            <xdr:cNvPr id="39023" name="Check Box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15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112</xdr:row>
          <xdr:rowOff>0</xdr:rowOff>
        </xdr:from>
        <xdr:to>
          <xdr:col>8</xdr:col>
          <xdr:colOff>38100</xdr:colOff>
          <xdr:row>113</xdr:row>
          <xdr:rowOff>19050</xdr:rowOff>
        </xdr:to>
        <xdr:sp macro="" textlink="">
          <xdr:nvSpPr>
            <xdr:cNvPr id="39024" name="Check Box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15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113</xdr:row>
          <xdr:rowOff>0</xdr:rowOff>
        </xdr:from>
        <xdr:to>
          <xdr:col>8</xdr:col>
          <xdr:colOff>38100</xdr:colOff>
          <xdr:row>114</xdr:row>
          <xdr:rowOff>19050</xdr:rowOff>
        </xdr:to>
        <xdr:sp macro="" textlink="">
          <xdr:nvSpPr>
            <xdr:cNvPr id="39025" name="Check Box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15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114</xdr:row>
          <xdr:rowOff>0</xdr:rowOff>
        </xdr:from>
        <xdr:to>
          <xdr:col>8</xdr:col>
          <xdr:colOff>38100</xdr:colOff>
          <xdr:row>115</xdr:row>
          <xdr:rowOff>19050</xdr:rowOff>
        </xdr:to>
        <xdr:sp macro="" textlink="">
          <xdr:nvSpPr>
            <xdr:cNvPr id="39026" name="Check Box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15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115</xdr:row>
          <xdr:rowOff>0</xdr:rowOff>
        </xdr:from>
        <xdr:to>
          <xdr:col>8</xdr:col>
          <xdr:colOff>38100</xdr:colOff>
          <xdr:row>116</xdr:row>
          <xdr:rowOff>19050</xdr:rowOff>
        </xdr:to>
        <xdr:sp macro="" textlink="">
          <xdr:nvSpPr>
            <xdr:cNvPr id="39027" name="Check Box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15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116</xdr:row>
          <xdr:rowOff>0</xdr:rowOff>
        </xdr:from>
        <xdr:to>
          <xdr:col>8</xdr:col>
          <xdr:colOff>38100</xdr:colOff>
          <xdr:row>117</xdr:row>
          <xdr:rowOff>19050</xdr:rowOff>
        </xdr:to>
        <xdr:sp macro="" textlink="">
          <xdr:nvSpPr>
            <xdr:cNvPr id="39028" name="Check Box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15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117</xdr:row>
          <xdr:rowOff>0</xdr:rowOff>
        </xdr:from>
        <xdr:to>
          <xdr:col>8</xdr:col>
          <xdr:colOff>38100</xdr:colOff>
          <xdr:row>118</xdr:row>
          <xdr:rowOff>19050</xdr:rowOff>
        </xdr:to>
        <xdr:sp macro="" textlink="">
          <xdr:nvSpPr>
            <xdr:cNvPr id="39029" name="Check Box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15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118</xdr:row>
          <xdr:rowOff>0</xdr:rowOff>
        </xdr:from>
        <xdr:to>
          <xdr:col>8</xdr:col>
          <xdr:colOff>38100</xdr:colOff>
          <xdr:row>119</xdr:row>
          <xdr:rowOff>19050</xdr:rowOff>
        </xdr:to>
        <xdr:sp macro="" textlink="">
          <xdr:nvSpPr>
            <xdr:cNvPr id="39030" name="Check Box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15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119</xdr:row>
          <xdr:rowOff>0</xdr:rowOff>
        </xdr:from>
        <xdr:to>
          <xdr:col>8</xdr:col>
          <xdr:colOff>38100</xdr:colOff>
          <xdr:row>120</xdr:row>
          <xdr:rowOff>19050</xdr:rowOff>
        </xdr:to>
        <xdr:sp macro="" textlink="">
          <xdr:nvSpPr>
            <xdr:cNvPr id="39031" name="Check Box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15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120</xdr:row>
          <xdr:rowOff>0</xdr:rowOff>
        </xdr:from>
        <xdr:to>
          <xdr:col>8</xdr:col>
          <xdr:colOff>38100</xdr:colOff>
          <xdr:row>121</xdr:row>
          <xdr:rowOff>19050</xdr:rowOff>
        </xdr:to>
        <xdr:sp macro="" textlink="">
          <xdr:nvSpPr>
            <xdr:cNvPr id="39032" name="Check Box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15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121</xdr:row>
          <xdr:rowOff>0</xdr:rowOff>
        </xdr:from>
        <xdr:to>
          <xdr:col>8</xdr:col>
          <xdr:colOff>38100</xdr:colOff>
          <xdr:row>122</xdr:row>
          <xdr:rowOff>19050</xdr:rowOff>
        </xdr:to>
        <xdr:sp macro="" textlink="">
          <xdr:nvSpPr>
            <xdr:cNvPr id="39033" name="Check Box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15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122</xdr:row>
          <xdr:rowOff>0</xdr:rowOff>
        </xdr:from>
        <xdr:to>
          <xdr:col>8</xdr:col>
          <xdr:colOff>38100</xdr:colOff>
          <xdr:row>123</xdr:row>
          <xdr:rowOff>19050</xdr:rowOff>
        </xdr:to>
        <xdr:sp macro="" textlink="">
          <xdr:nvSpPr>
            <xdr:cNvPr id="39034" name="Check Box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15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123</xdr:row>
          <xdr:rowOff>0</xdr:rowOff>
        </xdr:from>
        <xdr:to>
          <xdr:col>8</xdr:col>
          <xdr:colOff>38100</xdr:colOff>
          <xdr:row>124</xdr:row>
          <xdr:rowOff>19050</xdr:rowOff>
        </xdr:to>
        <xdr:sp macro="" textlink="">
          <xdr:nvSpPr>
            <xdr:cNvPr id="39035" name="Check Box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15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124</xdr:row>
          <xdr:rowOff>0</xdr:rowOff>
        </xdr:from>
        <xdr:to>
          <xdr:col>8</xdr:col>
          <xdr:colOff>38100</xdr:colOff>
          <xdr:row>125</xdr:row>
          <xdr:rowOff>19050</xdr:rowOff>
        </xdr:to>
        <xdr:sp macro="" textlink="">
          <xdr:nvSpPr>
            <xdr:cNvPr id="39036" name="Check Box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15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125</xdr:row>
          <xdr:rowOff>0</xdr:rowOff>
        </xdr:from>
        <xdr:to>
          <xdr:col>8</xdr:col>
          <xdr:colOff>38100</xdr:colOff>
          <xdr:row>126</xdr:row>
          <xdr:rowOff>19050</xdr:rowOff>
        </xdr:to>
        <xdr:sp macro="" textlink="">
          <xdr:nvSpPr>
            <xdr:cNvPr id="39037" name="Check Box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15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126</xdr:row>
          <xdr:rowOff>0</xdr:rowOff>
        </xdr:from>
        <xdr:to>
          <xdr:col>8</xdr:col>
          <xdr:colOff>38100</xdr:colOff>
          <xdr:row>127</xdr:row>
          <xdr:rowOff>19050</xdr:rowOff>
        </xdr:to>
        <xdr:sp macro="" textlink="">
          <xdr:nvSpPr>
            <xdr:cNvPr id="39038" name="Check Box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15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127</xdr:row>
          <xdr:rowOff>0</xdr:rowOff>
        </xdr:from>
        <xdr:to>
          <xdr:col>8</xdr:col>
          <xdr:colOff>38100</xdr:colOff>
          <xdr:row>128</xdr:row>
          <xdr:rowOff>19050</xdr:rowOff>
        </xdr:to>
        <xdr:sp macro="" textlink="">
          <xdr:nvSpPr>
            <xdr:cNvPr id="39039" name="Check Box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15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128</xdr:row>
          <xdr:rowOff>0</xdr:rowOff>
        </xdr:from>
        <xdr:to>
          <xdr:col>8</xdr:col>
          <xdr:colOff>38100</xdr:colOff>
          <xdr:row>129</xdr:row>
          <xdr:rowOff>19050</xdr:rowOff>
        </xdr:to>
        <xdr:sp macro="" textlink="">
          <xdr:nvSpPr>
            <xdr:cNvPr id="39040" name="Check Box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15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129</xdr:row>
          <xdr:rowOff>0</xdr:rowOff>
        </xdr:from>
        <xdr:to>
          <xdr:col>8</xdr:col>
          <xdr:colOff>38100</xdr:colOff>
          <xdr:row>130</xdr:row>
          <xdr:rowOff>19050</xdr:rowOff>
        </xdr:to>
        <xdr:sp macro="" textlink="">
          <xdr:nvSpPr>
            <xdr:cNvPr id="39041" name="Check Box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15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28575</xdr:rowOff>
        </xdr:from>
        <xdr:to>
          <xdr:col>12</xdr:col>
          <xdr:colOff>723900</xdr:colOff>
          <xdr:row>7</xdr:row>
          <xdr:rowOff>66675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une dépense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104775</xdr:rowOff>
        </xdr:from>
        <xdr:to>
          <xdr:col>5</xdr:col>
          <xdr:colOff>85725</xdr:colOff>
          <xdr:row>13</xdr:row>
          <xdr:rowOff>28575</xdr:rowOff>
        </xdr:to>
        <xdr:sp macro="" textlink="">
          <xdr:nvSpPr>
            <xdr:cNvPr id="39938" name="Check Box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6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104775</xdr:rowOff>
        </xdr:from>
        <xdr:to>
          <xdr:col>5</xdr:col>
          <xdr:colOff>85725</xdr:colOff>
          <xdr:row>14</xdr:row>
          <xdr:rowOff>28575</xdr:rowOff>
        </xdr:to>
        <xdr:sp macro="" textlink="">
          <xdr:nvSpPr>
            <xdr:cNvPr id="39939" name="Check Box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6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104775</xdr:rowOff>
        </xdr:from>
        <xdr:to>
          <xdr:col>5</xdr:col>
          <xdr:colOff>85725</xdr:colOff>
          <xdr:row>15</xdr:row>
          <xdr:rowOff>28575</xdr:rowOff>
        </xdr:to>
        <xdr:sp macro="" textlink="">
          <xdr:nvSpPr>
            <xdr:cNvPr id="39940" name="Check Box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6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104775</xdr:rowOff>
        </xdr:from>
        <xdr:to>
          <xdr:col>5</xdr:col>
          <xdr:colOff>85725</xdr:colOff>
          <xdr:row>16</xdr:row>
          <xdr:rowOff>28575</xdr:rowOff>
        </xdr:to>
        <xdr:sp macro="" textlink="">
          <xdr:nvSpPr>
            <xdr:cNvPr id="39941" name="Check Box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6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104775</xdr:rowOff>
        </xdr:from>
        <xdr:to>
          <xdr:col>5</xdr:col>
          <xdr:colOff>85725</xdr:colOff>
          <xdr:row>17</xdr:row>
          <xdr:rowOff>28575</xdr:rowOff>
        </xdr:to>
        <xdr:sp macro="" textlink="">
          <xdr:nvSpPr>
            <xdr:cNvPr id="39942" name="Check Box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6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104775</xdr:rowOff>
        </xdr:from>
        <xdr:to>
          <xdr:col>5</xdr:col>
          <xdr:colOff>85725</xdr:colOff>
          <xdr:row>18</xdr:row>
          <xdr:rowOff>28575</xdr:rowOff>
        </xdr:to>
        <xdr:sp macro="" textlink="">
          <xdr:nvSpPr>
            <xdr:cNvPr id="39943" name="Check Box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6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104775</xdr:rowOff>
        </xdr:from>
        <xdr:to>
          <xdr:col>5</xdr:col>
          <xdr:colOff>85725</xdr:colOff>
          <xdr:row>19</xdr:row>
          <xdr:rowOff>28575</xdr:rowOff>
        </xdr:to>
        <xdr:sp macro="" textlink="">
          <xdr:nvSpPr>
            <xdr:cNvPr id="39944" name="Check Box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6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104775</xdr:rowOff>
        </xdr:from>
        <xdr:to>
          <xdr:col>5</xdr:col>
          <xdr:colOff>85725</xdr:colOff>
          <xdr:row>20</xdr:row>
          <xdr:rowOff>28575</xdr:rowOff>
        </xdr:to>
        <xdr:sp macro="" textlink="">
          <xdr:nvSpPr>
            <xdr:cNvPr id="39945" name="Check Box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16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104775</xdr:rowOff>
        </xdr:from>
        <xdr:to>
          <xdr:col>5</xdr:col>
          <xdr:colOff>85725</xdr:colOff>
          <xdr:row>21</xdr:row>
          <xdr:rowOff>28575</xdr:rowOff>
        </xdr:to>
        <xdr:sp macro="" textlink="">
          <xdr:nvSpPr>
            <xdr:cNvPr id="39946" name="Check Box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16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104775</xdr:rowOff>
        </xdr:from>
        <xdr:to>
          <xdr:col>5</xdr:col>
          <xdr:colOff>85725</xdr:colOff>
          <xdr:row>22</xdr:row>
          <xdr:rowOff>28575</xdr:rowOff>
        </xdr:to>
        <xdr:sp macro="" textlink="">
          <xdr:nvSpPr>
            <xdr:cNvPr id="39947" name="Check Box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16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104775</xdr:rowOff>
        </xdr:from>
        <xdr:to>
          <xdr:col>5</xdr:col>
          <xdr:colOff>85725</xdr:colOff>
          <xdr:row>23</xdr:row>
          <xdr:rowOff>28575</xdr:rowOff>
        </xdr:to>
        <xdr:sp macro="" textlink="">
          <xdr:nvSpPr>
            <xdr:cNvPr id="39948" name="Check Box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16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104775</xdr:rowOff>
        </xdr:from>
        <xdr:to>
          <xdr:col>5</xdr:col>
          <xdr:colOff>85725</xdr:colOff>
          <xdr:row>24</xdr:row>
          <xdr:rowOff>28575</xdr:rowOff>
        </xdr:to>
        <xdr:sp macro="" textlink="">
          <xdr:nvSpPr>
            <xdr:cNvPr id="39949" name="Check Box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16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104775</xdr:rowOff>
        </xdr:from>
        <xdr:to>
          <xdr:col>5</xdr:col>
          <xdr:colOff>85725</xdr:colOff>
          <xdr:row>25</xdr:row>
          <xdr:rowOff>28575</xdr:rowOff>
        </xdr:to>
        <xdr:sp macro="" textlink="">
          <xdr:nvSpPr>
            <xdr:cNvPr id="39950" name="Check Box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16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104775</xdr:rowOff>
        </xdr:from>
        <xdr:to>
          <xdr:col>5</xdr:col>
          <xdr:colOff>85725</xdr:colOff>
          <xdr:row>26</xdr:row>
          <xdr:rowOff>28575</xdr:rowOff>
        </xdr:to>
        <xdr:sp macro="" textlink="">
          <xdr:nvSpPr>
            <xdr:cNvPr id="39951" name="Check Box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16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104775</xdr:rowOff>
        </xdr:from>
        <xdr:to>
          <xdr:col>5</xdr:col>
          <xdr:colOff>85725</xdr:colOff>
          <xdr:row>27</xdr:row>
          <xdr:rowOff>28575</xdr:rowOff>
        </xdr:to>
        <xdr:sp macro="" textlink="">
          <xdr:nvSpPr>
            <xdr:cNvPr id="39952" name="Check Box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16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104775</xdr:rowOff>
        </xdr:from>
        <xdr:to>
          <xdr:col>5</xdr:col>
          <xdr:colOff>85725</xdr:colOff>
          <xdr:row>28</xdr:row>
          <xdr:rowOff>28575</xdr:rowOff>
        </xdr:to>
        <xdr:sp macro="" textlink="">
          <xdr:nvSpPr>
            <xdr:cNvPr id="39953" name="Check Box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16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104775</xdr:rowOff>
        </xdr:from>
        <xdr:to>
          <xdr:col>5</xdr:col>
          <xdr:colOff>85725</xdr:colOff>
          <xdr:row>29</xdr:row>
          <xdr:rowOff>28575</xdr:rowOff>
        </xdr:to>
        <xdr:sp macro="" textlink="">
          <xdr:nvSpPr>
            <xdr:cNvPr id="39954" name="Check Box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16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104775</xdr:rowOff>
        </xdr:from>
        <xdr:to>
          <xdr:col>5</xdr:col>
          <xdr:colOff>85725</xdr:colOff>
          <xdr:row>30</xdr:row>
          <xdr:rowOff>28575</xdr:rowOff>
        </xdr:to>
        <xdr:sp macro="" textlink="">
          <xdr:nvSpPr>
            <xdr:cNvPr id="39955" name="Check Box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16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104775</xdr:rowOff>
        </xdr:from>
        <xdr:to>
          <xdr:col>5</xdr:col>
          <xdr:colOff>85725</xdr:colOff>
          <xdr:row>31</xdr:row>
          <xdr:rowOff>28575</xdr:rowOff>
        </xdr:to>
        <xdr:sp macro="" textlink="">
          <xdr:nvSpPr>
            <xdr:cNvPr id="39956" name="Check Box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16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104775</xdr:rowOff>
        </xdr:from>
        <xdr:to>
          <xdr:col>5</xdr:col>
          <xdr:colOff>85725</xdr:colOff>
          <xdr:row>32</xdr:row>
          <xdr:rowOff>28575</xdr:rowOff>
        </xdr:to>
        <xdr:sp macro="" textlink="">
          <xdr:nvSpPr>
            <xdr:cNvPr id="39957" name="Check Box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16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104775</xdr:rowOff>
        </xdr:from>
        <xdr:to>
          <xdr:col>5</xdr:col>
          <xdr:colOff>85725</xdr:colOff>
          <xdr:row>33</xdr:row>
          <xdr:rowOff>28575</xdr:rowOff>
        </xdr:to>
        <xdr:sp macro="" textlink="">
          <xdr:nvSpPr>
            <xdr:cNvPr id="39958" name="Check Box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16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104775</xdr:rowOff>
        </xdr:from>
        <xdr:to>
          <xdr:col>5</xdr:col>
          <xdr:colOff>85725</xdr:colOff>
          <xdr:row>34</xdr:row>
          <xdr:rowOff>28575</xdr:rowOff>
        </xdr:to>
        <xdr:sp macro="" textlink="">
          <xdr:nvSpPr>
            <xdr:cNvPr id="39959" name="Check Box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16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104775</xdr:rowOff>
        </xdr:from>
        <xdr:to>
          <xdr:col>5</xdr:col>
          <xdr:colOff>85725</xdr:colOff>
          <xdr:row>35</xdr:row>
          <xdr:rowOff>28575</xdr:rowOff>
        </xdr:to>
        <xdr:sp macro="" textlink="">
          <xdr:nvSpPr>
            <xdr:cNvPr id="39960" name="Check Box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16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104775</xdr:rowOff>
        </xdr:from>
        <xdr:to>
          <xdr:col>5</xdr:col>
          <xdr:colOff>85725</xdr:colOff>
          <xdr:row>36</xdr:row>
          <xdr:rowOff>28575</xdr:rowOff>
        </xdr:to>
        <xdr:sp macro="" textlink="">
          <xdr:nvSpPr>
            <xdr:cNvPr id="39961" name="Check Box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16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104775</xdr:rowOff>
        </xdr:from>
        <xdr:to>
          <xdr:col>5</xdr:col>
          <xdr:colOff>85725</xdr:colOff>
          <xdr:row>37</xdr:row>
          <xdr:rowOff>28575</xdr:rowOff>
        </xdr:to>
        <xdr:sp macro="" textlink="">
          <xdr:nvSpPr>
            <xdr:cNvPr id="39962" name="Check Box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16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104775</xdr:rowOff>
        </xdr:from>
        <xdr:to>
          <xdr:col>5</xdr:col>
          <xdr:colOff>85725</xdr:colOff>
          <xdr:row>38</xdr:row>
          <xdr:rowOff>28575</xdr:rowOff>
        </xdr:to>
        <xdr:sp macro="" textlink="">
          <xdr:nvSpPr>
            <xdr:cNvPr id="39963" name="Check Box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16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104775</xdr:rowOff>
        </xdr:from>
        <xdr:to>
          <xdr:col>5</xdr:col>
          <xdr:colOff>85725</xdr:colOff>
          <xdr:row>39</xdr:row>
          <xdr:rowOff>28575</xdr:rowOff>
        </xdr:to>
        <xdr:sp macro="" textlink="">
          <xdr:nvSpPr>
            <xdr:cNvPr id="39964" name="Check Box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16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104775</xdr:rowOff>
        </xdr:from>
        <xdr:to>
          <xdr:col>5</xdr:col>
          <xdr:colOff>85725</xdr:colOff>
          <xdr:row>40</xdr:row>
          <xdr:rowOff>28575</xdr:rowOff>
        </xdr:to>
        <xdr:sp macro="" textlink="">
          <xdr:nvSpPr>
            <xdr:cNvPr id="39965" name="Check Box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16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104775</xdr:rowOff>
        </xdr:from>
        <xdr:to>
          <xdr:col>5</xdr:col>
          <xdr:colOff>85725</xdr:colOff>
          <xdr:row>41</xdr:row>
          <xdr:rowOff>28575</xdr:rowOff>
        </xdr:to>
        <xdr:sp macro="" textlink="">
          <xdr:nvSpPr>
            <xdr:cNvPr id="39966" name="Check Box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16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114300</xdr:rowOff>
        </xdr:from>
        <xdr:to>
          <xdr:col>10</xdr:col>
          <xdr:colOff>85725</xdr:colOff>
          <xdr:row>13</xdr:row>
          <xdr:rowOff>38100</xdr:rowOff>
        </xdr:to>
        <xdr:sp macro="" textlink="">
          <xdr:nvSpPr>
            <xdr:cNvPr id="39967" name="Check Box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16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114300</xdr:rowOff>
        </xdr:from>
        <xdr:to>
          <xdr:col>10</xdr:col>
          <xdr:colOff>85725</xdr:colOff>
          <xdr:row>14</xdr:row>
          <xdr:rowOff>38100</xdr:rowOff>
        </xdr:to>
        <xdr:sp macro="" textlink="">
          <xdr:nvSpPr>
            <xdr:cNvPr id="39968" name="Check Box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16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114300</xdr:rowOff>
        </xdr:from>
        <xdr:to>
          <xdr:col>10</xdr:col>
          <xdr:colOff>85725</xdr:colOff>
          <xdr:row>15</xdr:row>
          <xdr:rowOff>38100</xdr:rowOff>
        </xdr:to>
        <xdr:sp macro="" textlink="">
          <xdr:nvSpPr>
            <xdr:cNvPr id="39969" name="Check Box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16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114300</xdr:rowOff>
        </xdr:from>
        <xdr:to>
          <xdr:col>10</xdr:col>
          <xdr:colOff>85725</xdr:colOff>
          <xdr:row>16</xdr:row>
          <xdr:rowOff>38100</xdr:rowOff>
        </xdr:to>
        <xdr:sp macro="" textlink="">
          <xdr:nvSpPr>
            <xdr:cNvPr id="39970" name="Check Box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16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114300</xdr:rowOff>
        </xdr:from>
        <xdr:to>
          <xdr:col>10</xdr:col>
          <xdr:colOff>85725</xdr:colOff>
          <xdr:row>17</xdr:row>
          <xdr:rowOff>38100</xdr:rowOff>
        </xdr:to>
        <xdr:sp macro="" textlink="">
          <xdr:nvSpPr>
            <xdr:cNvPr id="39971" name="Check Box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16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114300</xdr:rowOff>
        </xdr:from>
        <xdr:to>
          <xdr:col>10</xdr:col>
          <xdr:colOff>85725</xdr:colOff>
          <xdr:row>18</xdr:row>
          <xdr:rowOff>38100</xdr:rowOff>
        </xdr:to>
        <xdr:sp macro="" textlink="">
          <xdr:nvSpPr>
            <xdr:cNvPr id="39972" name="Check Box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16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114300</xdr:rowOff>
        </xdr:from>
        <xdr:to>
          <xdr:col>10</xdr:col>
          <xdr:colOff>85725</xdr:colOff>
          <xdr:row>19</xdr:row>
          <xdr:rowOff>38100</xdr:rowOff>
        </xdr:to>
        <xdr:sp macro="" textlink="">
          <xdr:nvSpPr>
            <xdr:cNvPr id="39973" name="Check Box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16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114300</xdr:rowOff>
        </xdr:from>
        <xdr:to>
          <xdr:col>10</xdr:col>
          <xdr:colOff>85725</xdr:colOff>
          <xdr:row>20</xdr:row>
          <xdr:rowOff>38100</xdr:rowOff>
        </xdr:to>
        <xdr:sp macro="" textlink="">
          <xdr:nvSpPr>
            <xdr:cNvPr id="39974" name="Check Box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16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114300</xdr:rowOff>
        </xdr:from>
        <xdr:to>
          <xdr:col>10</xdr:col>
          <xdr:colOff>85725</xdr:colOff>
          <xdr:row>21</xdr:row>
          <xdr:rowOff>38100</xdr:rowOff>
        </xdr:to>
        <xdr:sp macro="" textlink="">
          <xdr:nvSpPr>
            <xdr:cNvPr id="39975" name="Check Box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16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114300</xdr:rowOff>
        </xdr:from>
        <xdr:to>
          <xdr:col>10</xdr:col>
          <xdr:colOff>85725</xdr:colOff>
          <xdr:row>22</xdr:row>
          <xdr:rowOff>38100</xdr:rowOff>
        </xdr:to>
        <xdr:sp macro="" textlink="">
          <xdr:nvSpPr>
            <xdr:cNvPr id="39976" name="Check Box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16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114300</xdr:rowOff>
        </xdr:from>
        <xdr:to>
          <xdr:col>10</xdr:col>
          <xdr:colOff>85725</xdr:colOff>
          <xdr:row>23</xdr:row>
          <xdr:rowOff>38100</xdr:rowOff>
        </xdr:to>
        <xdr:sp macro="" textlink="">
          <xdr:nvSpPr>
            <xdr:cNvPr id="39977" name="Check Box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16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114300</xdr:rowOff>
        </xdr:from>
        <xdr:to>
          <xdr:col>10</xdr:col>
          <xdr:colOff>85725</xdr:colOff>
          <xdr:row>24</xdr:row>
          <xdr:rowOff>38100</xdr:rowOff>
        </xdr:to>
        <xdr:sp macro="" textlink="">
          <xdr:nvSpPr>
            <xdr:cNvPr id="39978" name="Check Box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16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114300</xdr:rowOff>
        </xdr:from>
        <xdr:to>
          <xdr:col>10</xdr:col>
          <xdr:colOff>85725</xdr:colOff>
          <xdr:row>25</xdr:row>
          <xdr:rowOff>38100</xdr:rowOff>
        </xdr:to>
        <xdr:sp macro="" textlink="">
          <xdr:nvSpPr>
            <xdr:cNvPr id="39979" name="Check Box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16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114300</xdr:rowOff>
        </xdr:from>
        <xdr:to>
          <xdr:col>10</xdr:col>
          <xdr:colOff>85725</xdr:colOff>
          <xdr:row>26</xdr:row>
          <xdr:rowOff>38100</xdr:rowOff>
        </xdr:to>
        <xdr:sp macro="" textlink="">
          <xdr:nvSpPr>
            <xdr:cNvPr id="39980" name="Check Box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16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114300</xdr:rowOff>
        </xdr:from>
        <xdr:to>
          <xdr:col>10</xdr:col>
          <xdr:colOff>85725</xdr:colOff>
          <xdr:row>27</xdr:row>
          <xdr:rowOff>38100</xdr:rowOff>
        </xdr:to>
        <xdr:sp macro="" textlink="">
          <xdr:nvSpPr>
            <xdr:cNvPr id="39981" name="Check Box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16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114300</xdr:rowOff>
        </xdr:from>
        <xdr:to>
          <xdr:col>10</xdr:col>
          <xdr:colOff>85725</xdr:colOff>
          <xdr:row>28</xdr:row>
          <xdr:rowOff>38100</xdr:rowOff>
        </xdr:to>
        <xdr:sp macro="" textlink="">
          <xdr:nvSpPr>
            <xdr:cNvPr id="39982" name="Check Box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16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114300</xdr:rowOff>
        </xdr:from>
        <xdr:to>
          <xdr:col>10</xdr:col>
          <xdr:colOff>85725</xdr:colOff>
          <xdr:row>29</xdr:row>
          <xdr:rowOff>38100</xdr:rowOff>
        </xdr:to>
        <xdr:sp macro="" textlink="">
          <xdr:nvSpPr>
            <xdr:cNvPr id="39983" name="Check Box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16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114300</xdr:rowOff>
        </xdr:from>
        <xdr:to>
          <xdr:col>10</xdr:col>
          <xdr:colOff>85725</xdr:colOff>
          <xdr:row>30</xdr:row>
          <xdr:rowOff>38100</xdr:rowOff>
        </xdr:to>
        <xdr:sp macro="" textlink="">
          <xdr:nvSpPr>
            <xdr:cNvPr id="39984" name="Check Box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16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114300</xdr:rowOff>
        </xdr:from>
        <xdr:to>
          <xdr:col>10</xdr:col>
          <xdr:colOff>85725</xdr:colOff>
          <xdr:row>31</xdr:row>
          <xdr:rowOff>38100</xdr:rowOff>
        </xdr:to>
        <xdr:sp macro="" textlink="">
          <xdr:nvSpPr>
            <xdr:cNvPr id="39985" name="Check Box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16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114300</xdr:rowOff>
        </xdr:from>
        <xdr:to>
          <xdr:col>10</xdr:col>
          <xdr:colOff>85725</xdr:colOff>
          <xdr:row>32</xdr:row>
          <xdr:rowOff>38100</xdr:rowOff>
        </xdr:to>
        <xdr:sp macro="" textlink="">
          <xdr:nvSpPr>
            <xdr:cNvPr id="39986" name="Check Box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16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114300</xdr:rowOff>
        </xdr:from>
        <xdr:to>
          <xdr:col>10</xdr:col>
          <xdr:colOff>85725</xdr:colOff>
          <xdr:row>33</xdr:row>
          <xdr:rowOff>38100</xdr:rowOff>
        </xdr:to>
        <xdr:sp macro="" textlink="">
          <xdr:nvSpPr>
            <xdr:cNvPr id="39987" name="Check Box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16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114300</xdr:rowOff>
        </xdr:from>
        <xdr:to>
          <xdr:col>10</xdr:col>
          <xdr:colOff>85725</xdr:colOff>
          <xdr:row>34</xdr:row>
          <xdr:rowOff>38100</xdr:rowOff>
        </xdr:to>
        <xdr:sp macro="" textlink="">
          <xdr:nvSpPr>
            <xdr:cNvPr id="39988" name="Check Box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16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114300</xdr:rowOff>
        </xdr:from>
        <xdr:to>
          <xdr:col>10</xdr:col>
          <xdr:colOff>85725</xdr:colOff>
          <xdr:row>35</xdr:row>
          <xdr:rowOff>38100</xdr:rowOff>
        </xdr:to>
        <xdr:sp macro="" textlink="">
          <xdr:nvSpPr>
            <xdr:cNvPr id="39989" name="Check Box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16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114300</xdr:rowOff>
        </xdr:from>
        <xdr:to>
          <xdr:col>10</xdr:col>
          <xdr:colOff>85725</xdr:colOff>
          <xdr:row>36</xdr:row>
          <xdr:rowOff>38100</xdr:rowOff>
        </xdr:to>
        <xdr:sp macro="" textlink="">
          <xdr:nvSpPr>
            <xdr:cNvPr id="39990" name="Check Box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16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114300</xdr:rowOff>
        </xdr:from>
        <xdr:to>
          <xdr:col>10</xdr:col>
          <xdr:colOff>85725</xdr:colOff>
          <xdr:row>37</xdr:row>
          <xdr:rowOff>38100</xdr:rowOff>
        </xdr:to>
        <xdr:sp macro="" textlink="">
          <xdr:nvSpPr>
            <xdr:cNvPr id="39991" name="Check Box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16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114300</xdr:rowOff>
        </xdr:from>
        <xdr:to>
          <xdr:col>10</xdr:col>
          <xdr:colOff>85725</xdr:colOff>
          <xdr:row>38</xdr:row>
          <xdr:rowOff>38100</xdr:rowOff>
        </xdr:to>
        <xdr:sp macro="" textlink="">
          <xdr:nvSpPr>
            <xdr:cNvPr id="39992" name="Check Box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16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114300</xdr:rowOff>
        </xdr:from>
        <xdr:to>
          <xdr:col>10</xdr:col>
          <xdr:colOff>85725</xdr:colOff>
          <xdr:row>39</xdr:row>
          <xdr:rowOff>38100</xdr:rowOff>
        </xdr:to>
        <xdr:sp macro="" textlink="">
          <xdr:nvSpPr>
            <xdr:cNvPr id="39993" name="Check Box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16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114300</xdr:rowOff>
        </xdr:from>
        <xdr:to>
          <xdr:col>10</xdr:col>
          <xdr:colOff>85725</xdr:colOff>
          <xdr:row>40</xdr:row>
          <xdr:rowOff>38100</xdr:rowOff>
        </xdr:to>
        <xdr:sp macro="" textlink="">
          <xdr:nvSpPr>
            <xdr:cNvPr id="39994" name="Check Box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16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114300</xdr:rowOff>
        </xdr:from>
        <xdr:to>
          <xdr:col>10</xdr:col>
          <xdr:colOff>85725</xdr:colOff>
          <xdr:row>41</xdr:row>
          <xdr:rowOff>38100</xdr:rowOff>
        </xdr:to>
        <xdr:sp macro="" textlink="">
          <xdr:nvSpPr>
            <xdr:cNvPr id="39995" name="Check Box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16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104775</xdr:rowOff>
        </xdr:from>
        <xdr:to>
          <xdr:col>5</xdr:col>
          <xdr:colOff>85725</xdr:colOff>
          <xdr:row>44</xdr:row>
          <xdr:rowOff>28575</xdr:rowOff>
        </xdr:to>
        <xdr:sp macro="" textlink="">
          <xdr:nvSpPr>
            <xdr:cNvPr id="39996" name="Check Box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16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104775</xdr:rowOff>
        </xdr:from>
        <xdr:to>
          <xdr:col>5</xdr:col>
          <xdr:colOff>85725</xdr:colOff>
          <xdr:row>45</xdr:row>
          <xdr:rowOff>28575</xdr:rowOff>
        </xdr:to>
        <xdr:sp macro="" textlink="">
          <xdr:nvSpPr>
            <xdr:cNvPr id="39997" name="Check Box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16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39998" name="Check Box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16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114300</xdr:rowOff>
        </xdr:from>
        <xdr:to>
          <xdr:col>10</xdr:col>
          <xdr:colOff>85725</xdr:colOff>
          <xdr:row>44</xdr:row>
          <xdr:rowOff>38100</xdr:rowOff>
        </xdr:to>
        <xdr:sp macro="" textlink="">
          <xdr:nvSpPr>
            <xdr:cNvPr id="39999" name="Check Box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16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114300</xdr:rowOff>
        </xdr:from>
        <xdr:to>
          <xdr:col>10</xdr:col>
          <xdr:colOff>85725</xdr:colOff>
          <xdr:row>45</xdr:row>
          <xdr:rowOff>38100</xdr:rowOff>
        </xdr:to>
        <xdr:sp macro="" textlink="">
          <xdr:nvSpPr>
            <xdr:cNvPr id="40000" name="Check Box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16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114300</xdr:rowOff>
        </xdr:from>
        <xdr:to>
          <xdr:col>10</xdr:col>
          <xdr:colOff>85725</xdr:colOff>
          <xdr:row>46</xdr:row>
          <xdr:rowOff>38100</xdr:rowOff>
        </xdr:to>
        <xdr:sp macro="" textlink="">
          <xdr:nvSpPr>
            <xdr:cNvPr id="40001" name="Check Box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16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114300</xdr:rowOff>
        </xdr:from>
        <xdr:to>
          <xdr:col>10</xdr:col>
          <xdr:colOff>85725</xdr:colOff>
          <xdr:row>47</xdr:row>
          <xdr:rowOff>38100</xdr:rowOff>
        </xdr:to>
        <xdr:sp macro="" textlink="">
          <xdr:nvSpPr>
            <xdr:cNvPr id="40002" name="Check Box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16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114300</xdr:rowOff>
        </xdr:from>
        <xdr:to>
          <xdr:col>10</xdr:col>
          <xdr:colOff>85725</xdr:colOff>
          <xdr:row>48</xdr:row>
          <xdr:rowOff>38100</xdr:rowOff>
        </xdr:to>
        <xdr:sp macro="" textlink="">
          <xdr:nvSpPr>
            <xdr:cNvPr id="40003" name="Check Box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16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114300</xdr:rowOff>
        </xdr:from>
        <xdr:to>
          <xdr:col>10</xdr:col>
          <xdr:colOff>85725</xdr:colOff>
          <xdr:row>49</xdr:row>
          <xdr:rowOff>38100</xdr:rowOff>
        </xdr:to>
        <xdr:sp macro="" textlink="">
          <xdr:nvSpPr>
            <xdr:cNvPr id="40004" name="Check Box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16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40005" name="Check Box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16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2743200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Développer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2752725</xdr:colOff>
          <xdr:row>5</xdr:row>
          <xdr:rowOff>19050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17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Réduire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4</xdr:row>
          <xdr:rowOff>0</xdr:rowOff>
        </xdr:from>
        <xdr:to>
          <xdr:col>16</xdr:col>
          <xdr:colOff>1257300</xdr:colOff>
          <xdr:row>5</xdr:row>
          <xdr:rowOff>104775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17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161925</xdr:colOff>
          <xdr:row>5</xdr:row>
          <xdr:rowOff>19050</xdr:rowOff>
        </xdr:to>
        <xdr:sp macro="" textlink="">
          <xdr:nvSpPr>
            <xdr:cNvPr id="40964" name="Check Box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17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161925</xdr:colOff>
          <xdr:row>6</xdr:row>
          <xdr:rowOff>19050</xdr:rowOff>
        </xdr:to>
        <xdr:sp macro="" textlink="">
          <xdr:nvSpPr>
            <xdr:cNvPr id="40965" name="Check Box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17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161925</xdr:colOff>
          <xdr:row>7</xdr:row>
          <xdr:rowOff>19050</xdr:rowOff>
        </xdr:to>
        <xdr:sp macro="" textlink="">
          <xdr:nvSpPr>
            <xdr:cNvPr id="40966" name="Check Box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17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38100</xdr:colOff>
          <xdr:row>8</xdr:row>
          <xdr:rowOff>19050</xdr:rowOff>
        </xdr:to>
        <xdr:sp macro="" textlink="">
          <xdr:nvSpPr>
            <xdr:cNvPr id="40967" name="Check Box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17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38100</xdr:colOff>
          <xdr:row>9</xdr:row>
          <xdr:rowOff>19050</xdr:rowOff>
        </xdr:to>
        <xdr:sp macro="" textlink="">
          <xdr:nvSpPr>
            <xdr:cNvPr id="40968" name="Check Box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17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38100</xdr:colOff>
          <xdr:row>10</xdr:row>
          <xdr:rowOff>19050</xdr:rowOff>
        </xdr:to>
        <xdr:sp macro="" textlink="">
          <xdr:nvSpPr>
            <xdr:cNvPr id="40969" name="Check Box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17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38100</xdr:colOff>
          <xdr:row>11</xdr:row>
          <xdr:rowOff>19050</xdr:rowOff>
        </xdr:to>
        <xdr:sp macro="" textlink="">
          <xdr:nvSpPr>
            <xdr:cNvPr id="40970" name="Check Box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17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38100</xdr:colOff>
          <xdr:row>12</xdr:row>
          <xdr:rowOff>19050</xdr:rowOff>
        </xdr:to>
        <xdr:sp macro="" textlink="">
          <xdr:nvSpPr>
            <xdr:cNvPr id="40971" name="Check Box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17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38100</xdr:colOff>
          <xdr:row>13</xdr:row>
          <xdr:rowOff>19050</xdr:rowOff>
        </xdr:to>
        <xdr:sp macro="" textlink="">
          <xdr:nvSpPr>
            <xdr:cNvPr id="40972" name="Check Box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17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38100</xdr:colOff>
          <xdr:row>14</xdr:row>
          <xdr:rowOff>28575</xdr:rowOff>
        </xdr:to>
        <xdr:sp macro="" textlink="">
          <xdr:nvSpPr>
            <xdr:cNvPr id="40973" name="Check Box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17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38100</xdr:colOff>
          <xdr:row>15</xdr:row>
          <xdr:rowOff>19050</xdr:rowOff>
        </xdr:to>
        <xdr:sp macro="" textlink="">
          <xdr:nvSpPr>
            <xdr:cNvPr id="40974" name="Check Box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17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38100</xdr:colOff>
          <xdr:row>16</xdr:row>
          <xdr:rowOff>19050</xdr:rowOff>
        </xdr:to>
        <xdr:sp macro="" textlink="">
          <xdr:nvSpPr>
            <xdr:cNvPr id="40975" name="Check Box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17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38100</xdr:colOff>
          <xdr:row>17</xdr:row>
          <xdr:rowOff>19050</xdr:rowOff>
        </xdr:to>
        <xdr:sp macro="" textlink="">
          <xdr:nvSpPr>
            <xdr:cNvPr id="40976" name="Check Box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17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38100</xdr:colOff>
          <xdr:row>18</xdr:row>
          <xdr:rowOff>19050</xdr:rowOff>
        </xdr:to>
        <xdr:sp macro="" textlink="">
          <xdr:nvSpPr>
            <xdr:cNvPr id="40977" name="Check Box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17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38100</xdr:colOff>
          <xdr:row>19</xdr:row>
          <xdr:rowOff>19050</xdr:rowOff>
        </xdr:to>
        <xdr:sp macro="" textlink="">
          <xdr:nvSpPr>
            <xdr:cNvPr id="40978" name="Check Box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17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38100</xdr:colOff>
          <xdr:row>20</xdr:row>
          <xdr:rowOff>19050</xdr:rowOff>
        </xdr:to>
        <xdr:sp macro="" textlink="">
          <xdr:nvSpPr>
            <xdr:cNvPr id="40979" name="Check Box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17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38100</xdr:colOff>
          <xdr:row>21</xdr:row>
          <xdr:rowOff>19050</xdr:rowOff>
        </xdr:to>
        <xdr:sp macro="" textlink="">
          <xdr:nvSpPr>
            <xdr:cNvPr id="40980" name="Check Box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17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38100</xdr:colOff>
          <xdr:row>22</xdr:row>
          <xdr:rowOff>19050</xdr:rowOff>
        </xdr:to>
        <xdr:sp macro="" textlink="">
          <xdr:nvSpPr>
            <xdr:cNvPr id="40981" name="Check Box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17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38100</xdr:colOff>
          <xdr:row>23</xdr:row>
          <xdr:rowOff>19050</xdr:rowOff>
        </xdr:to>
        <xdr:sp macro="" textlink="">
          <xdr:nvSpPr>
            <xdr:cNvPr id="40982" name="Check Box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17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38100</xdr:colOff>
          <xdr:row>24</xdr:row>
          <xdr:rowOff>19050</xdr:rowOff>
        </xdr:to>
        <xdr:sp macro="" textlink="">
          <xdr:nvSpPr>
            <xdr:cNvPr id="40983" name="Check Box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17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38100</xdr:colOff>
          <xdr:row>25</xdr:row>
          <xdr:rowOff>19050</xdr:rowOff>
        </xdr:to>
        <xdr:sp macro="" textlink="">
          <xdr:nvSpPr>
            <xdr:cNvPr id="40984" name="Check Box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17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38100</xdr:colOff>
          <xdr:row>26</xdr:row>
          <xdr:rowOff>19050</xdr:rowOff>
        </xdr:to>
        <xdr:sp macro="" textlink="">
          <xdr:nvSpPr>
            <xdr:cNvPr id="40985" name="Check Box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17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38100</xdr:colOff>
          <xdr:row>27</xdr:row>
          <xdr:rowOff>19050</xdr:rowOff>
        </xdr:to>
        <xdr:sp macro="" textlink="">
          <xdr:nvSpPr>
            <xdr:cNvPr id="40986" name="Check Box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17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38100</xdr:colOff>
          <xdr:row>28</xdr:row>
          <xdr:rowOff>19050</xdr:rowOff>
        </xdr:to>
        <xdr:sp macro="" textlink="">
          <xdr:nvSpPr>
            <xdr:cNvPr id="40987" name="Check Box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17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38100</xdr:colOff>
          <xdr:row>29</xdr:row>
          <xdr:rowOff>19050</xdr:rowOff>
        </xdr:to>
        <xdr:sp macro="" textlink="">
          <xdr:nvSpPr>
            <xdr:cNvPr id="40988" name="Check Box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17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38100</xdr:colOff>
          <xdr:row>30</xdr:row>
          <xdr:rowOff>19050</xdr:rowOff>
        </xdr:to>
        <xdr:sp macro="" textlink="">
          <xdr:nvSpPr>
            <xdr:cNvPr id="40989" name="Check Box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17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38100</xdr:colOff>
          <xdr:row>31</xdr:row>
          <xdr:rowOff>19050</xdr:rowOff>
        </xdr:to>
        <xdr:sp macro="" textlink="">
          <xdr:nvSpPr>
            <xdr:cNvPr id="40990" name="Check Box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17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38100</xdr:colOff>
          <xdr:row>32</xdr:row>
          <xdr:rowOff>19050</xdr:rowOff>
        </xdr:to>
        <xdr:sp macro="" textlink="">
          <xdr:nvSpPr>
            <xdr:cNvPr id="40991" name="Check Box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17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38100</xdr:colOff>
          <xdr:row>33</xdr:row>
          <xdr:rowOff>19050</xdr:rowOff>
        </xdr:to>
        <xdr:sp macro="" textlink="">
          <xdr:nvSpPr>
            <xdr:cNvPr id="40992" name="Check Box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17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38100</xdr:colOff>
          <xdr:row>34</xdr:row>
          <xdr:rowOff>19050</xdr:rowOff>
        </xdr:to>
        <xdr:sp macro="" textlink="">
          <xdr:nvSpPr>
            <xdr:cNvPr id="40993" name="Check Box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17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38100</xdr:colOff>
          <xdr:row>35</xdr:row>
          <xdr:rowOff>19050</xdr:rowOff>
        </xdr:to>
        <xdr:sp macro="" textlink="">
          <xdr:nvSpPr>
            <xdr:cNvPr id="40994" name="Check Box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17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38100</xdr:colOff>
          <xdr:row>36</xdr:row>
          <xdr:rowOff>19050</xdr:rowOff>
        </xdr:to>
        <xdr:sp macro="" textlink="">
          <xdr:nvSpPr>
            <xdr:cNvPr id="40995" name="Check Box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17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38100</xdr:colOff>
          <xdr:row>37</xdr:row>
          <xdr:rowOff>19050</xdr:rowOff>
        </xdr:to>
        <xdr:sp macro="" textlink="">
          <xdr:nvSpPr>
            <xdr:cNvPr id="40996" name="Check Box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17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38100</xdr:colOff>
          <xdr:row>38</xdr:row>
          <xdr:rowOff>19050</xdr:rowOff>
        </xdr:to>
        <xdr:sp macro="" textlink="">
          <xdr:nvSpPr>
            <xdr:cNvPr id="40997" name="Check Box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17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38100</xdr:colOff>
          <xdr:row>39</xdr:row>
          <xdr:rowOff>19050</xdr:rowOff>
        </xdr:to>
        <xdr:sp macro="" textlink="">
          <xdr:nvSpPr>
            <xdr:cNvPr id="40998" name="Check Box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17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38100</xdr:colOff>
          <xdr:row>40</xdr:row>
          <xdr:rowOff>19050</xdr:rowOff>
        </xdr:to>
        <xdr:sp macro="" textlink="">
          <xdr:nvSpPr>
            <xdr:cNvPr id="40999" name="Check Box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17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38100</xdr:colOff>
          <xdr:row>41</xdr:row>
          <xdr:rowOff>19050</xdr:rowOff>
        </xdr:to>
        <xdr:sp macro="" textlink="">
          <xdr:nvSpPr>
            <xdr:cNvPr id="41000" name="Check Box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17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38100</xdr:colOff>
          <xdr:row>42</xdr:row>
          <xdr:rowOff>19050</xdr:rowOff>
        </xdr:to>
        <xdr:sp macro="" textlink="">
          <xdr:nvSpPr>
            <xdr:cNvPr id="41001" name="Check Box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17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38100</xdr:colOff>
          <xdr:row>43</xdr:row>
          <xdr:rowOff>19050</xdr:rowOff>
        </xdr:to>
        <xdr:sp macro="" textlink="">
          <xdr:nvSpPr>
            <xdr:cNvPr id="41002" name="Check Box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17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38100</xdr:colOff>
          <xdr:row>44</xdr:row>
          <xdr:rowOff>19050</xdr:rowOff>
        </xdr:to>
        <xdr:sp macro="" textlink="">
          <xdr:nvSpPr>
            <xdr:cNvPr id="41003" name="Check Box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17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38100</xdr:colOff>
          <xdr:row>45</xdr:row>
          <xdr:rowOff>19050</xdr:rowOff>
        </xdr:to>
        <xdr:sp macro="" textlink="">
          <xdr:nvSpPr>
            <xdr:cNvPr id="41004" name="Check Box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17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38100</xdr:colOff>
          <xdr:row>46</xdr:row>
          <xdr:rowOff>19050</xdr:rowOff>
        </xdr:to>
        <xdr:sp macro="" textlink="">
          <xdr:nvSpPr>
            <xdr:cNvPr id="41005" name="Check Box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17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38100</xdr:colOff>
          <xdr:row>47</xdr:row>
          <xdr:rowOff>19050</xdr:rowOff>
        </xdr:to>
        <xdr:sp macro="" textlink="">
          <xdr:nvSpPr>
            <xdr:cNvPr id="41006" name="Check Box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17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38100</xdr:colOff>
          <xdr:row>48</xdr:row>
          <xdr:rowOff>19050</xdr:rowOff>
        </xdr:to>
        <xdr:sp macro="" textlink="">
          <xdr:nvSpPr>
            <xdr:cNvPr id="41007" name="Check Box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17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38100</xdr:colOff>
          <xdr:row>49</xdr:row>
          <xdr:rowOff>19050</xdr:rowOff>
        </xdr:to>
        <xdr:sp macro="" textlink="">
          <xdr:nvSpPr>
            <xdr:cNvPr id="41008" name="Check Box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17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49</xdr:row>
          <xdr:rowOff>0</xdr:rowOff>
        </xdr:from>
        <xdr:to>
          <xdr:col>8</xdr:col>
          <xdr:colOff>38100</xdr:colOff>
          <xdr:row>50</xdr:row>
          <xdr:rowOff>19050</xdr:rowOff>
        </xdr:to>
        <xdr:sp macro="" textlink="">
          <xdr:nvSpPr>
            <xdr:cNvPr id="41009" name="Check Box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17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50</xdr:row>
          <xdr:rowOff>0</xdr:rowOff>
        </xdr:from>
        <xdr:to>
          <xdr:col>8</xdr:col>
          <xdr:colOff>38100</xdr:colOff>
          <xdr:row>51</xdr:row>
          <xdr:rowOff>19050</xdr:rowOff>
        </xdr:to>
        <xdr:sp macro="" textlink="">
          <xdr:nvSpPr>
            <xdr:cNvPr id="41010" name="Check Box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17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51</xdr:row>
          <xdr:rowOff>0</xdr:rowOff>
        </xdr:from>
        <xdr:to>
          <xdr:col>8</xdr:col>
          <xdr:colOff>38100</xdr:colOff>
          <xdr:row>52</xdr:row>
          <xdr:rowOff>19050</xdr:rowOff>
        </xdr:to>
        <xdr:sp macro="" textlink="">
          <xdr:nvSpPr>
            <xdr:cNvPr id="41011" name="Check Box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17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52</xdr:row>
          <xdr:rowOff>0</xdr:rowOff>
        </xdr:from>
        <xdr:to>
          <xdr:col>8</xdr:col>
          <xdr:colOff>38100</xdr:colOff>
          <xdr:row>53</xdr:row>
          <xdr:rowOff>19050</xdr:rowOff>
        </xdr:to>
        <xdr:sp macro="" textlink="">
          <xdr:nvSpPr>
            <xdr:cNvPr id="41012" name="Check Box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17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53</xdr:row>
          <xdr:rowOff>0</xdr:rowOff>
        </xdr:from>
        <xdr:to>
          <xdr:col>8</xdr:col>
          <xdr:colOff>38100</xdr:colOff>
          <xdr:row>54</xdr:row>
          <xdr:rowOff>19050</xdr:rowOff>
        </xdr:to>
        <xdr:sp macro="" textlink="">
          <xdr:nvSpPr>
            <xdr:cNvPr id="41013" name="Check Box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17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54</xdr:row>
          <xdr:rowOff>0</xdr:rowOff>
        </xdr:from>
        <xdr:to>
          <xdr:col>8</xdr:col>
          <xdr:colOff>38100</xdr:colOff>
          <xdr:row>55</xdr:row>
          <xdr:rowOff>19050</xdr:rowOff>
        </xdr:to>
        <xdr:sp macro="" textlink="">
          <xdr:nvSpPr>
            <xdr:cNvPr id="41014" name="Check Box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17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55</xdr:row>
          <xdr:rowOff>0</xdr:rowOff>
        </xdr:from>
        <xdr:to>
          <xdr:col>8</xdr:col>
          <xdr:colOff>38100</xdr:colOff>
          <xdr:row>56</xdr:row>
          <xdr:rowOff>19050</xdr:rowOff>
        </xdr:to>
        <xdr:sp macro="" textlink="">
          <xdr:nvSpPr>
            <xdr:cNvPr id="41015" name="Check Box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17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56</xdr:row>
          <xdr:rowOff>0</xdr:rowOff>
        </xdr:from>
        <xdr:to>
          <xdr:col>8</xdr:col>
          <xdr:colOff>38100</xdr:colOff>
          <xdr:row>57</xdr:row>
          <xdr:rowOff>19050</xdr:rowOff>
        </xdr:to>
        <xdr:sp macro="" textlink="">
          <xdr:nvSpPr>
            <xdr:cNvPr id="41016" name="Check Box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17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57</xdr:row>
          <xdr:rowOff>0</xdr:rowOff>
        </xdr:from>
        <xdr:to>
          <xdr:col>8</xdr:col>
          <xdr:colOff>38100</xdr:colOff>
          <xdr:row>58</xdr:row>
          <xdr:rowOff>19050</xdr:rowOff>
        </xdr:to>
        <xdr:sp macro="" textlink="">
          <xdr:nvSpPr>
            <xdr:cNvPr id="41017" name="Check Box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17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58</xdr:row>
          <xdr:rowOff>0</xdr:rowOff>
        </xdr:from>
        <xdr:to>
          <xdr:col>8</xdr:col>
          <xdr:colOff>38100</xdr:colOff>
          <xdr:row>59</xdr:row>
          <xdr:rowOff>19050</xdr:rowOff>
        </xdr:to>
        <xdr:sp macro="" textlink="">
          <xdr:nvSpPr>
            <xdr:cNvPr id="41018" name="Check Box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17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0</xdr:rowOff>
        </xdr:from>
        <xdr:to>
          <xdr:col>8</xdr:col>
          <xdr:colOff>38100</xdr:colOff>
          <xdr:row>60</xdr:row>
          <xdr:rowOff>19050</xdr:rowOff>
        </xdr:to>
        <xdr:sp macro="" textlink="">
          <xdr:nvSpPr>
            <xdr:cNvPr id="41019" name="Check Box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17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60</xdr:row>
          <xdr:rowOff>0</xdr:rowOff>
        </xdr:from>
        <xdr:to>
          <xdr:col>8</xdr:col>
          <xdr:colOff>38100</xdr:colOff>
          <xdr:row>61</xdr:row>
          <xdr:rowOff>19050</xdr:rowOff>
        </xdr:to>
        <xdr:sp macro="" textlink="">
          <xdr:nvSpPr>
            <xdr:cNvPr id="41020" name="Check Box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17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61</xdr:row>
          <xdr:rowOff>0</xdr:rowOff>
        </xdr:from>
        <xdr:to>
          <xdr:col>8</xdr:col>
          <xdr:colOff>38100</xdr:colOff>
          <xdr:row>62</xdr:row>
          <xdr:rowOff>19050</xdr:rowOff>
        </xdr:to>
        <xdr:sp macro="" textlink="">
          <xdr:nvSpPr>
            <xdr:cNvPr id="41021" name="Check Box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17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62</xdr:row>
          <xdr:rowOff>0</xdr:rowOff>
        </xdr:from>
        <xdr:to>
          <xdr:col>8</xdr:col>
          <xdr:colOff>38100</xdr:colOff>
          <xdr:row>63</xdr:row>
          <xdr:rowOff>19050</xdr:rowOff>
        </xdr:to>
        <xdr:sp macro="" textlink="">
          <xdr:nvSpPr>
            <xdr:cNvPr id="41022" name="Check Box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17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63</xdr:row>
          <xdr:rowOff>0</xdr:rowOff>
        </xdr:from>
        <xdr:to>
          <xdr:col>8</xdr:col>
          <xdr:colOff>38100</xdr:colOff>
          <xdr:row>64</xdr:row>
          <xdr:rowOff>19050</xdr:rowOff>
        </xdr:to>
        <xdr:sp macro="" textlink="">
          <xdr:nvSpPr>
            <xdr:cNvPr id="41023" name="Check Box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17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64</xdr:row>
          <xdr:rowOff>0</xdr:rowOff>
        </xdr:from>
        <xdr:to>
          <xdr:col>8</xdr:col>
          <xdr:colOff>38100</xdr:colOff>
          <xdr:row>65</xdr:row>
          <xdr:rowOff>19050</xdr:rowOff>
        </xdr:to>
        <xdr:sp macro="" textlink="">
          <xdr:nvSpPr>
            <xdr:cNvPr id="41024" name="Check Box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17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65</xdr:row>
          <xdr:rowOff>0</xdr:rowOff>
        </xdr:from>
        <xdr:to>
          <xdr:col>8</xdr:col>
          <xdr:colOff>38100</xdr:colOff>
          <xdr:row>66</xdr:row>
          <xdr:rowOff>19050</xdr:rowOff>
        </xdr:to>
        <xdr:sp macro="" textlink="">
          <xdr:nvSpPr>
            <xdr:cNvPr id="41025" name="Check Box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17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66</xdr:row>
          <xdr:rowOff>0</xdr:rowOff>
        </xdr:from>
        <xdr:to>
          <xdr:col>8</xdr:col>
          <xdr:colOff>38100</xdr:colOff>
          <xdr:row>67</xdr:row>
          <xdr:rowOff>19050</xdr:rowOff>
        </xdr:to>
        <xdr:sp macro="" textlink="">
          <xdr:nvSpPr>
            <xdr:cNvPr id="41026" name="Check Box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17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67</xdr:row>
          <xdr:rowOff>0</xdr:rowOff>
        </xdr:from>
        <xdr:to>
          <xdr:col>8</xdr:col>
          <xdr:colOff>38100</xdr:colOff>
          <xdr:row>68</xdr:row>
          <xdr:rowOff>19050</xdr:rowOff>
        </xdr:to>
        <xdr:sp macro="" textlink="">
          <xdr:nvSpPr>
            <xdr:cNvPr id="41027" name="Check Box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17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68</xdr:row>
          <xdr:rowOff>0</xdr:rowOff>
        </xdr:from>
        <xdr:to>
          <xdr:col>8</xdr:col>
          <xdr:colOff>38100</xdr:colOff>
          <xdr:row>69</xdr:row>
          <xdr:rowOff>19050</xdr:rowOff>
        </xdr:to>
        <xdr:sp macro="" textlink="">
          <xdr:nvSpPr>
            <xdr:cNvPr id="41028" name="Check Box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17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69</xdr:row>
          <xdr:rowOff>0</xdr:rowOff>
        </xdr:from>
        <xdr:to>
          <xdr:col>8</xdr:col>
          <xdr:colOff>38100</xdr:colOff>
          <xdr:row>70</xdr:row>
          <xdr:rowOff>19050</xdr:rowOff>
        </xdr:to>
        <xdr:sp macro="" textlink="">
          <xdr:nvSpPr>
            <xdr:cNvPr id="41029" name="Check Box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17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70</xdr:row>
          <xdr:rowOff>0</xdr:rowOff>
        </xdr:from>
        <xdr:to>
          <xdr:col>8</xdr:col>
          <xdr:colOff>38100</xdr:colOff>
          <xdr:row>71</xdr:row>
          <xdr:rowOff>19050</xdr:rowOff>
        </xdr:to>
        <xdr:sp macro="" textlink="">
          <xdr:nvSpPr>
            <xdr:cNvPr id="41030" name="Check Box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17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71</xdr:row>
          <xdr:rowOff>0</xdr:rowOff>
        </xdr:from>
        <xdr:to>
          <xdr:col>8</xdr:col>
          <xdr:colOff>38100</xdr:colOff>
          <xdr:row>72</xdr:row>
          <xdr:rowOff>19050</xdr:rowOff>
        </xdr:to>
        <xdr:sp macro="" textlink="">
          <xdr:nvSpPr>
            <xdr:cNvPr id="41031" name="Check Box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17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72</xdr:row>
          <xdr:rowOff>0</xdr:rowOff>
        </xdr:from>
        <xdr:to>
          <xdr:col>8</xdr:col>
          <xdr:colOff>38100</xdr:colOff>
          <xdr:row>73</xdr:row>
          <xdr:rowOff>19050</xdr:rowOff>
        </xdr:to>
        <xdr:sp macro="" textlink="">
          <xdr:nvSpPr>
            <xdr:cNvPr id="41032" name="Check Box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17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73</xdr:row>
          <xdr:rowOff>0</xdr:rowOff>
        </xdr:from>
        <xdr:to>
          <xdr:col>8</xdr:col>
          <xdr:colOff>38100</xdr:colOff>
          <xdr:row>74</xdr:row>
          <xdr:rowOff>19050</xdr:rowOff>
        </xdr:to>
        <xdr:sp macro="" textlink="">
          <xdr:nvSpPr>
            <xdr:cNvPr id="41033" name="Check Box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17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74</xdr:row>
          <xdr:rowOff>0</xdr:rowOff>
        </xdr:from>
        <xdr:to>
          <xdr:col>8</xdr:col>
          <xdr:colOff>38100</xdr:colOff>
          <xdr:row>75</xdr:row>
          <xdr:rowOff>19050</xdr:rowOff>
        </xdr:to>
        <xdr:sp macro="" textlink="">
          <xdr:nvSpPr>
            <xdr:cNvPr id="41034" name="Check Box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17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75</xdr:row>
          <xdr:rowOff>0</xdr:rowOff>
        </xdr:from>
        <xdr:to>
          <xdr:col>8</xdr:col>
          <xdr:colOff>38100</xdr:colOff>
          <xdr:row>76</xdr:row>
          <xdr:rowOff>19050</xdr:rowOff>
        </xdr:to>
        <xdr:sp macro="" textlink="">
          <xdr:nvSpPr>
            <xdr:cNvPr id="41035" name="Check Box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17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76</xdr:row>
          <xdr:rowOff>0</xdr:rowOff>
        </xdr:from>
        <xdr:to>
          <xdr:col>8</xdr:col>
          <xdr:colOff>38100</xdr:colOff>
          <xdr:row>77</xdr:row>
          <xdr:rowOff>19050</xdr:rowOff>
        </xdr:to>
        <xdr:sp macro="" textlink="">
          <xdr:nvSpPr>
            <xdr:cNvPr id="41036" name="Check Box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17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77</xdr:row>
          <xdr:rowOff>0</xdr:rowOff>
        </xdr:from>
        <xdr:to>
          <xdr:col>8</xdr:col>
          <xdr:colOff>38100</xdr:colOff>
          <xdr:row>78</xdr:row>
          <xdr:rowOff>19050</xdr:rowOff>
        </xdr:to>
        <xdr:sp macro="" textlink="">
          <xdr:nvSpPr>
            <xdr:cNvPr id="41037" name="Check Box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17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78</xdr:row>
          <xdr:rowOff>0</xdr:rowOff>
        </xdr:from>
        <xdr:to>
          <xdr:col>8</xdr:col>
          <xdr:colOff>38100</xdr:colOff>
          <xdr:row>79</xdr:row>
          <xdr:rowOff>19050</xdr:rowOff>
        </xdr:to>
        <xdr:sp macro="" textlink="">
          <xdr:nvSpPr>
            <xdr:cNvPr id="41038" name="Check Box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17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79</xdr:row>
          <xdr:rowOff>0</xdr:rowOff>
        </xdr:from>
        <xdr:to>
          <xdr:col>8</xdr:col>
          <xdr:colOff>38100</xdr:colOff>
          <xdr:row>80</xdr:row>
          <xdr:rowOff>19050</xdr:rowOff>
        </xdr:to>
        <xdr:sp macro="" textlink="">
          <xdr:nvSpPr>
            <xdr:cNvPr id="41039" name="Check Box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17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80</xdr:row>
          <xdr:rowOff>0</xdr:rowOff>
        </xdr:from>
        <xdr:to>
          <xdr:col>8</xdr:col>
          <xdr:colOff>38100</xdr:colOff>
          <xdr:row>81</xdr:row>
          <xdr:rowOff>19050</xdr:rowOff>
        </xdr:to>
        <xdr:sp macro="" textlink="">
          <xdr:nvSpPr>
            <xdr:cNvPr id="41040" name="Check Box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17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81</xdr:row>
          <xdr:rowOff>0</xdr:rowOff>
        </xdr:from>
        <xdr:to>
          <xdr:col>8</xdr:col>
          <xdr:colOff>38100</xdr:colOff>
          <xdr:row>82</xdr:row>
          <xdr:rowOff>19050</xdr:rowOff>
        </xdr:to>
        <xdr:sp macro="" textlink="">
          <xdr:nvSpPr>
            <xdr:cNvPr id="41041" name="Check Box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17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82</xdr:row>
          <xdr:rowOff>0</xdr:rowOff>
        </xdr:from>
        <xdr:to>
          <xdr:col>8</xdr:col>
          <xdr:colOff>38100</xdr:colOff>
          <xdr:row>83</xdr:row>
          <xdr:rowOff>19050</xdr:rowOff>
        </xdr:to>
        <xdr:sp macro="" textlink="">
          <xdr:nvSpPr>
            <xdr:cNvPr id="41042" name="Check Box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17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83</xdr:row>
          <xdr:rowOff>0</xdr:rowOff>
        </xdr:from>
        <xdr:to>
          <xdr:col>8</xdr:col>
          <xdr:colOff>38100</xdr:colOff>
          <xdr:row>84</xdr:row>
          <xdr:rowOff>19050</xdr:rowOff>
        </xdr:to>
        <xdr:sp macro="" textlink="">
          <xdr:nvSpPr>
            <xdr:cNvPr id="41043" name="Check Box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17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84</xdr:row>
          <xdr:rowOff>0</xdr:rowOff>
        </xdr:from>
        <xdr:to>
          <xdr:col>8</xdr:col>
          <xdr:colOff>38100</xdr:colOff>
          <xdr:row>85</xdr:row>
          <xdr:rowOff>19050</xdr:rowOff>
        </xdr:to>
        <xdr:sp macro="" textlink="">
          <xdr:nvSpPr>
            <xdr:cNvPr id="41044" name="Check Box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17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85</xdr:row>
          <xdr:rowOff>0</xdr:rowOff>
        </xdr:from>
        <xdr:to>
          <xdr:col>8</xdr:col>
          <xdr:colOff>38100</xdr:colOff>
          <xdr:row>86</xdr:row>
          <xdr:rowOff>19050</xdr:rowOff>
        </xdr:to>
        <xdr:sp macro="" textlink="">
          <xdr:nvSpPr>
            <xdr:cNvPr id="41045" name="Check Box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17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86</xdr:row>
          <xdr:rowOff>0</xdr:rowOff>
        </xdr:from>
        <xdr:to>
          <xdr:col>8</xdr:col>
          <xdr:colOff>38100</xdr:colOff>
          <xdr:row>87</xdr:row>
          <xdr:rowOff>19050</xdr:rowOff>
        </xdr:to>
        <xdr:sp macro="" textlink="">
          <xdr:nvSpPr>
            <xdr:cNvPr id="41046" name="Check Box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17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87</xdr:row>
          <xdr:rowOff>0</xdr:rowOff>
        </xdr:from>
        <xdr:to>
          <xdr:col>8</xdr:col>
          <xdr:colOff>38100</xdr:colOff>
          <xdr:row>88</xdr:row>
          <xdr:rowOff>19050</xdr:rowOff>
        </xdr:to>
        <xdr:sp macro="" textlink="">
          <xdr:nvSpPr>
            <xdr:cNvPr id="41047" name="Check Box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17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88</xdr:row>
          <xdr:rowOff>0</xdr:rowOff>
        </xdr:from>
        <xdr:to>
          <xdr:col>8</xdr:col>
          <xdr:colOff>38100</xdr:colOff>
          <xdr:row>89</xdr:row>
          <xdr:rowOff>19050</xdr:rowOff>
        </xdr:to>
        <xdr:sp macro="" textlink="">
          <xdr:nvSpPr>
            <xdr:cNvPr id="41048" name="Check Box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17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89</xdr:row>
          <xdr:rowOff>0</xdr:rowOff>
        </xdr:from>
        <xdr:to>
          <xdr:col>8</xdr:col>
          <xdr:colOff>38100</xdr:colOff>
          <xdr:row>90</xdr:row>
          <xdr:rowOff>19050</xdr:rowOff>
        </xdr:to>
        <xdr:sp macro="" textlink="">
          <xdr:nvSpPr>
            <xdr:cNvPr id="41049" name="Check Box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17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90</xdr:row>
          <xdr:rowOff>0</xdr:rowOff>
        </xdr:from>
        <xdr:to>
          <xdr:col>8</xdr:col>
          <xdr:colOff>38100</xdr:colOff>
          <xdr:row>91</xdr:row>
          <xdr:rowOff>19050</xdr:rowOff>
        </xdr:to>
        <xdr:sp macro="" textlink="">
          <xdr:nvSpPr>
            <xdr:cNvPr id="41050" name="Check Box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17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91</xdr:row>
          <xdr:rowOff>0</xdr:rowOff>
        </xdr:from>
        <xdr:to>
          <xdr:col>8</xdr:col>
          <xdr:colOff>38100</xdr:colOff>
          <xdr:row>92</xdr:row>
          <xdr:rowOff>19050</xdr:rowOff>
        </xdr:to>
        <xdr:sp macro="" textlink="">
          <xdr:nvSpPr>
            <xdr:cNvPr id="41051" name="Check Box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17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92</xdr:row>
          <xdr:rowOff>0</xdr:rowOff>
        </xdr:from>
        <xdr:to>
          <xdr:col>8</xdr:col>
          <xdr:colOff>38100</xdr:colOff>
          <xdr:row>93</xdr:row>
          <xdr:rowOff>19050</xdr:rowOff>
        </xdr:to>
        <xdr:sp macro="" textlink="">
          <xdr:nvSpPr>
            <xdr:cNvPr id="41052" name="Check Box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17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93</xdr:row>
          <xdr:rowOff>0</xdr:rowOff>
        </xdr:from>
        <xdr:to>
          <xdr:col>8</xdr:col>
          <xdr:colOff>38100</xdr:colOff>
          <xdr:row>94</xdr:row>
          <xdr:rowOff>19050</xdr:rowOff>
        </xdr:to>
        <xdr:sp macro="" textlink="">
          <xdr:nvSpPr>
            <xdr:cNvPr id="41053" name="Check Box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17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94</xdr:row>
          <xdr:rowOff>0</xdr:rowOff>
        </xdr:from>
        <xdr:to>
          <xdr:col>8</xdr:col>
          <xdr:colOff>38100</xdr:colOff>
          <xdr:row>95</xdr:row>
          <xdr:rowOff>19050</xdr:rowOff>
        </xdr:to>
        <xdr:sp macro="" textlink="">
          <xdr:nvSpPr>
            <xdr:cNvPr id="41054" name="Check Box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17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95</xdr:row>
          <xdr:rowOff>0</xdr:rowOff>
        </xdr:from>
        <xdr:to>
          <xdr:col>8</xdr:col>
          <xdr:colOff>38100</xdr:colOff>
          <xdr:row>96</xdr:row>
          <xdr:rowOff>19050</xdr:rowOff>
        </xdr:to>
        <xdr:sp macro="" textlink="">
          <xdr:nvSpPr>
            <xdr:cNvPr id="41055" name="Check Box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17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96</xdr:row>
          <xdr:rowOff>0</xdr:rowOff>
        </xdr:from>
        <xdr:to>
          <xdr:col>8</xdr:col>
          <xdr:colOff>38100</xdr:colOff>
          <xdr:row>97</xdr:row>
          <xdr:rowOff>19050</xdr:rowOff>
        </xdr:to>
        <xdr:sp macro="" textlink="">
          <xdr:nvSpPr>
            <xdr:cNvPr id="41056" name="Check Box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17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97</xdr:row>
          <xdr:rowOff>0</xdr:rowOff>
        </xdr:from>
        <xdr:to>
          <xdr:col>8</xdr:col>
          <xdr:colOff>38100</xdr:colOff>
          <xdr:row>98</xdr:row>
          <xdr:rowOff>19050</xdr:rowOff>
        </xdr:to>
        <xdr:sp macro="" textlink="">
          <xdr:nvSpPr>
            <xdr:cNvPr id="41057" name="Check Box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17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98</xdr:row>
          <xdr:rowOff>0</xdr:rowOff>
        </xdr:from>
        <xdr:to>
          <xdr:col>8</xdr:col>
          <xdr:colOff>38100</xdr:colOff>
          <xdr:row>99</xdr:row>
          <xdr:rowOff>19050</xdr:rowOff>
        </xdr:to>
        <xdr:sp macro="" textlink="">
          <xdr:nvSpPr>
            <xdr:cNvPr id="41058" name="Check Box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17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99</xdr:row>
          <xdr:rowOff>0</xdr:rowOff>
        </xdr:from>
        <xdr:to>
          <xdr:col>8</xdr:col>
          <xdr:colOff>38100</xdr:colOff>
          <xdr:row>100</xdr:row>
          <xdr:rowOff>19050</xdr:rowOff>
        </xdr:to>
        <xdr:sp macro="" textlink="">
          <xdr:nvSpPr>
            <xdr:cNvPr id="41059" name="Check Box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17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100</xdr:row>
          <xdr:rowOff>0</xdr:rowOff>
        </xdr:from>
        <xdr:to>
          <xdr:col>8</xdr:col>
          <xdr:colOff>38100</xdr:colOff>
          <xdr:row>101</xdr:row>
          <xdr:rowOff>19050</xdr:rowOff>
        </xdr:to>
        <xdr:sp macro="" textlink="">
          <xdr:nvSpPr>
            <xdr:cNvPr id="41060" name="Check Box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17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101</xdr:row>
          <xdr:rowOff>0</xdr:rowOff>
        </xdr:from>
        <xdr:to>
          <xdr:col>8</xdr:col>
          <xdr:colOff>38100</xdr:colOff>
          <xdr:row>102</xdr:row>
          <xdr:rowOff>19050</xdr:rowOff>
        </xdr:to>
        <xdr:sp macro="" textlink="">
          <xdr:nvSpPr>
            <xdr:cNvPr id="41061" name="Check Box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17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102</xdr:row>
          <xdr:rowOff>0</xdr:rowOff>
        </xdr:from>
        <xdr:to>
          <xdr:col>8</xdr:col>
          <xdr:colOff>38100</xdr:colOff>
          <xdr:row>103</xdr:row>
          <xdr:rowOff>19050</xdr:rowOff>
        </xdr:to>
        <xdr:sp macro="" textlink="">
          <xdr:nvSpPr>
            <xdr:cNvPr id="41062" name="Check Box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17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103</xdr:row>
          <xdr:rowOff>0</xdr:rowOff>
        </xdr:from>
        <xdr:to>
          <xdr:col>8</xdr:col>
          <xdr:colOff>38100</xdr:colOff>
          <xdr:row>104</xdr:row>
          <xdr:rowOff>19050</xdr:rowOff>
        </xdr:to>
        <xdr:sp macro="" textlink="">
          <xdr:nvSpPr>
            <xdr:cNvPr id="41063" name="Check Box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17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104</xdr:row>
          <xdr:rowOff>0</xdr:rowOff>
        </xdr:from>
        <xdr:to>
          <xdr:col>8</xdr:col>
          <xdr:colOff>38100</xdr:colOff>
          <xdr:row>105</xdr:row>
          <xdr:rowOff>19050</xdr:rowOff>
        </xdr:to>
        <xdr:sp macro="" textlink="">
          <xdr:nvSpPr>
            <xdr:cNvPr id="41064" name="Check Box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17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105</xdr:row>
          <xdr:rowOff>0</xdr:rowOff>
        </xdr:from>
        <xdr:to>
          <xdr:col>8</xdr:col>
          <xdr:colOff>38100</xdr:colOff>
          <xdr:row>106</xdr:row>
          <xdr:rowOff>19050</xdr:rowOff>
        </xdr:to>
        <xdr:sp macro="" textlink="">
          <xdr:nvSpPr>
            <xdr:cNvPr id="41065" name="Check Box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17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106</xdr:row>
          <xdr:rowOff>0</xdr:rowOff>
        </xdr:from>
        <xdr:to>
          <xdr:col>8</xdr:col>
          <xdr:colOff>38100</xdr:colOff>
          <xdr:row>107</xdr:row>
          <xdr:rowOff>19050</xdr:rowOff>
        </xdr:to>
        <xdr:sp macro="" textlink="">
          <xdr:nvSpPr>
            <xdr:cNvPr id="41066" name="Check Box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17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107</xdr:row>
          <xdr:rowOff>0</xdr:rowOff>
        </xdr:from>
        <xdr:to>
          <xdr:col>8</xdr:col>
          <xdr:colOff>38100</xdr:colOff>
          <xdr:row>108</xdr:row>
          <xdr:rowOff>19050</xdr:rowOff>
        </xdr:to>
        <xdr:sp macro="" textlink="">
          <xdr:nvSpPr>
            <xdr:cNvPr id="41067" name="Check Box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17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108</xdr:row>
          <xdr:rowOff>0</xdr:rowOff>
        </xdr:from>
        <xdr:to>
          <xdr:col>8</xdr:col>
          <xdr:colOff>38100</xdr:colOff>
          <xdr:row>109</xdr:row>
          <xdr:rowOff>19050</xdr:rowOff>
        </xdr:to>
        <xdr:sp macro="" textlink="">
          <xdr:nvSpPr>
            <xdr:cNvPr id="41068" name="Check Box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17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109</xdr:row>
          <xdr:rowOff>0</xdr:rowOff>
        </xdr:from>
        <xdr:to>
          <xdr:col>8</xdr:col>
          <xdr:colOff>38100</xdr:colOff>
          <xdr:row>110</xdr:row>
          <xdr:rowOff>19050</xdr:rowOff>
        </xdr:to>
        <xdr:sp macro="" textlink="">
          <xdr:nvSpPr>
            <xdr:cNvPr id="41069" name="Check Box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17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110</xdr:row>
          <xdr:rowOff>0</xdr:rowOff>
        </xdr:from>
        <xdr:to>
          <xdr:col>8</xdr:col>
          <xdr:colOff>38100</xdr:colOff>
          <xdr:row>111</xdr:row>
          <xdr:rowOff>19050</xdr:rowOff>
        </xdr:to>
        <xdr:sp macro="" textlink="">
          <xdr:nvSpPr>
            <xdr:cNvPr id="41070" name="Check Box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17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111</xdr:row>
          <xdr:rowOff>0</xdr:rowOff>
        </xdr:from>
        <xdr:to>
          <xdr:col>8</xdr:col>
          <xdr:colOff>38100</xdr:colOff>
          <xdr:row>112</xdr:row>
          <xdr:rowOff>19050</xdr:rowOff>
        </xdr:to>
        <xdr:sp macro="" textlink="">
          <xdr:nvSpPr>
            <xdr:cNvPr id="41071" name="Check Box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17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112</xdr:row>
          <xdr:rowOff>0</xdr:rowOff>
        </xdr:from>
        <xdr:to>
          <xdr:col>8</xdr:col>
          <xdr:colOff>38100</xdr:colOff>
          <xdr:row>113</xdr:row>
          <xdr:rowOff>19050</xdr:rowOff>
        </xdr:to>
        <xdr:sp macro="" textlink="">
          <xdr:nvSpPr>
            <xdr:cNvPr id="41072" name="Check Box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17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113</xdr:row>
          <xdr:rowOff>0</xdr:rowOff>
        </xdr:from>
        <xdr:to>
          <xdr:col>8</xdr:col>
          <xdr:colOff>38100</xdr:colOff>
          <xdr:row>114</xdr:row>
          <xdr:rowOff>19050</xdr:rowOff>
        </xdr:to>
        <xdr:sp macro="" textlink="">
          <xdr:nvSpPr>
            <xdr:cNvPr id="41073" name="Check Box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17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114</xdr:row>
          <xdr:rowOff>0</xdr:rowOff>
        </xdr:from>
        <xdr:to>
          <xdr:col>8</xdr:col>
          <xdr:colOff>38100</xdr:colOff>
          <xdr:row>115</xdr:row>
          <xdr:rowOff>19050</xdr:rowOff>
        </xdr:to>
        <xdr:sp macro="" textlink="">
          <xdr:nvSpPr>
            <xdr:cNvPr id="41074" name="Check Box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17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115</xdr:row>
          <xdr:rowOff>0</xdr:rowOff>
        </xdr:from>
        <xdr:to>
          <xdr:col>8</xdr:col>
          <xdr:colOff>38100</xdr:colOff>
          <xdr:row>116</xdr:row>
          <xdr:rowOff>19050</xdr:rowOff>
        </xdr:to>
        <xdr:sp macro="" textlink="">
          <xdr:nvSpPr>
            <xdr:cNvPr id="41075" name="Check Box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17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116</xdr:row>
          <xdr:rowOff>0</xdr:rowOff>
        </xdr:from>
        <xdr:to>
          <xdr:col>8</xdr:col>
          <xdr:colOff>38100</xdr:colOff>
          <xdr:row>117</xdr:row>
          <xdr:rowOff>19050</xdr:rowOff>
        </xdr:to>
        <xdr:sp macro="" textlink="">
          <xdr:nvSpPr>
            <xdr:cNvPr id="41076" name="Check Box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17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117</xdr:row>
          <xdr:rowOff>0</xdr:rowOff>
        </xdr:from>
        <xdr:to>
          <xdr:col>8</xdr:col>
          <xdr:colOff>38100</xdr:colOff>
          <xdr:row>118</xdr:row>
          <xdr:rowOff>19050</xdr:rowOff>
        </xdr:to>
        <xdr:sp macro="" textlink="">
          <xdr:nvSpPr>
            <xdr:cNvPr id="41077" name="Check Box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17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118</xdr:row>
          <xdr:rowOff>0</xdr:rowOff>
        </xdr:from>
        <xdr:to>
          <xdr:col>8</xdr:col>
          <xdr:colOff>38100</xdr:colOff>
          <xdr:row>119</xdr:row>
          <xdr:rowOff>19050</xdr:rowOff>
        </xdr:to>
        <xdr:sp macro="" textlink="">
          <xdr:nvSpPr>
            <xdr:cNvPr id="41078" name="Check Box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17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119</xdr:row>
          <xdr:rowOff>0</xdr:rowOff>
        </xdr:from>
        <xdr:to>
          <xdr:col>8</xdr:col>
          <xdr:colOff>38100</xdr:colOff>
          <xdr:row>120</xdr:row>
          <xdr:rowOff>19050</xdr:rowOff>
        </xdr:to>
        <xdr:sp macro="" textlink="">
          <xdr:nvSpPr>
            <xdr:cNvPr id="41079" name="Check Box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17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120</xdr:row>
          <xdr:rowOff>0</xdr:rowOff>
        </xdr:from>
        <xdr:to>
          <xdr:col>8</xdr:col>
          <xdr:colOff>38100</xdr:colOff>
          <xdr:row>121</xdr:row>
          <xdr:rowOff>19050</xdr:rowOff>
        </xdr:to>
        <xdr:sp macro="" textlink="">
          <xdr:nvSpPr>
            <xdr:cNvPr id="41080" name="Check Box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17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121</xdr:row>
          <xdr:rowOff>0</xdr:rowOff>
        </xdr:from>
        <xdr:to>
          <xdr:col>8</xdr:col>
          <xdr:colOff>38100</xdr:colOff>
          <xdr:row>122</xdr:row>
          <xdr:rowOff>19050</xdr:rowOff>
        </xdr:to>
        <xdr:sp macro="" textlink="">
          <xdr:nvSpPr>
            <xdr:cNvPr id="41081" name="Check Box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17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122</xdr:row>
          <xdr:rowOff>0</xdr:rowOff>
        </xdr:from>
        <xdr:to>
          <xdr:col>8</xdr:col>
          <xdr:colOff>38100</xdr:colOff>
          <xdr:row>123</xdr:row>
          <xdr:rowOff>19050</xdr:rowOff>
        </xdr:to>
        <xdr:sp macro="" textlink="">
          <xdr:nvSpPr>
            <xdr:cNvPr id="41082" name="Check Box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17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123</xdr:row>
          <xdr:rowOff>0</xdr:rowOff>
        </xdr:from>
        <xdr:to>
          <xdr:col>8</xdr:col>
          <xdr:colOff>38100</xdr:colOff>
          <xdr:row>124</xdr:row>
          <xdr:rowOff>19050</xdr:rowOff>
        </xdr:to>
        <xdr:sp macro="" textlink="">
          <xdr:nvSpPr>
            <xdr:cNvPr id="41083" name="Check Box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17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124</xdr:row>
          <xdr:rowOff>0</xdr:rowOff>
        </xdr:from>
        <xdr:to>
          <xdr:col>8</xdr:col>
          <xdr:colOff>38100</xdr:colOff>
          <xdr:row>125</xdr:row>
          <xdr:rowOff>19050</xdr:rowOff>
        </xdr:to>
        <xdr:sp macro="" textlink="">
          <xdr:nvSpPr>
            <xdr:cNvPr id="41084" name="Check Box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17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125</xdr:row>
          <xdr:rowOff>0</xdr:rowOff>
        </xdr:from>
        <xdr:to>
          <xdr:col>8</xdr:col>
          <xdr:colOff>38100</xdr:colOff>
          <xdr:row>126</xdr:row>
          <xdr:rowOff>19050</xdr:rowOff>
        </xdr:to>
        <xdr:sp macro="" textlink="">
          <xdr:nvSpPr>
            <xdr:cNvPr id="41085" name="Check Box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17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126</xdr:row>
          <xdr:rowOff>0</xdr:rowOff>
        </xdr:from>
        <xdr:to>
          <xdr:col>8</xdr:col>
          <xdr:colOff>38100</xdr:colOff>
          <xdr:row>127</xdr:row>
          <xdr:rowOff>19050</xdr:rowOff>
        </xdr:to>
        <xdr:sp macro="" textlink="">
          <xdr:nvSpPr>
            <xdr:cNvPr id="41086" name="Check Box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17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127</xdr:row>
          <xdr:rowOff>0</xdr:rowOff>
        </xdr:from>
        <xdr:to>
          <xdr:col>8</xdr:col>
          <xdr:colOff>38100</xdr:colOff>
          <xdr:row>128</xdr:row>
          <xdr:rowOff>19050</xdr:rowOff>
        </xdr:to>
        <xdr:sp macro="" textlink="">
          <xdr:nvSpPr>
            <xdr:cNvPr id="41087" name="Check Box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17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128</xdr:row>
          <xdr:rowOff>0</xdr:rowOff>
        </xdr:from>
        <xdr:to>
          <xdr:col>8</xdr:col>
          <xdr:colOff>38100</xdr:colOff>
          <xdr:row>129</xdr:row>
          <xdr:rowOff>19050</xdr:rowOff>
        </xdr:to>
        <xdr:sp macro="" textlink="">
          <xdr:nvSpPr>
            <xdr:cNvPr id="41088" name="Check Box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17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129</xdr:row>
          <xdr:rowOff>0</xdr:rowOff>
        </xdr:from>
        <xdr:to>
          <xdr:col>8</xdr:col>
          <xdr:colOff>38100</xdr:colOff>
          <xdr:row>130</xdr:row>
          <xdr:rowOff>19050</xdr:rowOff>
        </xdr:to>
        <xdr:sp macro="" textlink="">
          <xdr:nvSpPr>
            <xdr:cNvPr id="41089" name="Check Box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17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28575</xdr:rowOff>
        </xdr:from>
        <xdr:to>
          <xdr:col>12</xdr:col>
          <xdr:colOff>723900</xdr:colOff>
          <xdr:row>7</xdr:row>
          <xdr:rowOff>66675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8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une dépense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104775</xdr:rowOff>
        </xdr:from>
        <xdr:to>
          <xdr:col>5</xdr:col>
          <xdr:colOff>85725</xdr:colOff>
          <xdr:row>13</xdr:row>
          <xdr:rowOff>28575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8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104775</xdr:rowOff>
        </xdr:from>
        <xdr:to>
          <xdr:col>5</xdr:col>
          <xdr:colOff>85725</xdr:colOff>
          <xdr:row>14</xdr:row>
          <xdr:rowOff>28575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18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104775</xdr:rowOff>
        </xdr:from>
        <xdr:to>
          <xdr:col>5</xdr:col>
          <xdr:colOff>85725</xdr:colOff>
          <xdr:row>15</xdr:row>
          <xdr:rowOff>28575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18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104775</xdr:rowOff>
        </xdr:from>
        <xdr:to>
          <xdr:col>5</xdr:col>
          <xdr:colOff>85725</xdr:colOff>
          <xdr:row>16</xdr:row>
          <xdr:rowOff>28575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18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104775</xdr:rowOff>
        </xdr:from>
        <xdr:to>
          <xdr:col>5</xdr:col>
          <xdr:colOff>85725</xdr:colOff>
          <xdr:row>17</xdr:row>
          <xdr:rowOff>28575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18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104775</xdr:rowOff>
        </xdr:from>
        <xdr:to>
          <xdr:col>5</xdr:col>
          <xdr:colOff>85725</xdr:colOff>
          <xdr:row>18</xdr:row>
          <xdr:rowOff>28575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18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104775</xdr:rowOff>
        </xdr:from>
        <xdr:to>
          <xdr:col>5</xdr:col>
          <xdr:colOff>85725</xdr:colOff>
          <xdr:row>19</xdr:row>
          <xdr:rowOff>28575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18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104775</xdr:rowOff>
        </xdr:from>
        <xdr:to>
          <xdr:col>5</xdr:col>
          <xdr:colOff>85725</xdr:colOff>
          <xdr:row>20</xdr:row>
          <xdr:rowOff>28575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18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104775</xdr:rowOff>
        </xdr:from>
        <xdr:to>
          <xdr:col>5</xdr:col>
          <xdr:colOff>85725</xdr:colOff>
          <xdr:row>21</xdr:row>
          <xdr:rowOff>28575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18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104775</xdr:rowOff>
        </xdr:from>
        <xdr:to>
          <xdr:col>5</xdr:col>
          <xdr:colOff>85725</xdr:colOff>
          <xdr:row>22</xdr:row>
          <xdr:rowOff>28575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18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104775</xdr:rowOff>
        </xdr:from>
        <xdr:to>
          <xdr:col>5</xdr:col>
          <xdr:colOff>85725</xdr:colOff>
          <xdr:row>23</xdr:row>
          <xdr:rowOff>28575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18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104775</xdr:rowOff>
        </xdr:from>
        <xdr:to>
          <xdr:col>5</xdr:col>
          <xdr:colOff>85725</xdr:colOff>
          <xdr:row>24</xdr:row>
          <xdr:rowOff>28575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18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104775</xdr:rowOff>
        </xdr:from>
        <xdr:to>
          <xdr:col>5</xdr:col>
          <xdr:colOff>85725</xdr:colOff>
          <xdr:row>25</xdr:row>
          <xdr:rowOff>28575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18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104775</xdr:rowOff>
        </xdr:from>
        <xdr:to>
          <xdr:col>5</xdr:col>
          <xdr:colOff>85725</xdr:colOff>
          <xdr:row>26</xdr:row>
          <xdr:rowOff>28575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18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104775</xdr:rowOff>
        </xdr:from>
        <xdr:to>
          <xdr:col>5</xdr:col>
          <xdr:colOff>85725</xdr:colOff>
          <xdr:row>27</xdr:row>
          <xdr:rowOff>28575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18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104775</xdr:rowOff>
        </xdr:from>
        <xdr:to>
          <xdr:col>5</xdr:col>
          <xdr:colOff>85725</xdr:colOff>
          <xdr:row>28</xdr:row>
          <xdr:rowOff>28575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18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104775</xdr:rowOff>
        </xdr:from>
        <xdr:to>
          <xdr:col>5</xdr:col>
          <xdr:colOff>85725</xdr:colOff>
          <xdr:row>29</xdr:row>
          <xdr:rowOff>28575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18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104775</xdr:rowOff>
        </xdr:from>
        <xdr:to>
          <xdr:col>5</xdr:col>
          <xdr:colOff>85725</xdr:colOff>
          <xdr:row>30</xdr:row>
          <xdr:rowOff>28575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18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104775</xdr:rowOff>
        </xdr:from>
        <xdr:to>
          <xdr:col>5</xdr:col>
          <xdr:colOff>85725</xdr:colOff>
          <xdr:row>31</xdr:row>
          <xdr:rowOff>28575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18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104775</xdr:rowOff>
        </xdr:from>
        <xdr:to>
          <xdr:col>5</xdr:col>
          <xdr:colOff>85725</xdr:colOff>
          <xdr:row>32</xdr:row>
          <xdr:rowOff>28575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18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104775</xdr:rowOff>
        </xdr:from>
        <xdr:to>
          <xdr:col>5</xdr:col>
          <xdr:colOff>85725</xdr:colOff>
          <xdr:row>33</xdr:row>
          <xdr:rowOff>28575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18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104775</xdr:rowOff>
        </xdr:from>
        <xdr:to>
          <xdr:col>5</xdr:col>
          <xdr:colOff>85725</xdr:colOff>
          <xdr:row>34</xdr:row>
          <xdr:rowOff>28575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18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104775</xdr:rowOff>
        </xdr:from>
        <xdr:to>
          <xdr:col>5</xdr:col>
          <xdr:colOff>85725</xdr:colOff>
          <xdr:row>35</xdr:row>
          <xdr:rowOff>28575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18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104775</xdr:rowOff>
        </xdr:from>
        <xdr:to>
          <xdr:col>5</xdr:col>
          <xdr:colOff>85725</xdr:colOff>
          <xdr:row>36</xdr:row>
          <xdr:rowOff>28575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18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104775</xdr:rowOff>
        </xdr:from>
        <xdr:to>
          <xdr:col>5</xdr:col>
          <xdr:colOff>85725</xdr:colOff>
          <xdr:row>37</xdr:row>
          <xdr:rowOff>28575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18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104775</xdr:rowOff>
        </xdr:from>
        <xdr:to>
          <xdr:col>5</xdr:col>
          <xdr:colOff>85725</xdr:colOff>
          <xdr:row>38</xdr:row>
          <xdr:rowOff>28575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18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104775</xdr:rowOff>
        </xdr:from>
        <xdr:to>
          <xdr:col>5</xdr:col>
          <xdr:colOff>85725</xdr:colOff>
          <xdr:row>39</xdr:row>
          <xdr:rowOff>28575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18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104775</xdr:rowOff>
        </xdr:from>
        <xdr:to>
          <xdr:col>5</xdr:col>
          <xdr:colOff>85725</xdr:colOff>
          <xdr:row>40</xdr:row>
          <xdr:rowOff>28575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18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104775</xdr:rowOff>
        </xdr:from>
        <xdr:to>
          <xdr:col>5</xdr:col>
          <xdr:colOff>85725</xdr:colOff>
          <xdr:row>41</xdr:row>
          <xdr:rowOff>28575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18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114300</xdr:rowOff>
        </xdr:from>
        <xdr:to>
          <xdr:col>10</xdr:col>
          <xdr:colOff>85725</xdr:colOff>
          <xdr:row>13</xdr:row>
          <xdr:rowOff>38100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18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114300</xdr:rowOff>
        </xdr:from>
        <xdr:to>
          <xdr:col>10</xdr:col>
          <xdr:colOff>85725</xdr:colOff>
          <xdr:row>14</xdr:row>
          <xdr:rowOff>38100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18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114300</xdr:rowOff>
        </xdr:from>
        <xdr:to>
          <xdr:col>10</xdr:col>
          <xdr:colOff>85725</xdr:colOff>
          <xdr:row>15</xdr:row>
          <xdr:rowOff>38100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18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114300</xdr:rowOff>
        </xdr:from>
        <xdr:to>
          <xdr:col>10</xdr:col>
          <xdr:colOff>85725</xdr:colOff>
          <xdr:row>16</xdr:row>
          <xdr:rowOff>38100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18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114300</xdr:rowOff>
        </xdr:from>
        <xdr:to>
          <xdr:col>10</xdr:col>
          <xdr:colOff>85725</xdr:colOff>
          <xdr:row>17</xdr:row>
          <xdr:rowOff>38100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18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114300</xdr:rowOff>
        </xdr:from>
        <xdr:to>
          <xdr:col>10</xdr:col>
          <xdr:colOff>85725</xdr:colOff>
          <xdr:row>18</xdr:row>
          <xdr:rowOff>38100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18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114300</xdr:rowOff>
        </xdr:from>
        <xdr:to>
          <xdr:col>10</xdr:col>
          <xdr:colOff>85725</xdr:colOff>
          <xdr:row>19</xdr:row>
          <xdr:rowOff>38100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18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114300</xdr:rowOff>
        </xdr:from>
        <xdr:to>
          <xdr:col>10</xdr:col>
          <xdr:colOff>85725</xdr:colOff>
          <xdr:row>20</xdr:row>
          <xdr:rowOff>38100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18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114300</xdr:rowOff>
        </xdr:from>
        <xdr:to>
          <xdr:col>10</xdr:col>
          <xdr:colOff>85725</xdr:colOff>
          <xdr:row>21</xdr:row>
          <xdr:rowOff>38100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18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114300</xdr:rowOff>
        </xdr:from>
        <xdr:to>
          <xdr:col>10</xdr:col>
          <xdr:colOff>85725</xdr:colOff>
          <xdr:row>22</xdr:row>
          <xdr:rowOff>38100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18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114300</xdr:rowOff>
        </xdr:from>
        <xdr:to>
          <xdr:col>10</xdr:col>
          <xdr:colOff>85725</xdr:colOff>
          <xdr:row>23</xdr:row>
          <xdr:rowOff>38100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18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114300</xdr:rowOff>
        </xdr:from>
        <xdr:to>
          <xdr:col>10</xdr:col>
          <xdr:colOff>85725</xdr:colOff>
          <xdr:row>24</xdr:row>
          <xdr:rowOff>38100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18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114300</xdr:rowOff>
        </xdr:from>
        <xdr:to>
          <xdr:col>10</xdr:col>
          <xdr:colOff>85725</xdr:colOff>
          <xdr:row>25</xdr:row>
          <xdr:rowOff>38100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18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114300</xdr:rowOff>
        </xdr:from>
        <xdr:to>
          <xdr:col>10</xdr:col>
          <xdr:colOff>85725</xdr:colOff>
          <xdr:row>26</xdr:row>
          <xdr:rowOff>38100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18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114300</xdr:rowOff>
        </xdr:from>
        <xdr:to>
          <xdr:col>10</xdr:col>
          <xdr:colOff>85725</xdr:colOff>
          <xdr:row>27</xdr:row>
          <xdr:rowOff>38100</xdr:rowOff>
        </xdr:to>
        <xdr:sp macro="" textlink="">
          <xdr:nvSpPr>
            <xdr:cNvPr id="42029" name="Check Box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18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114300</xdr:rowOff>
        </xdr:from>
        <xdr:to>
          <xdr:col>10</xdr:col>
          <xdr:colOff>85725</xdr:colOff>
          <xdr:row>28</xdr:row>
          <xdr:rowOff>38100</xdr:rowOff>
        </xdr:to>
        <xdr:sp macro="" textlink="">
          <xdr:nvSpPr>
            <xdr:cNvPr id="42030" name="Check Box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18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114300</xdr:rowOff>
        </xdr:from>
        <xdr:to>
          <xdr:col>10</xdr:col>
          <xdr:colOff>85725</xdr:colOff>
          <xdr:row>29</xdr:row>
          <xdr:rowOff>38100</xdr:rowOff>
        </xdr:to>
        <xdr:sp macro="" textlink="">
          <xdr:nvSpPr>
            <xdr:cNvPr id="42031" name="Check Box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18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114300</xdr:rowOff>
        </xdr:from>
        <xdr:to>
          <xdr:col>10</xdr:col>
          <xdr:colOff>85725</xdr:colOff>
          <xdr:row>30</xdr:row>
          <xdr:rowOff>38100</xdr:rowOff>
        </xdr:to>
        <xdr:sp macro="" textlink="">
          <xdr:nvSpPr>
            <xdr:cNvPr id="42032" name="Check Box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18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114300</xdr:rowOff>
        </xdr:from>
        <xdr:to>
          <xdr:col>10</xdr:col>
          <xdr:colOff>85725</xdr:colOff>
          <xdr:row>31</xdr:row>
          <xdr:rowOff>38100</xdr:rowOff>
        </xdr:to>
        <xdr:sp macro="" textlink="">
          <xdr:nvSpPr>
            <xdr:cNvPr id="42033" name="Check Box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18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114300</xdr:rowOff>
        </xdr:from>
        <xdr:to>
          <xdr:col>10</xdr:col>
          <xdr:colOff>85725</xdr:colOff>
          <xdr:row>32</xdr:row>
          <xdr:rowOff>38100</xdr:rowOff>
        </xdr:to>
        <xdr:sp macro="" textlink="">
          <xdr:nvSpPr>
            <xdr:cNvPr id="42034" name="Check Box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18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114300</xdr:rowOff>
        </xdr:from>
        <xdr:to>
          <xdr:col>10</xdr:col>
          <xdr:colOff>85725</xdr:colOff>
          <xdr:row>33</xdr:row>
          <xdr:rowOff>38100</xdr:rowOff>
        </xdr:to>
        <xdr:sp macro="" textlink="">
          <xdr:nvSpPr>
            <xdr:cNvPr id="42035" name="Check Box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18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114300</xdr:rowOff>
        </xdr:from>
        <xdr:to>
          <xdr:col>10</xdr:col>
          <xdr:colOff>85725</xdr:colOff>
          <xdr:row>34</xdr:row>
          <xdr:rowOff>38100</xdr:rowOff>
        </xdr:to>
        <xdr:sp macro="" textlink="">
          <xdr:nvSpPr>
            <xdr:cNvPr id="42036" name="Check Box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18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114300</xdr:rowOff>
        </xdr:from>
        <xdr:to>
          <xdr:col>10</xdr:col>
          <xdr:colOff>85725</xdr:colOff>
          <xdr:row>35</xdr:row>
          <xdr:rowOff>38100</xdr:rowOff>
        </xdr:to>
        <xdr:sp macro="" textlink="">
          <xdr:nvSpPr>
            <xdr:cNvPr id="42037" name="Check Box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18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114300</xdr:rowOff>
        </xdr:from>
        <xdr:to>
          <xdr:col>10</xdr:col>
          <xdr:colOff>85725</xdr:colOff>
          <xdr:row>36</xdr:row>
          <xdr:rowOff>38100</xdr:rowOff>
        </xdr:to>
        <xdr:sp macro="" textlink="">
          <xdr:nvSpPr>
            <xdr:cNvPr id="42038" name="Check Box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18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114300</xdr:rowOff>
        </xdr:from>
        <xdr:to>
          <xdr:col>10</xdr:col>
          <xdr:colOff>85725</xdr:colOff>
          <xdr:row>37</xdr:row>
          <xdr:rowOff>38100</xdr:rowOff>
        </xdr:to>
        <xdr:sp macro="" textlink="">
          <xdr:nvSpPr>
            <xdr:cNvPr id="42039" name="Check Box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18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114300</xdr:rowOff>
        </xdr:from>
        <xdr:to>
          <xdr:col>10</xdr:col>
          <xdr:colOff>85725</xdr:colOff>
          <xdr:row>38</xdr:row>
          <xdr:rowOff>38100</xdr:rowOff>
        </xdr:to>
        <xdr:sp macro="" textlink="">
          <xdr:nvSpPr>
            <xdr:cNvPr id="42040" name="Check Box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18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114300</xdr:rowOff>
        </xdr:from>
        <xdr:to>
          <xdr:col>10</xdr:col>
          <xdr:colOff>85725</xdr:colOff>
          <xdr:row>39</xdr:row>
          <xdr:rowOff>38100</xdr:rowOff>
        </xdr:to>
        <xdr:sp macro="" textlink="">
          <xdr:nvSpPr>
            <xdr:cNvPr id="42041" name="Check Box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18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114300</xdr:rowOff>
        </xdr:from>
        <xdr:to>
          <xdr:col>10</xdr:col>
          <xdr:colOff>85725</xdr:colOff>
          <xdr:row>40</xdr:row>
          <xdr:rowOff>38100</xdr:rowOff>
        </xdr:to>
        <xdr:sp macro="" textlink="">
          <xdr:nvSpPr>
            <xdr:cNvPr id="42042" name="Check Box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18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114300</xdr:rowOff>
        </xdr:from>
        <xdr:to>
          <xdr:col>10</xdr:col>
          <xdr:colOff>85725</xdr:colOff>
          <xdr:row>41</xdr:row>
          <xdr:rowOff>38100</xdr:rowOff>
        </xdr:to>
        <xdr:sp macro="" textlink="">
          <xdr:nvSpPr>
            <xdr:cNvPr id="42043" name="Check Box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18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104775</xdr:rowOff>
        </xdr:from>
        <xdr:to>
          <xdr:col>5</xdr:col>
          <xdr:colOff>85725</xdr:colOff>
          <xdr:row>44</xdr:row>
          <xdr:rowOff>28575</xdr:rowOff>
        </xdr:to>
        <xdr:sp macro="" textlink="">
          <xdr:nvSpPr>
            <xdr:cNvPr id="42044" name="Check Box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18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104775</xdr:rowOff>
        </xdr:from>
        <xdr:to>
          <xdr:col>5</xdr:col>
          <xdr:colOff>85725</xdr:colOff>
          <xdr:row>45</xdr:row>
          <xdr:rowOff>28575</xdr:rowOff>
        </xdr:to>
        <xdr:sp macro="" textlink="">
          <xdr:nvSpPr>
            <xdr:cNvPr id="42045" name="Check Box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18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42046" name="Check Box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18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114300</xdr:rowOff>
        </xdr:from>
        <xdr:to>
          <xdr:col>10</xdr:col>
          <xdr:colOff>85725</xdr:colOff>
          <xdr:row>44</xdr:row>
          <xdr:rowOff>38100</xdr:rowOff>
        </xdr:to>
        <xdr:sp macro="" textlink="">
          <xdr:nvSpPr>
            <xdr:cNvPr id="42047" name="Check Box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18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114300</xdr:rowOff>
        </xdr:from>
        <xdr:to>
          <xdr:col>10</xdr:col>
          <xdr:colOff>85725</xdr:colOff>
          <xdr:row>45</xdr:row>
          <xdr:rowOff>38100</xdr:rowOff>
        </xdr:to>
        <xdr:sp macro="" textlink="">
          <xdr:nvSpPr>
            <xdr:cNvPr id="42048" name="Check Box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18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114300</xdr:rowOff>
        </xdr:from>
        <xdr:to>
          <xdr:col>10</xdr:col>
          <xdr:colOff>85725</xdr:colOff>
          <xdr:row>46</xdr:row>
          <xdr:rowOff>38100</xdr:rowOff>
        </xdr:to>
        <xdr:sp macro="" textlink="">
          <xdr:nvSpPr>
            <xdr:cNvPr id="42049" name="Check Box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18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114300</xdr:rowOff>
        </xdr:from>
        <xdr:to>
          <xdr:col>10</xdr:col>
          <xdr:colOff>85725</xdr:colOff>
          <xdr:row>47</xdr:row>
          <xdr:rowOff>38100</xdr:rowOff>
        </xdr:to>
        <xdr:sp macro="" textlink="">
          <xdr:nvSpPr>
            <xdr:cNvPr id="42050" name="Check Box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18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114300</xdr:rowOff>
        </xdr:from>
        <xdr:to>
          <xdr:col>10</xdr:col>
          <xdr:colOff>85725</xdr:colOff>
          <xdr:row>48</xdr:row>
          <xdr:rowOff>38100</xdr:rowOff>
        </xdr:to>
        <xdr:sp macro="" textlink="">
          <xdr:nvSpPr>
            <xdr:cNvPr id="42051" name="Check Box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18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114300</xdr:rowOff>
        </xdr:from>
        <xdr:to>
          <xdr:col>10</xdr:col>
          <xdr:colOff>85725</xdr:colOff>
          <xdr:row>49</xdr:row>
          <xdr:rowOff>38100</xdr:rowOff>
        </xdr:to>
        <xdr:sp macro="" textlink="">
          <xdr:nvSpPr>
            <xdr:cNvPr id="42052" name="Check Box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18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104775</xdr:rowOff>
        </xdr:from>
        <xdr:to>
          <xdr:col>5</xdr:col>
          <xdr:colOff>85725</xdr:colOff>
          <xdr:row>46</xdr:row>
          <xdr:rowOff>28575</xdr:rowOff>
        </xdr:to>
        <xdr:sp macro="" textlink="">
          <xdr:nvSpPr>
            <xdr:cNvPr id="42053" name="Check Box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18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2743200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9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Développer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2752725</xdr:colOff>
          <xdr:row>5</xdr:row>
          <xdr:rowOff>19050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9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Réduire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4</xdr:row>
          <xdr:rowOff>0</xdr:rowOff>
        </xdr:from>
        <xdr:to>
          <xdr:col>16</xdr:col>
          <xdr:colOff>1257300</xdr:colOff>
          <xdr:row>5</xdr:row>
          <xdr:rowOff>104775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19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161925</xdr:colOff>
          <xdr:row>5</xdr:row>
          <xdr:rowOff>19050</xdr:rowOff>
        </xdr:to>
        <xdr:sp macro="" textlink="">
          <xdr:nvSpPr>
            <xdr:cNvPr id="43012" name="Check Box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19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161925</xdr:colOff>
          <xdr:row>6</xdr:row>
          <xdr:rowOff>19050</xdr:rowOff>
        </xdr:to>
        <xdr:sp macro="" textlink="">
          <xdr:nvSpPr>
            <xdr:cNvPr id="43013" name="Check Box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19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161925</xdr:colOff>
          <xdr:row>7</xdr:row>
          <xdr:rowOff>19050</xdr:rowOff>
        </xdr:to>
        <xdr:sp macro="" textlink="">
          <xdr:nvSpPr>
            <xdr:cNvPr id="43014" name="Check Box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19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38100</xdr:colOff>
          <xdr:row>8</xdr:row>
          <xdr:rowOff>19050</xdr:rowOff>
        </xdr:to>
        <xdr:sp macro="" textlink="">
          <xdr:nvSpPr>
            <xdr:cNvPr id="43015" name="Check Box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19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38100</xdr:colOff>
          <xdr:row>9</xdr:row>
          <xdr:rowOff>19050</xdr:rowOff>
        </xdr:to>
        <xdr:sp macro="" textlink="">
          <xdr:nvSpPr>
            <xdr:cNvPr id="43016" name="Check Box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19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38100</xdr:colOff>
          <xdr:row>10</xdr:row>
          <xdr:rowOff>19050</xdr:rowOff>
        </xdr:to>
        <xdr:sp macro="" textlink="">
          <xdr:nvSpPr>
            <xdr:cNvPr id="43017" name="Check Box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19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38100</xdr:colOff>
          <xdr:row>11</xdr:row>
          <xdr:rowOff>19050</xdr:rowOff>
        </xdr:to>
        <xdr:sp macro="" textlink="">
          <xdr:nvSpPr>
            <xdr:cNvPr id="43018" name="Check Box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19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38100</xdr:colOff>
          <xdr:row>12</xdr:row>
          <xdr:rowOff>19050</xdr:rowOff>
        </xdr:to>
        <xdr:sp macro="" textlink="">
          <xdr:nvSpPr>
            <xdr:cNvPr id="43019" name="Check Box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19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38100</xdr:colOff>
          <xdr:row>13</xdr:row>
          <xdr:rowOff>19050</xdr:rowOff>
        </xdr:to>
        <xdr:sp macro="" textlink="">
          <xdr:nvSpPr>
            <xdr:cNvPr id="43020" name="Check Box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19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38100</xdr:colOff>
          <xdr:row>14</xdr:row>
          <xdr:rowOff>28575</xdr:rowOff>
        </xdr:to>
        <xdr:sp macro="" textlink="">
          <xdr:nvSpPr>
            <xdr:cNvPr id="43021" name="Check Box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19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38100</xdr:colOff>
          <xdr:row>15</xdr:row>
          <xdr:rowOff>19050</xdr:rowOff>
        </xdr:to>
        <xdr:sp macro="" textlink="">
          <xdr:nvSpPr>
            <xdr:cNvPr id="43022" name="Check Box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19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38100</xdr:colOff>
          <xdr:row>16</xdr:row>
          <xdr:rowOff>19050</xdr:rowOff>
        </xdr:to>
        <xdr:sp macro="" textlink="">
          <xdr:nvSpPr>
            <xdr:cNvPr id="43023" name="Check Box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19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38100</xdr:colOff>
          <xdr:row>17</xdr:row>
          <xdr:rowOff>19050</xdr:rowOff>
        </xdr:to>
        <xdr:sp macro="" textlink="">
          <xdr:nvSpPr>
            <xdr:cNvPr id="43024" name="Check Box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19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38100</xdr:colOff>
          <xdr:row>18</xdr:row>
          <xdr:rowOff>19050</xdr:rowOff>
        </xdr:to>
        <xdr:sp macro="" textlink="">
          <xdr:nvSpPr>
            <xdr:cNvPr id="43025" name="Check Box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19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38100</xdr:colOff>
          <xdr:row>19</xdr:row>
          <xdr:rowOff>19050</xdr:rowOff>
        </xdr:to>
        <xdr:sp macro="" textlink="">
          <xdr:nvSpPr>
            <xdr:cNvPr id="43026" name="Check Box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19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38100</xdr:colOff>
          <xdr:row>20</xdr:row>
          <xdr:rowOff>19050</xdr:rowOff>
        </xdr:to>
        <xdr:sp macro="" textlink="">
          <xdr:nvSpPr>
            <xdr:cNvPr id="43027" name="Check Box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19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38100</xdr:colOff>
          <xdr:row>21</xdr:row>
          <xdr:rowOff>19050</xdr:rowOff>
        </xdr:to>
        <xdr:sp macro="" textlink="">
          <xdr:nvSpPr>
            <xdr:cNvPr id="43028" name="Check Box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19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38100</xdr:colOff>
          <xdr:row>22</xdr:row>
          <xdr:rowOff>19050</xdr:rowOff>
        </xdr:to>
        <xdr:sp macro="" textlink="">
          <xdr:nvSpPr>
            <xdr:cNvPr id="43029" name="Check Box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19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38100</xdr:colOff>
          <xdr:row>23</xdr:row>
          <xdr:rowOff>19050</xdr:rowOff>
        </xdr:to>
        <xdr:sp macro="" textlink="">
          <xdr:nvSpPr>
            <xdr:cNvPr id="43030" name="Check Box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19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38100</xdr:colOff>
          <xdr:row>24</xdr:row>
          <xdr:rowOff>19050</xdr:rowOff>
        </xdr:to>
        <xdr:sp macro="" textlink="">
          <xdr:nvSpPr>
            <xdr:cNvPr id="43031" name="Check Box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19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38100</xdr:colOff>
          <xdr:row>25</xdr:row>
          <xdr:rowOff>19050</xdr:rowOff>
        </xdr:to>
        <xdr:sp macro="" textlink="">
          <xdr:nvSpPr>
            <xdr:cNvPr id="43032" name="Check Box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19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38100</xdr:colOff>
          <xdr:row>26</xdr:row>
          <xdr:rowOff>19050</xdr:rowOff>
        </xdr:to>
        <xdr:sp macro="" textlink="">
          <xdr:nvSpPr>
            <xdr:cNvPr id="43033" name="Check Box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19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38100</xdr:colOff>
          <xdr:row>27</xdr:row>
          <xdr:rowOff>19050</xdr:rowOff>
        </xdr:to>
        <xdr:sp macro="" textlink="">
          <xdr:nvSpPr>
            <xdr:cNvPr id="43034" name="Check Box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19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38100</xdr:colOff>
          <xdr:row>28</xdr:row>
          <xdr:rowOff>19050</xdr:rowOff>
        </xdr:to>
        <xdr:sp macro="" textlink="">
          <xdr:nvSpPr>
            <xdr:cNvPr id="43035" name="Check Box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19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38100</xdr:colOff>
          <xdr:row>29</xdr:row>
          <xdr:rowOff>19050</xdr:rowOff>
        </xdr:to>
        <xdr:sp macro="" textlink="">
          <xdr:nvSpPr>
            <xdr:cNvPr id="43036" name="Check Box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19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38100</xdr:colOff>
          <xdr:row>30</xdr:row>
          <xdr:rowOff>19050</xdr:rowOff>
        </xdr:to>
        <xdr:sp macro="" textlink="">
          <xdr:nvSpPr>
            <xdr:cNvPr id="43037" name="Check Box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19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38100</xdr:colOff>
          <xdr:row>31</xdr:row>
          <xdr:rowOff>19050</xdr:rowOff>
        </xdr:to>
        <xdr:sp macro="" textlink="">
          <xdr:nvSpPr>
            <xdr:cNvPr id="43038" name="Check Box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19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38100</xdr:colOff>
          <xdr:row>32</xdr:row>
          <xdr:rowOff>19050</xdr:rowOff>
        </xdr:to>
        <xdr:sp macro="" textlink="">
          <xdr:nvSpPr>
            <xdr:cNvPr id="43039" name="Check Box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19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38100</xdr:colOff>
          <xdr:row>33</xdr:row>
          <xdr:rowOff>19050</xdr:rowOff>
        </xdr:to>
        <xdr:sp macro="" textlink="">
          <xdr:nvSpPr>
            <xdr:cNvPr id="43040" name="Check Box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19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38100</xdr:colOff>
          <xdr:row>34</xdr:row>
          <xdr:rowOff>19050</xdr:rowOff>
        </xdr:to>
        <xdr:sp macro="" textlink="">
          <xdr:nvSpPr>
            <xdr:cNvPr id="43041" name="Check Box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19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38100</xdr:colOff>
          <xdr:row>35</xdr:row>
          <xdr:rowOff>19050</xdr:rowOff>
        </xdr:to>
        <xdr:sp macro="" textlink="">
          <xdr:nvSpPr>
            <xdr:cNvPr id="43042" name="Check Box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19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38100</xdr:colOff>
          <xdr:row>36</xdr:row>
          <xdr:rowOff>19050</xdr:rowOff>
        </xdr:to>
        <xdr:sp macro="" textlink="">
          <xdr:nvSpPr>
            <xdr:cNvPr id="43043" name="Check Box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19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38100</xdr:colOff>
          <xdr:row>37</xdr:row>
          <xdr:rowOff>19050</xdr:rowOff>
        </xdr:to>
        <xdr:sp macro="" textlink="">
          <xdr:nvSpPr>
            <xdr:cNvPr id="43044" name="Check Box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19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38100</xdr:colOff>
          <xdr:row>38</xdr:row>
          <xdr:rowOff>19050</xdr:rowOff>
        </xdr:to>
        <xdr:sp macro="" textlink="">
          <xdr:nvSpPr>
            <xdr:cNvPr id="43045" name="Check Box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19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38100</xdr:colOff>
          <xdr:row>39</xdr:row>
          <xdr:rowOff>19050</xdr:rowOff>
        </xdr:to>
        <xdr:sp macro="" textlink="">
          <xdr:nvSpPr>
            <xdr:cNvPr id="43046" name="Check Box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19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38100</xdr:colOff>
          <xdr:row>40</xdr:row>
          <xdr:rowOff>19050</xdr:rowOff>
        </xdr:to>
        <xdr:sp macro="" textlink="">
          <xdr:nvSpPr>
            <xdr:cNvPr id="43047" name="Check Box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19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38100</xdr:colOff>
          <xdr:row>41</xdr:row>
          <xdr:rowOff>19050</xdr:rowOff>
        </xdr:to>
        <xdr:sp macro="" textlink="">
          <xdr:nvSpPr>
            <xdr:cNvPr id="43048" name="Check Box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19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38100</xdr:colOff>
          <xdr:row>42</xdr:row>
          <xdr:rowOff>19050</xdr:rowOff>
        </xdr:to>
        <xdr:sp macro="" textlink="">
          <xdr:nvSpPr>
            <xdr:cNvPr id="43049" name="Check Box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19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38100</xdr:colOff>
          <xdr:row>43</xdr:row>
          <xdr:rowOff>19050</xdr:rowOff>
        </xdr:to>
        <xdr:sp macro="" textlink="">
          <xdr:nvSpPr>
            <xdr:cNvPr id="43050" name="Check Box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19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38100</xdr:colOff>
          <xdr:row>44</xdr:row>
          <xdr:rowOff>19050</xdr:rowOff>
        </xdr:to>
        <xdr:sp macro="" textlink="">
          <xdr:nvSpPr>
            <xdr:cNvPr id="43051" name="Check Box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19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38100</xdr:colOff>
          <xdr:row>45</xdr:row>
          <xdr:rowOff>19050</xdr:rowOff>
        </xdr:to>
        <xdr:sp macro="" textlink="">
          <xdr:nvSpPr>
            <xdr:cNvPr id="43052" name="Check Box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19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38100</xdr:colOff>
          <xdr:row>46</xdr:row>
          <xdr:rowOff>19050</xdr:rowOff>
        </xdr:to>
        <xdr:sp macro="" textlink="">
          <xdr:nvSpPr>
            <xdr:cNvPr id="43053" name="Check Box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19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38100</xdr:colOff>
          <xdr:row>47</xdr:row>
          <xdr:rowOff>19050</xdr:rowOff>
        </xdr:to>
        <xdr:sp macro="" textlink="">
          <xdr:nvSpPr>
            <xdr:cNvPr id="43054" name="Check Box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19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38100</xdr:colOff>
          <xdr:row>48</xdr:row>
          <xdr:rowOff>19050</xdr:rowOff>
        </xdr:to>
        <xdr:sp macro="" textlink="">
          <xdr:nvSpPr>
            <xdr:cNvPr id="43055" name="Check Box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19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38100</xdr:colOff>
          <xdr:row>49</xdr:row>
          <xdr:rowOff>19050</xdr:rowOff>
        </xdr:to>
        <xdr:sp macro="" textlink="">
          <xdr:nvSpPr>
            <xdr:cNvPr id="43056" name="Check Box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19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49</xdr:row>
          <xdr:rowOff>0</xdr:rowOff>
        </xdr:from>
        <xdr:to>
          <xdr:col>8</xdr:col>
          <xdr:colOff>38100</xdr:colOff>
          <xdr:row>50</xdr:row>
          <xdr:rowOff>19050</xdr:rowOff>
        </xdr:to>
        <xdr:sp macro="" textlink="">
          <xdr:nvSpPr>
            <xdr:cNvPr id="43057" name="Check Box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19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50</xdr:row>
          <xdr:rowOff>0</xdr:rowOff>
        </xdr:from>
        <xdr:to>
          <xdr:col>8</xdr:col>
          <xdr:colOff>38100</xdr:colOff>
          <xdr:row>51</xdr:row>
          <xdr:rowOff>19050</xdr:rowOff>
        </xdr:to>
        <xdr:sp macro="" textlink="">
          <xdr:nvSpPr>
            <xdr:cNvPr id="43058" name="Check Box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19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51</xdr:row>
          <xdr:rowOff>0</xdr:rowOff>
        </xdr:from>
        <xdr:to>
          <xdr:col>8</xdr:col>
          <xdr:colOff>38100</xdr:colOff>
          <xdr:row>52</xdr:row>
          <xdr:rowOff>19050</xdr:rowOff>
        </xdr:to>
        <xdr:sp macro="" textlink="">
          <xdr:nvSpPr>
            <xdr:cNvPr id="43059" name="Check Box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19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52</xdr:row>
          <xdr:rowOff>0</xdr:rowOff>
        </xdr:from>
        <xdr:to>
          <xdr:col>8</xdr:col>
          <xdr:colOff>38100</xdr:colOff>
          <xdr:row>53</xdr:row>
          <xdr:rowOff>19050</xdr:rowOff>
        </xdr:to>
        <xdr:sp macro="" textlink="">
          <xdr:nvSpPr>
            <xdr:cNvPr id="43060" name="Check Box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19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53</xdr:row>
          <xdr:rowOff>0</xdr:rowOff>
        </xdr:from>
        <xdr:to>
          <xdr:col>8</xdr:col>
          <xdr:colOff>38100</xdr:colOff>
          <xdr:row>54</xdr:row>
          <xdr:rowOff>19050</xdr:rowOff>
        </xdr:to>
        <xdr:sp macro="" textlink="">
          <xdr:nvSpPr>
            <xdr:cNvPr id="43061" name="Check Box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19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54</xdr:row>
          <xdr:rowOff>0</xdr:rowOff>
        </xdr:from>
        <xdr:to>
          <xdr:col>8</xdr:col>
          <xdr:colOff>38100</xdr:colOff>
          <xdr:row>55</xdr:row>
          <xdr:rowOff>19050</xdr:rowOff>
        </xdr:to>
        <xdr:sp macro="" textlink="">
          <xdr:nvSpPr>
            <xdr:cNvPr id="43062" name="Check Box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19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55</xdr:row>
          <xdr:rowOff>0</xdr:rowOff>
        </xdr:from>
        <xdr:to>
          <xdr:col>8</xdr:col>
          <xdr:colOff>38100</xdr:colOff>
          <xdr:row>56</xdr:row>
          <xdr:rowOff>19050</xdr:rowOff>
        </xdr:to>
        <xdr:sp macro="" textlink="">
          <xdr:nvSpPr>
            <xdr:cNvPr id="43063" name="Check Box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19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56</xdr:row>
          <xdr:rowOff>0</xdr:rowOff>
        </xdr:from>
        <xdr:to>
          <xdr:col>8</xdr:col>
          <xdr:colOff>38100</xdr:colOff>
          <xdr:row>57</xdr:row>
          <xdr:rowOff>19050</xdr:rowOff>
        </xdr:to>
        <xdr:sp macro="" textlink="">
          <xdr:nvSpPr>
            <xdr:cNvPr id="43064" name="Check Box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19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57</xdr:row>
          <xdr:rowOff>0</xdr:rowOff>
        </xdr:from>
        <xdr:to>
          <xdr:col>8</xdr:col>
          <xdr:colOff>38100</xdr:colOff>
          <xdr:row>58</xdr:row>
          <xdr:rowOff>19050</xdr:rowOff>
        </xdr:to>
        <xdr:sp macro="" textlink="">
          <xdr:nvSpPr>
            <xdr:cNvPr id="43065" name="Check Box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19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58</xdr:row>
          <xdr:rowOff>0</xdr:rowOff>
        </xdr:from>
        <xdr:to>
          <xdr:col>8</xdr:col>
          <xdr:colOff>38100</xdr:colOff>
          <xdr:row>59</xdr:row>
          <xdr:rowOff>19050</xdr:rowOff>
        </xdr:to>
        <xdr:sp macro="" textlink="">
          <xdr:nvSpPr>
            <xdr:cNvPr id="43066" name="Check Box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19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0</xdr:rowOff>
        </xdr:from>
        <xdr:to>
          <xdr:col>8</xdr:col>
          <xdr:colOff>38100</xdr:colOff>
          <xdr:row>60</xdr:row>
          <xdr:rowOff>19050</xdr:rowOff>
        </xdr:to>
        <xdr:sp macro="" textlink="">
          <xdr:nvSpPr>
            <xdr:cNvPr id="43067" name="Check Box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19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60</xdr:row>
          <xdr:rowOff>0</xdr:rowOff>
        </xdr:from>
        <xdr:to>
          <xdr:col>8</xdr:col>
          <xdr:colOff>38100</xdr:colOff>
          <xdr:row>61</xdr:row>
          <xdr:rowOff>19050</xdr:rowOff>
        </xdr:to>
        <xdr:sp macro="" textlink="">
          <xdr:nvSpPr>
            <xdr:cNvPr id="43068" name="Check Box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19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61</xdr:row>
          <xdr:rowOff>0</xdr:rowOff>
        </xdr:from>
        <xdr:to>
          <xdr:col>8</xdr:col>
          <xdr:colOff>38100</xdr:colOff>
          <xdr:row>62</xdr:row>
          <xdr:rowOff>19050</xdr:rowOff>
        </xdr:to>
        <xdr:sp macro="" textlink="">
          <xdr:nvSpPr>
            <xdr:cNvPr id="43069" name="Check Box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19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62</xdr:row>
          <xdr:rowOff>0</xdr:rowOff>
        </xdr:from>
        <xdr:to>
          <xdr:col>8</xdr:col>
          <xdr:colOff>38100</xdr:colOff>
          <xdr:row>63</xdr:row>
          <xdr:rowOff>19050</xdr:rowOff>
        </xdr:to>
        <xdr:sp macro="" textlink="">
          <xdr:nvSpPr>
            <xdr:cNvPr id="43070" name="Check Box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19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63</xdr:row>
          <xdr:rowOff>0</xdr:rowOff>
        </xdr:from>
        <xdr:to>
          <xdr:col>8</xdr:col>
          <xdr:colOff>38100</xdr:colOff>
          <xdr:row>64</xdr:row>
          <xdr:rowOff>19050</xdr:rowOff>
        </xdr:to>
        <xdr:sp macro="" textlink="">
          <xdr:nvSpPr>
            <xdr:cNvPr id="43071" name="Check Box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19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64</xdr:row>
          <xdr:rowOff>0</xdr:rowOff>
        </xdr:from>
        <xdr:to>
          <xdr:col>8</xdr:col>
          <xdr:colOff>38100</xdr:colOff>
          <xdr:row>65</xdr:row>
          <xdr:rowOff>19050</xdr:rowOff>
        </xdr:to>
        <xdr:sp macro="" textlink="">
          <xdr:nvSpPr>
            <xdr:cNvPr id="43072" name="Check Box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19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65</xdr:row>
          <xdr:rowOff>0</xdr:rowOff>
        </xdr:from>
        <xdr:to>
          <xdr:col>8</xdr:col>
          <xdr:colOff>38100</xdr:colOff>
          <xdr:row>66</xdr:row>
          <xdr:rowOff>19050</xdr:rowOff>
        </xdr:to>
        <xdr:sp macro="" textlink="">
          <xdr:nvSpPr>
            <xdr:cNvPr id="43073" name="Check Box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19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66</xdr:row>
          <xdr:rowOff>0</xdr:rowOff>
        </xdr:from>
        <xdr:to>
          <xdr:col>8</xdr:col>
          <xdr:colOff>38100</xdr:colOff>
          <xdr:row>67</xdr:row>
          <xdr:rowOff>19050</xdr:rowOff>
        </xdr:to>
        <xdr:sp macro="" textlink="">
          <xdr:nvSpPr>
            <xdr:cNvPr id="43074" name="Check Box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19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67</xdr:row>
          <xdr:rowOff>0</xdr:rowOff>
        </xdr:from>
        <xdr:to>
          <xdr:col>8</xdr:col>
          <xdr:colOff>38100</xdr:colOff>
          <xdr:row>68</xdr:row>
          <xdr:rowOff>19050</xdr:rowOff>
        </xdr:to>
        <xdr:sp macro="" textlink="">
          <xdr:nvSpPr>
            <xdr:cNvPr id="43075" name="Check Box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19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68</xdr:row>
          <xdr:rowOff>0</xdr:rowOff>
        </xdr:from>
        <xdr:to>
          <xdr:col>8</xdr:col>
          <xdr:colOff>38100</xdr:colOff>
          <xdr:row>69</xdr:row>
          <xdr:rowOff>19050</xdr:rowOff>
        </xdr:to>
        <xdr:sp macro="" textlink="">
          <xdr:nvSpPr>
            <xdr:cNvPr id="43076" name="Check Box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19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69</xdr:row>
          <xdr:rowOff>0</xdr:rowOff>
        </xdr:from>
        <xdr:to>
          <xdr:col>8</xdr:col>
          <xdr:colOff>38100</xdr:colOff>
          <xdr:row>70</xdr:row>
          <xdr:rowOff>19050</xdr:rowOff>
        </xdr:to>
        <xdr:sp macro="" textlink="">
          <xdr:nvSpPr>
            <xdr:cNvPr id="43077" name="Check Box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19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70</xdr:row>
          <xdr:rowOff>0</xdr:rowOff>
        </xdr:from>
        <xdr:to>
          <xdr:col>8</xdr:col>
          <xdr:colOff>38100</xdr:colOff>
          <xdr:row>71</xdr:row>
          <xdr:rowOff>19050</xdr:rowOff>
        </xdr:to>
        <xdr:sp macro="" textlink="">
          <xdr:nvSpPr>
            <xdr:cNvPr id="43078" name="Check Box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19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71</xdr:row>
          <xdr:rowOff>0</xdr:rowOff>
        </xdr:from>
        <xdr:to>
          <xdr:col>8</xdr:col>
          <xdr:colOff>38100</xdr:colOff>
          <xdr:row>72</xdr:row>
          <xdr:rowOff>19050</xdr:rowOff>
        </xdr:to>
        <xdr:sp macro="" textlink="">
          <xdr:nvSpPr>
            <xdr:cNvPr id="43079" name="Check Box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19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72</xdr:row>
          <xdr:rowOff>0</xdr:rowOff>
        </xdr:from>
        <xdr:to>
          <xdr:col>8</xdr:col>
          <xdr:colOff>38100</xdr:colOff>
          <xdr:row>73</xdr:row>
          <xdr:rowOff>19050</xdr:rowOff>
        </xdr:to>
        <xdr:sp macro="" textlink="">
          <xdr:nvSpPr>
            <xdr:cNvPr id="43080" name="Check Box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19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73</xdr:row>
          <xdr:rowOff>0</xdr:rowOff>
        </xdr:from>
        <xdr:to>
          <xdr:col>8</xdr:col>
          <xdr:colOff>38100</xdr:colOff>
          <xdr:row>74</xdr:row>
          <xdr:rowOff>19050</xdr:rowOff>
        </xdr:to>
        <xdr:sp macro="" textlink="">
          <xdr:nvSpPr>
            <xdr:cNvPr id="43081" name="Check Box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19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74</xdr:row>
          <xdr:rowOff>0</xdr:rowOff>
        </xdr:from>
        <xdr:to>
          <xdr:col>8</xdr:col>
          <xdr:colOff>38100</xdr:colOff>
          <xdr:row>75</xdr:row>
          <xdr:rowOff>19050</xdr:rowOff>
        </xdr:to>
        <xdr:sp macro="" textlink="">
          <xdr:nvSpPr>
            <xdr:cNvPr id="43082" name="Check Box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19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75</xdr:row>
          <xdr:rowOff>0</xdr:rowOff>
        </xdr:from>
        <xdr:to>
          <xdr:col>8</xdr:col>
          <xdr:colOff>38100</xdr:colOff>
          <xdr:row>76</xdr:row>
          <xdr:rowOff>19050</xdr:rowOff>
        </xdr:to>
        <xdr:sp macro="" textlink="">
          <xdr:nvSpPr>
            <xdr:cNvPr id="43083" name="Check Box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19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76</xdr:row>
          <xdr:rowOff>0</xdr:rowOff>
        </xdr:from>
        <xdr:to>
          <xdr:col>8</xdr:col>
          <xdr:colOff>38100</xdr:colOff>
          <xdr:row>77</xdr:row>
          <xdr:rowOff>19050</xdr:rowOff>
        </xdr:to>
        <xdr:sp macro="" textlink="">
          <xdr:nvSpPr>
            <xdr:cNvPr id="43084" name="Check Box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19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77</xdr:row>
          <xdr:rowOff>0</xdr:rowOff>
        </xdr:from>
        <xdr:to>
          <xdr:col>8</xdr:col>
          <xdr:colOff>38100</xdr:colOff>
          <xdr:row>78</xdr:row>
          <xdr:rowOff>19050</xdr:rowOff>
        </xdr:to>
        <xdr:sp macro="" textlink="">
          <xdr:nvSpPr>
            <xdr:cNvPr id="43085" name="Check Box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19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78</xdr:row>
          <xdr:rowOff>0</xdr:rowOff>
        </xdr:from>
        <xdr:to>
          <xdr:col>8</xdr:col>
          <xdr:colOff>38100</xdr:colOff>
          <xdr:row>79</xdr:row>
          <xdr:rowOff>19050</xdr:rowOff>
        </xdr:to>
        <xdr:sp macro="" textlink="">
          <xdr:nvSpPr>
            <xdr:cNvPr id="43086" name="Check Box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19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79</xdr:row>
          <xdr:rowOff>0</xdr:rowOff>
        </xdr:from>
        <xdr:to>
          <xdr:col>8</xdr:col>
          <xdr:colOff>38100</xdr:colOff>
          <xdr:row>80</xdr:row>
          <xdr:rowOff>19050</xdr:rowOff>
        </xdr:to>
        <xdr:sp macro="" textlink="">
          <xdr:nvSpPr>
            <xdr:cNvPr id="43087" name="Check Box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19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80</xdr:row>
          <xdr:rowOff>0</xdr:rowOff>
        </xdr:from>
        <xdr:to>
          <xdr:col>8</xdr:col>
          <xdr:colOff>38100</xdr:colOff>
          <xdr:row>81</xdr:row>
          <xdr:rowOff>19050</xdr:rowOff>
        </xdr:to>
        <xdr:sp macro="" textlink="">
          <xdr:nvSpPr>
            <xdr:cNvPr id="43088" name="Check Box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19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81</xdr:row>
          <xdr:rowOff>0</xdr:rowOff>
        </xdr:from>
        <xdr:to>
          <xdr:col>8</xdr:col>
          <xdr:colOff>38100</xdr:colOff>
          <xdr:row>82</xdr:row>
          <xdr:rowOff>19050</xdr:rowOff>
        </xdr:to>
        <xdr:sp macro="" textlink="">
          <xdr:nvSpPr>
            <xdr:cNvPr id="43089" name="Check Box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19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82</xdr:row>
          <xdr:rowOff>0</xdr:rowOff>
        </xdr:from>
        <xdr:to>
          <xdr:col>8</xdr:col>
          <xdr:colOff>38100</xdr:colOff>
          <xdr:row>83</xdr:row>
          <xdr:rowOff>19050</xdr:rowOff>
        </xdr:to>
        <xdr:sp macro="" textlink="">
          <xdr:nvSpPr>
            <xdr:cNvPr id="43090" name="Check Box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19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83</xdr:row>
          <xdr:rowOff>0</xdr:rowOff>
        </xdr:from>
        <xdr:to>
          <xdr:col>8</xdr:col>
          <xdr:colOff>38100</xdr:colOff>
          <xdr:row>84</xdr:row>
          <xdr:rowOff>19050</xdr:rowOff>
        </xdr:to>
        <xdr:sp macro="" textlink="">
          <xdr:nvSpPr>
            <xdr:cNvPr id="43091" name="Check Box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19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84</xdr:row>
          <xdr:rowOff>0</xdr:rowOff>
        </xdr:from>
        <xdr:to>
          <xdr:col>8</xdr:col>
          <xdr:colOff>38100</xdr:colOff>
          <xdr:row>85</xdr:row>
          <xdr:rowOff>19050</xdr:rowOff>
        </xdr:to>
        <xdr:sp macro="" textlink="">
          <xdr:nvSpPr>
            <xdr:cNvPr id="43092" name="Check Box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19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85</xdr:row>
          <xdr:rowOff>0</xdr:rowOff>
        </xdr:from>
        <xdr:to>
          <xdr:col>8</xdr:col>
          <xdr:colOff>38100</xdr:colOff>
          <xdr:row>86</xdr:row>
          <xdr:rowOff>19050</xdr:rowOff>
        </xdr:to>
        <xdr:sp macro="" textlink="">
          <xdr:nvSpPr>
            <xdr:cNvPr id="43093" name="Check Box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19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86</xdr:row>
          <xdr:rowOff>0</xdr:rowOff>
        </xdr:from>
        <xdr:to>
          <xdr:col>8</xdr:col>
          <xdr:colOff>38100</xdr:colOff>
          <xdr:row>87</xdr:row>
          <xdr:rowOff>19050</xdr:rowOff>
        </xdr:to>
        <xdr:sp macro="" textlink="">
          <xdr:nvSpPr>
            <xdr:cNvPr id="43094" name="Check Box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19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87</xdr:row>
          <xdr:rowOff>0</xdr:rowOff>
        </xdr:from>
        <xdr:to>
          <xdr:col>8</xdr:col>
          <xdr:colOff>38100</xdr:colOff>
          <xdr:row>88</xdr:row>
          <xdr:rowOff>19050</xdr:rowOff>
        </xdr:to>
        <xdr:sp macro="" textlink="">
          <xdr:nvSpPr>
            <xdr:cNvPr id="43095" name="Check Box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19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88</xdr:row>
          <xdr:rowOff>0</xdr:rowOff>
        </xdr:from>
        <xdr:to>
          <xdr:col>8</xdr:col>
          <xdr:colOff>38100</xdr:colOff>
          <xdr:row>89</xdr:row>
          <xdr:rowOff>19050</xdr:rowOff>
        </xdr:to>
        <xdr:sp macro="" textlink="">
          <xdr:nvSpPr>
            <xdr:cNvPr id="43096" name="Check Box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19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89</xdr:row>
          <xdr:rowOff>0</xdr:rowOff>
        </xdr:from>
        <xdr:to>
          <xdr:col>8</xdr:col>
          <xdr:colOff>38100</xdr:colOff>
          <xdr:row>90</xdr:row>
          <xdr:rowOff>19050</xdr:rowOff>
        </xdr:to>
        <xdr:sp macro="" textlink="">
          <xdr:nvSpPr>
            <xdr:cNvPr id="43097" name="Check Box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19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90</xdr:row>
          <xdr:rowOff>0</xdr:rowOff>
        </xdr:from>
        <xdr:to>
          <xdr:col>8</xdr:col>
          <xdr:colOff>38100</xdr:colOff>
          <xdr:row>91</xdr:row>
          <xdr:rowOff>19050</xdr:rowOff>
        </xdr:to>
        <xdr:sp macro="" textlink="">
          <xdr:nvSpPr>
            <xdr:cNvPr id="43098" name="Check Box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19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91</xdr:row>
          <xdr:rowOff>0</xdr:rowOff>
        </xdr:from>
        <xdr:to>
          <xdr:col>8</xdr:col>
          <xdr:colOff>38100</xdr:colOff>
          <xdr:row>92</xdr:row>
          <xdr:rowOff>19050</xdr:rowOff>
        </xdr:to>
        <xdr:sp macro="" textlink="">
          <xdr:nvSpPr>
            <xdr:cNvPr id="43099" name="Check Box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19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92</xdr:row>
          <xdr:rowOff>0</xdr:rowOff>
        </xdr:from>
        <xdr:to>
          <xdr:col>8</xdr:col>
          <xdr:colOff>38100</xdr:colOff>
          <xdr:row>93</xdr:row>
          <xdr:rowOff>19050</xdr:rowOff>
        </xdr:to>
        <xdr:sp macro="" textlink="">
          <xdr:nvSpPr>
            <xdr:cNvPr id="43100" name="Check Box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19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93</xdr:row>
          <xdr:rowOff>0</xdr:rowOff>
        </xdr:from>
        <xdr:to>
          <xdr:col>8</xdr:col>
          <xdr:colOff>38100</xdr:colOff>
          <xdr:row>94</xdr:row>
          <xdr:rowOff>19050</xdr:rowOff>
        </xdr:to>
        <xdr:sp macro="" textlink="">
          <xdr:nvSpPr>
            <xdr:cNvPr id="43101" name="Check Box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19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94</xdr:row>
          <xdr:rowOff>0</xdr:rowOff>
        </xdr:from>
        <xdr:to>
          <xdr:col>8</xdr:col>
          <xdr:colOff>38100</xdr:colOff>
          <xdr:row>95</xdr:row>
          <xdr:rowOff>19050</xdr:rowOff>
        </xdr:to>
        <xdr:sp macro="" textlink="">
          <xdr:nvSpPr>
            <xdr:cNvPr id="43102" name="Check Box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19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95</xdr:row>
          <xdr:rowOff>0</xdr:rowOff>
        </xdr:from>
        <xdr:to>
          <xdr:col>8</xdr:col>
          <xdr:colOff>38100</xdr:colOff>
          <xdr:row>96</xdr:row>
          <xdr:rowOff>19050</xdr:rowOff>
        </xdr:to>
        <xdr:sp macro="" textlink="">
          <xdr:nvSpPr>
            <xdr:cNvPr id="43103" name="Check Box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19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96</xdr:row>
          <xdr:rowOff>0</xdr:rowOff>
        </xdr:from>
        <xdr:to>
          <xdr:col>8</xdr:col>
          <xdr:colOff>38100</xdr:colOff>
          <xdr:row>97</xdr:row>
          <xdr:rowOff>19050</xdr:rowOff>
        </xdr:to>
        <xdr:sp macro="" textlink="">
          <xdr:nvSpPr>
            <xdr:cNvPr id="43104" name="Check Box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19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97</xdr:row>
          <xdr:rowOff>0</xdr:rowOff>
        </xdr:from>
        <xdr:to>
          <xdr:col>8</xdr:col>
          <xdr:colOff>38100</xdr:colOff>
          <xdr:row>98</xdr:row>
          <xdr:rowOff>19050</xdr:rowOff>
        </xdr:to>
        <xdr:sp macro="" textlink="">
          <xdr:nvSpPr>
            <xdr:cNvPr id="43105" name="Check Box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19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98</xdr:row>
          <xdr:rowOff>0</xdr:rowOff>
        </xdr:from>
        <xdr:to>
          <xdr:col>8</xdr:col>
          <xdr:colOff>38100</xdr:colOff>
          <xdr:row>99</xdr:row>
          <xdr:rowOff>19050</xdr:rowOff>
        </xdr:to>
        <xdr:sp macro="" textlink="">
          <xdr:nvSpPr>
            <xdr:cNvPr id="43106" name="Check Box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19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99</xdr:row>
          <xdr:rowOff>0</xdr:rowOff>
        </xdr:from>
        <xdr:to>
          <xdr:col>8</xdr:col>
          <xdr:colOff>38100</xdr:colOff>
          <xdr:row>100</xdr:row>
          <xdr:rowOff>19050</xdr:rowOff>
        </xdr:to>
        <xdr:sp macro="" textlink="">
          <xdr:nvSpPr>
            <xdr:cNvPr id="43107" name="Check Box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19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100</xdr:row>
          <xdr:rowOff>0</xdr:rowOff>
        </xdr:from>
        <xdr:to>
          <xdr:col>8</xdr:col>
          <xdr:colOff>38100</xdr:colOff>
          <xdr:row>101</xdr:row>
          <xdr:rowOff>19050</xdr:rowOff>
        </xdr:to>
        <xdr:sp macro="" textlink="">
          <xdr:nvSpPr>
            <xdr:cNvPr id="43108" name="Check Box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19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101</xdr:row>
          <xdr:rowOff>0</xdr:rowOff>
        </xdr:from>
        <xdr:to>
          <xdr:col>8</xdr:col>
          <xdr:colOff>38100</xdr:colOff>
          <xdr:row>102</xdr:row>
          <xdr:rowOff>19050</xdr:rowOff>
        </xdr:to>
        <xdr:sp macro="" textlink="">
          <xdr:nvSpPr>
            <xdr:cNvPr id="43109" name="Check Box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19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102</xdr:row>
          <xdr:rowOff>0</xdr:rowOff>
        </xdr:from>
        <xdr:to>
          <xdr:col>8</xdr:col>
          <xdr:colOff>38100</xdr:colOff>
          <xdr:row>103</xdr:row>
          <xdr:rowOff>19050</xdr:rowOff>
        </xdr:to>
        <xdr:sp macro="" textlink="">
          <xdr:nvSpPr>
            <xdr:cNvPr id="43110" name="Check Box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19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103</xdr:row>
          <xdr:rowOff>0</xdr:rowOff>
        </xdr:from>
        <xdr:to>
          <xdr:col>8</xdr:col>
          <xdr:colOff>38100</xdr:colOff>
          <xdr:row>104</xdr:row>
          <xdr:rowOff>19050</xdr:rowOff>
        </xdr:to>
        <xdr:sp macro="" textlink="">
          <xdr:nvSpPr>
            <xdr:cNvPr id="43111" name="Check Box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19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104</xdr:row>
          <xdr:rowOff>0</xdr:rowOff>
        </xdr:from>
        <xdr:to>
          <xdr:col>8</xdr:col>
          <xdr:colOff>38100</xdr:colOff>
          <xdr:row>105</xdr:row>
          <xdr:rowOff>19050</xdr:rowOff>
        </xdr:to>
        <xdr:sp macro="" textlink="">
          <xdr:nvSpPr>
            <xdr:cNvPr id="43112" name="Check Box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19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105</xdr:row>
          <xdr:rowOff>0</xdr:rowOff>
        </xdr:from>
        <xdr:to>
          <xdr:col>8</xdr:col>
          <xdr:colOff>38100</xdr:colOff>
          <xdr:row>106</xdr:row>
          <xdr:rowOff>19050</xdr:rowOff>
        </xdr:to>
        <xdr:sp macro="" textlink="">
          <xdr:nvSpPr>
            <xdr:cNvPr id="43113" name="Check Box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19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106</xdr:row>
          <xdr:rowOff>0</xdr:rowOff>
        </xdr:from>
        <xdr:to>
          <xdr:col>8</xdr:col>
          <xdr:colOff>38100</xdr:colOff>
          <xdr:row>107</xdr:row>
          <xdr:rowOff>19050</xdr:rowOff>
        </xdr:to>
        <xdr:sp macro="" textlink="">
          <xdr:nvSpPr>
            <xdr:cNvPr id="43114" name="Check Box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19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107</xdr:row>
          <xdr:rowOff>0</xdr:rowOff>
        </xdr:from>
        <xdr:to>
          <xdr:col>8</xdr:col>
          <xdr:colOff>38100</xdr:colOff>
          <xdr:row>108</xdr:row>
          <xdr:rowOff>19050</xdr:rowOff>
        </xdr:to>
        <xdr:sp macro="" textlink="">
          <xdr:nvSpPr>
            <xdr:cNvPr id="43115" name="Check Box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19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108</xdr:row>
          <xdr:rowOff>0</xdr:rowOff>
        </xdr:from>
        <xdr:to>
          <xdr:col>8</xdr:col>
          <xdr:colOff>38100</xdr:colOff>
          <xdr:row>109</xdr:row>
          <xdr:rowOff>19050</xdr:rowOff>
        </xdr:to>
        <xdr:sp macro="" textlink="">
          <xdr:nvSpPr>
            <xdr:cNvPr id="43116" name="Check Box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19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109</xdr:row>
          <xdr:rowOff>0</xdr:rowOff>
        </xdr:from>
        <xdr:to>
          <xdr:col>8</xdr:col>
          <xdr:colOff>38100</xdr:colOff>
          <xdr:row>110</xdr:row>
          <xdr:rowOff>19050</xdr:rowOff>
        </xdr:to>
        <xdr:sp macro="" textlink="">
          <xdr:nvSpPr>
            <xdr:cNvPr id="43117" name="Check Box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19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110</xdr:row>
          <xdr:rowOff>0</xdr:rowOff>
        </xdr:from>
        <xdr:to>
          <xdr:col>8</xdr:col>
          <xdr:colOff>38100</xdr:colOff>
          <xdr:row>111</xdr:row>
          <xdr:rowOff>19050</xdr:rowOff>
        </xdr:to>
        <xdr:sp macro="" textlink="">
          <xdr:nvSpPr>
            <xdr:cNvPr id="43118" name="Check Box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19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111</xdr:row>
          <xdr:rowOff>0</xdr:rowOff>
        </xdr:from>
        <xdr:to>
          <xdr:col>8</xdr:col>
          <xdr:colOff>38100</xdr:colOff>
          <xdr:row>112</xdr:row>
          <xdr:rowOff>19050</xdr:rowOff>
        </xdr:to>
        <xdr:sp macro="" textlink="">
          <xdr:nvSpPr>
            <xdr:cNvPr id="43119" name="Check Box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19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112</xdr:row>
          <xdr:rowOff>0</xdr:rowOff>
        </xdr:from>
        <xdr:to>
          <xdr:col>8</xdr:col>
          <xdr:colOff>38100</xdr:colOff>
          <xdr:row>113</xdr:row>
          <xdr:rowOff>19050</xdr:rowOff>
        </xdr:to>
        <xdr:sp macro="" textlink="">
          <xdr:nvSpPr>
            <xdr:cNvPr id="43120" name="Check Box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19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113</xdr:row>
          <xdr:rowOff>0</xdr:rowOff>
        </xdr:from>
        <xdr:to>
          <xdr:col>8</xdr:col>
          <xdr:colOff>38100</xdr:colOff>
          <xdr:row>114</xdr:row>
          <xdr:rowOff>19050</xdr:rowOff>
        </xdr:to>
        <xdr:sp macro="" textlink="">
          <xdr:nvSpPr>
            <xdr:cNvPr id="43121" name="Check Box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19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114</xdr:row>
          <xdr:rowOff>0</xdr:rowOff>
        </xdr:from>
        <xdr:to>
          <xdr:col>8</xdr:col>
          <xdr:colOff>38100</xdr:colOff>
          <xdr:row>115</xdr:row>
          <xdr:rowOff>19050</xdr:rowOff>
        </xdr:to>
        <xdr:sp macro="" textlink="">
          <xdr:nvSpPr>
            <xdr:cNvPr id="43122" name="Check Box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19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115</xdr:row>
          <xdr:rowOff>0</xdr:rowOff>
        </xdr:from>
        <xdr:to>
          <xdr:col>8</xdr:col>
          <xdr:colOff>38100</xdr:colOff>
          <xdr:row>116</xdr:row>
          <xdr:rowOff>19050</xdr:rowOff>
        </xdr:to>
        <xdr:sp macro="" textlink="">
          <xdr:nvSpPr>
            <xdr:cNvPr id="43123" name="Check Box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19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116</xdr:row>
          <xdr:rowOff>0</xdr:rowOff>
        </xdr:from>
        <xdr:to>
          <xdr:col>8</xdr:col>
          <xdr:colOff>38100</xdr:colOff>
          <xdr:row>117</xdr:row>
          <xdr:rowOff>19050</xdr:rowOff>
        </xdr:to>
        <xdr:sp macro="" textlink="">
          <xdr:nvSpPr>
            <xdr:cNvPr id="43124" name="Check Box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19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117</xdr:row>
          <xdr:rowOff>0</xdr:rowOff>
        </xdr:from>
        <xdr:to>
          <xdr:col>8</xdr:col>
          <xdr:colOff>38100</xdr:colOff>
          <xdr:row>118</xdr:row>
          <xdr:rowOff>19050</xdr:rowOff>
        </xdr:to>
        <xdr:sp macro="" textlink="">
          <xdr:nvSpPr>
            <xdr:cNvPr id="43125" name="Check Box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19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118</xdr:row>
          <xdr:rowOff>0</xdr:rowOff>
        </xdr:from>
        <xdr:to>
          <xdr:col>8</xdr:col>
          <xdr:colOff>38100</xdr:colOff>
          <xdr:row>119</xdr:row>
          <xdr:rowOff>19050</xdr:rowOff>
        </xdr:to>
        <xdr:sp macro="" textlink="">
          <xdr:nvSpPr>
            <xdr:cNvPr id="43126" name="Check Box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19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119</xdr:row>
          <xdr:rowOff>0</xdr:rowOff>
        </xdr:from>
        <xdr:to>
          <xdr:col>8</xdr:col>
          <xdr:colOff>38100</xdr:colOff>
          <xdr:row>120</xdr:row>
          <xdr:rowOff>19050</xdr:rowOff>
        </xdr:to>
        <xdr:sp macro="" textlink="">
          <xdr:nvSpPr>
            <xdr:cNvPr id="43127" name="Check Box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19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120</xdr:row>
          <xdr:rowOff>0</xdr:rowOff>
        </xdr:from>
        <xdr:to>
          <xdr:col>8</xdr:col>
          <xdr:colOff>38100</xdr:colOff>
          <xdr:row>121</xdr:row>
          <xdr:rowOff>19050</xdr:rowOff>
        </xdr:to>
        <xdr:sp macro="" textlink="">
          <xdr:nvSpPr>
            <xdr:cNvPr id="43128" name="Check Box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19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121</xdr:row>
          <xdr:rowOff>0</xdr:rowOff>
        </xdr:from>
        <xdr:to>
          <xdr:col>8</xdr:col>
          <xdr:colOff>38100</xdr:colOff>
          <xdr:row>122</xdr:row>
          <xdr:rowOff>19050</xdr:rowOff>
        </xdr:to>
        <xdr:sp macro="" textlink="">
          <xdr:nvSpPr>
            <xdr:cNvPr id="43129" name="Check Box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19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122</xdr:row>
          <xdr:rowOff>0</xdr:rowOff>
        </xdr:from>
        <xdr:to>
          <xdr:col>8</xdr:col>
          <xdr:colOff>38100</xdr:colOff>
          <xdr:row>123</xdr:row>
          <xdr:rowOff>19050</xdr:rowOff>
        </xdr:to>
        <xdr:sp macro="" textlink="">
          <xdr:nvSpPr>
            <xdr:cNvPr id="43130" name="Check Box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19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123</xdr:row>
          <xdr:rowOff>0</xdr:rowOff>
        </xdr:from>
        <xdr:to>
          <xdr:col>8</xdr:col>
          <xdr:colOff>38100</xdr:colOff>
          <xdr:row>124</xdr:row>
          <xdr:rowOff>19050</xdr:rowOff>
        </xdr:to>
        <xdr:sp macro="" textlink="">
          <xdr:nvSpPr>
            <xdr:cNvPr id="43131" name="Check Box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19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124</xdr:row>
          <xdr:rowOff>0</xdr:rowOff>
        </xdr:from>
        <xdr:to>
          <xdr:col>8</xdr:col>
          <xdr:colOff>38100</xdr:colOff>
          <xdr:row>125</xdr:row>
          <xdr:rowOff>19050</xdr:rowOff>
        </xdr:to>
        <xdr:sp macro="" textlink="">
          <xdr:nvSpPr>
            <xdr:cNvPr id="43132" name="Check Box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19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125</xdr:row>
          <xdr:rowOff>0</xdr:rowOff>
        </xdr:from>
        <xdr:to>
          <xdr:col>8</xdr:col>
          <xdr:colOff>38100</xdr:colOff>
          <xdr:row>126</xdr:row>
          <xdr:rowOff>19050</xdr:rowOff>
        </xdr:to>
        <xdr:sp macro="" textlink="">
          <xdr:nvSpPr>
            <xdr:cNvPr id="43133" name="Check Box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19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126</xdr:row>
          <xdr:rowOff>0</xdr:rowOff>
        </xdr:from>
        <xdr:to>
          <xdr:col>8</xdr:col>
          <xdr:colOff>38100</xdr:colOff>
          <xdr:row>127</xdr:row>
          <xdr:rowOff>19050</xdr:rowOff>
        </xdr:to>
        <xdr:sp macro="" textlink="">
          <xdr:nvSpPr>
            <xdr:cNvPr id="43134" name="Check Box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19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127</xdr:row>
          <xdr:rowOff>0</xdr:rowOff>
        </xdr:from>
        <xdr:to>
          <xdr:col>8</xdr:col>
          <xdr:colOff>38100</xdr:colOff>
          <xdr:row>128</xdr:row>
          <xdr:rowOff>19050</xdr:rowOff>
        </xdr:to>
        <xdr:sp macro="" textlink="">
          <xdr:nvSpPr>
            <xdr:cNvPr id="43135" name="Check Box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19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128</xdr:row>
          <xdr:rowOff>0</xdr:rowOff>
        </xdr:from>
        <xdr:to>
          <xdr:col>8</xdr:col>
          <xdr:colOff>38100</xdr:colOff>
          <xdr:row>129</xdr:row>
          <xdr:rowOff>19050</xdr:rowOff>
        </xdr:to>
        <xdr:sp macro="" textlink="">
          <xdr:nvSpPr>
            <xdr:cNvPr id="43136" name="Check Box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19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129</xdr:row>
          <xdr:rowOff>0</xdr:rowOff>
        </xdr:from>
        <xdr:to>
          <xdr:col>8</xdr:col>
          <xdr:colOff>38100</xdr:colOff>
          <xdr:row>130</xdr:row>
          <xdr:rowOff>19050</xdr:rowOff>
        </xdr:to>
        <xdr:sp macro="" textlink="">
          <xdr:nvSpPr>
            <xdr:cNvPr id="43137" name="Check Box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19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514350</xdr:colOff>
      <xdr:row>3</xdr:row>
      <xdr:rowOff>0</xdr:rowOff>
    </xdr:from>
    <xdr:to>
      <xdr:col>3</xdr:col>
      <xdr:colOff>2486025</xdr:colOff>
      <xdr:row>17</xdr:row>
      <xdr:rowOff>76200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19050</xdr:colOff>
      <xdr:row>3</xdr:row>
      <xdr:rowOff>9525</xdr:rowOff>
    </xdr:from>
    <xdr:to>
      <xdr:col>2</xdr:col>
      <xdr:colOff>447675</xdr:colOff>
      <xdr:row>17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OIS">
              <a:extLst>
                <a:ext uri="{FF2B5EF4-FFF2-40B4-BE49-F238E27FC236}">
                  <a16:creationId xmlns:a16="http://schemas.microsoft.com/office/drawing/2014/main" id="{00000000-0008-0000-1A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2425" y="704850"/>
              <a:ext cx="1828800" cy="2714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peuvent être utilisés au moins dans Excel 2010.
Si la forme a été modifiée dans une version antérieure d’Excel, ou si le classeur a été enregistré dans Excel 2003 ou une version antérieure, le segment ne peut pas être utilisé.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28575</xdr:colOff>
      <xdr:row>3</xdr:row>
      <xdr:rowOff>0</xdr:rowOff>
    </xdr:from>
    <xdr:to>
      <xdr:col>6</xdr:col>
      <xdr:colOff>1019175</xdr:colOff>
      <xdr:row>17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atégories">
              <a:extLst>
                <a:ext uri="{FF2B5EF4-FFF2-40B4-BE49-F238E27FC236}">
                  <a16:creationId xmlns:a16="http://schemas.microsoft.com/office/drawing/2014/main" id="{00000000-0008-0000-1A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77100" y="695325"/>
              <a:ext cx="1828800" cy="2762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peuvent être utilisés au moins dans Excel 2010.
Si la forme a été modifiée dans une version antérieure d’Excel, ou si le classeur a été enregistré dans Excel 2003 ou une version antérieure, le segment ne peut pas être utilisé.</a:t>
              </a:r>
            </a:p>
          </xdr:txBody>
        </xdr:sp>
      </mc:Fallback>
    </mc:AlternateContent>
    <xdr:clientData/>
  </xdr:twoCellAnchor>
  <xdr:twoCellAnchor>
    <xdr:from>
      <xdr:col>6</xdr:col>
      <xdr:colOff>1109662</xdr:colOff>
      <xdr:row>3</xdr:row>
      <xdr:rowOff>19050</xdr:rowOff>
    </xdr:from>
    <xdr:to>
      <xdr:col>7</xdr:col>
      <xdr:colOff>3695700</xdr:colOff>
      <xdr:row>17</xdr:row>
      <xdr:rowOff>95250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3</xdr:row>
          <xdr:rowOff>38100</xdr:rowOff>
        </xdr:from>
        <xdr:to>
          <xdr:col>13</xdr:col>
          <xdr:colOff>638175</xdr:colOff>
          <xdr:row>4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C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781050</xdr:colOff>
      <xdr:row>3</xdr:row>
      <xdr:rowOff>57150</xdr:rowOff>
    </xdr:from>
    <xdr:to>
      <xdr:col>14</xdr:col>
      <xdr:colOff>1028700</xdr:colOff>
      <xdr:row>17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ois 1">
              <a:extLst>
                <a:ext uri="{FF2B5EF4-FFF2-40B4-BE49-F238E27FC236}">
                  <a16:creationId xmlns:a16="http://schemas.microsoft.com/office/drawing/2014/main" id="{00000000-0008-0000-1C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82425" y="83820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peuvent être utilisés au moins dans Excel 2010.
Si la forme a été modifiée dans une version antérieure d’Excel, ou si le classeur a été enregistré dans Excel 2003 ou une version antérieure, le segment ne peut pas être utilisé.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466725</xdr:colOff>
      <xdr:row>5</xdr:row>
      <xdr:rowOff>9525</xdr:rowOff>
    </xdr:from>
    <xdr:to>
      <xdr:col>13</xdr:col>
      <xdr:colOff>638175</xdr:colOff>
      <xdr:row>17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Nature">
              <a:extLst>
                <a:ext uri="{FF2B5EF4-FFF2-40B4-BE49-F238E27FC236}">
                  <a16:creationId xmlns:a16="http://schemas.microsoft.com/office/drawing/2014/main" id="{00000000-0008-0000-1C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atu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86950" y="1276350"/>
              <a:ext cx="1752600" cy="20288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peuvent être utilisés au moins dans Excel 2010.
Si la forme a été modifiée dans une version antérieure d’Excel, ou si le classeur a été enregistré dans Excel 2003 ou une version antérieure, le segment ne peut pas être utilisé.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3055558" createdVersion="4" refreshedVersion="8" minRefreshableVersion="3" recordCount="251" xr:uid="{00000000-000A-0000-FFFF-FFFF6B020000}">
  <cacheSource type="worksheet">
    <worksheetSource ref="B4:K255" sheet="SUIVI DEPENSES MEDICALES"/>
  </cacheSource>
  <cacheFields count="10">
    <cacheField name="Date" numFmtId="0">
      <sharedItems containsNonDate="0" containsString="0" containsBlank="1"/>
    </cacheField>
    <cacheField name="Mois" numFmtId="0">
      <sharedItems count="1">
        <s v=""/>
      </sharedItems>
    </cacheField>
    <cacheField name="Nature" numFmtId="0">
      <sharedItems containsNonDate="0" containsString="0" containsBlank="1" count="1">
        <m/>
      </sharedItems>
    </cacheField>
    <cacheField name="Pour qui ?" numFmtId="0">
      <sharedItems containsNonDate="0" containsString="0" containsBlank="1" count="1">
        <m/>
      </sharedItems>
    </cacheField>
    <cacheField name="Carte vitale" numFmtId="0">
      <sharedItems containsNonDate="0" containsString="0" containsBlank="1"/>
    </cacheField>
    <cacheField name="Dépense réelle" numFmtId="0">
      <sharedItems containsNonDate="0" containsString="0" containsBlank="1"/>
    </cacheField>
    <cacheField name="Rembour. CPAM" numFmtId="0">
      <sharedItems containsNonDate="0" containsString="0" containsBlank="1"/>
    </cacheField>
    <cacheField name="Rembour. mutuelle" numFmtId="0">
      <sharedItems containsNonDate="0" containsString="0" containsBlank="1"/>
    </cacheField>
    <cacheField name="Reste à charge" numFmtId="44">
      <sharedItems containsSemiMixedTypes="0" containsString="0" containsNumber="1" containsInteger="1" minValue="0" maxValue="0"/>
    </cacheField>
    <cacheField name="Commentair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3287035" missingItemsLimit="0" createdVersion="4" refreshedVersion="8" minRefreshableVersion="3" recordCount="1512" xr:uid="{00000000-000A-0000-FFFF-FFFF6F020000}">
  <cacheSource type="worksheet">
    <worksheetSource ref="A1:F1513" sheet="SYNTHESE DEPENSES"/>
  </cacheSource>
  <cacheFields count="6">
    <cacheField name="MOIS" numFmtId="0">
      <sharedItems count="13">
        <s v="JANVIER"/>
        <s v=""/>
        <s v="FEVRIER"/>
        <s v="MARS"/>
        <s v="AVRIL"/>
        <s v="MAI"/>
        <s v="JUIN"/>
        <s v="JUILLET"/>
        <s v="AOUT"/>
        <s v="SEPTEMBRE"/>
        <s v="OCTOBRE"/>
        <s v="NOVEMBRE"/>
        <s v="DECEMBRE"/>
      </sharedItems>
    </cacheField>
    <cacheField name="Catégorie" numFmtId="0">
      <sharedItems containsMixedTypes="1" containsNumber="1" containsInteger="1" minValue="0" maxValue="0" count="15">
        <s v="Alimentation"/>
        <s v="Fêtes"/>
        <s v="Voiture"/>
        <s v="Centre aéré"/>
        <s v="Vêtements"/>
        <s v="Santé"/>
        <s v="Sorties"/>
        <s v="Maison "/>
        <s v="Garderie"/>
        <s v="Cantine"/>
        <s v="Retrait"/>
        <n v="0"/>
        <s v="Sport"/>
        <s v="Beauté"/>
        <s v="Vacances"/>
      </sharedItems>
    </cacheField>
    <cacheField name="Date" numFmtId="14">
      <sharedItems containsSemiMixedTypes="0" containsNonDate="0" containsDate="1" containsString="0" minDate="1899-12-30T00:00:00" maxDate="2026-06-03T00:00:00"/>
    </cacheField>
    <cacheField name="Libellé" numFmtId="0">
      <sharedItems containsMixedTypes="1" containsNumber="1" containsInteger="1" minValue="0" maxValue="0"/>
    </cacheField>
    <cacheField name="Montant dépensé" numFmtId="44">
      <sharedItems containsSemiMixedTypes="0" containsString="0" containsNumber="1" minValue="0" maxValue="600"/>
    </cacheField>
    <cacheField name="Montant" numFmtId="0">
      <sharedItems containsMixedTypes="1" containsNumber="1" minValue="0" maxValue="600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351852" missingItemsLimit="0" createdVersion="4" refreshedVersion="8" minRefreshableVersion="3" recordCount="126" xr:uid="{00000000-000A-0000-FFFF-FFFF3E020000}">
  <cacheSource type="worksheet">
    <worksheetSource ref="B4:F130" sheet="AOUT - SUIVI ENVELOPPES"/>
  </cacheSource>
  <cacheFields count="5">
    <cacheField name="Catégorie" numFmtId="0">
      <sharedItems containsNonDate="0" containsString="0" containsBlank="1" count="1">
        <m/>
      </sharedItems>
    </cacheField>
    <cacheField name="Date" numFmtId="14">
      <sharedItems containsNonDate="0" containsString="0" containsBlank="1"/>
    </cacheField>
    <cacheField name="Libellé" numFmtId="0">
      <sharedItems containsNonDate="0" containsString="0" containsBlank="1" count="1">
        <m/>
      </sharedItems>
    </cacheField>
    <cacheField name="Montant dépensé" numFmtId="166">
      <sharedItems containsNonDate="0" containsString="0" containsBlank="1"/>
    </cacheField>
    <cacheField name="Montant" numFmtId="16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3634259" missingItemsLimit="0" createdVersion="4" refreshedVersion="8" minRefreshableVersion="3" recordCount="126" xr:uid="{00000000-000A-0000-FFFF-FFFF3A020000}">
  <cacheSource type="worksheet">
    <worksheetSource ref="B4:H130" sheet="AOUT - SUIVI ENVELOPPES"/>
  </cacheSource>
  <cacheFields count="7">
    <cacheField name="Catégorie" numFmtId="0">
      <sharedItems containsNonDate="0" containsString="0" containsBlank="1"/>
    </cacheField>
    <cacheField name="Date" numFmtId="14">
      <sharedItems containsNonDate="0" containsString="0" containsBlank="1"/>
    </cacheField>
    <cacheField name="Libellé" numFmtId="0">
      <sharedItems containsNonDate="0" containsString="0" containsBlank="1" count="1">
        <m/>
      </sharedItems>
    </cacheField>
    <cacheField name="Montant dépensé" numFmtId="166">
      <sharedItems containsNonDate="0" containsString="0" containsBlank="1"/>
    </cacheField>
    <cacheField name="Montant" numFmtId="166">
      <sharedItems/>
    </cacheField>
    <cacheField name="Total des dépenses" numFmtId="0">
      <sharedItems/>
    </cacheField>
    <cacheField name="BQE" numFmtId="165">
      <sharedItems count="1">
        <b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3749997" missingItemsLimit="0" createdVersion="4" refreshedVersion="8" minRefreshableVersion="3" recordCount="126" xr:uid="{00000000-000A-0000-FFFF-FFFF2E020000}">
  <cacheSource type="worksheet">
    <worksheetSource ref="B4:F130" sheet="DECEMBRE - SUIVI ENVELOPPES"/>
  </cacheSource>
  <cacheFields count="5">
    <cacheField name="Catégorie" numFmtId="0">
      <sharedItems containsNonDate="0" containsString="0" containsBlank="1" count="1">
        <m/>
      </sharedItems>
    </cacheField>
    <cacheField name="Date" numFmtId="14">
      <sharedItems containsNonDate="0" containsString="0" containsBlank="1"/>
    </cacheField>
    <cacheField name="Libellé" numFmtId="0">
      <sharedItems containsNonDate="0" containsString="0" containsBlank="1" count="1">
        <m/>
      </sharedItems>
    </cacheField>
    <cacheField name="Montant dépensé" numFmtId="166">
      <sharedItems containsNonDate="0" containsString="0" containsBlank="1"/>
    </cacheField>
    <cacheField name="Montant" numFmtId="16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3865743" missingItemsLimit="0" createdVersion="4" refreshedVersion="8" minRefreshableVersion="3" recordCount="126" xr:uid="{00000000-000A-0000-FFFF-FFFF2A020000}">
  <cacheSource type="worksheet">
    <worksheetSource ref="B4:H130" sheet="DECEMBRE - SUIVI ENVELOPPES"/>
  </cacheSource>
  <cacheFields count="7">
    <cacheField name="Catégorie" numFmtId="0">
      <sharedItems containsNonDate="0" containsString="0" containsBlank="1"/>
    </cacheField>
    <cacheField name="Date" numFmtId="14">
      <sharedItems containsNonDate="0" containsString="0" containsBlank="1"/>
    </cacheField>
    <cacheField name="Libellé" numFmtId="0">
      <sharedItems containsNonDate="0" containsString="0" containsBlank="1" count="1">
        <m/>
      </sharedItems>
    </cacheField>
    <cacheField name="Montant dépensé" numFmtId="166">
      <sharedItems containsNonDate="0" containsString="0" containsBlank="1"/>
    </cacheField>
    <cacheField name="Montant" numFmtId="166">
      <sharedItems/>
    </cacheField>
    <cacheField name="Total des dépenses" numFmtId="0">
      <sharedItems/>
    </cacheField>
    <cacheField name="BQE" numFmtId="165">
      <sharedItems count="2">
        <b v="0"/>
        <b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409722" missingItemsLimit="0" createdVersion="4" refreshedVersion="8" minRefreshableVersion="3" recordCount="126" xr:uid="{00000000-000A-0000-FFFF-FFFF8B020000}">
  <cacheSource type="worksheet">
    <worksheetSource ref="B4:F130" sheet="NOVEMBRE - SUIVI ENVELOPPES"/>
  </cacheSource>
  <cacheFields count="5">
    <cacheField name="Catégorie" numFmtId="0">
      <sharedItems containsNonDate="0" containsString="0" containsBlank="1" count="1">
        <m/>
      </sharedItems>
    </cacheField>
    <cacheField name="Date" numFmtId="14">
      <sharedItems containsNonDate="0" containsString="0" containsBlank="1"/>
    </cacheField>
    <cacheField name="Libellé" numFmtId="0">
      <sharedItems containsNonDate="0" containsString="0" containsBlank="1" count="1">
        <m/>
      </sharedItems>
    </cacheField>
    <cacheField name="Montant dépensé" numFmtId="166">
      <sharedItems containsNonDate="0" containsString="0" containsBlank="1"/>
    </cacheField>
    <cacheField name="Montant" numFmtId="16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4212966" missingItemsLimit="0" createdVersion="4" refreshedVersion="8" minRefreshableVersion="3" recordCount="126" xr:uid="{00000000-000A-0000-FFFF-FFFF8F020000}">
  <cacheSource type="worksheet">
    <worksheetSource ref="B4:H130" sheet="NOVEMBRE - SUIVI ENVELOPPES"/>
  </cacheSource>
  <cacheFields count="7">
    <cacheField name="Catégorie" numFmtId="0">
      <sharedItems containsNonDate="0" containsString="0" containsBlank="1"/>
    </cacheField>
    <cacheField name="Date" numFmtId="14">
      <sharedItems containsNonDate="0" containsString="0" containsBlank="1"/>
    </cacheField>
    <cacheField name="Libellé" numFmtId="0">
      <sharedItems containsNonDate="0" containsString="0" containsBlank="1" count="1">
        <m/>
      </sharedItems>
    </cacheField>
    <cacheField name="Montant dépensé" numFmtId="166">
      <sharedItems containsNonDate="0" containsString="0" containsBlank="1"/>
    </cacheField>
    <cacheField name="Montant" numFmtId="166">
      <sharedItems/>
    </cacheField>
    <cacheField name="Total des dépenses" numFmtId="0">
      <sharedItems/>
    </cacheField>
    <cacheField name="BQE" numFmtId="165">
      <sharedItems count="1">
        <b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4444444" missingItemsLimit="0" createdVersion="4" refreshedVersion="8" minRefreshableVersion="3" recordCount="126" xr:uid="{00000000-000A-0000-FFFF-FFFF36020000}">
  <cacheSource type="worksheet">
    <worksheetSource ref="B4:F130" sheet="OCTOBRE - SUIVI ENVELOPPES"/>
  </cacheSource>
  <cacheFields count="5">
    <cacheField name="Catégorie" numFmtId="0">
      <sharedItems containsNonDate="0" containsString="0" containsBlank="1" count="1">
        <m/>
      </sharedItems>
    </cacheField>
    <cacheField name="Date" numFmtId="14">
      <sharedItems containsNonDate="0" containsString="0" containsBlank="1"/>
    </cacheField>
    <cacheField name="Libellé" numFmtId="0">
      <sharedItems containsNonDate="0" containsString="0" containsBlank="1" count="1">
        <m/>
      </sharedItems>
    </cacheField>
    <cacheField name="Montant dépensé" numFmtId="166">
      <sharedItems containsNonDate="0" containsString="0" containsBlank="1"/>
    </cacheField>
    <cacheField name="Montant" numFmtId="16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4560182" missingItemsLimit="0" createdVersion="4" refreshedVersion="8" minRefreshableVersion="3" recordCount="126" xr:uid="{00000000-000A-0000-FFFF-FFFF32020000}">
  <cacheSource type="worksheet">
    <worksheetSource ref="B4:H130" sheet="OCTOBRE - SUIVI ENVELOPPES"/>
  </cacheSource>
  <cacheFields count="7">
    <cacheField name="Catégorie" numFmtId="0">
      <sharedItems containsNonDate="0" containsString="0" containsBlank="1"/>
    </cacheField>
    <cacheField name="Date" numFmtId="14">
      <sharedItems containsNonDate="0" containsString="0" containsBlank="1"/>
    </cacheField>
    <cacheField name="Libellé" numFmtId="0">
      <sharedItems containsNonDate="0" containsString="0" containsBlank="1" count="1">
        <m/>
      </sharedItems>
    </cacheField>
    <cacheField name="Montant dépensé" numFmtId="166">
      <sharedItems containsNonDate="0" containsString="0" containsBlank="1"/>
    </cacheField>
    <cacheField name="Montant" numFmtId="166">
      <sharedItems containsBlank="1"/>
    </cacheField>
    <cacheField name="Total des dépenses" numFmtId="0">
      <sharedItems/>
    </cacheField>
    <cacheField name="BQE" numFmtId="165">
      <sharedItems count="1">
        <b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4791667" missingItemsLimit="0" createdVersion="4" refreshedVersion="8" minRefreshableVersion="3" recordCount="126" xr:uid="{00000000-000A-0000-FFFF-FFFF83020000}">
  <cacheSource type="worksheet">
    <worksheetSource ref="B4:F130" sheet="SEPTEMBRE - SUIVI ENVELOPPES"/>
  </cacheSource>
  <cacheFields count="5">
    <cacheField name="Catégorie" numFmtId="0">
      <sharedItems containsNonDate="0" containsString="0" containsBlank="1" count="1">
        <m/>
      </sharedItems>
    </cacheField>
    <cacheField name="Date" numFmtId="14">
      <sharedItems containsNonDate="0" containsString="0" containsBlank="1"/>
    </cacheField>
    <cacheField name="Libellé" numFmtId="0">
      <sharedItems containsNonDate="0" containsString="0" containsBlank="1" count="1">
        <m/>
      </sharedItems>
    </cacheField>
    <cacheField name="Montant dépensé" numFmtId="166">
      <sharedItems containsNonDate="0" containsString="0" containsBlank="1"/>
    </cacheField>
    <cacheField name="Montant" numFmtId="16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4791667" missingItemsLimit="0" createdVersion="4" refreshedVersion="8" minRefreshableVersion="3" recordCount="126" xr:uid="{00000000-000A-0000-FFFF-FFFF87020000}">
  <cacheSource type="worksheet">
    <worksheetSource ref="B4:H130" sheet="SEPTEMBRE - SUIVI ENVELOPPES"/>
  </cacheSource>
  <cacheFields count="7">
    <cacheField name="Catégorie" numFmtId="0">
      <sharedItems containsNonDate="0" containsString="0" containsBlank="1"/>
    </cacheField>
    <cacheField name="Date" numFmtId="14">
      <sharedItems containsNonDate="0" containsString="0" containsBlank="1"/>
    </cacheField>
    <cacheField name="Libellé" numFmtId="0">
      <sharedItems containsNonDate="0" containsString="0" containsBlank="1" count="1">
        <m/>
      </sharedItems>
    </cacheField>
    <cacheField name="Montant dépensé" numFmtId="166">
      <sharedItems containsNonDate="0" containsString="0" containsBlank="1"/>
    </cacheField>
    <cacheField name="Montant" numFmtId="166">
      <sharedItems/>
    </cacheField>
    <cacheField name="Total des dépenses" numFmtId="0">
      <sharedItems/>
    </cacheField>
    <cacheField name="BQE" numFmtId="165">
      <sharedItems count="1">
        <b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5023152" missingItemsLimit="0" createdVersion="4" refreshedVersion="8" minRefreshableVersion="3" recordCount="126" xr:uid="{00000000-000A-0000-FFFF-FFFF7B020000}">
  <cacheSource type="worksheet">
    <worksheetSource ref="B4:F130" sheet="JUILLET - SUIVI ENVELOPPES"/>
  </cacheSource>
  <cacheFields count="5">
    <cacheField name="Catégorie" numFmtId="0">
      <sharedItems containsNonDate="0" containsString="0" containsBlank="1" count="1">
        <m/>
      </sharedItems>
    </cacheField>
    <cacheField name="Date" numFmtId="14">
      <sharedItems containsNonDate="0" containsString="0" containsBlank="1"/>
    </cacheField>
    <cacheField name="Libellé" numFmtId="0">
      <sharedItems containsNonDate="0" containsString="0" containsBlank="1" count="1">
        <m/>
      </sharedItems>
    </cacheField>
    <cacheField name="Montant dépensé" numFmtId="166">
      <sharedItems containsNonDate="0" containsString="0" containsBlank="1"/>
    </cacheField>
    <cacheField name="Montant" numFmtId="16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5023152" missingItemsLimit="0" createdVersion="4" refreshedVersion="8" minRefreshableVersion="3" recordCount="126" xr:uid="{00000000-000A-0000-FFFF-FFFF7F020000}">
  <cacheSource type="worksheet">
    <worksheetSource ref="B4:H130" sheet="JUILLET - SUIVI ENVELOPPES"/>
  </cacheSource>
  <cacheFields count="7">
    <cacheField name="Catégorie" numFmtId="0">
      <sharedItems containsNonDate="0" containsString="0" containsBlank="1"/>
    </cacheField>
    <cacheField name="Date" numFmtId="14">
      <sharedItems containsNonDate="0" containsString="0" containsBlank="1"/>
    </cacheField>
    <cacheField name="Libellé" numFmtId="0">
      <sharedItems containsNonDate="0" containsString="0" containsBlank="1" count="1">
        <m/>
      </sharedItems>
    </cacheField>
    <cacheField name="Montant dépensé" numFmtId="166">
      <sharedItems containsNonDate="0" containsString="0" containsBlank="1"/>
    </cacheField>
    <cacheField name="Montant" numFmtId="166">
      <sharedItems containsBlank="1"/>
    </cacheField>
    <cacheField name="Total des dépenses" numFmtId="0">
      <sharedItems containsBlank="1"/>
    </cacheField>
    <cacheField name="BQE" numFmtId="165">
      <sharedItems count="1">
        <b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5254629" missingItemsLimit="0" createdVersion="4" refreshedVersion="8" minRefreshableVersion="3" recordCount="126" xr:uid="{00000000-000A-0000-FFFF-FFFF46020000}">
  <cacheSource type="worksheet">
    <worksheetSource ref="B4:F130" sheet="JUIN - SUIVI ENVELOPPES"/>
  </cacheSource>
  <cacheFields count="5">
    <cacheField name="Catégorie" numFmtId="0">
      <sharedItems containsBlank="1" count="2">
        <s v="Sorties"/>
        <m/>
      </sharedItems>
    </cacheField>
    <cacheField name="Date" numFmtId="14">
      <sharedItems containsNonDate="0" containsDate="1" containsString="0" containsBlank="1" minDate="2026-06-01T00:00:00" maxDate="2026-06-03T00:00:00"/>
    </cacheField>
    <cacheField name="Libellé" numFmtId="0">
      <sharedItems containsBlank="1" count="3">
        <s v="Resto"/>
        <s v="McDo"/>
        <m/>
      </sharedItems>
    </cacheField>
    <cacheField name="Montant dépensé" numFmtId="166">
      <sharedItems containsString="0" containsBlank="1" containsNumber="1" minValue="16.8" maxValue="33.5"/>
    </cacheField>
    <cacheField name="Montant" numFmtId="166">
      <sharedItems containsBlank="1" containsMixedTypes="1" containsNumber="1" containsInteger="1" minValue="25" maxValue="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5370368" missingItemsLimit="0" createdVersion="4" refreshedVersion="8" minRefreshableVersion="3" recordCount="126" xr:uid="{00000000-000A-0000-FFFF-FFFF42020000}">
  <cacheSource type="worksheet">
    <worksheetSource ref="B4:H130" sheet="JUIN - SUIVI ENVELOPPES"/>
  </cacheSource>
  <cacheFields count="7">
    <cacheField name="Catégorie" numFmtId="0">
      <sharedItems containsBlank="1"/>
    </cacheField>
    <cacheField name="Date" numFmtId="14">
      <sharedItems containsNonDate="0" containsDate="1" containsString="0" containsBlank="1" minDate="2026-06-01T00:00:00" maxDate="2026-06-03T00:00:00"/>
    </cacheField>
    <cacheField name="Libellé" numFmtId="0">
      <sharedItems containsBlank="1" count="3">
        <s v="Resto"/>
        <s v="McDo"/>
        <m/>
      </sharedItems>
    </cacheField>
    <cacheField name="Montant dépensé" numFmtId="166">
      <sharedItems containsString="0" containsBlank="1" containsNumber="1" minValue="16.8" maxValue="33.5"/>
    </cacheField>
    <cacheField name="Montant" numFmtId="166">
      <sharedItems containsBlank="1" containsMixedTypes="1" containsNumber="1" containsInteger="1" minValue="25" maxValue="25"/>
    </cacheField>
    <cacheField name="Total des dépenses" numFmtId="0">
      <sharedItems containsMixedTypes="1" containsNumber="1" minValue="25" maxValue="75.3"/>
    </cacheField>
    <cacheField name="BQE" numFmtId="165">
      <sharedItems count="2">
        <b v="1"/>
        <b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5486113" missingItemsLimit="0" createdVersion="4" refreshedVersion="8" minRefreshableVersion="3" recordCount="126" xr:uid="{00000000-000A-0000-FFFF-FFFF77020000}">
  <cacheSource type="worksheet">
    <worksheetSource ref="B4:F130" sheet="MAI - SUIVI ENVELOPPES"/>
  </cacheSource>
  <cacheFields count="5">
    <cacheField name="Catégorie" numFmtId="0">
      <sharedItems containsBlank="1" count="13">
        <s v="Santé"/>
        <s v="Alimentation"/>
        <s v="Sport"/>
        <s v="Maison "/>
        <s v="Vêtements"/>
        <s v="Cantine"/>
        <s v="Voiture"/>
        <s v="Sorties"/>
        <s v="Fêtes"/>
        <s v="Beauté"/>
        <s v="Retrait"/>
        <s v="Garderie"/>
        <m/>
      </sharedItems>
    </cacheField>
    <cacheField name="Date" numFmtId="14">
      <sharedItems containsNonDate="0" containsDate="1" containsString="0" containsBlank="1" minDate="2026-05-01T00:00:00" maxDate="2026-06-01T00:00:00"/>
    </cacheField>
    <cacheField name="Libellé" numFmtId="0">
      <sharedItems containsBlank="1" count="39">
        <s v="Psy"/>
        <s v="Portugais"/>
        <s v="Boulangerie"/>
        <s v="Marché olives"/>
        <s v="Primeur"/>
        <s v="Rotisserie"/>
        <s v="Courses U"/>
        <s v="Carro Carry"/>
        <s v="Kids Puyricard"/>
        <s v="Decathlon"/>
        <s v="Action"/>
        <s v="Dentiste Miguel"/>
        <s v="Botanic"/>
        <s v="Jeanselme"/>
        <s v="Besson"/>
        <s v="Cantine"/>
        <s v="Hotel Cannes"/>
        <s v="Hellofresh"/>
        <s v="Univers bleu"/>
        <s v="ClimpUp"/>
        <s v="Fleuriste"/>
        <s v="Relay"/>
        <s v="Swile"/>
        <s v="Yoyo fêtes des mères"/>
        <s v="Péages"/>
        <s v="Ongles"/>
        <s v="Coiffeur"/>
        <s v="Essence"/>
        <s v="Monoprix"/>
        <s v="Retrait"/>
        <s v="Evidence anni Yoyo"/>
        <s v="Librairie"/>
        <s v="Pharmacie"/>
        <s v="Kiabi"/>
        <s v="Anni Mathieu"/>
        <s v="Resto Miguel"/>
        <s v="Garderie"/>
        <s v="Sushis"/>
        <m/>
      </sharedItems>
    </cacheField>
    <cacheField name="Montant dépensé" numFmtId="166">
      <sharedItems containsString="0" containsBlank="1" containsNumber="1" minValue="5.9" maxValue="470"/>
    </cacheField>
    <cacheField name="Montant" numFmtId="166">
      <sharedItems containsMixedTypes="1" containsNumber="1" minValue="5.9" maxValue="4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5601852" missingItemsLimit="0" createdVersion="4" refreshedVersion="8" minRefreshableVersion="3" recordCount="126" xr:uid="{00000000-000A-0000-FFFF-FFFF66020000}">
  <cacheSource type="worksheet">
    <worksheetSource ref="B4:H130" sheet="MAI - SUIVI ENVELOPPES"/>
  </cacheSource>
  <cacheFields count="7">
    <cacheField name="Catégorie" numFmtId="0">
      <sharedItems containsBlank="1"/>
    </cacheField>
    <cacheField name="Date" numFmtId="14">
      <sharedItems containsNonDate="0" containsDate="1" containsString="0" containsBlank="1" minDate="2026-05-01T00:00:00" maxDate="2026-06-01T00:00:00"/>
    </cacheField>
    <cacheField name="Libellé" numFmtId="0">
      <sharedItems containsBlank="1" count="39">
        <s v="Psy"/>
        <s v="Portugais"/>
        <s v="Boulangerie"/>
        <s v="Marché olives"/>
        <s v="Primeur"/>
        <s v="Rotisserie"/>
        <s v="Courses U"/>
        <s v="Carro Carry"/>
        <s v="Kids Puyricard"/>
        <s v="Decathlon"/>
        <s v="Action"/>
        <s v="Dentiste Miguel"/>
        <s v="Botanic"/>
        <s v="Jeanselme"/>
        <s v="Besson"/>
        <s v="Cantine"/>
        <s v="Hotel Cannes"/>
        <s v="Hellofresh"/>
        <s v="Univers bleu"/>
        <s v="ClimpUp"/>
        <s v="Fleuriste"/>
        <s v="Relay"/>
        <s v="Swile"/>
        <s v="Yoyo fêtes des mères"/>
        <s v="Péages"/>
        <s v="Ongles"/>
        <s v="Coiffeur"/>
        <s v="Essence"/>
        <s v="Monoprix"/>
        <s v="Retrait"/>
        <s v="Evidence anni Yoyo"/>
        <s v="Librairie"/>
        <s v="Pharmacie"/>
        <s v="Kiabi"/>
        <s v="Anni Mathieu"/>
        <s v="Resto Miguel"/>
        <s v="Garderie"/>
        <s v="Sushis"/>
        <m/>
      </sharedItems>
    </cacheField>
    <cacheField name="Montant dépensé" numFmtId="166">
      <sharedItems containsString="0" containsBlank="1" containsNumber="1" minValue="5.9" maxValue="470"/>
    </cacheField>
    <cacheField name="Montant" numFmtId="166">
      <sharedItems containsMixedTypes="1" containsNumber="1" minValue="5.9" maxValue="470"/>
    </cacheField>
    <cacheField name="Total des dépenses" numFmtId="0">
      <sharedItems containsMixedTypes="1" containsNumber="1" minValue="130" maxValue="4237.96"/>
    </cacheField>
    <cacheField name="BQE" numFmtId="165">
      <sharedItems count="2">
        <b v="1"/>
        <b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5833337" missingItemsLimit="0" createdVersion="4" refreshedVersion="8" minRefreshableVersion="3" recordCount="126" xr:uid="{00000000-000A-0000-FFFF-FFFF4E020000}">
  <cacheSource type="worksheet">
    <worksheetSource ref="B4:F130" sheet="AVRIL - SUIVI ENVELOPPES"/>
  </cacheSource>
  <cacheFields count="5">
    <cacheField name="Catégorie" numFmtId="0">
      <sharedItems containsBlank="1" count="13">
        <s v="Alimentation"/>
        <s v="Sorties"/>
        <s v="Beauté"/>
        <s v="Voiture"/>
        <s v="Santé"/>
        <s v="Vêtements"/>
        <s v="Maison "/>
        <s v="Garderie"/>
        <s v="Vacances"/>
        <s v="Retrait"/>
        <s v="Sport"/>
        <s v="Fêtes"/>
        <m/>
      </sharedItems>
    </cacheField>
    <cacheField name="Date" numFmtId="14">
      <sharedItems containsNonDate="0" containsDate="1" containsString="0" containsBlank="1" minDate="2026-04-01T00:00:00" maxDate="2026-05-01T00:00:00"/>
    </cacheField>
    <cacheField name="Libellé" numFmtId="0">
      <sharedItems containsBlank="1" count="40">
        <s v="Pain"/>
        <s v="Courses U"/>
        <s v="Sushis MRS"/>
        <s v="Coiffeur"/>
        <s v="Casa portuguesa"/>
        <s v="Boucherie"/>
        <s v="Primeur"/>
        <s v="Parking"/>
        <s v="Make uo by Elo"/>
        <s v="Pharmacie"/>
        <s v="Kiabi"/>
        <s v="Anesthésiste"/>
        <s v="Hellofresh"/>
        <s v="Monoprix"/>
        <s v="Univers bleu"/>
        <s v="Ongles"/>
        <s v="Bio"/>
        <s v="Brunch St Laurent"/>
        <s v="Dessert Nice"/>
        <s v="Librairie"/>
        <s v="Sigean"/>
        <s v="Boulangerie"/>
        <s v="Nikaia"/>
        <s v="Izipizi"/>
        <s v="Garderie"/>
        <s v="Essence"/>
        <s v="Lavage"/>
        <s v="Ménage + draps"/>
        <s v="biltoki béziers"/>
        <s v="Resto girls"/>
        <s v="Retrait"/>
        <s v="Decathlon"/>
        <s v="CSE ciné"/>
        <s v="Dentiste Mig"/>
        <s v="anni Rémi"/>
        <s v="Rbst Jérôme"/>
        <s v="Péages"/>
        <s v="Zoo jumeaux"/>
        <s v="Chéque vasectomie"/>
        <m/>
      </sharedItems>
    </cacheField>
    <cacheField name="Montant dépensé" numFmtId="166">
      <sharedItems containsString="0" containsBlank="1" containsNumber="1" minValue="0" maxValue="300"/>
    </cacheField>
    <cacheField name="Montant" numFmtId="166">
      <sharedItems containsMixedTypes="1" containsNumber="1" minValue="0" maxValue="3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5949075" missingItemsLimit="0" createdVersion="4" refreshedVersion="8" minRefreshableVersion="3" recordCount="126" xr:uid="{00000000-000A-0000-FFFF-FFFF4A020000}">
  <cacheSource type="worksheet">
    <worksheetSource ref="B4:H130" sheet="AVRIL - SUIVI ENVELOPPES"/>
  </cacheSource>
  <cacheFields count="7">
    <cacheField name="Catégorie" numFmtId="0">
      <sharedItems containsBlank="1"/>
    </cacheField>
    <cacheField name="Date" numFmtId="14">
      <sharedItems containsNonDate="0" containsDate="1" containsString="0" containsBlank="1" minDate="2026-04-01T00:00:00" maxDate="2026-05-01T00:00:00"/>
    </cacheField>
    <cacheField name="Libellé" numFmtId="0">
      <sharedItems containsBlank="1" count="40">
        <s v="Pain"/>
        <s v="Courses U"/>
        <s v="Sushis MRS"/>
        <s v="Coiffeur"/>
        <s v="Casa portuguesa"/>
        <s v="Boucherie"/>
        <s v="Primeur"/>
        <s v="Parking"/>
        <s v="Make uo by Elo"/>
        <s v="Pharmacie"/>
        <s v="Kiabi"/>
        <s v="Anesthésiste"/>
        <s v="Hellofresh"/>
        <s v="Monoprix"/>
        <s v="Univers bleu"/>
        <s v="Ongles"/>
        <s v="Bio"/>
        <s v="Brunch St Laurent"/>
        <s v="Dessert Nice"/>
        <s v="Librairie"/>
        <s v="Sigean"/>
        <s v="Boulangerie"/>
        <s v="Nikaia"/>
        <s v="Izipizi"/>
        <s v="Garderie"/>
        <s v="Essence"/>
        <s v="Lavage"/>
        <s v="Ménage + draps"/>
        <s v="biltoki béziers"/>
        <s v="Resto girls"/>
        <s v="Retrait"/>
        <s v="Decathlon"/>
        <s v="CSE ciné"/>
        <s v="Dentiste Mig"/>
        <s v="anni Rémi"/>
        <s v="Rbst Jérôme"/>
        <s v="Péages"/>
        <s v="Zoo jumeaux"/>
        <s v="Chéque vasectomie"/>
        <m/>
      </sharedItems>
    </cacheField>
    <cacheField name="Montant dépensé" numFmtId="166">
      <sharedItems containsString="0" containsBlank="1" containsNumber="1" minValue="0" maxValue="300"/>
    </cacheField>
    <cacheField name="Montant" numFmtId="166">
      <sharedItems containsMixedTypes="1" containsNumber="1" minValue="0" maxValue="300"/>
    </cacheField>
    <cacheField name="Total des dépenses" numFmtId="0">
      <sharedItems containsMixedTypes="1" containsNumber="1" minValue="15.8" maxValue="3984.8300000000004"/>
    </cacheField>
    <cacheField name="BQE" numFmtId="165">
      <sharedItems count="2">
        <b v="1"/>
        <b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6064814" missingItemsLimit="0" createdVersion="4" refreshedVersion="8" minRefreshableVersion="3" recordCount="126" xr:uid="{00000000-000A-0000-FFFF-FFFF73020000}">
  <cacheSource type="worksheet">
    <worksheetSource ref="B4:F130" sheet="MARS - SUIVI ENVELOPPES"/>
  </cacheSource>
  <cacheFields count="5">
    <cacheField name="Catégorie" numFmtId="0">
      <sharedItems containsBlank="1" count="14">
        <s v="Voiture"/>
        <s v="Retrait"/>
        <s v="Sorties"/>
        <s v="Beauté"/>
        <s v="Sport"/>
        <s v="Maison "/>
        <s v="Alimentation"/>
        <s v="Santé"/>
        <s v="Garderie"/>
        <s v="Vacances"/>
        <s v="Fêtes"/>
        <s v="Vêtements"/>
        <s v="Centre aéré"/>
        <m/>
      </sharedItems>
    </cacheField>
    <cacheField name="Date" numFmtId="14">
      <sharedItems containsNonDate="0" containsDate="1" containsString="0" containsBlank="1" minDate="2026-02-28T00:00:00" maxDate="2026-03-31T00:00:00"/>
    </cacheField>
    <cacheField name="Libellé" numFmtId="0">
      <sharedItems containsBlank="1" count="37">
        <s v="Essence"/>
        <s v="Thomas"/>
        <s v="Retrait"/>
        <s v="Columbia"/>
        <s v="Planity résa bouche"/>
        <s v="Nice-Cannes"/>
        <s v="PPS"/>
        <s v="Amazon"/>
        <s v="Hellofresh"/>
        <s v="Triathlon"/>
        <s v="Bio"/>
        <s v="Primeur"/>
        <s v="Mission impossible"/>
        <s v="Pierres KIAELLE"/>
        <s v="Boulangerie"/>
        <s v="Fierling"/>
        <s v="Courses U"/>
        <s v="Nocturne de Puyricard"/>
        <s v="Février"/>
        <s v="Camping"/>
        <s v="Choose"/>
        <s v="Quincaillerie aixoise"/>
        <s v="Ophtalmo"/>
        <s v="Pharmacie"/>
        <s v="Fêter et recevoir"/>
        <s v="Kiabi"/>
        <s v="Boucherie"/>
        <s v="Leroy Merlin"/>
        <s v="Swile"/>
        <s v="Coiffeur"/>
        <s v="Picard"/>
        <s v="Péages"/>
        <s v="Centre aéré"/>
        <s v="Decathlon"/>
        <s v="Chaudière"/>
        <s v="Psy"/>
        <m/>
      </sharedItems>
    </cacheField>
    <cacheField name="Montant dépensé" numFmtId="166">
      <sharedItems containsString="0" containsBlank="1" containsNumber="1" minValue="4.99" maxValue="600"/>
    </cacheField>
    <cacheField name="Montant" numFmtId="166">
      <sharedItems containsBlank="1" containsMixedTypes="1" containsNumber="1" minValue="4.99" maxValue="6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6180553" missingItemsLimit="0" createdVersion="4" refreshedVersion="8" minRefreshableVersion="3" recordCount="126" xr:uid="{00000000-000A-0000-FFFF-FFFF5E020000}">
  <cacheSource type="worksheet">
    <worksheetSource ref="B4:H130" sheet="MARS - SUIVI ENVELOPPES"/>
  </cacheSource>
  <cacheFields count="7">
    <cacheField name="Catégorie" numFmtId="0">
      <sharedItems containsBlank="1"/>
    </cacheField>
    <cacheField name="Date" numFmtId="14">
      <sharedItems containsNonDate="0" containsDate="1" containsString="0" containsBlank="1" minDate="2026-02-28T00:00:00" maxDate="2026-03-31T00:00:00"/>
    </cacheField>
    <cacheField name="Libellé" numFmtId="0">
      <sharedItems containsBlank="1" count="37">
        <s v="Essence"/>
        <s v="Thomas"/>
        <s v="Retrait"/>
        <s v="Columbia"/>
        <s v="Planity résa bouche"/>
        <s v="Nice-Cannes"/>
        <s v="PPS"/>
        <s v="Amazon"/>
        <s v="Hellofresh"/>
        <s v="Triathlon"/>
        <s v="Bio"/>
        <s v="Primeur"/>
        <s v="Mission impossible"/>
        <s v="Pierres KIAELLE"/>
        <s v="Boulangerie"/>
        <s v="Fierling"/>
        <s v="Courses U"/>
        <s v="Nocturne de Puyricard"/>
        <s v="Février"/>
        <s v="Camping"/>
        <s v="Choose"/>
        <s v="Quincaillerie aixoise"/>
        <s v="Ophtalmo"/>
        <s v="Pharmacie"/>
        <s v="Fêter et recevoir"/>
        <s v="Kiabi"/>
        <s v="Boucherie"/>
        <s v="Leroy Merlin"/>
        <s v="Swile"/>
        <s v="Coiffeur"/>
        <s v="Picard"/>
        <s v="Péages"/>
        <s v="Centre aéré"/>
        <s v="Decathlon"/>
        <s v="Chaudière"/>
        <s v="Psy"/>
        <m/>
      </sharedItems>
    </cacheField>
    <cacheField name="Montant dépensé" numFmtId="166">
      <sharedItems containsString="0" containsBlank="1" containsNumber="1" minValue="4.99" maxValue="600"/>
    </cacheField>
    <cacheField name="Montant" numFmtId="166">
      <sharedItems containsBlank="1" containsMixedTypes="1" containsNumber="1" minValue="4.99" maxValue="600"/>
    </cacheField>
    <cacheField name="Total des dépenses" numFmtId="0">
      <sharedItems containsMixedTypes="1" containsNumber="1" minValue="74.2" maxValue="5205.0999999999995"/>
    </cacheField>
    <cacheField name="BQE" numFmtId="165">
      <sharedItems count="2">
        <b v="1"/>
        <b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6412037" missingItemsLimit="0" createdVersion="4" refreshedVersion="8" minRefreshableVersion="3" recordCount="126" xr:uid="{00000000-000A-0000-FFFF-FFFF52020000}">
  <cacheSource type="worksheet">
    <worksheetSource ref="B4:F130" sheet="FEVRIER - SUIVI ENVELOPPES"/>
  </cacheSource>
  <cacheFields count="5">
    <cacheField name="Catégorie" numFmtId="0">
      <sharedItems containsBlank="1" count="14">
        <s v="Alimentation"/>
        <s v="Sorties"/>
        <s v="Fêtes"/>
        <s v="Vêtements"/>
        <s v="Santé"/>
        <s v="Sport"/>
        <s v="Beauté"/>
        <s v="Garderie"/>
        <s v="Cantine"/>
        <s v="Centre aéré"/>
        <s v="Maison "/>
        <s v="Retrait"/>
        <s v="Voiture"/>
        <m/>
      </sharedItems>
    </cacheField>
    <cacheField name="Date" numFmtId="14">
      <sharedItems containsNonDate="0" containsDate="1" containsString="0" containsBlank="1" minDate="2026-02-01T00:00:00" maxDate="2026-03-01T00:00:00"/>
    </cacheField>
    <cacheField name="Libellé" numFmtId="0">
      <sharedItems containsBlank="1" count="48">
        <s v="Rotisserie"/>
        <s v="Sushis"/>
        <s v="Hatts"/>
        <s v="Courses U"/>
        <s v="Armelle htl nice"/>
        <s v="Anni Steve"/>
        <s v="Decathlon"/>
        <s v="Marché"/>
        <s v="Amazon"/>
        <s v="Psy"/>
        <s v="Costumes danse"/>
        <s v="Coiffeur Hélia"/>
        <s v="Boulangerie"/>
        <s v="Bio"/>
        <s v="Hellofresh"/>
        <s v="Garderie janvier"/>
        <s v="Cantine"/>
        <s v="Centre janvier"/>
        <s v="EDF"/>
        <s v="Miguel indep"/>
        <s v="Swile"/>
        <s v="Choose cafetière"/>
        <s v="P'tite marmaille"/>
        <s v="Coiffeur"/>
        <s v="Route des bières"/>
        <s v="Boucherie"/>
        <s v="Fromagerie"/>
        <s v="KMS"/>
        <s v="Retrait"/>
        <s v="Dentiste"/>
        <s v="Gifi"/>
        <s v="Péages"/>
        <s v="Yoyo"/>
        <s v="Epicerie bremond"/>
        <s v="Coiffeur Ruben"/>
        <s v="Parking fontaine de vaucluse"/>
        <s v="Café"/>
        <s v="Glaces"/>
        <s v="Mainemer Alba"/>
        <s v="AXA"/>
        <s v="Crêperie"/>
        <s v="Maxi bazar"/>
        <s v="Jouet Club"/>
        <s v="Brûlerie"/>
        <s v="Foot"/>
        <s v="Pharmacie"/>
        <s v="PPS Miguel"/>
        <m/>
      </sharedItems>
    </cacheField>
    <cacheField name="Montant dépensé" numFmtId="166">
      <sharedItems containsString="0" containsBlank="1" containsNumber="1" minValue="5" maxValue="382.2"/>
    </cacheField>
    <cacheField name="Montant" numFmtId="166">
      <sharedItems containsMixedTypes="1" containsNumber="1" minValue="5" maxValue="382.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6412037" missingItemsLimit="0" createdVersion="4" refreshedVersion="8" minRefreshableVersion="3" recordCount="126" xr:uid="{00000000-000A-0000-FFFF-FFFF62020000}">
  <cacheSource type="worksheet">
    <worksheetSource ref="B4:H130" sheet="FEVRIER - SUIVI ENVELOPPES"/>
  </cacheSource>
  <cacheFields count="7">
    <cacheField name="Catégorie" numFmtId="0">
      <sharedItems containsBlank="1"/>
    </cacheField>
    <cacheField name="Date" numFmtId="14">
      <sharedItems containsNonDate="0" containsDate="1" containsString="0" containsBlank="1" minDate="2026-02-01T00:00:00" maxDate="2026-03-01T00:00:00"/>
    </cacheField>
    <cacheField name="Libellé" numFmtId="0">
      <sharedItems containsBlank="1" count="48">
        <s v="Rotisserie"/>
        <s v="Sushis"/>
        <s v="Hatts"/>
        <s v="Courses U"/>
        <s v="Armelle htl nice"/>
        <s v="Anni Steve"/>
        <s v="Decathlon"/>
        <s v="Marché"/>
        <s v="Amazon"/>
        <s v="Psy"/>
        <s v="Costumes danse"/>
        <s v="Coiffeur Hélia"/>
        <s v="Boulangerie"/>
        <s v="Bio"/>
        <s v="Hellofresh"/>
        <s v="Garderie janvier"/>
        <s v="Cantine"/>
        <s v="Centre janvier"/>
        <s v="EDF"/>
        <s v="Miguel indep"/>
        <s v="Swile"/>
        <s v="Choose cafetière"/>
        <s v="P'tite marmaille"/>
        <s v="Coiffeur"/>
        <s v="Route des bières"/>
        <s v="Boucherie"/>
        <s v="Fromagerie"/>
        <s v="KMS"/>
        <s v="Retrait"/>
        <s v="Dentiste"/>
        <s v="Gifi"/>
        <s v="Péages"/>
        <s v="Yoyo"/>
        <s v="Epicerie bremond"/>
        <s v="Coiffeur Ruben"/>
        <s v="Parking fontaine de vaucluse"/>
        <s v="Café"/>
        <s v="Glaces"/>
        <s v="Mainemer Alba"/>
        <s v="AXA"/>
        <s v="Crêperie"/>
        <s v="Maxi bazar"/>
        <s v="Jouet Club"/>
        <s v="Brûlerie"/>
        <s v="Foot"/>
        <s v="Pharmacie"/>
        <s v="PPS Miguel"/>
        <m/>
      </sharedItems>
    </cacheField>
    <cacheField name="Montant dépensé" numFmtId="166">
      <sharedItems containsString="0" containsBlank="1" containsNumber="1" minValue="5" maxValue="382.2"/>
    </cacheField>
    <cacheField name="Montant" numFmtId="166">
      <sharedItems containsMixedTypes="1" containsNumber="1" minValue="5" maxValue="382.2"/>
    </cacheField>
    <cacheField name="Total des dépenses" numFmtId="0">
      <sharedItems containsMixedTypes="1" containsNumber="1" minValue="67.2" maxValue="4375.579999999999"/>
    </cacheField>
    <cacheField name="BQE" numFmtId="165">
      <sharedItems count="2">
        <b v="1"/>
        <b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6643522" missingItemsLimit="0" createdVersion="4" refreshedVersion="8" minRefreshableVersion="3" recordCount="126" xr:uid="{00000000-000A-0000-FFFF-FFFF56020000}">
  <cacheSource type="worksheet">
    <worksheetSource ref="B4:F130" sheet="JANVIER - SUIVI ENVELOPPES"/>
  </cacheSource>
  <cacheFields count="5">
    <cacheField name="Catégorie" numFmtId="0">
      <sharedItems containsBlank="1" count="12">
        <s v="Alimentation"/>
        <s v="Fêtes"/>
        <s v="Voiture"/>
        <s v="Centre aéré"/>
        <s v="Vêtements"/>
        <s v="Santé"/>
        <s v="Sorties"/>
        <s v="Maison "/>
        <s v="Garderie"/>
        <s v="Cantine"/>
        <s v="Retrait"/>
        <m/>
      </sharedItems>
    </cacheField>
    <cacheField name="Date" numFmtId="14">
      <sharedItems containsNonDate="0" containsDate="1" containsString="0" containsBlank="1" minDate="2026-01-02T00:00:00" maxDate="2026-02-01T00:00:00"/>
    </cacheField>
    <cacheField name="Libellé" numFmtId="0">
      <sharedItems containsBlank="1" count="41">
        <s v="Courses U"/>
        <s v="Hellofresh"/>
        <s v="Babyshower Yoyo"/>
        <s v="Univers bleu"/>
        <s v="Rbst fêtes Lisette"/>
        <s v="SNCF"/>
        <s v="Décembre"/>
        <s v="Okaidi"/>
        <s v="Dentiste"/>
        <s v="Bio"/>
        <s v="Picard"/>
        <s v="Resto"/>
        <s v="Amazon"/>
        <s v="Swile"/>
        <s v="Hema"/>
        <s v="Miguel"/>
        <s v="Psy"/>
        <s v="Leroy Merlin"/>
        <s v="Péages"/>
        <s v="Cantine"/>
        <s v="Boucherie"/>
        <s v="Librairie"/>
        <s v="Retrait"/>
        <s v="Bio &amp; Co"/>
        <s v="Boulangerie"/>
        <s v="Pharmacie"/>
        <s v="Miguel "/>
        <s v="Hors forfait"/>
        <s v="Generation foot"/>
        <s v="Rotisserie"/>
        <s v="Ostéo"/>
        <s v="Essence"/>
        <s v="Fierling"/>
        <s v="Hatts"/>
        <s v="Resto Armelle"/>
        <s v="Epicerie"/>
        <s v="HM"/>
        <s v="Decathlon"/>
        <s v="mcdo"/>
        <s v="nespresso"/>
        <m/>
      </sharedItems>
    </cacheField>
    <cacheField name="Montant dépensé" numFmtId="166">
      <sharedItems containsString="0" containsBlank="1" containsNumber="1" minValue="6.99" maxValue="260.05"/>
    </cacheField>
    <cacheField name="Montant" numFmtId="166">
      <sharedItems containsMixedTypes="1" containsNumber="1" minValue="6.99" maxValue="260.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ITAS MONDEJAR Morgane" refreshedDate="46175.876246759261" missingItemsLimit="0" createdVersion="4" refreshedVersion="8" minRefreshableVersion="3" recordCount="126" xr:uid="{00000000-000A-0000-FFFF-FFFF5A020000}">
  <cacheSource type="worksheet">
    <worksheetSource ref="B4:H130" sheet="JANVIER - SUIVI ENVELOPPES"/>
  </cacheSource>
  <cacheFields count="7">
    <cacheField name="Catégorie" numFmtId="0">
      <sharedItems containsBlank="1"/>
    </cacheField>
    <cacheField name="Date" numFmtId="14">
      <sharedItems containsNonDate="0" containsDate="1" containsString="0" containsBlank="1" minDate="2026-01-02T00:00:00" maxDate="2026-02-01T00:00:00"/>
    </cacheField>
    <cacheField name="Libellé" numFmtId="0">
      <sharedItems containsBlank="1" count="41">
        <s v="Courses U"/>
        <s v="Hellofresh"/>
        <s v="Babyshower Yoyo"/>
        <s v="Univers bleu"/>
        <s v="Rbst fêtes Lisette"/>
        <s v="SNCF"/>
        <s v="Décembre"/>
        <s v="Okaidi"/>
        <s v="Dentiste"/>
        <s v="Bio"/>
        <s v="Picard"/>
        <s v="Resto"/>
        <s v="Amazon"/>
        <s v="Swile"/>
        <s v="Hema"/>
        <s v="Miguel"/>
        <s v="Psy"/>
        <s v="Leroy Merlin"/>
        <s v="Péages"/>
        <s v="Cantine"/>
        <s v="Boucherie"/>
        <s v="Librairie"/>
        <s v="Retrait"/>
        <s v="Bio &amp; Co"/>
        <s v="Boulangerie"/>
        <s v="Pharmacie"/>
        <s v="Miguel "/>
        <s v="Hors forfait"/>
        <s v="Generation foot"/>
        <s v="Rotisserie"/>
        <s v="Ostéo"/>
        <s v="Essence"/>
        <s v="Fierling"/>
        <s v="Hatts"/>
        <s v="Resto Armelle"/>
        <s v="Epicerie"/>
        <s v="HM"/>
        <s v="Decathlon"/>
        <s v="mcdo"/>
        <s v="nespresso"/>
        <m/>
      </sharedItems>
    </cacheField>
    <cacheField name="Montant dépensé" numFmtId="166">
      <sharedItems containsString="0" containsBlank="1" containsNumber="1" minValue="6.99" maxValue="260.05"/>
    </cacheField>
    <cacheField name="Montant" numFmtId="166">
      <sharedItems containsMixedTypes="1" containsNumber="1" minValue="6.99" maxValue="260.05"/>
    </cacheField>
    <cacheField name="Total des dépenses" numFmtId="0">
      <sharedItems containsMixedTypes="1" containsNumber="1" minValue="86.11" maxValue="3273.6"/>
    </cacheField>
    <cacheField name="BQE" numFmtId="165">
      <sharedItems count="2">
        <b v="1"/>
        <b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1"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  <r>
    <m/>
    <x v="0"/>
    <x v="0"/>
    <x v="0"/>
    <m/>
    <m/>
    <m/>
    <m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12">
  <r>
    <x v="0"/>
    <x v="0"/>
    <d v="2026-01-03T00:00:00"/>
    <s v="Courses U"/>
    <n v="86.11"/>
    <n v="86.11"/>
  </r>
  <r>
    <x v="0"/>
    <x v="0"/>
    <d v="2026-01-05T00:00:00"/>
    <s v="Hellofresh"/>
    <n v="86.98"/>
    <n v="86.98"/>
  </r>
  <r>
    <x v="0"/>
    <x v="1"/>
    <d v="2026-01-05T00:00:00"/>
    <s v="Babyshower Yoyo"/>
    <n v="20"/>
    <n v="20"/>
  </r>
  <r>
    <x v="0"/>
    <x v="2"/>
    <d v="2026-01-03T00:00:00"/>
    <s v="Univers bleu"/>
    <n v="40"/>
    <n v="40"/>
  </r>
  <r>
    <x v="0"/>
    <x v="1"/>
    <d v="2026-01-02T00:00:00"/>
    <s v="Rbst fêtes Lisette"/>
    <n v="41"/>
    <n v="41"/>
  </r>
  <r>
    <x v="0"/>
    <x v="1"/>
    <d v="2026-01-06T00:00:00"/>
    <s v="SNCF"/>
    <n v="228"/>
    <n v="228"/>
  </r>
  <r>
    <x v="0"/>
    <x v="3"/>
    <d v="2026-01-08T00:00:00"/>
    <s v="Décembre"/>
    <n v="145"/>
    <n v="145"/>
  </r>
  <r>
    <x v="0"/>
    <x v="4"/>
    <d v="2026-01-12T00:00:00"/>
    <s v="Okaidi"/>
    <n v="25.88"/>
    <n v="25.88"/>
  </r>
  <r>
    <x v="0"/>
    <x v="5"/>
    <d v="2026-01-12T00:00:00"/>
    <s v="Dentiste"/>
    <n v="43.38"/>
    <n v="43.38"/>
  </r>
  <r>
    <x v="0"/>
    <x v="0"/>
    <d v="2026-01-10T00:00:00"/>
    <s v="Bio"/>
    <n v="23.49"/>
    <n v="23.49"/>
  </r>
  <r>
    <x v="0"/>
    <x v="0"/>
    <d v="2026-01-10T00:00:00"/>
    <s v="Picard"/>
    <n v="68.36"/>
    <n v="68.36"/>
  </r>
  <r>
    <x v="0"/>
    <x v="6"/>
    <d v="2026-01-09T00:00:00"/>
    <s v="Resto"/>
    <n v="42.5"/>
    <n v="42.5"/>
  </r>
  <r>
    <x v="0"/>
    <x v="7"/>
    <d v="2026-01-06T00:00:00"/>
    <s v="Amazon"/>
    <n v="108.97"/>
    <n v="108.97"/>
  </r>
  <r>
    <x v="0"/>
    <x v="0"/>
    <d v="2026-01-03T00:00:00"/>
    <s v="Swile"/>
    <n v="7.4"/>
    <n v="7.4"/>
  </r>
  <r>
    <x v="0"/>
    <x v="0"/>
    <d v="2026-01-09T00:00:00"/>
    <s v="Courses U"/>
    <n v="62.22"/>
    <n v="62.22"/>
  </r>
  <r>
    <x v="0"/>
    <x v="5"/>
    <d v="2026-01-13T00:00:00"/>
    <s v="Dentiste"/>
    <n v="118.68"/>
    <n v="118.68"/>
  </r>
  <r>
    <x v="0"/>
    <x v="1"/>
    <d v="2026-01-14T00:00:00"/>
    <s v="Hema"/>
    <n v="24.42"/>
    <n v="24.42"/>
  </r>
  <r>
    <x v="0"/>
    <x v="0"/>
    <d v="2026-01-15T00:00:00"/>
    <s v="Courses U"/>
    <n v="82.78"/>
    <n v="82.78"/>
  </r>
  <r>
    <x v="0"/>
    <x v="0"/>
    <d v="2026-01-15T00:00:00"/>
    <s v="Courses U"/>
    <n v="12.57"/>
    <n v="12.57"/>
  </r>
  <r>
    <x v="0"/>
    <x v="7"/>
    <d v="2026-01-12T00:00:00"/>
    <s v="Miguel"/>
    <n v="10"/>
    <n v="10"/>
  </r>
  <r>
    <x v="0"/>
    <x v="5"/>
    <d v="2026-01-10T00:00:00"/>
    <s v="Psy"/>
    <n v="130"/>
    <n v="130"/>
  </r>
  <r>
    <x v="0"/>
    <x v="7"/>
    <d v="2026-01-12T00:00:00"/>
    <s v="Amazon"/>
    <n v="6.99"/>
    <n v="6.99"/>
  </r>
  <r>
    <x v="0"/>
    <x v="7"/>
    <d v="2026-01-10T00:00:00"/>
    <s v="Leroy Merlin"/>
    <n v="137.4"/>
    <n v="137.4"/>
  </r>
  <r>
    <x v="0"/>
    <x v="7"/>
    <d v="2026-01-08T00:00:00"/>
    <s v="Amazon"/>
    <n v="11.99"/>
    <n v="11.99"/>
  </r>
  <r>
    <x v="0"/>
    <x v="2"/>
    <d v="2026-01-20T00:00:00"/>
    <s v="Péages"/>
    <n v="82.2"/>
    <n v="82.2"/>
  </r>
  <r>
    <x v="0"/>
    <x v="8"/>
    <d v="2026-01-16T00:00:00"/>
    <s v="Décembre"/>
    <n v="70.400000000000006"/>
    <n v="70.400000000000006"/>
  </r>
  <r>
    <x v="0"/>
    <x v="9"/>
    <d v="2026-01-16T00:00:00"/>
    <s v="Cantine"/>
    <n v="260.05"/>
    <n v="260.05"/>
  </r>
  <r>
    <x v="0"/>
    <x v="0"/>
    <d v="2026-01-18T00:00:00"/>
    <s v="Boucherie"/>
    <n v="42.52"/>
    <n v="42.52"/>
  </r>
  <r>
    <x v="0"/>
    <x v="1"/>
    <d v="2026-01-17T00:00:00"/>
    <s v="Librairie"/>
    <n v="42.45"/>
    <n v="42.45"/>
  </r>
  <r>
    <x v="0"/>
    <x v="10"/>
    <d v="2026-01-19T00:00:00"/>
    <s v="Retrait"/>
    <n v="100"/>
    <n v="100"/>
  </r>
  <r>
    <x v="0"/>
    <x v="0"/>
    <d v="2026-01-22T00:00:00"/>
    <s v="Bio &amp; Co"/>
    <n v="43.37"/>
    <n v="43.37"/>
  </r>
  <r>
    <x v="0"/>
    <x v="0"/>
    <d v="2026-01-22T00:00:00"/>
    <s v="Boulangerie"/>
    <n v="18.600000000000001"/>
    <n v="18.600000000000001"/>
  </r>
  <r>
    <x v="0"/>
    <x v="5"/>
    <d v="2026-01-22T00:00:00"/>
    <s v="Pharmacie"/>
    <n v="31.4"/>
    <n v="31.4"/>
  </r>
  <r>
    <x v="0"/>
    <x v="0"/>
    <d v="2026-01-21T00:00:00"/>
    <s v="Courses U"/>
    <n v="116.78"/>
    <n v="116.78"/>
  </r>
  <r>
    <x v="0"/>
    <x v="7"/>
    <d v="2026-01-20T00:00:00"/>
    <s v="Miguel "/>
    <n v="7.5"/>
    <n v="7.5"/>
  </r>
  <r>
    <x v="0"/>
    <x v="0"/>
    <d v="2026-01-20T00:00:00"/>
    <s v="Hellofresh"/>
    <n v="90.99"/>
    <n v="90.99"/>
  </r>
  <r>
    <x v="0"/>
    <x v="0"/>
    <d v="2026-01-28T00:00:00"/>
    <s v="Courses U"/>
    <n v="70.400000000000006"/>
    <n v="70.400000000000006"/>
  </r>
  <r>
    <x v="0"/>
    <x v="7"/>
    <d v="2026-01-28T00:00:00"/>
    <s v="Hors forfait"/>
    <n v="10.25"/>
    <n v="10.25"/>
  </r>
  <r>
    <x v="0"/>
    <x v="0"/>
    <d v="2026-01-26T00:00:00"/>
    <s v="Hellofresh"/>
    <n v="86.99"/>
    <n v="86.99"/>
  </r>
  <r>
    <x v="0"/>
    <x v="6"/>
    <d v="2026-01-24T00:00:00"/>
    <s v="Generation foot"/>
    <n v="65.5"/>
    <n v="65.5"/>
  </r>
  <r>
    <x v="0"/>
    <x v="0"/>
    <d v="2026-01-25T00:00:00"/>
    <s v="Rotisserie"/>
    <n v="31.9"/>
    <n v="31.9"/>
  </r>
  <r>
    <x v="0"/>
    <x v="5"/>
    <d v="2026-01-28T00:00:00"/>
    <s v="Ostéo"/>
    <n v="70"/>
    <n v="70"/>
  </r>
  <r>
    <x v="0"/>
    <x v="2"/>
    <d v="2026-01-29T00:00:00"/>
    <s v="Essence"/>
    <n v="83.6"/>
    <n v="83.6"/>
  </r>
  <r>
    <x v="0"/>
    <x v="5"/>
    <d v="2026-01-29T00:00:00"/>
    <s v="Fierling"/>
    <n v="10.5"/>
    <n v="10.5"/>
  </r>
  <r>
    <x v="0"/>
    <x v="0"/>
    <d v="2026-01-31T00:00:00"/>
    <s v="Hatts"/>
    <n v="22.44"/>
    <n v="22.44"/>
  </r>
  <r>
    <x v="0"/>
    <x v="6"/>
    <d v="2026-01-31T00:00:00"/>
    <s v="Resto Armelle"/>
    <n v="21.25"/>
    <n v="21.25"/>
  </r>
  <r>
    <x v="0"/>
    <x v="5"/>
    <d v="2026-01-31T00:00:00"/>
    <s v="Pharmacie"/>
    <n v="73.31"/>
    <n v="73.31"/>
  </r>
  <r>
    <x v="0"/>
    <x v="0"/>
    <d v="2026-01-31T00:00:00"/>
    <s v="Epicerie"/>
    <n v="38.799999999999997"/>
    <n v="38.799999999999997"/>
  </r>
  <r>
    <x v="0"/>
    <x v="4"/>
    <d v="2026-01-31T00:00:00"/>
    <s v="HM"/>
    <n v="27.97"/>
    <n v="27.97"/>
  </r>
  <r>
    <x v="0"/>
    <x v="4"/>
    <d v="2026-01-31T00:00:00"/>
    <s v="Decathlon"/>
    <n v="64.959999999999994"/>
    <n v="64.959999999999994"/>
  </r>
  <r>
    <x v="0"/>
    <x v="6"/>
    <d v="2026-01-31T00:00:00"/>
    <s v="mcdo"/>
    <n v="36.65"/>
    <n v="36.65"/>
  </r>
  <r>
    <x v="0"/>
    <x v="6"/>
    <d v="2026-01-31T00:00:00"/>
    <s v="Resto"/>
    <n v="19.7"/>
    <n v="19.7"/>
  </r>
  <r>
    <x v="0"/>
    <x v="0"/>
    <d v="2026-01-29T00:00:00"/>
    <s v="nespresso"/>
    <n v="69"/>
    <n v="69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2"/>
    <x v="0"/>
    <d v="2026-02-01T00:00:00"/>
    <s v="Rotisserie"/>
    <n v="67.2"/>
    <n v="67.2"/>
  </r>
  <r>
    <x v="2"/>
    <x v="0"/>
    <d v="2026-02-03T00:00:00"/>
    <s v="Sushis"/>
    <n v="22.5"/>
    <n v="22.5"/>
  </r>
  <r>
    <x v="2"/>
    <x v="0"/>
    <d v="2026-02-04T00:00:00"/>
    <s v="Hatts"/>
    <n v="14.6"/>
    <n v="14.6"/>
  </r>
  <r>
    <x v="2"/>
    <x v="0"/>
    <d v="2026-02-06T00:00:00"/>
    <s v="Courses U"/>
    <n v="166.66"/>
    <n v="166.66"/>
  </r>
  <r>
    <x v="2"/>
    <x v="6"/>
    <d v="2026-02-04T00:00:00"/>
    <s v="Armelle htl nice"/>
    <n v="50"/>
    <n v="50"/>
  </r>
  <r>
    <x v="2"/>
    <x v="1"/>
    <d v="2026-02-03T00:00:00"/>
    <s v="Anni Steve"/>
    <n v="100"/>
    <n v="100"/>
  </r>
  <r>
    <x v="2"/>
    <x v="4"/>
    <d v="2026-02-02T00:00:00"/>
    <s v="Decathlon"/>
    <n v="43.45"/>
    <n v="43.45"/>
  </r>
  <r>
    <x v="2"/>
    <x v="0"/>
    <d v="2026-02-01T00:00:00"/>
    <s v="Marché"/>
    <n v="35.6"/>
    <n v="35.6"/>
  </r>
  <r>
    <x v="2"/>
    <x v="1"/>
    <d v="2026-02-01T00:00:00"/>
    <s v="Amazon"/>
    <n v="24.94"/>
    <n v="24.94"/>
  </r>
  <r>
    <x v="2"/>
    <x v="5"/>
    <d v="2026-02-07T00:00:00"/>
    <s v="Psy"/>
    <n v="130"/>
    <n v="130"/>
  </r>
  <r>
    <x v="2"/>
    <x v="12"/>
    <d v="2026-02-09T00:00:00"/>
    <s v="Costumes danse"/>
    <n v="50"/>
    <n v="50"/>
  </r>
  <r>
    <x v="2"/>
    <x v="13"/>
    <d v="2026-02-07T00:00:00"/>
    <s v="Coiffeur Hélia"/>
    <n v="32.5"/>
    <n v="32.5"/>
  </r>
  <r>
    <x v="2"/>
    <x v="0"/>
    <d v="2026-02-07T00:00:00"/>
    <s v="Boulangerie"/>
    <n v="26.3"/>
    <n v="26.3"/>
  </r>
  <r>
    <x v="2"/>
    <x v="0"/>
    <d v="2026-02-07T00:00:00"/>
    <s v="Bio"/>
    <n v="89.66"/>
    <n v="89.66"/>
  </r>
  <r>
    <x v="2"/>
    <x v="0"/>
    <d v="2026-02-09T00:00:00"/>
    <s v="Hellofresh"/>
    <n v="86.99"/>
    <n v="86.99"/>
  </r>
  <r>
    <x v="2"/>
    <x v="8"/>
    <d v="2026-02-19T00:00:00"/>
    <s v="Garderie janvier"/>
    <n v="105.4"/>
    <n v="105.4"/>
  </r>
  <r>
    <x v="2"/>
    <x v="9"/>
    <d v="2026-02-19T00:00:00"/>
    <s v="Cantine"/>
    <n v="382.2"/>
    <n v="382.2"/>
  </r>
  <r>
    <x v="2"/>
    <x v="3"/>
    <d v="2026-02-19T00:00:00"/>
    <s v="Centre janvier"/>
    <n v="198"/>
    <n v="198"/>
  </r>
  <r>
    <x v="2"/>
    <x v="0"/>
    <d v="2026-02-13T00:00:00"/>
    <s v="Courses U"/>
    <n v="21.55"/>
    <n v="21.55"/>
  </r>
  <r>
    <x v="2"/>
    <x v="0"/>
    <d v="2026-02-13T00:00:00"/>
    <s v="Courses U"/>
    <n v="34.549999999999997"/>
    <n v="34.549999999999997"/>
  </r>
  <r>
    <x v="2"/>
    <x v="7"/>
    <d v="2026-02-18T00:00:00"/>
    <s v="EDF"/>
    <n v="5.52"/>
    <n v="5.52"/>
  </r>
  <r>
    <x v="2"/>
    <x v="7"/>
    <d v="2026-02-17T00:00:00"/>
    <s v="Miguel indep"/>
    <n v="7.5"/>
    <n v="7.5"/>
  </r>
  <r>
    <x v="2"/>
    <x v="0"/>
    <d v="2026-02-14T00:00:00"/>
    <s v="Swile"/>
    <n v="38.21"/>
    <n v="38.21"/>
  </r>
  <r>
    <x v="2"/>
    <x v="7"/>
    <d v="2026-02-15T00:00:00"/>
    <s v="Choose cafetière"/>
    <n v="304.8"/>
    <n v="304.8"/>
  </r>
  <r>
    <x v="2"/>
    <x v="1"/>
    <d v="2026-02-14T00:00:00"/>
    <s v="P'tite marmaille"/>
    <n v="80"/>
    <n v="80"/>
  </r>
  <r>
    <x v="2"/>
    <x v="0"/>
    <d v="2026-02-16T00:00:00"/>
    <s v="Hellofresh"/>
    <n v="73.150000000000006"/>
    <n v="73.150000000000006"/>
  </r>
  <r>
    <x v="2"/>
    <x v="13"/>
    <d v="2026-02-14T00:00:00"/>
    <s v="Coiffeur"/>
    <n v="65"/>
    <n v="65"/>
  </r>
  <r>
    <x v="2"/>
    <x v="0"/>
    <d v="2026-02-13T00:00:00"/>
    <s v="Courses U"/>
    <n v="60.64"/>
    <n v="60.64"/>
  </r>
  <r>
    <x v="2"/>
    <x v="7"/>
    <d v="2026-02-15T00:00:00"/>
    <s v="Amazon"/>
    <n v="36.89"/>
    <n v="36.89"/>
  </r>
  <r>
    <x v="2"/>
    <x v="6"/>
    <d v="2026-02-13T00:00:00"/>
    <s v="Route des bières"/>
    <n v="30.5"/>
    <n v="30.5"/>
  </r>
  <r>
    <x v="2"/>
    <x v="0"/>
    <d v="2026-02-14T00:00:00"/>
    <s v="Boucherie"/>
    <n v="22.74"/>
    <n v="22.74"/>
  </r>
  <r>
    <x v="2"/>
    <x v="0"/>
    <d v="2026-02-14T00:00:00"/>
    <s v="Fromagerie"/>
    <n v="20.49"/>
    <n v="20.49"/>
  </r>
  <r>
    <x v="2"/>
    <x v="0"/>
    <d v="2026-02-12T00:00:00"/>
    <s v="Swile"/>
    <n v="20.48"/>
    <n v="20.48"/>
  </r>
  <r>
    <x v="2"/>
    <x v="6"/>
    <d v="2026-02-14T00:00:00"/>
    <s v="KMS"/>
    <n v="11.2"/>
    <n v="11.2"/>
  </r>
  <r>
    <x v="2"/>
    <x v="10"/>
    <d v="2026-02-14T00:00:00"/>
    <s v="Retrait"/>
    <n v="40"/>
    <n v="40"/>
  </r>
  <r>
    <x v="2"/>
    <x v="0"/>
    <d v="2026-02-09T00:00:00"/>
    <s v="Swile"/>
    <n v="73.739999999999995"/>
    <n v="73.739999999999995"/>
  </r>
  <r>
    <x v="2"/>
    <x v="5"/>
    <d v="2026-02-12T00:00:00"/>
    <s v="Dentiste"/>
    <n v="67.959999999999994"/>
    <n v="67.959999999999994"/>
  </r>
  <r>
    <x v="2"/>
    <x v="7"/>
    <d v="2026-02-12T00:00:00"/>
    <s v="Amazon"/>
    <n v="6.99"/>
    <n v="6.99"/>
  </r>
  <r>
    <x v="2"/>
    <x v="0"/>
    <d v="2026-02-20T00:00:00"/>
    <s v="Courses U"/>
    <n v="126.9"/>
    <n v="126.9"/>
  </r>
  <r>
    <x v="2"/>
    <x v="7"/>
    <d v="2026-02-18T00:00:00"/>
    <s v="Gifi"/>
    <n v="65.2"/>
    <n v="65.2"/>
  </r>
  <r>
    <x v="2"/>
    <x v="2"/>
    <d v="2026-02-20T00:00:00"/>
    <s v="Péages"/>
    <n v="89"/>
    <n v="89"/>
  </r>
  <r>
    <x v="2"/>
    <x v="0"/>
    <d v="2026-02-26T00:00:00"/>
    <s v="Courses U"/>
    <n v="212.02"/>
    <n v="212.02"/>
  </r>
  <r>
    <x v="2"/>
    <x v="0"/>
    <d v="2026-02-26T00:00:00"/>
    <s v="Courses U"/>
    <n v="49.98"/>
    <n v="49.98"/>
  </r>
  <r>
    <x v="2"/>
    <x v="6"/>
    <d v="2026-02-27T00:00:00"/>
    <s v="Yoyo"/>
    <n v="112.4"/>
    <n v="112.4"/>
  </r>
  <r>
    <x v="2"/>
    <x v="0"/>
    <d v="2026-02-25T00:00:00"/>
    <s v="Epicerie bremond"/>
    <n v="58.2"/>
    <n v="58.2"/>
  </r>
  <r>
    <x v="2"/>
    <x v="10"/>
    <d v="2026-02-25T00:00:00"/>
    <s v="Retrait"/>
    <n v="160"/>
    <n v="160"/>
  </r>
  <r>
    <x v="2"/>
    <x v="13"/>
    <d v="2026-02-24T00:00:00"/>
    <s v="Coiffeur Ruben"/>
    <n v="18"/>
    <n v="18"/>
  </r>
  <r>
    <x v="2"/>
    <x v="2"/>
    <d v="2026-02-22T00:00:00"/>
    <s v="Parking fontaine de vaucluse"/>
    <n v="6"/>
    <n v="6"/>
  </r>
  <r>
    <x v="2"/>
    <x v="6"/>
    <d v="2026-02-22T00:00:00"/>
    <s v="Café"/>
    <n v="16"/>
    <n v="16"/>
  </r>
  <r>
    <x v="2"/>
    <x v="6"/>
    <d v="2026-02-22T00:00:00"/>
    <s v="Glaces"/>
    <n v="41.2"/>
    <n v="41.2"/>
  </r>
  <r>
    <x v="2"/>
    <x v="5"/>
    <d v="2026-02-23T00:00:00"/>
    <s v="Mainemer Alba"/>
    <n v="35"/>
    <n v="35"/>
  </r>
  <r>
    <x v="2"/>
    <x v="5"/>
    <d v="2026-02-28T00:00:00"/>
    <s v="Psy"/>
    <n v="130"/>
    <n v="130"/>
  </r>
  <r>
    <x v="2"/>
    <x v="7"/>
    <d v="2026-02-27T00:00:00"/>
    <s v="AXA"/>
    <n v="9.24"/>
    <n v="9.24"/>
  </r>
  <r>
    <x v="2"/>
    <x v="7"/>
    <d v="2026-02-25T00:00:00"/>
    <s v="Amazon"/>
    <n v="175.99"/>
    <n v="175.99"/>
  </r>
  <r>
    <x v="2"/>
    <x v="0"/>
    <d v="2026-02-23T00:00:00"/>
    <s v="Crêperie"/>
    <n v="118"/>
    <n v="118"/>
  </r>
  <r>
    <x v="2"/>
    <x v="7"/>
    <d v="2026-02-25T00:00:00"/>
    <s v="Maxi bazar"/>
    <n v="107.85"/>
    <n v="107.85"/>
  </r>
  <r>
    <x v="2"/>
    <x v="7"/>
    <d v="2026-02-25T00:00:00"/>
    <s v="Jouet Club"/>
    <n v="96.89"/>
    <n v="96.89"/>
  </r>
  <r>
    <x v="2"/>
    <x v="0"/>
    <d v="2026-02-25T00:00:00"/>
    <s v="Brûlerie"/>
    <n v="23"/>
    <n v="23"/>
  </r>
  <r>
    <x v="2"/>
    <x v="12"/>
    <d v="2026-02-24T00:00:00"/>
    <s v="Foot"/>
    <n v="7.5"/>
    <n v="7.5"/>
  </r>
  <r>
    <x v="2"/>
    <x v="5"/>
    <d v="2026-02-23T00:00:00"/>
    <s v="Pharmacie"/>
    <n v="11.01"/>
    <n v="11.01"/>
  </r>
  <r>
    <x v="2"/>
    <x v="12"/>
    <d v="2026-02-23T00:00:00"/>
    <s v="PPS Miguel"/>
    <n v="5"/>
    <n v="5"/>
  </r>
  <r>
    <x v="2"/>
    <x v="0"/>
    <d v="2026-02-16T00:00:00"/>
    <s v="Swile"/>
    <n v="18.8"/>
    <n v="18.8"/>
  </r>
  <r>
    <x v="2"/>
    <x v="7"/>
    <d v="2026-02-17T00:00:00"/>
    <s v="Amazon"/>
    <n v="34.49"/>
    <n v="34.49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3"/>
    <x v="2"/>
    <d v="2026-03-09T00:00:00"/>
    <s v="Essence"/>
    <n v="74.2"/>
    <n v="74.2"/>
  </r>
  <r>
    <x v="3"/>
    <x v="10"/>
    <d v="2026-03-08T00:00:00"/>
    <s v="Thomas"/>
    <n v="600"/>
    <n v="600"/>
  </r>
  <r>
    <x v="3"/>
    <x v="10"/>
    <d v="2026-03-08T00:00:00"/>
    <s v="Retrait"/>
    <n v="150"/>
    <n v="150"/>
  </r>
  <r>
    <x v="3"/>
    <x v="10"/>
    <d v="2026-03-02T00:00:00"/>
    <s v="Thomas"/>
    <n v="600"/>
    <n v="600"/>
  </r>
  <r>
    <x v="3"/>
    <x v="6"/>
    <d v="2026-03-04T00:00:00"/>
    <s v="Columbia"/>
    <n v="21"/>
    <n v="21"/>
  </r>
  <r>
    <x v="3"/>
    <x v="13"/>
    <d v="2026-03-04T00:00:00"/>
    <s v="Planity résa bouche"/>
    <n v="109.37"/>
    <n v="109.37"/>
  </r>
  <r>
    <x v="3"/>
    <x v="12"/>
    <d v="2026-03-02T00:00:00"/>
    <s v="Nice-Cannes"/>
    <n v="103.13"/>
    <n v="103.13"/>
  </r>
  <r>
    <x v="3"/>
    <x v="12"/>
    <d v="2026-03-02T00:00:00"/>
    <s v="PPS"/>
    <n v="5"/>
    <n v="5"/>
  </r>
  <r>
    <x v="3"/>
    <x v="7"/>
    <d v="2026-03-01T00:00:00"/>
    <s v="Amazon"/>
    <n v="8.48"/>
    <n v="8.48"/>
  </r>
  <r>
    <x v="3"/>
    <x v="0"/>
    <d v="2026-03-02T00:00:00"/>
    <s v="Hellofresh"/>
    <n v="86.99"/>
    <n v="86.99"/>
  </r>
  <r>
    <x v="3"/>
    <x v="12"/>
    <d v="2026-02-28T00:00:00"/>
    <s v="Triathlon"/>
    <n v="86.92"/>
    <n v="86.92"/>
  </r>
  <r>
    <x v="3"/>
    <x v="10"/>
    <d v="2026-03-11T00:00:00"/>
    <s v="Retrait"/>
    <n v="120"/>
    <n v="120"/>
  </r>
  <r>
    <x v="3"/>
    <x v="0"/>
    <d v="2026-03-10T00:00:00"/>
    <s v="Bio"/>
    <n v="81.38"/>
    <n v="81.38"/>
  </r>
  <r>
    <x v="3"/>
    <x v="0"/>
    <d v="2026-03-10T00:00:00"/>
    <s v="Primeur"/>
    <n v="42.14"/>
    <n v="42.14"/>
  </r>
  <r>
    <x v="3"/>
    <x v="7"/>
    <d v="2026-03-09T00:00:00"/>
    <s v="Amazon"/>
    <n v="19.04"/>
    <n v="19.04"/>
  </r>
  <r>
    <x v="3"/>
    <x v="6"/>
    <d v="2026-03-11T00:00:00"/>
    <s v="Mission impossible"/>
    <n v="35"/>
    <n v="35"/>
  </r>
  <r>
    <x v="3"/>
    <x v="7"/>
    <d v="2026-03-16T00:00:00"/>
    <s v="Pierres KIAELLE"/>
    <n v="84.6"/>
    <n v="84.6"/>
  </r>
  <r>
    <x v="3"/>
    <x v="0"/>
    <d v="2026-03-14T00:00:00"/>
    <s v="Boulangerie"/>
    <n v="29.3"/>
    <n v="29.3"/>
  </r>
  <r>
    <x v="3"/>
    <x v="5"/>
    <d v="2026-03-16T00:00:00"/>
    <s v="Fierling"/>
    <n v="10.5"/>
    <n v="10.5"/>
  </r>
  <r>
    <x v="3"/>
    <x v="0"/>
    <d v="2026-03-13T00:00:00"/>
    <s v="Courses U"/>
    <n v="132.37"/>
    <n v="132.37"/>
  </r>
  <r>
    <x v="3"/>
    <x v="12"/>
    <d v="2026-03-16T00:00:00"/>
    <s v="Nocturne de Puyricard"/>
    <n v="18.350000000000001"/>
    <n v="18.350000000000001"/>
  </r>
  <r>
    <x v="3"/>
    <x v="8"/>
    <d v="2026-03-16T00:00:00"/>
    <s v="Février"/>
    <n v="47.9"/>
    <n v="47.9"/>
  </r>
  <r>
    <x v="3"/>
    <x v="14"/>
    <d v="2026-03-16T00:00:00"/>
    <s v="Camping"/>
    <n v="593.6"/>
    <n v="593.6"/>
  </r>
  <r>
    <x v="3"/>
    <x v="7"/>
    <d v="2026-03-11T00:00:00"/>
    <s v="Amazon"/>
    <n v="67.95"/>
    <n v="67.95"/>
  </r>
  <r>
    <x v="3"/>
    <x v="13"/>
    <d v="2026-03-12T00:00:00"/>
    <s v="Choose"/>
    <n v="56"/>
    <n v="56"/>
  </r>
  <r>
    <x v="3"/>
    <x v="7"/>
    <d v="2026-03-12T00:00:00"/>
    <s v="Quincaillerie aixoise"/>
    <n v="19.21"/>
    <n v="19.21"/>
  </r>
  <r>
    <x v="3"/>
    <x v="7"/>
    <d v="2026-03-12T00:00:00"/>
    <s v="Amazon"/>
    <n v="6.99"/>
    <n v="6.99"/>
  </r>
  <r>
    <x v="3"/>
    <x v="0"/>
    <d v="2026-03-17T00:00:00"/>
    <s v="Courses U"/>
    <n v="178.22"/>
    <n v="178.22"/>
  </r>
  <r>
    <x v="3"/>
    <x v="5"/>
    <d v="2026-03-17T00:00:00"/>
    <s v="Ophtalmo"/>
    <n v="61.03"/>
    <n v="61.03"/>
  </r>
  <r>
    <x v="3"/>
    <x v="5"/>
    <d v="2026-03-18T00:00:00"/>
    <s v="Pharmacie"/>
    <n v="30.48"/>
    <n v="30.48"/>
  </r>
  <r>
    <x v="3"/>
    <x v="0"/>
    <d v="2026-03-21T00:00:00"/>
    <s v="Primeur"/>
    <n v="110.46"/>
    <n v="110.46"/>
  </r>
  <r>
    <x v="3"/>
    <x v="1"/>
    <d v="2026-03-23T00:00:00"/>
    <s v="Fêter et recevoir"/>
    <n v="4.99"/>
    <n v="4.99"/>
  </r>
  <r>
    <x v="3"/>
    <x v="5"/>
    <d v="2026-03-24T00:00:00"/>
    <s v="Ophtalmo"/>
    <n v="44.65"/>
    <n v="44.65"/>
  </r>
  <r>
    <x v="3"/>
    <x v="4"/>
    <d v="2026-03-23T00:00:00"/>
    <s v="Kiabi"/>
    <n v="41.1"/>
    <n v="41.1"/>
  </r>
  <r>
    <x v="3"/>
    <x v="0"/>
    <d v="2026-03-21T00:00:00"/>
    <s v="Boucherie"/>
    <n v="85.77"/>
    <n v="85.77"/>
  </r>
  <r>
    <x v="3"/>
    <x v="4"/>
    <d v="2026-03-18T00:00:00"/>
    <s v="Kiabi"/>
    <n v="51.3"/>
    <n v="51.3"/>
  </r>
  <r>
    <x v="3"/>
    <x v="0"/>
    <d v="2026-03-23T00:00:00"/>
    <s v="Hellofresh"/>
    <n v="87.99"/>
    <n v="87.99"/>
  </r>
  <r>
    <x v="3"/>
    <x v="7"/>
    <d v="2026-03-20T00:00:00"/>
    <s v="Leroy Merlin"/>
    <n v="82.11"/>
    <n v="82.11"/>
  </r>
  <r>
    <x v="3"/>
    <x v="0"/>
    <d v="2026-03-16T00:00:00"/>
    <s v="Swile"/>
    <n v="60.86"/>
    <n v="60.86"/>
  </r>
  <r>
    <x v="3"/>
    <x v="13"/>
    <d v="2026-03-21T00:00:00"/>
    <s v="Coiffeur"/>
    <n v="55"/>
    <n v="55"/>
  </r>
  <r>
    <x v="3"/>
    <x v="0"/>
    <d v="2026-03-22T00:00:00"/>
    <s v="Picard"/>
    <n v="45.64"/>
    <n v="45.64"/>
  </r>
  <r>
    <x v="3"/>
    <x v="2"/>
    <d v="2026-03-20T00:00:00"/>
    <s v="Péages"/>
    <n v="22.2"/>
    <n v="22.2"/>
  </r>
  <r>
    <x v="3"/>
    <x v="7"/>
    <d v="2026-03-14T00:00:00"/>
    <s v="Amazon"/>
    <n v="77.33"/>
    <n v="77.33"/>
  </r>
  <r>
    <x v="3"/>
    <x v="3"/>
    <d v="2026-03-29T00:00:00"/>
    <s v="Centre aéré"/>
    <n v="247.5"/>
    <n v="247.5"/>
  </r>
  <r>
    <x v="3"/>
    <x v="0"/>
    <d v="2026-03-26T00:00:00"/>
    <s v="Courses U"/>
    <n v="113.49"/>
    <n v="113.49"/>
  </r>
  <r>
    <x v="3"/>
    <x v="12"/>
    <d v="2026-03-23T00:00:00"/>
    <s v="Decathlon"/>
    <n v="30.56"/>
    <n v="30.56"/>
  </r>
  <r>
    <x v="3"/>
    <x v="13"/>
    <d v="2026-03-26T00:00:00"/>
    <s v="Coiffeur"/>
    <n v="25"/>
    <n v="25"/>
  </r>
  <r>
    <x v="3"/>
    <x v="7"/>
    <d v="2026-03-30T00:00:00"/>
    <s v="Chaudière"/>
    <n v="410"/>
    <n v="410"/>
  </r>
  <r>
    <x v="3"/>
    <x v="5"/>
    <d v="2026-03-30T00:00:00"/>
    <s v="Psy"/>
    <n v="130"/>
    <n v="130"/>
  </r>
  <r>
    <x v="1"/>
    <x v="11"/>
    <d v="1899-12-30T00:00:00"/>
    <n v="0"/>
    <n v="0"/>
    <n v="0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4"/>
    <x v="0"/>
    <d v="2026-04-02T00:00:00"/>
    <s v="Pain"/>
    <n v="15.8"/>
    <n v="15.8"/>
  </r>
  <r>
    <x v="4"/>
    <x v="0"/>
    <d v="2026-04-01T00:00:00"/>
    <s v="Courses U"/>
    <n v="117.51"/>
    <n v="117.51"/>
  </r>
  <r>
    <x v="4"/>
    <x v="0"/>
    <d v="2026-04-01T00:00:00"/>
    <s v="Courses U"/>
    <n v="8.84"/>
    <n v="8.84"/>
  </r>
  <r>
    <x v="4"/>
    <x v="6"/>
    <d v="2026-04-01T00:00:00"/>
    <s v="Sushis MRS"/>
    <n v="28"/>
    <n v="28"/>
  </r>
  <r>
    <x v="4"/>
    <x v="13"/>
    <d v="2026-04-04T00:00:00"/>
    <s v="Coiffeur"/>
    <n v="136"/>
    <n v="136"/>
  </r>
  <r>
    <x v="4"/>
    <x v="0"/>
    <d v="2026-04-04T00:00:00"/>
    <s v="Casa portuguesa"/>
    <n v="99.2"/>
    <n v="99.2"/>
  </r>
  <r>
    <x v="4"/>
    <x v="0"/>
    <d v="2026-04-04T00:00:00"/>
    <s v="Boucherie"/>
    <n v="37.19"/>
    <n v="37.19"/>
  </r>
  <r>
    <x v="4"/>
    <x v="0"/>
    <d v="2026-04-04T00:00:00"/>
    <s v="Primeur"/>
    <n v="63.19"/>
    <n v="63.19"/>
  </r>
  <r>
    <x v="4"/>
    <x v="2"/>
    <d v="2026-04-02T00:00:00"/>
    <s v="Parking"/>
    <n v="8.9"/>
    <n v="8.9"/>
  </r>
  <r>
    <x v="4"/>
    <x v="13"/>
    <d v="2026-04-02T00:00:00"/>
    <s v="Make uo by Elo"/>
    <n v="272.60000000000002"/>
    <n v="272.60000000000002"/>
  </r>
  <r>
    <x v="4"/>
    <x v="5"/>
    <d v="2026-04-02T00:00:00"/>
    <s v="Pharmacie"/>
    <n v="107.18"/>
    <n v="107.18"/>
  </r>
  <r>
    <x v="4"/>
    <x v="4"/>
    <d v="2026-04-04T00:00:00"/>
    <s v="Kiabi"/>
    <n v="235.65"/>
    <n v="235.65"/>
  </r>
  <r>
    <x v="4"/>
    <x v="0"/>
    <d v="2026-04-04T00:00:00"/>
    <s v="Courses U"/>
    <n v="10.19"/>
    <n v="10.19"/>
  </r>
  <r>
    <x v="4"/>
    <x v="5"/>
    <d v="2026-04-03T00:00:00"/>
    <s v="Anesthésiste"/>
    <n v="130"/>
    <n v="130"/>
  </r>
  <r>
    <x v="4"/>
    <x v="0"/>
    <d v="2026-04-03T00:00:00"/>
    <s v="Hellofresh"/>
    <n v="67.989999999999995"/>
    <n v="67.989999999999995"/>
  </r>
  <r>
    <x v="4"/>
    <x v="0"/>
    <d v="2026-04-02T00:00:00"/>
    <s v="Monoprix"/>
    <n v="24.7"/>
    <n v="24.7"/>
  </r>
  <r>
    <x v="4"/>
    <x v="2"/>
    <d v="2026-04-08T00:00:00"/>
    <s v="Univers bleu"/>
    <n v="30"/>
    <n v="30"/>
  </r>
  <r>
    <x v="4"/>
    <x v="13"/>
    <d v="2026-04-14T00:00:00"/>
    <s v="Ongles"/>
    <n v="65"/>
    <n v="65"/>
  </r>
  <r>
    <x v="4"/>
    <x v="0"/>
    <d v="2026-04-13T00:00:00"/>
    <s v="Bio"/>
    <n v="25.97"/>
    <n v="25.97"/>
  </r>
  <r>
    <x v="4"/>
    <x v="6"/>
    <d v="2026-04-12T00:00:00"/>
    <s v="Brunch St Laurent"/>
    <n v="27.2"/>
    <n v="27.2"/>
  </r>
  <r>
    <x v="4"/>
    <x v="0"/>
    <d v="2026-04-11T00:00:00"/>
    <s v="Dessert Nice"/>
    <n v="4.4000000000000004"/>
    <n v="4.4000000000000004"/>
  </r>
  <r>
    <x v="4"/>
    <x v="7"/>
    <d v="2026-04-11T00:00:00"/>
    <s v="Librairie"/>
    <n v="37.25"/>
    <n v="37.25"/>
  </r>
  <r>
    <x v="4"/>
    <x v="5"/>
    <d v="2026-04-10T00:00:00"/>
    <s v="Pharmacie"/>
    <n v="37.380000000000003"/>
    <n v="37.380000000000003"/>
  </r>
  <r>
    <x v="4"/>
    <x v="0"/>
    <d v="2026-04-14T00:00:00"/>
    <s v="Courses U"/>
    <n v="32.53"/>
    <n v="32.53"/>
  </r>
  <r>
    <x v="4"/>
    <x v="6"/>
    <d v="2026-04-14T00:00:00"/>
    <s v="Sigean"/>
    <n v="125"/>
    <n v="125"/>
  </r>
  <r>
    <x v="4"/>
    <x v="0"/>
    <d v="2026-04-11T00:00:00"/>
    <s v="Boulangerie"/>
    <n v="16.2"/>
    <n v="16.2"/>
  </r>
  <r>
    <x v="4"/>
    <x v="6"/>
    <d v="2026-04-11T00:00:00"/>
    <s v="Nikaia"/>
    <n v="5.5"/>
    <n v="5.5"/>
  </r>
  <r>
    <x v="4"/>
    <x v="0"/>
    <d v="2026-04-10T00:00:00"/>
    <s v="Courses U"/>
    <n v="70.66"/>
    <n v="70.66"/>
  </r>
  <r>
    <x v="4"/>
    <x v="0"/>
    <d v="2026-04-10T00:00:00"/>
    <s v="Courses U"/>
    <n v="6.29"/>
    <n v="6.29"/>
  </r>
  <r>
    <x v="4"/>
    <x v="4"/>
    <d v="2026-04-11T00:00:00"/>
    <s v="Izipizi"/>
    <n v="55"/>
    <n v="55"/>
  </r>
  <r>
    <x v="4"/>
    <x v="8"/>
    <d v="2026-04-15T00:00:00"/>
    <s v="Garderie"/>
    <n v="116.4"/>
    <n v="116.4"/>
  </r>
  <r>
    <x v="4"/>
    <x v="2"/>
    <d v="2026-04-16T00:00:00"/>
    <s v="Essence"/>
    <n v="70.760000000000005"/>
    <n v="70.760000000000005"/>
  </r>
  <r>
    <x v="4"/>
    <x v="2"/>
    <d v="2026-04-16T00:00:00"/>
    <s v="Lavage"/>
    <n v="10"/>
    <n v="10"/>
  </r>
  <r>
    <x v="4"/>
    <x v="14"/>
    <d v="2026-04-18T00:00:00"/>
    <s v="Ménage + draps"/>
    <n v="175"/>
    <n v="175"/>
  </r>
  <r>
    <x v="4"/>
    <x v="6"/>
    <d v="2026-04-19T00:00:00"/>
    <s v="biltoki béziers"/>
    <n v="20"/>
    <n v="20"/>
  </r>
  <r>
    <x v="4"/>
    <x v="6"/>
    <d v="2026-04-21T00:00:00"/>
    <s v="Resto girls"/>
    <n v="47.1"/>
    <n v="47.1"/>
  </r>
  <r>
    <x v="4"/>
    <x v="6"/>
    <d v="2026-04-21T00:00:00"/>
    <s v="Sigean"/>
    <n v="79.7"/>
    <n v="79.7"/>
  </r>
  <r>
    <x v="4"/>
    <x v="10"/>
    <d v="2026-04-23T00:00:00"/>
    <s v="Retrait"/>
    <n v="150"/>
    <n v="150"/>
  </r>
  <r>
    <x v="4"/>
    <x v="12"/>
    <d v="2026-04-27T00:00:00"/>
    <s v="Decathlon"/>
    <n v="9.99"/>
    <n v="9.99"/>
  </r>
  <r>
    <x v="4"/>
    <x v="0"/>
    <d v="2026-04-28T00:00:00"/>
    <s v="Primeur"/>
    <n v="25.75"/>
    <n v="25.75"/>
  </r>
  <r>
    <x v="4"/>
    <x v="6"/>
    <d v="2026-04-28T00:00:00"/>
    <s v="CSE ciné"/>
    <n v="10.5"/>
    <n v="10.5"/>
  </r>
  <r>
    <x v="4"/>
    <x v="5"/>
    <d v="2026-04-27T00:00:00"/>
    <s v="Dentiste Mig"/>
    <n v="43.38"/>
    <n v="43.38"/>
  </r>
  <r>
    <x v="4"/>
    <x v="0"/>
    <d v="2026-04-27T00:00:00"/>
    <s v="Hellofresh"/>
    <n v="79.19"/>
    <n v="79.19"/>
  </r>
  <r>
    <x v="4"/>
    <x v="0"/>
    <d v="2026-04-27T00:00:00"/>
    <s v="Primeur"/>
    <n v="41.74"/>
    <n v="41.74"/>
  </r>
  <r>
    <x v="4"/>
    <x v="0"/>
    <d v="2026-04-25T00:00:00"/>
    <s v="Courses U"/>
    <n v="142.09"/>
    <n v="142.09"/>
  </r>
  <r>
    <x v="4"/>
    <x v="1"/>
    <d v="2026-04-27T00:00:00"/>
    <s v="anni Rémi"/>
    <n v="23"/>
    <n v="23"/>
  </r>
  <r>
    <x v="4"/>
    <x v="14"/>
    <d v="2026-04-27T00:00:00"/>
    <s v="Rbst Jérôme"/>
    <n v="50"/>
    <n v="50"/>
  </r>
  <r>
    <x v="4"/>
    <x v="0"/>
    <d v="2026-04-18T00:00:00"/>
    <s v="Courses U"/>
    <n v="13.53"/>
    <n v="13.53"/>
  </r>
  <r>
    <x v="4"/>
    <x v="12"/>
    <d v="2026-04-17T00:00:00"/>
    <s v="Decathlon"/>
    <n v="19.989999999999998"/>
    <n v="19.989999999999998"/>
  </r>
  <r>
    <x v="4"/>
    <x v="0"/>
    <d v="2026-04-17T00:00:00"/>
    <s v="Courses U"/>
    <n v="30.44"/>
    <n v="30.44"/>
  </r>
  <r>
    <x v="4"/>
    <x v="0"/>
    <d v="2026-04-17T00:00:00"/>
    <s v="Courses U"/>
    <n v="184.58"/>
    <n v="184.58"/>
  </r>
  <r>
    <x v="4"/>
    <x v="12"/>
    <d v="2026-04-16T00:00:00"/>
    <s v="Decathlon"/>
    <n v="109.93"/>
    <n v="109.93"/>
  </r>
  <r>
    <x v="4"/>
    <x v="0"/>
    <d v="2026-04-20T00:00:00"/>
    <s v="Courses U"/>
    <n v="141.36000000000001"/>
    <n v="141.36000000000001"/>
  </r>
  <r>
    <x v="4"/>
    <x v="2"/>
    <d v="2026-04-20T00:00:00"/>
    <s v="Péages"/>
    <n v="107.2"/>
    <n v="107.2"/>
  </r>
  <r>
    <x v="4"/>
    <x v="6"/>
    <d v="2026-04-27T00:00:00"/>
    <s v="Zoo jumeaux"/>
    <n v="10"/>
    <n v="10"/>
  </r>
  <r>
    <x v="4"/>
    <x v="0"/>
    <d v="2026-04-28T00:00:00"/>
    <s v="Primeur"/>
    <n v="0"/>
    <n v="0"/>
  </r>
  <r>
    <x v="4"/>
    <x v="5"/>
    <d v="2026-04-30T00:00:00"/>
    <s v="Pharmacie"/>
    <n v="71.88"/>
    <n v="71.88"/>
  </r>
  <r>
    <x v="4"/>
    <x v="5"/>
    <d v="2026-04-30T00:00:00"/>
    <s v="Chéque vasectomie"/>
    <n v="300"/>
    <n v="300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5"/>
    <x v="5"/>
    <d v="2026-05-02T00:00:00"/>
    <s v="Psy"/>
    <n v="130"/>
    <n v="130"/>
  </r>
  <r>
    <x v="5"/>
    <x v="0"/>
    <d v="2026-05-02T00:00:00"/>
    <s v="Portugais"/>
    <n v="168.13"/>
    <n v="168.13"/>
  </r>
  <r>
    <x v="5"/>
    <x v="0"/>
    <d v="2026-05-03T00:00:00"/>
    <s v="Boulangerie"/>
    <n v="24.4"/>
    <n v="24.4"/>
  </r>
  <r>
    <x v="5"/>
    <x v="0"/>
    <d v="2026-05-03T00:00:00"/>
    <s v="Marché olives"/>
    <n v="45.6"/>
    <n v="45.6"/>
  </r>
  <r>
    <x v="5"/>
    <x v="0"/>
    <d v="2026-05-02T00:00:00"/>
    <s v="Primeur"/>
    <n v="39.770000000000003"/>
    <n v="39.770000000000003"/>
  </r>
  <r>
    <x v="5"/>
    <x v="0"/>
    <d v="2026-05-03T00:00:00"/>
    <s v="Rotisserie"/>
    <n v="52.09"/>
    <n v="52.09"/>
  </r>
  <r>
    <x v="5"/>
    <x v="0"/>
    <d v="2026-05-02T00:00:00"/>
    <s v="Courses U"/>
    <n v="78.22"/>
    <n v="78.22"/>
  </r>
  <r>
    <x v="5"/>
    <x v="12"/>
    <d v="2026-05-01T00:00:00"/>
    <s v="Carro Carry"/>
    <n v="24.2"/>
    <n v="24.2"/>
  </r>
  <r>
    <x v="5"/>
    <x v="12"/>
    <d v="2026-05-03T00:00:00"/>
    <s v="Kids Puyricard"/>
    <n v="10.95"/>
    <n v="10.95"/>
  </r>
  <r>
    <x v="5"/>
    <x v="12"/>
    <d v="2026-05-04T00:00:00"/>
    <s v="Decathlon"/>
    <n v="8.99"/>
    <n v="8.99"/>
  </r>
  <r>
    <x v="5"/>
    <x v="7"/>
    <d v="2026-05-07T00:00:00"/>
    <s v="Action"/>
    <n v="78.23"/>
    <n v="78.23"/>
  </r>
  <r>
    <x v="5"/>
    <x v="5"/>
    <d v="2026-05-07T00:00:00"/>
    <s v="Dentiste Miguel"/>
    <n v="470"/>
    <n v="470"/>
  </r>
  <r>
    <x v="5"/>
    <x v="7"/>
    <d v="2026-05-08T00:00:00"/>
    <s v="Botanic"/>
    <n v="119.94"/>
    <n v="119.94"/>
  </r>
  <r>
    <x v="5"/>
    <x v="7"/>
    <d v="2026-05-08T00:00:00"/>
    <s v="Jeanselme"/>
    <n v="31"/>
    <n v="31"/>
  </r>
  <r>
    <x v="5"/>
    <x v="0"/>
    <d v="2026-05-09T00:00:00"/>
    <s v="Primeur"/>
    <n v="58.79"/>
    <n v="58.79"/>
  </r>
  <r>
    <x v="5"/>
    <x v="12"/>
    <d v="2026-05-09T00:00:00"/>
    <s v="Decathlon"/>
    <n v="13.98"/>
    <n v="13.98"/>
  </r>
  <r>
    <x v="5"/>
    <x v="0"/>
    <d v="2026-05-07T00:00:00"/>
    <s v="Courses U"/>
    <n v="64.459999999999994"/>
    <n v="64.459999999999994"/>
  </r>
  <r>
    <x v="5"/>
    <x v="4"/>
    <d v="2026-05-09T00:00:00"/>
    <s v="Besson"/>
    <n v="15"/>
    <n v="15"/>
  </r>
  <r>
    <x v="5"/>
    <x v="9"/>
    <d v="2026-05-10T00:00:00"/>
    <s v="Cantine"/>
    <n v="420"/>
    <n v="420"/>
  </r>
  <r>
    <x v="5"/>
    <x v="12"/>
    <d v="2026-05-05T00:00:00"/>
    <s v="Hotel Cannes"/>
    <n v="118"/>
    <n v="118"/>
  </r>
  <r>
    <x v="5"/>
    <x v="0"/>
    <d v="2026-05-05T00:00:00"/>
    <s v="Hellofresh"/>
    <n v="110.55"/>
    <n v="110.55"/>
  </r>
  <r>
    <x v="5"/>
    <x v="2"/>
    <d v="2026-05-02T00:00:00"/>
    <s v="Univers bleu"/>
    <n v="20"/>
    <n v="20"/>
  </r>
  <r>
    <x v="5"/>
    <x v="6"/>
    <d v="2026-05-03T00:00:00"/>
    <s v="ClimpUp"/>
    <n v="32.5"/>
    <n v="32.5"/>
  </r>
  <r>
    <x v="5"/>
    <x v="0"/>
    <d v="2026-05-15T00:00:00"/>
    <s v="Primeur"/>
    <n v="60.28"/>
    <n v="60.28"/>
  </r>
  <r>
    <x v="5"/>
    <x v="1"/>
    <d v="2026-05-14T00:00:00"/>
    <s v="Fleuriste"/>
    <n v="30"/>
    <n v="30"/>
  </r>
  <r>
    <x v="5"/>
    <x v="0"/>
    <d v="2026-05-12T00:00:00"/>
    <s v="Relay"/>
    <n v="6.5"/>
    <n v="6.5"/>
  </r>
  <r>
    <x v="5"/>
    <x v="0"/>
    <d v="2026-05-11T00:00:00"/>
    <s v="Hellofresh"/>
    <n v="87.99"/>
    <n v="87.99"/>
  </r>
  <r>
    <x v="5"/>
    <x v="6"/>
    <d v="2026-05-07T00:00:00"/>
    <s v="Swile"/>
    <n v="14.97"/>
    <n v="14.97"/>
  </r>
  <r>
    <x v="5"/>
    <x v="1"/>
    <d v="2026-05-11T00:00:00"/>
    <s v="Yoyo fêtes des mères"/>
    <n v="55"/>
    <n v="55"/>
  </r>
  <r>
    <x v="5"/>
    <x v="2"/>
    <d v="2026-05-20T00:00:00"/>
    <s v="Péages"/>
    <n v="99.8"/>
    <n v="99.8"/>
  </r>
  <r>
    <x v="5"/>
    <x v="13"/>
    <d v="2026-05-16T00:00:00"/>
    <s v="Ongles"/>
    <n v="65"/>
    <n v="65"/>
  </r>
  <r>
    <x v="5"/>
    <x v="13"/>
    <d v="2026-05-16T00:00:00"/>
    <s v="Coiffeur"/>
    <n v="161"/>
    <n v="161"/>
  </r>
  <r>
    <x v="5"/>
    <x v="2"/>
    <d v="2026-05-22T00:00:00"/>
    <s v="Essence"/>
    <n v="94.93"/>
    <n v="94.93"/>
  </r>
  <r>
    <x v="5"/>
    <x v="0"/>
    <d v="2026-05-23T00:00:00"/>
    <s v="Monoprix"/>
    <n v="12.15"/>
    <n v="12.15"/>
  </r>
  <r>
    <x v="5"/>
    <x v="10"/>
    <d v="2026-05-24T00:00:00"/>
    <s v="Retrait"/>
    <n v="200"/>
    <n v="200"/>
  </r>
  <r>
    <x v="5"/>
    <x v="1"/>
    <d v="2026-05-24T00:00:00"/>
    <s v="Monoprix"/>
    <n v="111.07"/>
    <n v="111.07"/>
  </r>
  <r>
    <x v="5"/>
    <x v="0"/>
    <d v="2026-05-27T00:00:00"/>
    <s v="Primeur"/>
    <n v="39.520000000000003"/>
    <n v="39.520000000000003"/>
  </r>
  <r>
    <x v="5"/>
    <x v="1"/>
    <d v="2026-05-27T00:00:00"/>
    <s v="Evidence anni Yoyo"/>
    <n v="39"/>
    <n v="39"/>
  </r>
  <r>
    <x v="5"/>
    <x v="1"/>
    <d v="2026-05-27T00:00:00"/>
    <s v="Librairie"/>
    <n v="52.84"/>
    <n v="52.84"/>
  </r>
  <r>
    <x v="5"/>
    <x v="0"/>
    <d v="2026-05-27T00:00:00"/>
    <s v="Boulangerie"/>
    <n v="5.9"/>
    <n v="5.9"/>
  </r>
  <r>
    <x v="5"/>
    <x v="5"/>
    <d v="2026-05-27T00:00:00"/>
    <s v="Pharmacie"/>
    <n v="25.49"/>
    <n v="25.49"/>
  </r>
  <r>
    <x v="5"/>
    <x v="0"/>
    <d v="2026-05-27T00:00:00"/>
    <s v="Portugais"/>
    <n v="56.4"/>
    <n v="56.4"/>
  </r>
  <r>
    <x v="5"/>
    <x v="0"/>
    <d v="2026-05-28T00:00:00"/>
    <s v="Courses U"/>
    <n v="66.739999999999995"/>
    <n v="66.739999999999995"/>
  </r>
  <r>
    <x v="5"/>
    <x v="4"/>
    <d v="2026-05-26T00:00:00"/>
    <s v="Kiabi"/>
    <n v="102"/>
    <n v="102"/>
  </r>
  <r>
    <x v="5"/>
    <x v="0"/>
    <d v="2026-05-22T00:00:00"/>
    <s v="Courses U"/>
    <n v="82.51"/>
    <n v="82.51"/>
  </r>
  <r>
    <x v="5"/>
    <x v="0"/>
    <d v="2026-05-22T00:00:00"/>
    <s v="Courses U"/>
    <n v="45.48"/>
    <n v="45.48"/>
  </r>
  <r>
    <x v="5"/>
    <x v="10"/>
    <d v="2026-05-31T00:00:00"/>
    <s v="Retrait"/>
    <n v="150"/>
    <n v="150"/>
  </r>
  <r>
    <x v="5"/>
    <x v="1"/>
    <d v="2026-05-30T00:00:00"/>
    <s v="Anni Mathieu"/>
    <n v="50"/>
    <n v="50"/>
  </r>
  <r>
    <x v="5"/>
    <x v="6"/>
    <d v="2026-05-26T00:00:00"/>
    <s v="Resto Miguel"/>
    <n v="32.5"/>
    <n v="32.5"/>
  </r>
  <r>
    <x v="5"/>
    <x v="8"/>
    <d v="2026-05-26T00:00:00"/>
    <s v="Garderie"/>
    <n v="50.1"/>
    <n v="50.1"/>
  </r>
  <r>
    <x v="5"/>
    <x v="0"/>
    <d v="2026-05-22T00:00:00"/>
    <s v="Hellofresh"/>
    <n v="87.99"/>
    <n v="87.99"/>
  </r>
  <r>
    <x v="5"/>
    <x v="0"/>
    <d v="2026-05-17T00:00:00"/>
    <s v="Rotisserie"/>
    <n v="34.4"/>
    <n v="34.4"/>
  </r>
  <r>
    <x v="5"/>
    <x v="6"/>
    <d v="2026-05-16T00:00:00"/>
    <s v="Sushis"/>
    <n v="32.28"/>
    <n v="32.28"/>
  </r>
  <r>
    <x v="5"/>
    <x v="0"/>
    <d v="2026-05-15T00:00:00"/>
    <s v="Courses U"/>
    <n v="51.25"/>
    <n v="51.25"/>
  </r>
  <r>
    <x v="5"/>
    <x v="0"/>
    <d v="2026-05-15T00:00:00"/>
    <s v="Courses U"/>
    <n v="100.07"/>
    <n v="100.07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6"/>
    <x v="6"/>
    <d v="2026-06-01T00:00:00"/>
    <s v="Resto"/>
    <n v="25"/>
    <n v="25"/>
  </r>
  <r>
    <x v="6"/>
    <x v="6"/>
    <d v="2026-06-02T00:00:00"/>
    <s v="Resto"/>
    <n v="33.5"/>
    <n v="0"/>
  </r>
  <r>
    <x v="6"/>
    <x v="6"/>
    <d v="2026-06-01T00:00:00"/>
    <s v="McDo"/>
    <n v="16.8"/>
    <n v="0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7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n v="0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8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9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0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n v="0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2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  <r>
    <x v="1"/>
    <x v="11"/>
    <d v="1899-12-30T00:00:00"/>
    <n v="0"/>
    <n v="0"/>
    <s v="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1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m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m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m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  <r>
    <x v="0"/>
    <m/>
    <x v="0"/>
    <m/>
    <s v="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m/>
    <m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  <r>
    <m/>
    <m/>
    <x v="0"/>
    <m/>
    <s v=""/>
    <s v=""/>
    <x v="0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x v="0"/>
    <d v="2026-06-01T00:00:00"/>
    <x v="0"/>
    <n v="25"/>
    <n v="25"/>
  </r>
  <r>
    <x v="0"/>
    <d v="2026-06-02T00:00:00"/>
    <x v="0"/>
    <n v="33.5"/>
    <m/>
  </r>
  <r>
    <x v="0"/>
    <d v="2026-06-01T00:00:00"/>
    <x v="1"/>
    <n v="16.8"/>
    <m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  <r>
    <x v="1"/>
    <m/>
    <x v="2"/>
    <m/>
    <s v="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s v="Sorties"/>
    <d v="2026-06-01T00:00:00"/>
    <x v="0"/>
    <n v="25"/>
    <n v="25"/>
    <n v="25"/>
    <x v="0"/>
  </r>
  <r>
    <s v="Sorties"/>
    <d v="2026-06-02T00:00:00"/>
    <x v="0"/>
    <n v="33.5"/>
    <m/>
    <n v="58.5"/>
    <x v="0"/>
  </r>
  <r>
    <s v="Sorties"/>
    <d v="2026-06-01T00:00:00"/>
    <x v="1"/>
    <n v="16.8"/>
    <m/>
    <n v="75.3"/>
    <x v="0"/>
  </r>
  <r>
    <m/>
    <m/>
    <x v="2"/>
    <m/>
    <s v=""/>
    <n v="75.3"/>
    <x v="1"/>
  </r>
  <r>
    <m/>
    <m/>
    <x v="2"/>
    <m/>
    <s v=""/>
    <n v="75.3"/>
    <x v="1"/>
  </r>
  <r>
    <m/>
    <m/>
    <x v="2"/>
    <m/>
    <s v=""/>
    <n v="75.3"/>
    <x v="1"/>
  </r>
  <r>
    <m/>
    <m/>
    <x v="2"/>
    <m/>
    <s v=""/>
    <n v="75.3"/>
    <x v="1"/>
  </r>
  <r>
    <m/>
    <m/>
    <x v="2"/>
    <m/>
    <s v=""/>
    <n v="75.3"/>
    <x v="1"/>
  </r>
  <r>
    <m/>
    <m/>
    <x v="2"/>
    <m/>
    <s v=""/>
    <n v="75.3"/>
    <x v="1"/>
  </r>
  <r>
    <m/>
    <m/>
    <x v="2"/>
    <m/>
    <s v=""/>
    <n v="75.3"/>
    <x v="1"/>
  </r>
  <r>
    <m/>
    <m/>
    <x v="2"/>
    <m/>
    <s v=""/>
    <n v="75.3"/>
    <x v="1"/>
  </r>
  <r>
    <m/>
    <m/>
    <x v="2"/>
    <m/>
    <s v=""/>
    <n v="75.3"/>
    <x v="1"/>
  </r>
  <r>
    <m/>
    <m/>
    <x v="2"/>
    <m/>
    <s v=""/>
    <n v="75.3"/>
    <x v="1"/>
  </r>
  <r>
    <m/>
    <m/>
    <x v="2"/>
    <m/>
    <s v=""/>
    <n v="75.3"/>
    <x v="1"/>
  </r>
  <r>
    <m/>
    <m/>
    <x v="2"/>
    <m/>
    <s v=""/>
    <n v="75.3"/>
    <x v="1"/>
  </r>
  <r>
    <m/>
    <m/>
    <x v="2"/>
    <m/>
    <s v=""/>
    <n v="75.3"/>
    <x v="1"/>
  </r>
  <r>
    <m/>
    <m/>
    <x v="2"/>
    <m/>
    <s v=""/>
    <n v="75.3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  <r>
    <m/>
    <m/>
    <x v="2"/>
    <m/>
    <s v=""/>
    <s v=""/>
    <x v="1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x v="0"/>
    <d v="2026-05-02T00:00:00"/>
    <x v="0"/>
    <n v="130"/>
    <n v="130"/>
  </r>
  <r>
    <x v="1"/>
    <d v="2026-05-02T00:00:00"/>
    <x v="1"/>
    <n v="168.13"/>
    <n v="168.13"/>
  </r>
  <r>
    <x v="1"/>
    <d v="2026-05-03T00:00:00"/>
    <x v="2"/>
    <n v="24.4"/>
    <n v="24.4"/>
  </r>
  <r>
    <x v="1"/>
    <d v="2026-05-03T00:00:00"/>
    <x v="3"/>
    <n v="45.6"/>
    <n v="45.6"/>
  </r>
  <r>
    <x v="1"/>
    <d v="2026-05-02T00:00:00"/>
    <x v="4"/>
    <n v="39.770000000000003"/>
    <n v="39.770000000000003"/>
  </r>
  <r>
    <x v="1"/>
    <d v="2026-05-03T00:00:00"/>
    <x v="5"/>
    <n v="52.09"/>
    <n v="52.09"/>
  </r>
  <r>
    <x v="1"/>
    <d v="2026-05-02T00:00:00"/>
    <x v="6"/>
    <n v="78.22"/>
    <n v="78.22"/>
  </r>
  <r>
    <x v="2"/>
    <d v="2026-05-01T00:00:00"/>
    <x v="7"/>
    <n v="24.2"/>
    <n v="24.2"/>
  </r>
  <r>
    <x v="2"/>
    <d v="2026-05-03T00:00:00"/>
    <x v="8"/>
    <n v="10.95"/>
    <n v="10.95"/>
  </r>
  <r>
    <x v="2"/>
    <d v="2026-05-04T00:00:00"/>
    <x v="9"/>
    <n v="8.99"/>
    <n v="8.99"/>
  </r>
  <r>
    <x v="3"/>
    <d v="2026-05-07T00:00:00"/>
    <x v="10"/>
    <n v="78.23"/>
    <n v="78.23"/>
  </r>
  <r>
    <x v="0"/>
    <d v="2026-05-07T00:00:00"/>
    <x v="11"/>
    <n v="470"/>
    <n v="470"/>
  </r>
  <r>
    <x v="3"/>
    <d v="2026-05-08T00:00:00"/>
    <x v="12"/>
    <n v="119.94"/>
    <n v="119.94"/>
  </r>
  <r>
    <x v="3"/>
    <d v="2026-05-08T00:00:00"/>
    <x v="13"/>
    <n v="31"/>
    <n v="31"/>
  </r>
  <r>
    <x v="1"/>
    <d v="2026-05-09T00:00:00"/>
    <x v="4"/>
    <n v="58.79"/>
    <n v="58.79"/>
  </r>
  <r>
    <x v="2"/>
    <d v="2026-05-09T00:00:00"/>
    <x v="9"/>
    <n v="13.98"/>
    <n v="13.98"/>
  </r>
  <r>
    <x v="1"/>
    <d v="2026-05-07T00:00:00"/>
    <x v="6"/>
    <n v="64.459999999999994"/>
    <n v="64.459999999999994"/>
  </r>
  <r>
    <x v="4"/>
    <d v="2026-05-09T00:00:00"/>
    <x v="14"/>
    <n v="15"/>
    <n v="15"/>
  </r>
  <r>
    <x v="5"/>
    <d v="2026-05-10T00:00:00"/>
    <x v="15"/>
    <n v="420"/>
    <n v="420"/>
  </r>
  <r>
    <x v="2"/>
    <d v="2026-05-05T00:00:00"/>
    <x v="16"/>
    <n v="118"/>
    <n v="118"/>
  </r>
  <r>
    <x v="1"/>
    <d v="2026-05-05T00:00:00"/>
    <x v="17"/>
    <n v="110.55"/>
    <n v="110.55"/>
  </r>
  <r>
    <x v="6"/>
    <d v="2026-05-02T00:00:00"/>
    <x v="18"/>
    <n v="20"/>
    <n v="20"/>
  </r>
  <r>
    <x v="7"/>
    <d v="2026-05-03T00:00:00"/>
    <x v="19"/>
    <n v="32.5"/>
    <n v="32.5"/>
  </r>
  <r>
    <x v="1"/>
    <d v="2026-05-15T00:00:00"/>
    <x v="4"/>
    <n v="60.28"/>
    <n v="60.28"/>
  </r>
  <r>
    <x v="8"/>
    <d v="2026-05-14T00:00:00"/>
    <x v="20"/>
    <n v="30"/>
    <n v="30"/>
  </r>
  <r>
    <x v="1"/>
    <d v="2026-05-12T00:00:00"/>
    <x v="21"/>
    <n v="6.5"/>
    <n v="6.5"/>
  </r>
  <r>
    <x v="1"/>
    <d v="2026-05-11T00:00:00"/>
    <x v="17"/>
    <n v="87.99"/>
    <n v="87.99"/>
  </r>
  <r>
    <x v="7"/>
    <d v="2026-05-07T00:00:00"/>
    <x v="22"/>
    <n v="14.97"/>
    <n v="14.97"/>
  </r>
  <r>
    <x v="8"/>
    <d v="2026-05-11T00:00:00"/>
    <x v="23"/>
    <n v="55"/>
    <n v="55"/>
  </r>
  <r>
    <x v="6"/>
    <d v="2026-05-20T00:00:00"/>
    <x v="24"/>
    <n v="99.8"/>
    <n v="99.8"/>
  </r>
  <r>
    <x v="9"/>
    <d v="2026-05-16T00:00:00"/>
    <x v="25"/>
    <n v="65"/>
    <n v="65"/>
  </r>
  <r>
    <x v="9"/>
    <d v="2026-05-16T00:00:00"/>
    <x v="26"/>
    <n v="161"/>
    <n v="161"/>
  </r>
  <r>
    <x v="6"/>
    <d v="2026-05-22T00:00:00"/>
    <x v="27"/>
    <n v="94.93"/>
    <n v="94.93"/>
  </r>
  <r>
    <x v="1"/>
    <d v="2026-05-23T00:00:00"/>
    <x v="28"/>
    <n v="12.15"/>
    <n v="12.15"/>
  </r>
  <r>
    <x v="10"/>
    <d v="2026-05-24T00:00:00"/>
    <x v="29"/>
    <n v="200"/>
    <n v="200"/>
  </r>
  <r>
    <x v="8"/>
    <d v="2026-05-24T00:00:00"/>
    <x v="28"/>
    <n v="111.07"/>
    <n v="111.07"/>
  </r>
  <r>
    <x v="1"/>
    <d v="2026-05-27T00:00:00"/>
    <x v="4"/>
    <n v="39.520000000000003"/>
    <n v="39.520000000000003"/>
  </r>
  <r>
    <x v="8"/>
    <d v="2026-05-27T00:00:00"/>
    <x v="30"/>
    <n v="39"/>
    <n v="39"/>
  </r>
  <r>
    <x v="8"/>
    <d v="2026-05-27T00:00:00"/>
    <x v="31"/>
    <n v="52.84"/>
    <n v="52.84"/>
  </r>
  <r>
    <x v="1"/>
    <d v="2026-05-27T00:00:00"/>
    <x v="2"/>
    <n v="5.9"/>
    <n v="5.9"/>
  </r>
  <r>
    <x v="0"/>
    <d v="2026-05-27T00:00:00"/>
    <x v="32"/>
    <n v="25.49"/>
    <n v="25.49"/>
  </r>
  <r>
    <x v="1"/>
    <d v="2026-05-27T00:00:00"/>
    <x v="1"/>
    <n v="56.4"/>
    <n v="56.4"/>
  </r>
  <r>
    <x v="1"/>
    <d v="2026-05-28T00:00:00"/>
    <x v="6"/>
    <n v="66.739999999999995"/>
    <n v="66.739999999999995"/>
  </r>
  <r>
    <x v="4"/>
    <d v="2026-05-26T00:00:00"/>
    <x v="33"/>
    <n v="102"/>
    <n v="102"/>
  </r>
  <r>
    <x v="1"/>
    <d v="2026-05-22T00:00:00"/>
    <x v="6"/>
    <n v="82.51"/>
    <n v="82.51"/>
  </r>
  <r>
    <x v="1"/>
    <d v="2026-05-22T00:00:00"/>
    <x v="6"/>
    <n v="45.48"/>
    <n v="45.48"/>
  </r>
  <r>
    <x v="10"/>
    <d v="2026-05-31T00:00:00"/>
    <x v="29"/>
    <n v="150"/>
    <n v="150"/>
  </r>
  <r>
    <x v="8"/>
    <d v="2026-05-30T00:00:00"/>
    <x v="34"/>
    <n v="50"/>
    <n v="50"/>
  </r>
  <r>
    <x v="7"/>
    <d v="2026-05-26T00:00:00"/>
    <x v="35"/>
    <n v="32.5"/>
    <n v="32.5"/>
  </r>
  <r>
    <x v="11"/>
    <d v="2026-05-26T00:00:00"/>
    <x v="36"/>
    <n v="50.1"/>
    <n v="50.1"/>
  </r>
  <r>
    <x v="1"/>
    <d v="2026-05-22T00:00:00"/>
    <x v="17"/>
    <n v="87.99"/>
    <n v="87.99"/>
  </r>
  <r>
    <x v="1"/>
    <d v="2026-05-17T00:00:00"/>
    <x v="5"/>
    <n v="34.4"/>
    <n v="34.4"/>
  </r>
  <r>
    <x v="7"/>
    <d v="2026-05-16T00:00:00"/>
    <x v="37"/>
    <n v="32.28"/>
    <n v="32.28"/>
  </r>
  <r>
    <x v="1"/>
    <d v="2026-05-15T00:00:00"/>
    <x v="6"/>
    <n v="51.25"/>
    <n v="51.25"/>
  </r>
  <r>
    <x v="1"/>
    <d v="2026-05-15T00:00:00"/>
    <x v="6"/>
    <n v="100.07"/>
    <n v="100.07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  <r>
    <x v="12"/>
    <m/>
    <x v="38"/>
    <m/>
    <s v="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s v="Santé"/>
    <d v="2026-05-02T00:00:00"/>
    <x v="0"/>
    <n v="130"/>
    <n v="130"/>
    <n v="130"/>
    <x v="0"/>
  </r>
  <r>
    <s v="Alimentation"/>
    <d v="2026-05-02T00:00:00"/>
    <x v="1"/>
    <n v="168.13"/>
    <n v="168.13"/>
    <n v="298.13"/>
    <x v="0"/>
  </r>
  <r>
    <s v="Alimentation"/>
    <d v="2026-05-03T00:00:00"/>
    <x v="2"/>
    <n v="24.4"/>
    <n v="24.4"/>
    <n v="322.52999999999997"/>
    <x v="0"/>
  </r>
  <r>
    <s v="Alimentation"/>
    <d v="2026-05-03T00:00:00"/>
    <x v="3"/>
    <n v="45.6"/>
    <n v="45.6"/>
    <n v="368.13"/>
    <x v="0"/>
  </r>
  <r>
    <s v="Alimentation"/>
    <d v="2026-05-02T00:00:00"/>
    <x v="4"/>
    <n v="39.770000000000003"/>
    <n v="39.770000000000003"/>
    <n v="407.9"/>
    <x v="0"/>
  </r>
  <r>
    <s v="Alimentation"/>
    <d v="2026-05-03T00:00:00"/>
    <x v="5"/>
    <n v="52.09"/>
    <n v="52.09"/>
    <n v="459.99"/>
    <x v="0"/>
  </r>
  <r>
    <s v="Alimentation"/>
    <d v="2026-05-02T00:00:00"/>
    <x v="6"/>
    <n v="78.22"/>
    <n v="78.22"/>
    <n v="538.21"/>
    <x v="0"/>
  </r>
  <r>
    <s v="Sport"/>
    <d v="2026-05-01T00:00:00"/>
    <x v="7"/>
    <n v="24.2"/>
    <n v="24.2"/>
    <n v="562.41000000000008"/>
    <x v="0"/>
  </r>
  <r>
    <s v="Sport"/>
    <d v="2026-05-03T00:00:00"/>
    <x v="8"/>
    <n v="10.95"/>
    <n v="10.95"/>
    <n v="573.36000000000013"/>
    <x v="0"/>
  </r>
  <r>
    <s v="Sport"/>
    <d v="2026-05-04T00:00:00"/>
    <x v="9"/>
    <n v="8.99"/>
    <n v="8.99"/>
    <n v="582.35000000000014"/>
    <x v="0"/>
  </r>
  <r>
    <s v="Maison "/>
    <d v="2026-05-07T00:00:00"/>
    <x v="10"/>
    <n v="78.23"/>
    <n v="78.23"/>
    <n v="660.58000000000015"/>
    <x v="0"/>
  </r>
  <r>
    <s v="Santé"/>
    <d v="2026-05-07T00:00:00"/>
    <x v="11"/>
    <n v="470"/>
    <n v="470"/>
    <n v="1130.5800000000002"/>
    <x v="0"/>
  </r>
  <r>
    <s v="Maison "/>
    <d v="2026-05-08T00:00:00"/>
    <x v="12"/>
    <n v="119.94"/>
    <n v="119.94"/>
    <n v="1250.5200000000002"/>
    <x v="0"/>
  </r>
  <r>
    <s v="Maison "/>
    <d v="2026-05-08T00:00:00"/>
    <x v="13"/>
    <n v="31"/>
    <n v="31"/>
    <n v="1281.5200000000002"/>
    <x v="0"/>
  </r>
  <r>
    <s v="Alimentation"/>
    <d v="2026-05-09T00:00:00"/>
    <x v="4"/>
    <n v="58.79"/>
    <n v="58.79"/>
    <n v="1340.3100000000002"/>
    <x v="0"/>
  </r>
  <r>
    <s v="Sport"/>
    <d v="2026-05-09T00:00:00"/>
    <x v="9"/>
    <n v="13.98"/>
    <n v="13.98"/>
    <n v="1354.2900000000002"/>
    <x v="0"/>
  </r>
  <r>
    <s v="Alimentation"/>
    <d v="2026-05-07T00:00:00"/>
    <x v="6"/>
    <n v="64.459999999999994"/>
    <n v="64.459999999999994"/>
    <n v="1418.7500000000002"/>
    <x v="0"/>
  </r>
  <r>
    <s v="Vêtements"/>
    <d v="2026-05-09T00:00:00"/>
    <x v="14"/>
    <n v="15"/>
    <n v="15"/>
    <n v="1433.7500000000002"/>
    <x v="0"/>
  </r>
  <r>
    <s v="Cantine"/>
    <d v="2026-05-10T00:00:00"/>
    <x v="15"/>
    <n v="420"/>
    <n v="420"/>
    <n v="1853.7500000000002"/>
    <x v="0"/>
  </r>
  <r>
    <s v="Sport"/>
    <d v="2026-05-05T00:00:00"/>
    <x v="16"/>
    <n v="118"/>
    <n v="118"/>
    <n v="1971.7500000000002"/>
    <x v="0"/>
  </r>
  <r>
    <s v="Alimentation"/>
    <d v="2026-05-05T00:00:00"/>
    <x v="17"/>
    <n v="110.55"/>
    <n v="110.55"/>
    <n v="2082.3000000000002"/>
    <x v="0"/>
  </r>
  <r>
    <s v="Voiture"/>
    <d v="2026-05-02T00:00:00"/>
    <x v="18"/>
    <n v="20"/>
    <n v="20"/>
    <n v="2102.3000000000002"/>
    <x v="0"/>
  </r>
  <r>
    <s v="Sorties"/>
    <d v="2026-05-03T00:00:00"/>
    <x v="19"/>
    <n v="32.5"/>
    <n v="32.5"/>
    <n v="2134.8000000000002"/>
    <x v="0"/>
  </r>
  <r>
    <s v="Alimentation"/>
    <d v="2026-05-15T00:00:00"/>
    <x v="4"/>
    <n v="60.28"/>
    <n v="60.28"/>
    <n v="2195.0800000000004"/>
    <x v="0"/>
  </r>
  <r>
    <s v="Fêtes"/>
    <d v="2026-05-14T00:00:00"/>
    <x v="20"/>
    <n v="30"/>
    <n v="30"/>
    <n v="2225.0800000000004"/>
    <x v="0"/>
  </r>
  <r>
    <s v="Alimentation"/>
    <d v="2026-05-12T00:00:00"/>
    <x v="21"/>
    <n v="6.5"/>
    <n v="6.5"/>
    <n v="2231.5800000000004"/>
    <x v="0"/>
  </r>
  <r>
    <s v="Alimentation"/>
    <d v="2026-05-11T00:00:00"/>
    <x v="17"/>
    <n v="87.99"/>
    <n v="87.99"/>
    <n v="2319.5700000000002"/>
    <x v="0"/>
  </r>
  <r>
    <s v="Sorties"/>
    <d v="2026-05-07T00:00:00"/>
    <x v="22"/>
    <n v="14.97"/>
    <n v="14.97"/>
    <n v="2334.54"/>
    <x v="0"/>
  </r>
  <r>
    <s v="Fêtes"/>
    <d v="2026-05-11T00:00:00"/>
    <x v="23"/>
    <n v="55"/>
    <n v="55"/>
    <n v="2389.54"/>
    <x v="0"/>
  </r>
  <r>
    <s v="Voiture"/>
    <d v="2026-05-20T00:00:00"/>
    <x v="24"/>
    <n v="99.8"/>
    <n v="99.8"/>
    <n v="2489.34"/>
    <x v="0"/>
  </r>
  <r>
    <s v="Beauté"/>
    <d v="2026-05-16T00:00:00"/>
    <x v="25"/>
    <n v="65"/>
    <n v="65"/>
    <n v="2554.34"/>
    <x v="0"/>
  </r>
  <r>
    <s v="Beauté"/>
    <d v="2026-05-16T00:00:00"/>
    <x v="26"/>
    <n v="161"/>
    <n v="161"/>
    <n v="2715.34"/>
    <x v="0"/>
  </r>
  <r>
    <s v="Voiture"/>
    <d v="2026-05-22T00:00:00"/>
    <x v="27"/>
    <n v="94.93"/>
    <n v="94.93"/>
    <n v="2810.27"/>
    <x v="0"/>
  </r>
  <r>
    <s v="Alimentation"/>
    <d v="2026-05-23T00:00:00"/>
    <x v="28"/>
    <n v="12.15"/>
    <n v="12.15"/>
    <n v="2822.42"/>
    <x v="0"/>
  </r>
  <r>
    <s v="Retrait"/>
    <d v="2026-05-24T00:00:00"/>
    <x v="29"/>
    <n v="200"/>
    <n v="200"/>
    <n v="3022.42"/>
    <x v="0"/>
  </r>
  <r>
    <s v="Fêtes"/>
    <d v="2026-05-24T00:00:00"/>
    <x v="28"/>
    <n v="111.07"/>
    <n v="111.07"/>
    <n v="3133.4900000000002"/>
    <x v="0"/>
  </r>
  <r>
    <s v="Alimentation"/>
    <d v="2026-05-27T00:00:00"/>
    <x v="4"/>
    <n v="39.520000000000003"/>
    <n v="39.520000000000003"/>
    <n v="3173.01"/>
    <x v="0"/>
  </r>
  <r>
    <s v="Fêtes"/>
    <d v="2026-05-27T00:00:00"/>
    <x v="30"/>
    <n v="39"/>
    <n v="39"/>
    <n v="3212.01"/>
    <x v="0"/>
  </r>
  <r>
    <s v="Fêtes"/>
    <d v="2026-05-27T00:00:00"/>
    <x v="31"/>
    <n v="52.84"/>
    <n v="52.84"/>
    <n v="3264.8500000000004"/>
    <x v="0"/>
  </r>
  <r>
    <s v="Alimentation"/>
    <d v="2026-05-27T00:00:00"/>
    <x v="2"/>
    <n v="5.9"/>
    <n v="5.9"/>
    <n v="3270.7500000000005"/>
    <x v="0"/>
  </r>
  <r>
    <s v="Santé"/>
    <d v="2026-05-27T00:00:00"/>
    <x v="32"/>
    <n v="25.49"/>
    <n v="25.49"/>
    <n v="3296.2400000000002"/>
    <x v="0"/>
  </r>
  <r>
    <s v="Alimentation"/>
    <d v="2026-05-27T00:00:00"/>
    <x v="1"/>
    <n v="56.4"/>
    <n v="56.4"/>
    <n v="3352.6400000000003"/>
    <x v="0"/>
  </r>
  <r>
    <s v="Alimentation"/>
    <d v="2026-05-28T00:00:00"/>
    <x v="6"/>
    <n v="66.739999999999995"/>
    <n v="66.739999999999995"/>
    <n v="3419.38"/>
    <x v="0"/>
  </r>
  <r>
    <s v="Vêtements"/>
    <d v="2026-05-26T00:00:00"/>
    <x v="33"/>
    <n v="102"/>
    <n v="102"/>
    <n v="3521.38"/>
    <x v="0"/>
  </r>
  <r>
    <s v="Alimentation"/>
    <d v="2026-05-22T00:00:00"/>
    <x v="6"/>
    <n v="82.51"/>
    <n v="82.51"/>
    <n v="3603.8900000000003"/>
    <x v="0"/>
  </r>
  <r>
    <s v="Alimentation"/>
    <d v="2026-05-22T00:00:00"/>
    <x v="6"/>
    <n v="45.48"/>
    <n v="45.48"/>
    <n v="3649.3700000000003"/>
    <x v="0"/>
  </r>
  <r>
    <s v="Retrait"/>
    <d v="2026-05-31T00:00:00"/>
    <x v="29"/>
    <n v="150"/>
    <n v="150"/>
    <n v="3799.3700000000003"/>
    <x v="0"/>
  </r>
  <r>
    <s v="Fêtes"/>
    <d v="2026-05-30T00:00:00"/>
    <x v="34"/>
    <n v="50"/>
    <n v="50"/>
    <n v="3849.3700000000003"/>
    <x v="0"/>
  </r>
  <r>
    <s v="Sorties"/>
    <d v="2026-05-26T00:00:00"/>
    <x v="35"/>
    <n v="32.5"/>
    <n v="32.5"/>
    <n v="3881.8700000000003"/>
    <x v="0"/>
  </r>
  <r>
    <s v="Garderie"/>
    <d v="2026-05-26T00:00:00"/>
    <x v="36"/>
    <n v="50.1"/>
    <n v="50.1"/>
    <n v="3931.9700000000003"/>
    <x v="0"/>
  </r>
  <r>
    <s v="Alimentation"/>
    <d v="2026-05-22T00:00:00"/>
    <x v="17"/>
    <n v="87.99"/>
    <n v="87.99"/>
    <n v="4019.96"/>
    <x v="0"/>
  </r>
  <r>
    <s v="Alimentation"/>
    <d v="2026-05-17T00:00:00"/>
    <x v="5"/>
    <n v="34.4"/>
    <n v="34.4"/>
    <n v="4054.36"/>
    <x v="0"/>
  </r>
  <r>
    <s v="Sorties"/>
    <d v="2026-05-16T00:00:00"/>
    <x v="37"/>
    <n v="32.28"/>
    <n v="32.28"/>
    <n v="4086.6400000000003"/>
    <x v="0"/>
  </r>
  <r>
    <s v="Alimentation"/>
    <d v="2026-05-15T00:00:00"/>
    <x v="6"/>
    <n v="51.25"/>
    <n v="51.25"/>
    <n v="4137.8900000000003"/>
    <x v="0"/>
  </r>
  <r>
    <s v="Alimentation"/>
    <d v="2026-05-15T00:00:00"/>
    <x v="6"/>
    <n v="100.07"/>
    <n v="100.07"/>
    <n v="4237.96"/>
    <x v="0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  <r>
    <m/>
    <m/>
    <x v="38"/>
    <m/>
    <s v=""/>
    <s v=""/>
    <x v="1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x v="0"/>
    <d v="2026-04-02T00:00:00"/>
    <x v="0"/>
    <n v="15.8"/>
    <n v="15.8"/>
  </r>
  <r>
    <x v="0"/>
    <d v="2026-04-01T00:00:00"/>
    <x v="1"/>
    <n v="117.51"/>
    <n v="117.51"/>
  </r>
  <r>
    <x v="0"/>
    <d v="2026-04-01T00:00:00"/>
    <x v="1"/>
    <n v="8.84"/>
    <n v="8.84"/>
  </r>
  <r>
    <x v="1"/>
    <d v="2026-04-01T00:00:00"/>
    <x v="2"/>
    <n v="28"/>
    <n v="28"/>
  </r>
  <r>
    <x v="2"/>
    <d v="2026-04-04T00:00:00"/>
    <x v="3"/>
    <n v="136"/>
    <n v="136"/>
  </r>
  <r>
    <x v="0"/>
    <d v="2026-04-04T00:00:00"/>
    <x v="4"/>
    <n v="99.2"/>
    <n v="99.2"/>
  </r>
  <r>
    <x v="0"/>
    <d v="2026-04-04T00:00:00"/>
    <x v="5"/>
    <n v="37.19"/>
    <n v="37.19"/>
  </r>
  <r>
    <x v="0"/>
    <d v="2026-04-04T00:00:00"/>
    <x v="6"/>
    <n v="63.19"/>
    <n v="63.19"/>
  </r>
  <r>
    <x v="3"/>
    <d v="2026-04-02T00:00:00"/>
    <x v="7"/>
    <n v="8.9"/>
    <n v="8.9"/>
  </r>
  <r>
    <x v="2"/>
    <d v="2026-04-02T00:00:00"/>
    <x v="8"/>
    <n v="272.60000000000002"/>
    <n v="272.60000000000002"/>
  </r>
  <r>
    <x v="4"/>
    <d v="2026-04-02T00:00:00"/>
    <x v="9"/>
    <n v="107.18"/>
    <n v="107.18"/>
  </r>
  <r>
    <x v="5"/>
    <d v="2026-04-04T00:00:00"/>
    <x v="10"/>
    <n v="235.65"/>
    <n v="235.65"/>
  </r>
  <r>
    <x v="0"/>
    <d v="2026-04-04T00:00:00"/>
    <x v="1"/>
    <n v="10.19"/>
    <n v="10.19"/>
  </r>
  <r>
    <x v="4"/>
    <d v="2026-04-03T00:00:00"/>
    <x v="11"/>
    <n v="130"/>
    <n v="130"/>
  </r>
  <r>
    <x v="0"/>
    <d v="2026-04-03T00:00:00"/>
    <x v="12"/>
    <n v="67.989999999999995"/>
    <n v="67.989999999999995"/>
  </r>
  <r>
    <x v="0"/>
    <d v="2026-04-02T00:00:00"/>
    <x v="13"/>
    <n v="24.7"/>
    <n v="24.7"/>
  </r>
  <r>
    <x v="3"/>
    <d v="2026-04-08T00:00:00"/>
    <x v="14"/>
    <n v="30"/>
    <n v="30"/>
  </r>
  <r>
    <x v="2"/>
    <d v="2026-04-14T00:00:00"/>
    <x v="15"/>
    <n v="65"/>
    <n v="65"/>
  </r>
  <r>
    <x v="0"/>
    <d v="2026-04-13T00:00:00"/>
    <x v="16"/>
    <n v="25.97"/>
    <n v="25.97"/>
  </r>
  <r>
    <x v="1"/>
    <d v="2026-04-12T00:00:00"/>
    <x v="17"/>
    <n v="27.2"/>
    <n v="27.2"/>
  </r>
  <r>
    <x v="0"/>
    <d v="2026-04-11T00:00:00"/>
    <x v="18"/>
    <n v="4.4000000000000004"/>
    <n v="4.4000000000000004"/>
  </r>
  <r>
    <x v="6"/>
    <d v="2026-04-11T00:00:00"/>
    <x v="19"/>
    <n v="37.25"/>
    <n v="37.25"/>
  </r>
  <r>
    <x v="4"/>
    <d v="2026-04-10T00:00:00"/>
    <x v="9"/>
    <n v="37.380000000000003"/>
    <n v="37.380000000000003"/>
  </r>
  <r>
    <x v="0"/>
    <d v="2026-04-14T00:00:00"/>
    <x v="1"/>
    <n v="32.53"/>
    <n v="32.53"/>
  </r>
  <r>
    <x v="1"/>
    <d v="2026-04-14T00:00:00"/>
    <x v="20"/>
    <n v="125"/>
    <n v="125"/>
  </r>
  <r>
    <x v="0"/>
    <d v="2026-04-11T00:00:00"/>
    <x v="21"/>
    <n v="16.2"/>
    <n v="16.2"/>
  </r>
  <r>
    <x v="1"/>
    <d v="2026-04-11T00:00:00"/>
    <x v="22"/>
    <n v="5.5"/>
    <n v="5.5"/>
  </r>
  <r>
    <x v="0"/>
    <d v="2026-04-10T00:00:00"/>
    <x v="1"/>
    <n v="70.66"/>
    <n v="70.66"/>
  </r>
  <r>
    <x v="0"/>
    <d v="2026-04-10T00:00:00"/>
    <x v="1"/>
    <n v="6.29"/>
    <n v="6.29"/>
  </r>
  <r>
    <x v="5"/>
    <d v="2026-04-11T00:00:00"/>
    <x v="23"/>
    <n v="55"/>
    <n v="55"/>
  </r>
  <r>
    <x v="7"/>
    <d v="2026-04-15T00:00:00"/>
    <x v="24"/>
    <n v="116.4"/>
    <n v="116.4"/>
  </r>
  <r>
    <x v="3"/>
    <d v="2026-04-16T00:00:00"/>
    <x v="25"/>
    <n v="70.760000000000005"/>
    <n v="70.760000000000005"/>
  </r>
  <r>
    <x v="3"/>
    <d v="2026-04-16T00:00:00"/>
    <x v="26"/>
    <n v="10"/>
    <n v="10"/>
  </r>
  <r>
    <x v="8"/>
    <d v="2026-04-18T00:00:00"/>
    <x v="27"/>
    <n v="175"/>
    <n v="175"/>
  </r>
  <r>
    <x v="1"/>
    <d v="2026-04-19T00:00:00"/>
    <x v="28"/>
    <n v="20"/>
    <n v="20"/>
  </r>
  <r>
    <x v="1"/>
    <d v="2026-04-21T00:00:00"/>
    <x v="29"/>
    <n v="47.1"/>
    <n v="47.1"/>
  </r>
  <r>
    <x v="1"/>
    <d v="2026-04-21T00:00:00"/>
    <x v="20"/>
    <n v="79.7"/>
    <n v="79.7"/>
  </r>
  <r>
    <x v="9"/>
    <d v="2026-04-23T00:00:00"/>
    <x v="30"/>
    <n v="150"/>
    <n v="150"/>
  </r>
  <r>
    <x v="10"/>
    <d v="2026-04-27T00:00:00"/>
    <x v="31"/>
    <n v="9.99"/>
    <n v="9.99"/>
  </r>
  <r>
    <x v="0"/>
    <d v="2026-04-28T00:00:00"/>
    <x v="6"/>
    <n v="25.75"/>
    <n v="25.75"/>
  </r>
  <r>
    <x v="1"/>
    <d v="2026-04-28T00:00:00"/>
    <x v="32"/>
    <n v="10.5"/>
    <n v="10.5"/>
  </r>
  <r>
    <x v="4"/>
    <d v="2026-04-27T00:00:00"/>
    <x v="33"/>
    <n v="43.38"/>
    <n v="43.38"/>
  </r>
  <r>
    <x v="0"/>
    <d v="2026-04-27T00:00:00"/>
    <x v="12"/>
    <n v="79.19"/>
    <n v="79.19"/>
  </r>
  <r>
    <x v="0"/>
    <d v="2026-04-27T00:00:00"/>
    <x v="6"/>
    <n v="41.74"/>
    <n v="41.74"/>
  </r>
  <r>
    <x v="0"/>
    <d v="2026-04-25T00:00:00"/>
    <x v="1"/>
    <n v="142.09"/>
    <n v="142.09"/>
  </r>
  <r>
    <x v="11"/>
    <d v="2026-04-27T00:00:00"/>
    <x v="34"/>
    <n v="23"/>
    <n v="23"/>
  </r>
  <r>
    <x v="8"/>
    <d v="2026-04-27T00:00:00"/>
    <x v="35"/>
    <n v="50"/>
    <n v="50"/>
  </r>
  <r>
    <x v="0"/>
    <d v="2026-04-18T00:00:00"/>
    <x v="1"/>
    <n v="13.53"/>
    <n v="13.53"/>
  </r>
  <r>
    <x v="10"/>
    <d v="2026-04-17T00:00:00"/>
    <x v="31"/>
    <n v="19.989999999999998"/>
    <n v="19.989999999999998"/>
  </r>
  <r>
    <x v="0"/>
    <d v="2026-04-17T00:00:00"/>
    <x v="1"/>
    <n v="30.44"/>
    <n v="30.44"/>
  </r>
  <r>
    <x v="0"/>
    <d v="2026-04-17T00:00:00"/>
    <x v="1"/>
    <n v="184.58"/>
    <n v="184.58"/>
  </r>
  <r>
    <x v="10"/>
    <d v="2026-04-16T00:00:00"/>
    <x v="31"/>
    <n v="109.93"/>
    <n v="109.93"/>
  </r>
  <r>
    <x v="0"/>
    <d v="2026-04-20T00:00:00"/>
    <x v="1"/>
    <n v="141.36000000000001"/>
    <n v="141.36000000000001"/>
  </r>
  <r>
    <x v="3"/>
    <d v="2026-04-20T00:00:00"/>
    <x v="36"/>
    <n v="107.2"/>
    <n v="107.2"/>
  </r>
  <r>
    <x v="1"/>
    <d v="2026-04-27T00:00:00"/>
    <x v="37"/>
    <n v="10"/>
    <n v="10"/>
  </r>
  <r>
    <x v="0"/>
    <d v="2026-04-28T00:00:00"/>
    <x v="6"/>
    <n v="0"/>
    <n v="0"/>
  </r>
  <r>
    <x v="4"/>
    <d v="2026-04-30T00:00:00"/>
    <x v="9"/>
    <n v="71.88"/>
    <n v="71.88"/>
  </r>
  <r>
    <x v="4"/>
    <d v="2026-04-30T00:00:00"/>
    <x v="38"/>
    <n v="300"/>
    <n v="300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  <r>
    <x v="12"/>
    <m/>
    <x v="39"/>
    <m/>
    <s v="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s v="Alimentation"/>
    <d v="2026-04-02T00:00:00"/>
    <x v="0"/>
    <n v="15.8"/>
    <n v="15.8"/>
    <n v="15.8"/>
    <x v="0"/>
  </r>
  <r>
    <s v="Alimentation"/>
    <d v="2026-04-01T00:00:00"/>
    <x v="1"/>
    <n v="117.51"/>
    <n v="117.51"/>
    <n v="133.31"/>
    <x v="0"/>
  </r>
  <r>
    <s v="Alimentation"/>
    <d v="2026-04-01T00:00:00"/>
    <x v="1"/>
    <n v="8.84"/>
    <n v="8.84"/>
    <n v="142.15"/>
    <x v="0"/>
  </r>
  <r>
    <s v="Sorties"/>
    <d v="2026-04-01T00:00:00"/>
    <x v="2"/>
    <n v="28"/>
    <n v="28"/>
    <n v="170.15"/>
    <x v="0"/>
  </r>
  <r>
    <s v="Beauté"/>
    <d v="2026-04-04T00:00:00"/>
    <x v="3"/>
    <n v="136"/>
    <n v="136"/>
    <n v="306.14999999999998"/>
    <x v="0"/>
  </r>
  <r>
    <s v="Alimentation"/>
    <d v="2026-04-04T00:00:00"/>
    <x v="4"/>
    <n v="99.2"/>
    <n v="99.2"/>
    <n v="405.34999999999997"/>
    <x v="0"/>
  </r>
  <r>
    <s v="Alimentation"/>
    <d v="2026-04-04T00:00:00"/>
    <x v="5"/>
    <n v="37.19"/>
    <n v="37.19"/>
    <n v="442.53999999999996"/>
    <x v="0"/>
  </r>
  <r>
    <s v="Alimentation"/>
    <d v="2026-04-04T00:00:00"/>
    <x v="6"/>
    <n v="63.19"/>
    <n v="63.19"/>
    <n v="505.72999999999996"/>
    <x v="0"/>
  </r>
  <r>
    <s v="Voiture"/>
    <d v="2026-04-02T00:00:00"/>
    <x v="7"/>
    <n v="8.9"/>
    <n v="8.9"/>
    <n v="514.63"/>
    <x v="0"/>
  </r>
  <r>
    <s v="Beauté"/>
    <d v="2026-04-02T00:00:00"/>
    <x v="8"/>
    <n v="272.60000000000002"/>
    <n v="272.60000000000002"/>
    <n v="787.23"/>
    <x v="0"/>
  </r>
  <r>
    <s v="Santé"/>
    <d v="2026-04-02T00:00:00"/>
    <x v="9"/>
    <n v="107.18"/>
    <n v="107.18"/>
    <n v="894.41000000000008"/>
    <x v="0"/>
  </r>
  <r>
    <s v="Vêtements"/>
    <d v="2026-04-04T00:00:00"/>
    <x v="10"/>
    <n v="235.65"/>
    <n v="235.65"/>
    <n v="1130.0600000000002"/>
    <x v="0"/>
  </r>
  <r>
    <s v="Alimentation"/>
    <d v="2026-04-04T00:00:00"/>
    <x v="1"/>
    <n v="10.19"/>
    <n v="10.19"/>
    <n v="1140.2500000000002"/>
    <x v="0"/>
  </r>
  <r>
    <s v="Santé"/>
    <d v="2026-04-03T00:00:00"/>
    <x v="11"/>
    <n v="130"/>
    <n v="130"/>
    <n v="1270.2500000000002"/>
    <x v="0"/>
  </r>
  <r>
    <s v="Alimentation"/>
    <d v="2026-04-03T00:00:00"/>
    <x v="12"/>
    <n v="67.989999999999995"/>
    <n v="67.989999999999995"/>
    <n v="1338.2400000000002"/>
    <x v="0"/>
  </r>
  <r>
    <s v="Alimentation"/>
    <d v="2026-04-02T00:00:00"/>
    <x v="13"/>
    <n v="24.7"/>
    <n v="24.7"/>
    <n v="1362.9400000000003"/>
    <x v="0"/>
  </r>
  <r>
    <s v="Voiture"/>
    <d v="2026-04-08T00:00:00"/>
    <x v="14"/>
    <n v="30"/>
    <n v="30"/>
    <n v="1392.9400000000003"/>
    <x v="0"/>
  </r>
  <r>
    <s v="Beauté"/>
    <d v="2026-04-14T00:00:00"/>
    <x v="15"/>
    <n v="65"/>
    <n v="65"/>
    <n v="1457.9400000000003"/>
    <x v="0"/>
  </r>
  <r>
    <s v="Alimentation"/>
    <d v="2026-04-13T00:00:00"/>
    <x v="16"/>
    <n v="25.97"/>
    <n v="25.97"/>
    <n v="1483.9100000000003"/>
    <x v="0"/>
  </r>
  <r>
    <s v="Sorties"/>
    <d v="2026-04-12T00:00:00"/>
    <x v="17"/>
    <n v="27.2"/>
    <n v="27.2"/>
    <n v="1511.1100000000004"/>
    <x v="0"/>
  </r>
  <r>
    <s v="Alimentation"/>
    <d v="2026-04-11T00:00:00"/>
    <x v="18"/>
    <n v="4.4000000000000004"/>
    <n v="4.4000000000000004"/>
    <n v="1515.5100000000004"/>
    <x v="0"/>
  </r>
  <r>
    <s v="Maison "/>
    <d v="2026-04-11T00:00:00"/>
    <x v="19"/>
    <n v="37.25"/>
    <n v="37.25"/>
    <n v="1552.7600000000004"/>
    <x v="0"/>
  </r>
  <r>
    <s v="Santé"/>
    <d v="2026-04-10T00:00:00"/>
    <x v="9"/>
    <n v="37.380000000000003"/>
    <n v="37.380000000000003"/>
    <n v="1590.1400000000006"/>
    <x v="0"/>
  </r>
  <r>
    <s v="Alimentation"/>
    <d v="2026-04-14T00:00:00"/>
    <x v="1"/>
    <n v="32.53"/>
    <n v="32.53"/>
    <n v="1622.6700000000005"/>
    <x v="0"/>
  </r>
  <r>
    <s v="Sorties"/>
    <d v="2026-04-14T00:00:00"/>
    <x v="20"/>
    <n v="125"/>
    <n v="125"/>
    <n v="1747.6700000000005"/>
    <x v="0"/>
  </r>
  <r>
    <s v="Alimentation"/>
    <d v="2026-04-11T00:00:00"/>
    <x v="21"/>
    <n v="16.2"/>
    <n v="16.2"/>
    <n v="1763.8700000000006"/>
    <x v="0"/>
  </r>
  <r>
    <s v="Sorties"/>
    <d v="2026-04-11T00:00:00"/>
    <x v="22"/>
    <n v="5.5"/>
    <n v="5.5"/>
    <n v="1769.3700000000006"/>
    <x v="0"/>
  </r>
  <r>
    <s v="Alimentation"/>
    <d v="2026-04-10T00:00:00"/>
    <x v="1"/>
    <n v="70.66"/>
    <n v="70.66"/>
    <n v="1840.0300000000007"/>
    <x v="0"/>
  </r>
  <r>
    <s v="Alimentation"/>
    <d v="2026-04-10T00:00:00"/>
    <x v="1"/>
    <n v="6.29"/>
    <n v="6.29"/>
    <n v="1846.3200000000006"/>
    <x v="0"/>
  </r>
  <r>
    <s v="Vêtements"/>
    <d v="2026-04-11T00:00:00"/>
    <x v="23"/>
    <n v="55"/>
    <n v="55"/>
    <n v="1901.3200000000006"/>
    <x v="0"/>
  </r>
  <r>
    <s v="Garderie"/>
    <d v="2026-04-15T00:00:00"/>
    <x v="24"/>
    <n v="116.4"/>
    <n v="116.4"/>
    <n v="2017.7200000000007"/>
    <x v="0"/>
  </r>
  <r>
    <s v="Voiture"/>
    <d v="2026-04-16T00:00:00"/>
    <x v="25"/>
    <n v="70.760000000000005"/>
    <n v="70.760000000000005"/>
    <n v="2088.4800000000009"/>
    <x v="0"/>
  </r>
  <r>
    <s v="Voiture"/>
    <d v="2026-04-16T00:00:00"/>
    <x v="26"/>
    <n v="10"/>
    <n v="10"/>
    <n v="2098.4800000000009"/>
    <x v="0"/>
  </r>
  <r>
    <s v="Vacances"/>
    <d v="2026-04-18T00:00:00"/>
    <x v="27"/>
    <n v="175"/>
    <n v="175"/>
    <n v="2273.4800000000009"/>
    <x v="0"/>
  </r>
  <r>
    <s v="Sorties"/>
    <d v="2026-04-19T00:00:00"/>
    <x v="28"/>
    <n v="20"/>
    <n v="20"/>
    <n v="2293.4800000000009"/>
    <x v="0"/>
  </r>
  <r>
    <s v="Sorties"/>
    <d v="2026-04-21T00:00:00"/>
    <x v="29"/>
    <n v="47.1"/>
    <n v="47.1"/>
    <n v="2340.5800000000008"/>
    <x v="0"/>
  </r>
  <r>
    <s v="Sorties"/>
    <d v="2026-04-21T00:00:00"/>
    <x v="20"/>
    <n v="79.7"/>
    <n v="79.7"/>
    <n v="2420.2800000000007"/>
    <x v="0"/>
  </r>
  <r>
    <s v="Retrait"/>
    <d v="2026-04-23T00:00:00"/>
    <x v="30"/>
    <n v="150"/>
    <n v="150"/>
    <n v="2570.2800000000007"/>
    <x v="0"/>
  </r>
  <r>
    <s v="Sport"/>
    <d v="2026-04-27T00:00:00"/>
    <x v="31"/>
    <n v="9.99"/>
    <n v="9.99"/>
    <n v="2580.2700000000004"/>
    <x v="0"/>
  </r>
  <r>
    <s v="Alimentation"/>
    <d v="2026-04-28T00:00:00"/>
    <x v="6"/>
    <n v="25.75"/>
    <n v="25.75"/>
    <n v="2606.0200000000004"/>
    <x v="0"/>
  </r>
  <r>
    <s v="Sorties"/>
    <d v="2026-04-28T00:00:00"/>
    <x v="32"/>
    <n v="10.5"/>
    <n v="10.5"/>
    <n v="2616.5200000000004"/>
    <x v="0"/>
  </r>
  <r>
    <s v="Santé"/>
    <d v="2026-04-27T00:00:00"/>
    <x v="33"/>
    <n v="43.38"/>
    <n v="43.38"/>
    <n v="2659.9000000000005"/>
    <x v="0"/>
  </r>
  <r>
    <s v="Alimentation"/>
    <d v="2026-04-27T00:00:00"/>
    <x v="12"/>
    <n v="79.19"/>
    <n v="79.19"/>
    <n v="2739.0900000000006"/>
    <x v="0"/>
  </r>
  <r>
    <s v="Alimentation"/>
    <d v="2026-04-27T00:00:00"/>
    <x v="6"/>
    <n v="41.74"/>
    <n v="41.74"/>
    <n v="2780.8300000000004"/>
    <x v="0"/>
  </r>
  <r>
    <s v="Alimentation"/>
    <d v="2026-04-25T00:00:00"/>
    <x v="1"/>
    <n v="142.09"/>
    <n v="142.09"/>
    <n v="2922.9200000000005"/>
    <x v="0"/>
  </r>
  <r>
    <s v="Fêtes"/>
    <d v="2026-04-27T00:00:00"/>
    <x v="34"/>
    <n v="23"/>
    <n v="23"/>
    <n v="2945.9200000000005"/>
    <x v="0"/>
  </r>
  <r>
    <s v="Vacances"/>
    <d v="2026-04-27T00:00:00"/>
    <x v="35"/>
    <n v="50"/>
    <n v="50"/>
    <n v="2995.9200000000005"/>
    <x v="0"/>
  </r>
  <r>
    <s v="Alimentation"/>
    <d v="2026-04-18T00:00:00"/>
    <x v="1"/>
    <n v="13.53"/>
    <n v="13.53"/>
    <n v="3009.4500000000007"/>
    <x v="0"/>
  </r>
  <r>
    <s v="Sport"/>
    <d v="2026-04-17T00:00:00"/>
    <x v="31"/>
    <n v="19.989999999999998"/>
    <n v="19.989999999999998"/>
    <n v="3029.4400000000005"/>
    <x v="0"/>
  </r>
  <r>
    <s v="Alimentation"/>
    <d v="2026-04-17T00:00:00"/>
    <x v="1"/>
    <n v="30.44"/>
    <n v="30.44"/>
    <n v="3059.8800000000006"/>
    <x v="0"/>
  </r>
  <r>
    <s v="Alimentation"/>
    <d v="2026-04-17T00:00:00"/>
    <x v="1"/>
    <n v="184.58"/>
    <n v="184.58"/>
    <n v="3244.4600000000005"/>
    <x v="0"/>
  </r>
  <r>
    <s v="Sport"/>
    <d v="2026-04-16T00:00:00"/>
    <x v="31"/>
    <n v="109.93"/>
    <n v="109.93"/>
    <n v="3354.3900000000003"/>
    <x v="0"/>
  </r>
  <r>
    <s v="Alimentation"/>
    <d v="2026-04-20T00:00:00"/>
    <x v="1"/>
    <n v="141.36000000000001"/>
    <n v="141.36000000000001"/>
    <n v="3495.7500000000005"/>
    <x v="0"/>
  </r>
  <r>
    <s v="Voiture"/>
    <d v="2026-04-20T00:00:00"/>
    <x v="36"/>
    <n v="107.2"/>
    <n v="107.2"/>
    <n v="3602.9500000000003"/>
    <x v="0"/>
  </r>
  <r>
    <s v="Sorties"/>
    <d v="2026-04-27T00:00:00"/>
    <x v="37"/>
    <n v="10"/>
    <n v="10"/>
    <n v="3612.9500000000003"/>
    <x v="1"/>
  </r>
  <r>
    <s v="Alimentation"/>
    <d v="2026-04-28T00:00:00"/>
    <x v="6"/>
    <n v="0"/>
    <n v="0"/>
    <n v="3612.9500000000003"/>
    <x v="0"/>
  </r>
  <r>
    <s v="Santé"/>
    <d v="2026-04-30T00:00:00"/>
    <x v="9"/>
    <n v="71.88"/>
    <n v="71.88"/>
    <n v="3684.8300000000004"/>
    <x v="0"/>
  </r>
  <r>
    <s v="Santé"/>
    <d v="2026-04-30T00:00:00"/>
    <x v="38"/>
    <n v="300"/>
    <n v="300"/>
    <n v="3984.8300000000004"/>
    <x v="0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  <r>
    <m/>
    <m/>
    <x v="39"/>
    <m/>
    <s v=""/>
    <s v=""/>
    <x v="1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x v="0"/>
    <d v="2026-03-09T00:00:00"/>
    <x v="0"/>
    <n v="74.2"/>
    <n v="74.2"/>
  </r>
  <r>
    <x v="1"/>
    <d v="2026-03-08T00:00:00"/>
    <x v="1"/>
    <n v="600"/>
    <n v="600"/>
  </r>
  <r>
    <x v="1"/>
    <d v="2026-03-08T00:00:00"/>
    <x v="2"/>
    <n v="150"/>
    <n v="150"/>
  </r>
  <r>
    <x v="1"/>
    <d v="2026-03-02T00:00:00"/>
    <x v="1"/>
    <n v="600"/>
    <n v="600"/>
  </r>
  <r>
    <x v="2"/>
    <d v="2026-03-04T00:00:00"/>
    <x v="3"/>
    <n v="21"/>
    <n v="21"/>
  </r>
  <r>
    <x v="3"/>
    <d v="2026-03-04T00:00:00"/>
    <x v="4"/>
    <n v="109.37"/>
    <n v="109.37"/>
  </r>
  <r>
    <x v="4"/>
    <d v="2026-03-02T00:00:00"/>
    <x v="5"/>
    <n v="103.13"/>
    <n v="103.13"/>
  </r>
  <r>
    <x v="4"/>
    <d v="2026-03-02T00:00:00"/>
    <x v="6"/>
    <n v="5"/>
    <n v="5"/>
  </r>
  <r>
    <x v="5"/>
    <d v="2026-03-01T00:00:00"/>
    <x v="7"/>
    <n v="8.48"/>
    <n v="8.48"/>
  </r>
  <r>
    <x v="6"/>
    <d v="2026-03-02T00:00:00"/>
    <x v="8"/>
    <n v="86.99"/>
    <n v="86.99"/>
  </r>
  <r>
    <x v="4"/>
    <d v="2026-02-28T00:00:00"/>
    <x v="9"/>
    <n v="86.92"/>
    <n v="86.92"/>
  </r>
  <r>
    <x v="1"/>
    <d v="2026-03-11T00:00:00"/>
    <x v="2"/>
    <n v="120"/>
    <n v="120"/>
  </r>
  <r>
    <x v="6"/>
    <d v="2026-03-10T00:00:00"/>
    <x v="10"/>
    <n v="81.38"/>
    <n v="81.38"/>
  </r>
  <r>
    <x v="6"/>
    <d v="2026-03-10T00:00:00"/>
    <x v="11"/>
    <n v="42.14"/>
    <n v="42.14"/>
  </r>
  <r>
    <x v="5"/>
    <d v="2026-03-09T00:00:00"/>
    <x v="7"/>
    <n v="19.04"/>
    <n v="19.04"/>
  </r>
  <r>
    <x v="2"/>
    <d v="2026-03-11T00:00:00"/>
    <x v="12"/>
    <n v="35"/>
    <n v="35"/>
  </r>
  <r>
    <x v="5"/>
    <d v="2026-03-16T00:00:00"/>
    <x v="13"/>
    <n v="84.6"/>
    <n v="84.6"/>
  </r>
  <r>
    <x v="6"/>
    <d v="2026-03-14T00:00:00"/>
    <x v="14"/>
    <n v="29.3"/>
    <n v="29.3"/>
  </r>
  <r>
    <x v="7"/>
    <d v="2026-03-16T00:00:00"/>
    <x v="15"/>
    <n v="10.5"/>
    <n v="10.5"/>
  </r>
  <r>
    <x v="6"/>
    <d v="2026-03-13T00:00:00"/>
    <x v="16"/>
    <n v="132.37"/>
    <n v="132.37"/>
  </r>
  <r>
    <x v="4"/>
    <d v="2026-03-16T00:00:00"/>
    <x v="17"/>
    <n v="18.350000000000001"/>
    <n v="18.350000000000001"/>
  </r>
  <r>
    <x v="8"/>
    <d v="2026-03-16T00:00:00"/>
    <x v="18"/>
    <n v="47.9"/>
    <n v="47.9"/>
  </r>
  <r>
    <x v="9"/>
    <d v="2026-03-16T00:00:00"/>
    <x v="19"/>
    <n v="593.6"/>
    <n v="593.6"/>
  </r>
  <r>
    <x v="5"/>
    <d v="2026-03-11T00:00:00"/>
    <x v="7"/>
    <n v="67.95"/>
    <n v="67.95"/>
  </r>
  <r>
    <x v="3"/>
    <d v="2026-03-12T00:00:00"/>
    <x v="20"/>
    <n v="56"/>
    <n v="56"/>
  </r>
  <r>
    <x v="5"/>
    <d v="2026-03-12T00:00:00"/>
    <x v="21"/>
    <n v="19.21"/>
    <n v="19.21"/>
  </r>
  <r>
    <x v="5"/>
    <d v="2026-03-12T00:00:00"/>
    <x v="7"/>
    <n v="6.99"/>
    <n v="6.99"/>
  </r>
  <r>
    <x v="6"/>
    <d v="2026-03-17T00:00:00"/>
    <x v="16"/>
    <n v="178.22"/>
    <n v="178.22"/>
  </r>
  <r>
    <x v="7"/>
    <d v="2026-03-17T00:00:00"/>
    <x v="22"/>
    <n v="61.03"/>
    <n v="61.03"/>
  </r>
  <r>
    <x v="7"/>
    <d v="2026-03-18T00:00:00"/>
    <x v="23"/>
    <n v="30.48"/>
    <n v="30.48"/>
  </r>
  <r>
    <x v="6"/>
    <d v="2026-03-21T00:00:00"/>
    <x v="11"/>
    <n v="110.46"/>
    <n v="110.46"/>
  </r>
  <r>
    <x v="10"/>
    <d v="2026-03-23T00:00:00"/>
    <x v="24"/>
    <n v="4.99"/>
    <n v="4.99"/>
  </r>
  <r>
    <x v="7"/>
    <d v="2026-03-24T00:00:00"/>
    <x v="22"/>
    <n v="44.65"/>
    <n v="44.65"/>
  </r>
  <r>
    <x v="11"/>
    <d v="2026-03-23T00:00:00"/>
    <x v="25"/>
    <n v="41.1"/>
    <n v="41.1"/>
  </r>
  <r>
    <x v="6"/>
    <d v="2026-03-21T00:00:00"/>
    <x v="26"/>
    <n v="85.77"/>
    <n v="85.77"/>
  </r>
  <r>
    <x v="11"/>
    <d v="2026-03-18T00:00:00"/>
    <x v="25"/>
    <n v="51.3"/>
    <n v="51.3"/>
  </r>
  <r>
    <x v="6"/>
    <d v="2026-03-23T00:00:00"/>
    <x v="8"/>
    <n v="87.99"/>
    <n v="87.99"/>
  </r>
  <r>
    <x v="5"/>
    <d v="2026-03-20T00:00:00"/>
    <x v="27"/>
    <n v="82.11"/>
    <n v="82.11"/>
  </r>
  <r>
    <x v="6"/>
    <d v="2026-03-16T00:00:00"/>
    <x v="28"/>
    <n v="60.86"/>
    <n v="60.86"/>
  </r>
  <r>
    <x v="3"/>
    <d v="2026-03-21T00:00:00"/>
    <x v="29"/>
    <n v="55"/>
    <n v="55"/>
  </r>
  <r>
    <x v="6"/>
    <d v="2026-03-22T00:00:00"/>
    <x v="30"/>
    <n v="45.64"/>
    <n v="45.64"/>
  </r>
  <r>
    <x v="0"/>
    <d v="2026-03-20T00:00:00"/>
    <x v="31"/>
    <n v="22.2"/>
    <n v="22.2"/>
  </r>
  <r>
    <x v="5"/>
    <d v="2026-03-14T00:00:00"/>
    <x v="7"/>
    <n v="77.33"/>
    <n v="77.33"/>
  </r>
  <r>
    <x v="12"/>
    <d v="2026-03-29T00:00:00"/>
    <x v="32"/>
    <n v="247.5"/>
    <n v="247.5"/>
  </r>
  <r>
    <x v="6"/>
    <d v="2026-03-26T00:00:00"/>
    <x v="16"/>
    <n v="113.49"/>
    <n v="113.49"/>
  </r>
  <r>
    <x v="4"/>
    <d v="2026-03-23T00:00:00"/>
    <x v="33"/>
    <n v="30.56"/>
    <n v="30.56"/>
  </r>
  <r>
    <x v="3"/>
    <d v="2026-03-26T00:00:00"/>
    <x v="29"/>
    <n v="25"/>
    <n v="25"/>
  </r>
  <r>
    <x v="5"/>
    <d v="2026-03-30T00:00:00"/>
    <x v="34"/>
    <n v="410"/>
    <n v="410"/>
  </r>
  <r>
    <x v="7"/>
    <d v="2026-03-30T00:00:00"/>
    <x v="35"/>
    <n v="130"/>
    <n v="130"/>
  </r>
  <r>
    <x v="13"/>
    <m/>
    <x v="36"/>
    <m/>
    <m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  <r>
    <x v="13"/>
    <m/>
    <x v="36"/>
    <m/>
    <s v="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s v="Voiture"/>
    <d v="2026-03-09T00:00:00"/>
    <x v="0"/>
    <n v="74.2"/>
    <n v="74.2"/>
    <n v="74.2"/>
    <x v="0"/>
  </r>
  <r>
    <s v="Retrait"/>
    <d v="2026-03-08T00:00:00"/>
    <x v="1"/>
    <n v="600"/>
    <n v="600"/>
    <n v="674.2"/>
    <x v="0"/>
  </r>
  <r>
    <s v="Retrait"/>
    <d v="2026-03-08T00:00:00"/>
    <x v="2"/>
    <n v="150"/>
    <n v="150"/>
    <n v="824.2"/>
    <x v="0"/>
  </r>
  <r>
    <s v="Retrait"/>
    <d v="2026-03-02T00:00:00"/>
    <x v="1"/>
    <n v="600"/>
    <n v="600"/>
    <n v="1424.2"/>
    <x v="0"/>
  </r>
  <r>
    <s v="Sorties"/>
    <d v="2026-03-04T00:00:00"/>
    <x v="3"/>
    <n v="21"/>
    <n v="21"/>
    <n v="1445.2"/>
    <x v="0"/>
  </r>
  <r>
    <s v="Beauté"/>
    <d v="2026-03-04T00:00:00"/>
    <x v="4"/>
    <n v="109.37"/>
    <n v="109.37"/>
    <n v="1554.5700000000002"/>
    <x v="0"/>
  </r>
  <r>
    <s v="Sport"/>
    <d v="2026-03-02T00:00:00"/>
    <x v="5"/>
    <n v="103.13"/>
    <n v="103.13"/>
    <n v="1657.7000000000003"/>
    <x v="0"/>
  </r>
  <r>
    <s v="Sport"/>
    <d v="2026-03-02T00:00:00"/>
    <x v="6"/>
    <n v="5"/>
    <n v="5"/>
    <n v="1662.7000000000003"/>
    <x v="0"/>
  </r>
  <r>
    <s v="Maison "/>
    <d v="2026-03-01T00:00:00"/>
    <x v="7"/>
    <n v="8.48"/>
    <n v="8.48"/>
    <n v="1671.1800000000003"/>
    <x v="0"/>
  </r>
  <r>
    <s v="Alimentation"/>
    <d v="2026-03-02T00:00:00"/>
    <x v="8"/>
    <n v="86.99"/>
    <n v="86.99"/>
    <n v="1758.1700000000003"/>
    <x v="0"/>
  </r>
  <r>
    <s v="Sport"/>
    <d v="2026-02-28T00:00:00"/>
    <x v="9"/>
    <n v="86.92"/>
    <n v="86.92"/>
    <n v="1845.0900000000004"/>
    <x v="0"/>
  </r>
  <r>
    <s v="Retrait"/>
    <d v="2026-03-11T00:00:00"/>
    <x v="2"/>
    <n v="120"/>
    <n v="120"/>
    <n v="1965.0900000000004"/>
    <x v="0"/>
  </r>
  <r>
    <s v="Alimentation"/>
    <d v="2026-03-10T00:00:00"/>
    <x v="10"/>
    <n v="81.38"/>
    <n v="81.38"/>
    <n v="2046.4700000000003"/>
    <x v="0"/>
  </r>
  <r>
    <s v="Alimentation"/>
    <d v="2026-03-10T00:00:00"/>
    <x v="11"/>
    <n v="42.14"/>
    <n v="42.14"/>
    <n v="2088.61"/>
    <x v="0"/>
  </r>
  <r>
    <s v="Maison "/>
    <d v="2026-03-09T00:00:00"/>
    <x v="7"/>
    <n v="19.04"/>
    <n v="19.04"/>
    <n v="2107.65"/>
    <x v="0"/>
  </r>
  <r>
    <s v="Sorties"/>
    <d v="2026-03-11T00:00:00"/>
    <x v="12"/>
    <n v="35"/>
    <n v="35"/>
    <n v="2142.65"/>
    <x v="1"/>
  </r>
  <r>
    <s v="Maison "/>
    <d v="2026-03-16T00:00:00"/>
    <x v="13"/>
    <n v="84.6"/>
    <n v="84.6"/>
    <n v="2227.25"/>
    <x v="0"/>
  </r>
  <r>
    <s v="Alimentation"/>
    <d v="2026-03-14T00:00:00"/>
    <x v="14"/>
    <n v="29.3"/>
    <n v="29.3"/>
    <n v="2256.5500000000002"/>
    <x v="0"/>
  </r>
  <r>
    <s v="Santé"/>
    <d v="2026-03-16T00:00:00"/>
    <x v="15"/>
    <n v="10.5"/>
    <n v="10.5"/>
    <n v="2267.0500000000002"/>
    <x v="0"/>
  </r>
  <r>
    <s v="Alimentation"/>
    <d v="2026-03-13T00:00:00"/>
    <x v="16"/>
    <n v="132.37"/>
    <n v="132.37"/>
    <n v="2399.42"/>
    <x v="0"/>
  </r>
  <r>
    <s v="Sport"/>
    <d v="2026-03-16T00:00:00"/>
    <x v="17"/>
    <n v="18.350000000000001"/>
    <n v="18.350000000000001"/>
    <n v="2417.77"/>
    <x v="0"/>
  </r>
  <r>
    <s v="Garderie"/>
    <d v="2026-03-16T00:00:00"/>
    <x v="18"/>
    <n v="47.9"/>
    <n v="47.9"/>
    <n v="2465.67"/>
    <x v="0"/>
  </r>
  <r>
    <s v="Vacances"/>
    <d v="2026-03-16T00:00:00"/>
    <x v="19"/>
    <n v="593.6"/>
    <n v="593.6"/>
    <n v="3059.27"/>
    <x v="0"/>
  </r>
  <r>
    <s v="Maison "/>
    <d v="2026-03-11T00:00:00"/>
    <x v="7"/>
    <n v="67.95"/>
    <n v="67.95"/>
    <n v="3127.22"/>
    <x v="0"/>
  </r>
  <r>
    <s v="Beauté"/>
    <d v="2026-03-12T00:00:00"/>
    <x v="20"/>
    <n v="56"/>
    <n v="56"/>
    <n v="3183.22"/>
    <x v="0"/>
  </r>
  <r>
    <s v="Maison "/>
    <d v="2026-03-12T00:00:00"/>
    <x v="21"/>
    <n v="19.21"/>
    <n v="19.21"/>
    <n v="3202.43"/>
    <x v="0"/>
  </r>
  <r>
    <s v="Maison "/>
    <d v="2026-03-12T00:00:00"/>
    <x v="7"/>
    <n v="6.99"/>
    <n v="6.99"/>
    <n v="3209.4199999999996"/>
    <x v="0"/>
  </r>
  <r>
    <s v="Alimentation"/>
    <d v="2026-03-17T00:00:00"/>
    <x v="16"/>
    <n v="178.22"/>
    <n v="178.22"/>
    <n v="3387.6399999999994"/>
    <x v="0"/>
  </r>
  <r>
    <s v="Santé"/>
    <d v="2026-03-17T00:00:00"/>
    <x v="22"/>
    <n v="61.03"/>
    <n v="61.03"/>
    <n v="3448.6699999999996"/>
    <x v="0"/>
  </r>
  <r>
    <s v="Santé"/>
    <d v="2026-03-18T00:00:00"/>
    <x v="23"/>
    <n v="30.48"/>
    <n v="30.48"/>
    <n v="3479.1499999999996"/>
    <x v="0"/>
  </r>
  <r>
    <s v="Alimentation"/>
    <d v="2026-03-21T00:00:00"/>
    <x v="11"/>
    <n v="110.46"/>
    <n v="110.46"/>
    <n v="3589.6099999999997"/>
    <x v="0"/>
  </r>
  <r>
    <s v="Fêtes"/>
    <d v="2026-03-23T00:00:00"/>
    <x v="24"/>
    <n v="4.99"/>
    <n v="4.99"/>
    <n v="3594.5999999999995"/>
    <x v="0"/>
  </r>
  <r>
    <s v="Santé"/>
    <d v="2026-03-24T00:00:00"/>
    <x v="22"/>
    <n v="44.65"/>
    <n v="44.65"/>
    <n v="3639.2499999999995"/>
    <x v="0"/>
  </r>
  <r>
    <s v="Vêtements"/>
    <d v="2026-03-23T00:00:00"/>
    <x v="25"/>
    <n v="41.1"/>
    <n v="41.1"/>
    <n v="3680.3499999999995"/>
    <x v="0"/>
  </r>
  <r>
    <s v="Alimentation"/>
    <d v="2026-03-21T00:00:00"/>
    <x v="26"/>
    <n v="85.77"/>
    <n v="85.77"/>
    <n v="3766.1199999999994"/>
    <x v="0"/>
  </r>
  <r>
    <s v="Vêtements"/>
    <d v="2026-03-18T00:00:00"/>
    <x v="25"/>
    <n v="51.3"/>
    <n v="51.3"/>
    <n v="3817.4199999999996"/>
    <x v="0"/>
  </r>
  <r>
    <s v="Alimentation"/>
    <d v="2026-03-23T00:00:00"/>
    <x v="8"/>
    <n v="87.99"/>
    <n v="87.99"/>
    <n v="3905.4099999999994"/>
    <x v="0"/>
  </r>
  <r>
    <s v="Maison "/>
    <d v="2026-03-20T00:00:00"/>
    <x v="27"/>
    <n v="82.11"/>
    <n v="82.11"/>
    <n v="3987.5199999999995"/>
    <x v="0"/>
  </r>
  <r>
    <s v="Alimentation"/>
    <d v="2026-03-16T00:00:00"/>
    <x v="28"/>
    <n v="60.86"/>
    <n v="60.86"/>
    <n v="4048.3799999999997"/>
    <x v="0"/>
  </r>
  <r>
    <s v="Beauté"/>
    <d v="2026-03-21T00:00:00"/>
    <x v="29"/>
    <n v="55"/>
    <n v="55"/>
    <n v="4103.3799999999992"/>
    <x v="0"/>
  </r>
  <r>
    <s v="Alimentation"/>
    <d v="2026-03-22T00:00:00"/>
    <x v="30"/>
    <n v="45.64"/>
    <n v="45.64"/>
    <n v="4149.0199999999995"/>
    <x v="0"/>
  </r>
  <r>
    <s v="Voiture"/>
    <d v="2026-03-20T00:00:00"/>
    <x v="31"/>
    <n v="22.2"/>
    <n v="22.2"/>
    <n v="4171.2199999999993"/>
    <x v="0"/>
  </r>
  <r>
    <s v="Maison "/>
    <d v="2026-03-14T00:00:00"/>
    <x v="7"/>
    <n v="77.33"/>
    <n v="77.33"/>
    <n v="4248.5499999999993"/>
    <x v="0"/>
  </r>
  <r>
    <s v="Centre aéré"/>
    <d v="2026-03-29T00:00:00"/>
    <x v="32"/>
    <n v="247.5"/>
    <n v="247.5"/>
    <n v="4496.0499999999993"/>
    <x v="0"/>
  </r>
  <r>
    <s v="Alimentation"/>
    <d v="2026-03-26T00:00:00"/>
    <x v="16"/>
    <n v="113.49"/>
    <n v="113.49"/>
    <n v="4609.5399999999991"/>
    <x v="0"/>
  </r>
  <r>
    <s v="Sport"/>
    <d v="2026-03-23T00:00:00"/>
    <x v="33"/>
    <n v="30.56"/>
    <n v="30.56"/>
    <n v="4640.0999999999995"/>
    <x v="0"/>
  </r>
  <r>
    <s v="Beauté"/>
    <d v="2026-03-26T00:00:00"/>
    <x v="29"/>
    <n v="25"/>
    <n v="25"/>
    <n v="4665.0999999999995"/>
    <x v="0"/>
  </r>
  <r>
    <s v="Maison "/>
    <d v="2026-03-30T00:00:00"/>
    <x v="34"/>
    <n v="410"/>
    <n v="410"/>
    <n v="5075.0999999999995"/>
    <x v="0"/>
  </r>
  <r>
    <s v="Santé"/>
    <d v="2026-03-30T00:00:00"/>
    <x v="35"/>
    <n v="130"/>
    <n v="130"/>
    <n v="5205.0999999999995"/>
    <x v="0"/>
  </r>
  <r>
    <m/>
    <m/>
    <x v="36"/>
    <m/>
    <m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  <r>
    <m/>
    <m/>
    <x v="36"/>
    <m/>
    <s v=""/>
    <s v=""/>
    <x v="1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x v="0"/>
    <d v="2026-02-01T00:00:00"/>
    <x v="0"/>
    <n v="67.2"/>
    <n v="67.2"/>
  </r>
  <r>
    <x v="0"/>
    <d v="2026-02-03T00:00:00"/>
    <x v="1"/>
    <n v="22.5"/>
    <n v="22.5"/>
  </r>
  <r>
    <x v="0"/>
    <d v="2026-02-04T00:00:00"/>
    <x v="2"/>
    <n v="14.6"/>
    <n v="14.6"/>
  </r>
  <r>
    <x v="0"/>
    <d v="2026-02-06T00:00:00"/>
    <x v="3"/>
    <n v="166.66"/>
    <n v="166.66"/>
  </r>
  <r>
    <x v="1"/>
    <d v="2026-02-04T00:00:00"/>
    <x v="4"/>
    <n v="50"/>
    <n v="50"/>
  </r>
  <r>
    <x v="2"/>
    <d v="2026-02-03T00:00:00"/>
    <x v="5"/>
    <n v="100"/>
    <n v="100"/>
  </r>
  <r>
    <x v="3"/>
    <d v="2026-02-02T00:00:00"/>
    <x v="6"/>
    <n v="43.45"/>
    <n v="43.45"/>
  </r>
  <r>
    <x v="0"/>
    <d v="2026-02-01T00:00:00"/>
    <x v="7"/>
    <n v="35.6"/>
    <n v="35.6"/>
  </r>
  <r>
    <x v="2"/>
    <d v="2026-02-01T00:00:00"/>
    <x v="8"/>
    <n v="24.94"/>
    <n v="24.94"/>
  </r>
  <r>
    <x v="4"/>
    <d v="2026-02-07T00:00:00"/>
    <x v="9"/>
    <n v="130"/>
    <n v="130"/>
  </r>
  <r>
    <x v="5"/>
    <d v="2026-02-09T00:00:00"/>
    <x v="10"/>
    <n v="50"/>
    <n v="50"/>
  </r>
  <r>
    <x v="6"/>
    <d v="2026-02-07T00:00:00"/>
    <x v="11"/>
    <n v="32.5"/>
    <n v="32.5"/>
  </r>
  <r>
    <x v="0"/>
    <d v="2026-02-07T00:00:00"/>
    <x v="12"/>
    <n v="26.3"/>
    <n v="26.3"/>
  </r>
  <r>
    <x v="0"/>
    <d v="2026-02-07T00:00:00"/>
    <x v="13"/>
    <n v="89.66"/>
    <n v="89.66"/>
  </r>
  <r>
    <x v="0"/>
    <d v="2026-02-09T00:00:00"/>
    <x v="14"/>
    <n v="86.99"/>
    <n v="86.99"/>
  </r>
  <r>
    <x v="7"/>
    <d v="2026-02-19T00:00:00"/>
    <x v="15"/>
    <n v="105.4"/>
    <n v="105.4"/>
  </r>
  <r>
    <x v="8"/>
    <d v="2026-02-19T00:00:00"/>
    <x v="16"/>
    <n v="382.2"/>
    <n v="382.2"/>
  </r>
  <r>
    <x v="9"/>
    <d v="2026-02-19T00:00:00"/>
    <x v="17"/>
    <n v="198"/>
    <n v="198"/>
  </r>
  <r>
    <x v="0"/>
    <d v="2026-02-13T00:00:00"/>
    <x v="3"/>
    <n v="21.55"/>
    <n v="21.55"/>
  </r>
  <r>
    <x v="0"/>
    <d v="2026-02-13T00:00:00"/>
    <x v="3"/>
    <n v="34.549999999999997"/>
    <n v="34.549999999999997"/>
  </r>
  <r>
    <x v="10"/>
    <d v="2026-02-18T00:00:00"/>
    <x v="18"/>
    <n v="5.52"/>
    <n v="5.52"/>
  </r>
  <r>
    <x v="10"/>
    <d v="2026-02-17T00:00:00"/>
    <x v="19"/>
    <n v="7.5"/>
    <n v="7.5"/>
  </r>
  <r>
    <x v="0"/>
    <d v="2026-02-14T00:00:00"/>
    <x v="20"/>
    <n v="38.21"/>
    <n v="38.21"/>
  </r>
  <r>
    <x v="10"/>
    <d v="2026-02-15T00:00:00"/>
    <x v="21"/>
    <n v="304.8"/>
    <n v="304.8"/>
  </r>
  <r>
    <x v="2"/>
    <d v="2026-02-14T00:00:00"/>
    <x v="22"/>
    <n v="80"/>
    <n v="80"/>
  </r>
  <r>
    <x v="0"/>
    <d v="2026-02-16T00:00:00"/>
    <x v="14"/>
    <n v="73.150000000000006"/>
    <n v="73.150000000000006"/>
  </r>
  <r>
    <x v="6"/>
    <d v="2026-02-14T00:00:00"/>
    <x v="23"/>
    <n v="65"/>
    <n v="65"/>
  </r>
  <r>
    <x v="0"/>
    <d v="2026-02-13T00:00:00"/>
    <x v="3"/>
    <n v="60.64"/>
    <n v="60.64"/>
  </r>
  <r>
    <x v="10"/>
    <d v="2026-02-15T00:00:00"/>
    <x v="8"/>
    <n v="36.89"/>
    <n v="36.89"/>
  </r>
  <r>
    <x v="1"/>
    <d v="2026-02-13T00:00:00"/>
    <x v="24"/>
    <n v="30.5"/>
    <n v="30.5"/>
  </r>
  <r>
    <x v="0"/>
    <d v="2026-02-14T00:00:00"/>
    <x v="25"/>
    <n v="22.74"/>
    <n v="22.74"/>
  </r>
  <r>
    <x v="0"/>
    <d v="2026-02-14T00:00:00"/>
    <x v="26"/>
    <n v="20.49"/>
    <n v="20.49"/>
  </r>
  <r>
    <x v="0"/>
    <d v="2026-02-12T00:00:00"/>
    <x v="20"/>
    <n v="20.48"/>
    <n v="20.48"/>
  </r>
  <r>
    <x v="1"/>
    <d v="2026-02-14T00:00:00"/>
    <x v="27"/>
    <n v="11.2"/>
    <n v="11.2"/>
  </r>
  <r>
    <x v="11"/>
    <d v="2026-02-14T00:00:00"/>
    <x v="28"/>
    <n v="40"/>
    <n v="40"/>
  </r>
  <r>
    <x v="0"/>
    <d v="2026-02-09T00:00:00"/>
    <x v="20"/>
    <n v="73.739999999999995"/>
    <n v="73.739999999999995"/>
  </r>
  <r>
    <x v="4"/>
    <d v="2026-02-12T00:00:00"/>
    <x v="29"/>
    <n v="67.959999999999994"/>
    <n v="67.959999999999994"/>
  </r>
  <r>
    <x v="10"/>
    <d v="2026-02-12T00:00:00"/>
    <x v="8"/>
    <n v="6.99"/>
    <n v="6.99"/>
  </r>
  <r>
    <x v="0"/>
    <d v="2026-02-20T00:00:00"/>
    <x v="3"/>
    <n v="126.9"/>
    <n v="126.9"/>
  </r>
  <r>
    <x v="10"/>
    <d v="2026-02-18T00:00:00"/>
    <x v="30"/>
    <n v="65.2"/>
    <n v="65.2"/>
  </r>
  <r>
    <x v="12"/>
    <d v="2026-02-20T00:00:00"/>
    <x v="31"/>
    <n v="89"/>
    <n v="89"/>
  </r>
  <r>
    <x v="0"/>
    <d v="2026-02-26T00:00:00"/>
    <x v="3"/>
    <n v="212.02"/>
    <n v="212.02"/>
  </r>
  <r>
    <x v="0"/>
    <d v="2026-02-26T00:00:00"/>
    <x v="3"/>
    <n v="49.98"/>
    <n v="49.98"/>
  </r>
  <r>
    <x v="1"/>
    <d v="2026-02-27T00:00:00"/>
    <x v="32"/>
    <n v="112.4"/>
    <n v="112.4"/>
  </r>
  <r>
    <x v="0"/>
    <d v="2026-02-25T00:00:00"/>
    <x v="33"/>
    <n v="58.2"/>
    <n v="58.2"/>
  </r>
  <r>
    <x v="11"/>
    <d v="2026-02-25T00:00:00"/>
    <x v="28"/>
    <n v="160"/>
    <n v="160"/>
  </r>
  <r>
    <x v="6"/>
    <d v="2026-02-24T00:00:00"/>
    <x v="34"/>
    <n v="18"/>
    <n v="18"/>
  </r>
  <r>
    <x v="12"/>
    <d v="2026-02-22T00:00:00"/>
    <x v="35"/>
    <n v="6"/>
    <n v="6"/>
  </r>
  <r>
    <x v="1"/>
    <d v="2026-02-22T00:00:00"/>
    <x v="36"/>
    <n v="16"/>
    <n v="16"/>
  </r>
  <r>
    <x v="1"/>
    <d v="2026-02-22T00:00:00"/>
    <x v="37"/>
    <n v="41.2"/>
    <n v="41.2"/>
  </r>
  <r>
    <x v="4"/>
    <d v="2026-02-23T00:00:00"/>
    <x v="38"/>
    <n v="35"/>
    <n v="35"/>
  </r>
  <r>
    <x v="4"/>
    <d v="2026-02-28T00:00:00"/>
    <x v="9"/>
    <n v="130"/>
    <n v="130"/>
  </r>
  <r>
    <x v="10"/>
    <d v="2026-02-27T00:00:00"/>
    <x v="39"/>
    <n v="9.24"/>
    <n v="9.24"/>
  </r>
  <r>
    <x v="10"/>
    <d v="2026-02-25T00:00:00"/>
    <x v="8"/>
    <n v="175.99"/>
    <n v="175.99"/>
  </r>
  <r>
    <x v="0"/>
    <d v="2026-02-23T00:00:00"/>
    <x v="40"/>
    <n v="118"/>
    <n v="118"/>
  </r>
  <r>
    <x v="10"/>
    <d v="2026-02-25T00:00:00"/>
    <x v="41"/>
    <n v="107.85"/>
    <n v="107.85"/>
  </r>
  <r>
    <x v="10"/>
    <d v="2026-02-25T00:00:00"/>
    <x v="42"/>
    <n v="96.89"/>
    <n v="96.89"/>
  </r>
  <r>
    <x v="0"/>
    <d v="2026-02-25T00:00:00"/>
    <x v="43"/>
    <n v="23"/>
    <n v="23"/>
  </r>
  <r>
    <x v="5"/>
    <d v="2026-02-24T00:00:00"/>
    <x v="44"/>
    <n v="7.5"/>
    <n v="7.5"/>
  </r>
  <r>
    <x v="4"/>
    <d v="2026-02-23T00:00:00"/>
    <x v="45"/>
    <n v="11.01"/>
    <n v="11.01"/>
  </r>
  <r>
    <x v="5"/>
    <d v="2026-02-23T00:00:00"/>
    <x v="46"/>
    <n v="5"/>
    <n v="5"/>
  </r>
  <r>
    <x v="0"/>
    <d v="2026-02-16T00:00:00"/>
    <x v="20"/>
    <n v="18.8"/>
    <n v="18.8"/>
  </r>
  <r>
    <x v="10"/>
    <d v="2026-02-17T00:00:00"/>
    <x v="8"/>
    <n v="34.49"/>
    <n v="34.49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  <r>
    <x v="13"/>
    <m/>
    <x v="47"/>
    <m/>
    <s v="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s v="Alimentation"/>
    <d v="2026-02-01T00:00:00"/>
    <x v="0"/>
    <n v="67.2"/>
    <n v="67.2"/>
    <n v="67.2"/>
    <x v="0"/>
  </r>
  <r>
    <s v="Alimentation"/>
    <d v="2026-02-03T00:00:00"/>
    <x v="1"/>
    <n v="22.5"/>
    <n v="22.5"/>
    <n v="89.7"/>
    <x v="0"/>
  </r>
  <r>
    <s v="Alimentation"/>
    <d v="2026-02-04T00:00:00"/>
    <x v="2"/>
    <n v="14.6"/>
    <n v="14.6"/>
    <n v="104.3"/>
    <x v="0"/>
  </r>
  <r>
    <s v="Alimentation"/>
    <d v="2026-02-06T00:00:00"/>
    <x v="3"/>
    <n v="166.66"/>
    <n v="166.66"/>
    <n v="270.95999999999998"/>
    <x v="0"/>
  </r>
  <r>
    <s v="Sorties"/>
    <d v="2026-02-04T00:00:00"/>
    <x v="4"/>
    <n v="50"/>
    <n v="50"/>
    <n v="320.95999999999998"/>
    <x v="0"/>
  </r>
  <r>
    <s v="Fêtes"/>
    <d v="2026-02-03T00:00:00"/>
    <x v="5"/>
    <n v="100"/>
    <n v="100"/>
    <n v="420.96"/>
    <x v="0"/>
  </r>
  <r>
    <s v="Vêtements"/>
    <d v="2026-02-02T00:00:00"/>
    <x v="6"/>
    <n v="43.45"/>
    <n v="43.45"/>
    <n v="464.40999999999997"/>
    <x v="0"/>
  </r>
  <r>
    <s v="Alimentation"/>
    <d v="2026-02-01T00:00:00"/>
    <x v="7"/>
    <n v="35.6"/>
    <n v="35.6"/>
    <n v="500.01"/>
    <x v="0"/>
  </r>
  <r>
    <s v="Fêtes"/>
    <d v="2026-02-01T00:00:00"/>
    <x v="8"/>
    <n v="24.94"/>
    <n v="24.94"/>
    <n v="524.95000000000005"/>
    <x v="0"/>
  </r>
  <r>
    <s v="Santé"/>
    <d v="2026-02-07T00:00:00"/>
    <x v="9"/>
    <n v="130"/>
    <n v="130"/>
    <n v="654.95000000000005"/>
    <x v="0"/>
  </r>
  <r>
    <s v="Sport"/>
    <d v="2026-02-09T00:00:00"/>
    <x v="10"/>
    <n v="50"/>
    <n v="50"/>
    <n v="704.95"/>
    <x v="0"/>
  </r>
  <r>
    <s v="Beauté"/>
    <d v="2026-02-07T00:00:00"/>
    <x v="11"/>
    <n v="32.5"/>
    <n v="32.5"/>
    <n v="737.45"/>
    <x v="0"/>
  </r>
  <r>
    <s v="Alimentation"/>
    <d v="2026-02-07T00:00:00"/>
    <x v="12"/>
    <n v="26.3"/>
    <n v="26.3"/>
    <n v="763.75"/>
    <x v="0"/>
  </r>
  <r>
    <s v="Alimentation"/>
    <d v="2026-02-07T00:00:00"/>
    <x v="13"/>
    <n v="89.66"/>
    <n v="89.66"/>
    <n v="853.41"/>
    <x v="0"/>
  </r>
  <r>
    <s v="Alimentation"/>
    <d v="2026-02-09T00:00:00"/>
    <x v="14"/>
    <n v="86.99"/>
    <n v="86.99"/>
    <n v="940.4"/>
    <x v="0"/>
  </r>
  <r>
    <s v="Garderie"/>
    <d v="2026-02-19T00:00:00"/>
    <x v="15"/>
    <n v="105.4"/>
    <n v="105.4"/>
    <n v="1045.8"/>
    <x v="0"/>
  </r>
  <r>
    <s v="Cantine"/>
    <d v="2026-02-19T00:00:00"/>
    <x v="16"/>
    <n v="382.2"/>
    <n v="382.2"/>
    <n v="1428"/>
    <x v="0"/>
  </r>
  <r>
    <s v="Centre aéré"/>
    <d v="2026-02-19T00:00:00"/>
    <x v="17"/>
    <n v="198"/>
    <n v="198"/>
    <n v="1626"/>
    <x v="0"/>
  </r>
  <r>
    <s v="Alimentation"/>
    <d v="2026-02-13T00:00:00"/>
    <x v="3"/>
    <n v="21.55"/>
    <n v="21.55"/>
    <n v="1647.55"/>
    <x v="0"/>
  </r>
  <r>
    <s v="Alimentation"/>
    <d v="2026-02-13T00:00:00"/>
    <x v="3"/>
    <n v="34.549999999999997"/>
    <n v="34.549999999999997"/>
    <n v="1682.1"/>
    <x v="0"/>
  </r>
  <r>
    <s v="Maison "/>
    <d v="2026-02-18T00:00:00"/>
    <x v="18"/>
    <n v="5.52"/>
    <n v="5.52"/>
    <n v="1687.62"/>
    <x v="0"/>
  </r>
  <r>
    <s v="Maison "/>
    <d v="2026-02-17T00:00:00"/>
    <x v="19"/>
    <n v="7.5"/>
    <n v="7.5"/>
    <n v="1695.12"/>
    <x v="0"/>
  </r>
  <r>
    <s v="Alimentation"/>
    <d v="2026-02-14T00:00:00"/>
    <x v="20"/>
    <n v="38.21"/>
    <n v="38.21"/>
    <n v="1733.33"/>
    <x v="0"/>
  </r>
  <r>
    <s v="Maison "/>
    <d v="2026-02-15T00:00:00"/>
    <x v="21"/>
    <n v="304.8"/>
    <n v="304.8"/>
    <n v="2038.1299999999999"/>
    <x v="0"/>
  </r>
  <r>
    <s v="Fêtes"/>
    <d v="2026-02-14T00:00:00"/>
    <x v="22"/>
    <n v="80"/>
    <n v="80"/>
    <n v="2118.13"/>
    <x v="0"/>
  </r>
  <r>
    <s v="Alimentation"/>
    <d v="2026-02-16T00:00:00"/>
    <x v="14"/>
    <n v="73.150000000000006"/>
    <n v="73.150000000000006"/>
    <n v="2191.2800000000002"/>
    <x v="0"/>
  </r>
  <r>
    <s v="Beauté"/>
    <d v="2026-02-14T00:00:00"/>
    <x v="23"/>
    <n v="65"/>
    <n v="65"/>
    <n v="2256.2800000000002"/>
    <x v="0"/>
  </r>
  <r>
    <s v="Alimentation"/>
    <d v="2026-02-13T00:00:00"/>
    <x v="3"/>
    <n v="60.64"/>
    <n v="60.64"/>
    <n v="2316.92"/>
    <x v="0"/>
  </r>
  <r>
    <s v="Maison "/>
    <d v="2026-02-15T00:00:00"/>
    <x v="8"/>
    <n v="36.89"/>
    <n v="36.89"/>
    <n v="2353.81"/>
    <x v="0"/>
  </r>
  <r>
    <s v="Sorties"/>
    <d v="2026-02-13T00:00:00"/>
    <x v="24"/>
    <n v="30.5"/>
    <n v="30.5"/>
    <n v="2384.31"/>
    <x v="0"/>
  </r>
  <r>
    <s v="Alimentation"/>
    <d v="2026-02-14T00:00:00"/>
    <x v="25"/>
    <n v="22.74"/>
    <n v="22.74"/>
    <n v="2407.0499999999997"/>
    <x v="0"/>
  </r>
  <r>
    <s v="Alimentation"/>
    <d v="2026-02-14T00:00:00"/>
    <x v="26"/>
    <n v="20.49"/>
    <n v="20.49"/>
    <n v="2427.5399999999995"/>
    <x v="0"/>
  </r>
  <r>
    <s v="Alimentation"/>
    <d v="2026-02-12T00:00:00"/>
    <x v="20"/>
    <n v="20.48"/>
    <n v="20.48"/>
    <n v="2448.0199999999995"/>
    <x v="0"/>
  </r>
  <r>
    <s v="Sorties"/>
    <d v="2026-02-14T00:00:00"/>
    <x v="27"/>
    <n v="11.2"/>
    <n v="11.2"/>
    <n v="2459.2199999999993"/>
    <x v="0"/>
  </r>
  <r>
    <s v="Retrait"/>
    <d v="2026-02-14T00:00:00"/>
    <x v="28"/>
    <n v="40"/>
    <n v="40"/>
    <n v="2499.2199999999993"/>
    <x v="0"/>
  </r>
  <r>
    <s v="Alimentation"/>
    <d v="2026-02-09T00:00:00"/>
    <x v="20"/>
    <n v="73.739999999999995"/>
    <n v="73.739999999999995"/>
    <n v="2572.9599999999991"/>
    <x v="0"/>
  </r>
  <r>
    <s v="Santé"/>
    <d v="2026-02-12T00:00:00"/>
    <x v="29"/>
    <n v="67.959999999999994"/>
    <n v="67.959999999999994"/>
    <n v="2640.9199999999992"/>
    <x v="0"/>
  </r>
  <r>
    <s v="Maison "/>
    <d v="2026-02-12T00:00:00"/>
    <x v="8"/>
    <n v="6.99"/>
    <n v="6.99"/>
    <n v="2647.9099999999989"/>
    <x v="0"/>
  </r>
  <r>
    <s v="Alimentation"/>
    <d v="2026-02-20T00:00:00"/>
    <x v="3"/>
    <n v="126.9"/>
    <n v="126.9"/>
    <n v="2774.809999999999"/>
    <x v="0"/>
  </r>
  <r>
    <s v="Maison "/>
    <d v="2026-02-18T00:00:00"/>
    <x v="30"/>
    <n v="65.2"/>
    <n v="65.2"/>
    <n v="2840.0099999999989"/>
    <x v="0"/>
  </r>
  <r>
    <s v="Voiture"/>
    <d v="2026-02-20T00:00:00"/>
    <x v="31"/>
    <n v="89"/>
    <n v="89"/>
    <n v="2929.0099999999989"/>
    <x v="0"/>
  </r>
  <r>
    <s v="Alimentation"/>
    <d v="2026-02-26T00:00:00"/>
    <x v="3"/>
    <n v="212.02"/>
    <n v="212.02"/>
    <n v="3141.0299999999988"/>
    <x v="0"/>
  </r>
  <r>
    <s v="Alimentation"/>
    <d v="2026-02-26T00:00:00"/>
    <x v="3"/>
    <n v="49.98"/>
    <n v="49.98"/>
    <n v="3191.0099999999989"/>
    <x v="0"/>
  </r>
  <r>
    <s v="Sorties"/>
    <d v="2026-02-27T00:00:00"/>
    <x v="32"/>
    <n v="112.4"/>
    <n v="112.4"/>
    <n v="3303.4099999999989"/>
    <x v="0"/>
  </r>
  <r>
    <s v="Alimentation"/>
    <d v="2026-02-25T00:00:00"/>
    <x v="33"/>
    <n v="58.2"/>
    <n v="58.2"/>
    <n v="3361.6099999999988"/>
    <x v="0"/>
  </r>
  <r>
    <s v="Retrait"/>
    <d v="2026-02-25T00:00:00"/>
    <x v="28"/>
    <n v="160"/>
    <n v="160"/>
    <n v="3521.6099999999988"/>
    <x v="0"/>
  </r>
  <r>
    <s v="Beauté"/>
    <d v="2026-02-24T00:00:00"/>
    <x v="34"/>
    <n v="18"/>
    <n v="18"/>
    <n v="3539.6099999999988"/>
    <x v="0"/>
  </r>
  <r>
    <s v="Voiture"/>
    <d v="2026-02-22T00:00:00"/>
    <x v="35"/>
    <n v="6"/>
    <n v="6"/>
    <n v="3545.6099999999988"/>
    <x v="0"/>
  </r>
  <r>
    <s v="Sorties"/>
    <d v="2026-02-22T00:00:00"/>
    <x v="36"/>
    <n v="16"/>
    <n v="16"/>
    <n v="3561.6099999999988"/>
    <x v="0"/>
  </r>
  <r>
    <s v="Sorties"/>
    <d v="2026-02-22T00:00:00"/>
    <x v="37"/>
    <n v="41.2"/>
    <n v="41.2"/>
    <n v="3602.8099999999986"/>
    <x v="0"/>
  </r>
  <r>
    <s v="Santé"/>
    <d v="2026-02-23T00:00:00"/>
    <x v="38"/>
    <n v="35"/>
    <n v="35"/>
    <n v="3637.8099999999986"/>
    <x v="0"/>
  </r>
  <r>
    <s v="Santé"/>
    <d v="2026-02-28T00:00:00"/>
    <x v="9"/>
    <n v="130"/>
    <n v="130"/>
    <n v="3767.8099999999986"/>
    <x v="0"/>
  </r>
  <r>
    <s v="Maison "/>
    <d v="2026-02-27T00:00:00"/>
    <x v="39"/>
    <n v="9.24"/>
    <n v="9.24"/>
    <n v="3777.0499999999984"/>
    <x v="0"/>
  </r>
  <r>
    <s v="Maison "/>
    <d v="2026-02-25T00:00:00"/>
    <x v="8"/>
    <n v="175.99"/>
    <n v="175.99"/>
    <n v="3953.0399999999981"/>
    <x v="0"/>
  </r>
  <r>
    <s v="Alimentation"/>
    <d v="2026-02-23T00:00:00"/>
    <x v="40"/>
    <n v="118"/>
    <n v="118"/>
    <n v="4071.0399999999981"/>
    <x v="0"/>
  </r>
  <r>
    <s v="Maison "/>
    <d v="2026-02-25T00:00:00"/>
    <x v="41"/>
    <n v="107.85"/>
    <n v="107.85"/>
    <n v="4178.8899999999985"/>
    <x v="0"/>
  </r>
  <r>
    <s v="Maison "/>
    <d v="2026-02-25T00:00:00"/>
    <x v="42"/>
    <n v="96.89"/>
    <n v="96.89"/>
    <n v="4275.7799999999988"/>
    <x v="0"/>
  </r>
  <r>
    <s v="Alimentation"/>
    <d v="2026-02-25T00:00:00"/>
    <x v="43"/>
    <n v="23"/>
    <n v="23"/>
    <n v="4298.7799999999988"/>
    <x v="0"/>
  </r>
  <r>
    <s v="Sport"/>
    <d v="2026-02-24T00:00:00"/>
    <x v="44"/>
    <n v="7.5"/>
    <n v="7.5"/>
    <n v="4306.2799999999988"/>
    <x v="0"/>
  </r>
  <r>
    <s v="Santé"/>
    <d v="2026-02-23T00:00:00"/>
    <x v="45"/>
    <n v="11.01"/>
    <n v="11.01"/>
    <n v="4317.2899999999991"/>
    <x v="0"/>
  </r>
  <r>
    <s v="Sport"/>
    <d v="2026-02-23T00:00:00"/>
    <x v="46"/>
    <n v="5"/>
    <n v="5"/>
    <n v="4322.2899999999991"/>
    <x v="0"/>
  </r>
  <r>
    <s v="Alimentation"/>
    <d v="2026-02-16T00:00:00"/>
    <x v="20"/>
    <n v="18.8"/>
    <n v="18.8"/>
    <n v="4341.0899999999992"/>
    <x v="0"/>
  </r>
  <r>
    <s v="Maison "/>
    <d v="2026-02-17T00:00:00"/>
    <x v="8"/>
    <n v="34.49"/>
    <n v="34.49"/>
    <n v="4375.579999999999"/>
    <x v="0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  <r>
    <m/>
    <m/>
    <x v="47"/>
    <m/>
    <s v=""/>
    <s v=""/>
    <x v="1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x v="0"/>
    <d v="2026-01-03T00:00:00"/>
    <x v="0"/>
    <n v="86.11"/>
    <n v="86.11"/>
  </r>
  <r>
    <x v="0"/>
    <d v="2026-01-05T00:00:00"/>
    <x v="1"/>
    <n v="86.98"/>
    <n v="86.98"/>
  </r>
  <r>
    <x v="1"/>
    <d v="2026-01-05T00:00:00"/>
    <x v="2"/>
    <n v="20"/>
    <n v="20"/>
  </r>
  <r>
    <x v="2"/>
    <d v="2026-01-03T00:00:00"/>
    <x v="3"/>
    <n v="40"/>
    <n v="40"/>
  </r>
  <r>
    <x v="1"/>
    <d v="2026-01-02T00:00:00"/>
    <x v="4"/>
    <n v="41"/>
    <n v="41"/>
  </r>
  <r>
    <x v="1"/>
    <d v="2026-01-06T00:00:00"/>
    <x v="5"/>
    <n v="228"/>
    <n v="228"/>
  </r>
  <r>
    <x v="3"/>
    <d v="2026-01-08T00:00:00"/>
    <x v="6"/>
    <n v="145"/>
    <n v="145"/>
  </r>
  <r>
    <x v="4"/>
    <d v="2026-01-12T00:00:00"/>
    <x v="7"/>
    <n v="25.88"/>
    <n v="25.88"/>
  </r>
  <r>
    <x v="5"/>
    <d v="2026-01-12T00:00:00"/>
    <x v="8"/>
    <n v="43.38"/>
    <n v="43.38"/>
  </r>
  <r>
    <x v="0"/>
    <d v="2026-01-10T00:00:00"/>
    <x v="9"/>
    <n v="23.49"/>
    <n v="23.49"/>
  </r>
  <r>
    <x v="0"/>
    <d v="2026-01-10T00:00:00"/>
    <x v="10"/>
    <n v="68.36"/>
    <n v="68.36"/>
  </r>
  <r>
    <x v="6"/>
    <d v="2026-01-09T00:00:00"/>
    <x v="11"/>
    <n v="42.5"/>
    <n v="42.5"/>
  </r>
  <r>
    <x v="7"/>
    <d v="2026-01-06T00:00:00"/>
    <x v="12"/>
    <n v="108.97"/>
    <n v="108.97"/>
  </r>
  <r>
    <x v="0"/>
    <d v="2026-01-03T00:00:00"/>
    <x v="13"/>
    <n v="7.4"/>
    <n v="7.4"/>
  </r>
  <r>
    <x v="0"/>
    <d v="2026-01-09T00:00:00"/>
    <x v="0"/>
    <n v="62.22"/>
    <n v="62.22"/>
  </r>
  <r>
    <x v="5"/>
    <d v="2026-01-13T00:00:00"/>
    <x v="8"/>
    <n v="118.68"/>
    <n v="118.68"/>
  </r>
  <r>
    <x v="1"/>
    <d v="2026-01-14T00:00:00"/>
    <x v="14"/>
    <n v="24.42"/>
    <n v="24.42"/>
  </r>
  <r>
    <x v="0"/>
    <d v="2026-01-15T00:00:00"/>
    <x v="0"/>
    <n v="82.78"/>
    <n v="82.78"/>
  </r>
  <r>
    <x v="0"/>
    <d v="2026-01-15T00:00:00"/>
    <x v="0"/>
    <n v="12.57"/>
    <n v="12.57"/>
  </r>
  <r>
    <x v="7"/>
    <d v="2026-01-12T00:00:00"/>
    <x v="15"/>
    <n v="10"/>
    <n v="10"/>
  </r>
  <r>
    <x v="5"/>
    <d v="2026-01-10T00:00:00"/>
    <x v="16"/>
    <n v="130"/>
    <n v="130"/>
  </r>
  <r>
    <x v="7"/>
    <d v="2026-01-12T00:00:00"/>
    <x v="12"/>
    <n v="6.99"/>
    <n v="6.99"/>
  </r>
  <r>
    <x v="7"/>
    <d v="2026-01-10T00:00:00"/>
    <x v="17"/>
    <n v="137.4"/>
    <n v="137.4"/>
  </r>
  <r>
    <x v="7"/>
    <d v="2026-01-08T00:00:00"/>
    <x v="12"/>
    <n v="11.99"/>
    <n v="11.99"/>
  </r>
  <r>
    <x v="2"/>
    <d v="2026-01-20T00:00:00"/>
    <x v="18"/>
    <n v="82.2"/>
    <n v="82.2"/>
  </r>
  <r>
    <x v="8"/>
    <d v="2026-01-16T00:00:00"/>
    <x v="6"/>
    <n v="70.400000000000006"/>
    <n v="70.400000000000006"/>
  </r>
  <r>
    <x v="9"/>
    <d v="2026-01-16T00:00:00"/>
    <x v="19"/>
    <n v="260.05"/>
    <n v="260.05"/>
  </r>
  <r>
    <x v="0"/>
    <d v="2026-01-18T00:00:00"/>
    <x v="20"/>
    <n v="42.52"/>
    <n v="42.52"/>
  </r>
  <r>
    <x v="1"/>
    <d v="2026-01-17T00:00:00"/>
    <x v="21"/>
    <n v="42.45"/>
    <n v="42.45"/>
  </r>
  <r>
    <x v="10"/>
    <d v="2026-01-19T00:00:00"/>
    <x v="22"/>
    <n v="100"/>
    <n v="100"/>
  </r>
  <r>
    <x v="0"/>
    <d v="2026-01-22T00:00:00"/>
    <x v="23"/>
    <n v="43.37"/>
    <n v="43.37"/>
  </r>
  <r>
    <x v="0"/>
    <d v="2026-01-22T00:00:00"/>
    <x v="24"/>
    <n v="18.600000000000001"/>
    <n v="18.600000000000001"/>
  </r>
  <r>
    <x v="5"/>
    <d v="2026-01-22T00:00:00"/>
    <x v="25"/>
    <n v="31.4"/>
    <n v="31.4"/>
  </r>
  <r>
    <x v="0"/>
    <d v="2026-01-21T00:00:00"/>
    <x v="0"/>
    <n v="116.78"/>
    <n v="116.78"/>
  </r>
  <r>
    <x v="7"/>
    <d v="2026-01-20T00:00:00"/>
    <x v="26"/>
    <n v="7.5"/>
    <n v="7.5"/>
  </r>
  <r>
    <x v="0"/>
    <d v="2026-01-20T00:00:00"/>
    <x v="1"/>
    <n v="90.99"/>
    <n v="90.99"/>
  </r>
  <r>
    <x v="0"/>
    <d v="2026-01-28T00:00:00"/>
    <x v="0"/>
    <n v="70.400000000000006"/>
    <n v="70.400000000000006"/>
  </r>
  <r>
    <x v="7"/>
    <d v="2026-01-28T00:00:00"/>
    <x v="27"/>
    <n v="10.25"/>
    <n v="10.25"/>
  </r>
  <r>
    <x v="0"/>
    <d v="2026-01-26T00:00:00"/>
    <x v="1"/>
    <n v="86.99"/>
    <n v="86.99"/>
  </r>
  <r>
    <x v="6"/>
    <d v="2026-01-24T00:00:00"/>
    <x v="28"/>
    <n v="65.5"/>
    <n v="65.5"/>
  </r>
  <r>
    <x v="0"/>
    <d v="2026-01-25T00:00:00"/>
    <x v="29"/>
    <n v="31.9"/>
    <n v="31.9"/>
  </r>
  <r>
    <x v="5"/>
    <d v="2026-01-28T00:00:00"/>
    <x v="30"/>
    <n v="70"/>
    <n v="70"/>
  </r>
  <r>
    <x v="2"/>
    <d v="2026-01-29T00:00:00"/>
    <x v="31"/>
    <n v="83.6"/>
    <n v="83.6"/>
  </r>
  <r>
    <x v="5"/>
    <d v="2026-01-29T00:00:00"/>
    <x v="32"/>
    <n v="10.5"/>
    <n v="10.5"/>
  </r>
  <r>
    <x v="0"/>
    <d v="2026-01-31T00:00:00"/>
    <x v="33"/>
    <n v="22.44"/>
    <n v="22.44"/>
  </r>
  <r>
    <x v="6"/>
    <d v="2026-01-31T00:00:00"/>
    <x v="34"/>
    <n v="21.25"/>
    <n v="21.25"/>
  </r>
  <r>
    <x v="5"/>
    <d v="2026-01-31T00:00:00"/>
    <x v="25"/>
    <n v="73.31"/>
    <n v="73.31"/>
  </r>
  <r>
    <x v="0"/>
    <d v="2026-01-31T00:00:00"/>
    <x v="35"/>
    <n v="38.799999999999997"/>
    <n v="38.799999999999997"/>
  </r>
  <r>
    <x v="4"/>
    <d v="2026-01-31T00:00:00"/>
    <x v="36"/>
    <n v="27.97"/>
    <n v="27.97"/>
  </r>
  <r>
    <x v="4"/>
    <d v="2026-01-31T00:00:00"/>
    <x v="37"/>
    <n v="64.959999999999994"/>
    <n v="64.959999999999994"/>
  </r>
  <r>
    <x v="6"/>
    <d v="2026-01-31T00:00:00"/>
    <x v="38"/>
    <n v="36.65"/>
    <n v="36.65"/>
  </r>
  <r>
    <x v="6"/>
    <d v="2026-01-31T00:00:00"/>
    <x v="11"/>
    <n v="19.7"/>
    <n v="19.7"/>
  </r>
  <r>
    <x v="0"/>
    <d v="2026-01-29T00:00:00"/>
    <x v="39"/>
    <n v="69"/>
    <n v="69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  <r>
    <x v="11"/>
    <m/>
    <x v="40"/>
    <m/>
    <s v="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s v="Alimentation"/>
    <d v="2026-01-03T00:00:00"/>
    <x v="0"/>
    <n v="86.11"/>
    <n v="86.11"/>
    <n v="86.11"/>
    <x v="0"/>
  </r>
  <r>
    <s v="Alimentation"/>
    <d v="2026-01-05T00:00:00"/>
    <x v="1"/>
    <n v="86.98"/>
    <n v="86.98"/>
    <n v="173.09"/>
    <x v="0"/>
  </r>
  <r>
    <s v="Fêtes"/>
    <d v="2026-01-05T00:00:00"/>
    <x v="2"/>
    <n v="20"/>
    <n v="20"/>
    <n v="193.09"/>
    <x v="0"/>
  </r>
  <r>
    <s v="Voiture"/>
    <d v="2026-01-03T00:00:00"/>
    <x v="3"/>
    <n v="40"/>
    <n v="40"/>
    <n v="233.09"/>
    <x v="0"/>
  </r>
  <r>
    <s v="Fêtes"/>
    <d v="2026-01-02T00:00:00"/>
    <x v="4"/>
    <n v="41"/>
    <n v="41"/>
    <n v="274.09000000000003"/>
    <x v="0"/>
  </r>
  <r>
    <s v="Fêtes"/>
    <d v="2026-01-06T00:00:00"/>
    <x v="5"/>
    <n v="228"/>
    <n v="228"/>
    <n v="502.09000000000003"/>
    <x v="0"/>
  </r>
  <r>
    <s v="Centre aéré"/>
    <d v="2026-01-08T00:00:00"/>
    <x v="6"/>
    <n v="145"/>
    <n v="145"/>
    <n v="647.09"/>
    <x v="0"/>
  </r>
  <r>
    <s v="Vêtements"/>
    <d v="2026-01-12T00:00:00"/>
    <x v="7"/>
    <n v="25.88"/>
    <n v="25.88"/>
    <n v="672.97"/>
    <x v="0"/>
  </r>
  <r>
    <s v="Santé"/>
    <d v="2026-01-12T00:00:00"/>
    <x v="8"/>
    <n v="43.38"/>
    <n v="43.38"/>
    <n v="716.35"/>
    <x v="0"/>
  </r>
  <r>
    <s v="Alimentation"/>
    <d v="2026-01-10T00:00:00"/>
    <x v="9"/>
    <n v="23.49"/>
    <n v="23.49"/>
    <n v="739.84"/>
    <x v="0"/>
  </r>
  <r>
    <s v="Alimentation"/>
    <d v="2026-01-10T00:00:00"/>
    <x v="10"/>
    <n v="68.36"/>
    <n v="68.36"/>
    <n v="808.2"/>
    <x v="0"/>
  </r>
  <r>
    <s v="Sorties"/>
    <d v="2026-01-09T00:00:00"/>
    <x v="11"/>
    <n v="42.5"/>
    <n v="42.5"/>
    <n v="850.7"/>
    <x v="0"/>
  </r>
  <r>
    <s v="Maison "/>
    <d v="2026-01-06T00:00:00"/>
    <x v="12"/>
    <n v="108.97"/>
    <n v="108.97"/>
    <n v="959.67000000000007"/>
    <x v="0"/>
  </r>
  <r>
    <s v="Alimentation"/>
    <d v="2026-01-03T00:00:00"/>
    <x v="13"/>
    <n v="7.4"/>
    <n v="7.4"/>
    <n v="967.07"/>
    <x v="0"/>
  </r>
  <r>
    <s v="Alimentation"/>
    <d v="2026-01-09T00:00:00"/>
    <x v="0"/>
    <n v="62.22"/>
    <n v="62.22"/>
    <n v="1029.29"/>
    <x v="0"/>
  </r>
  <r>
    <s v="Santé"/>
    <d v="2026-01-13T00:00:00"/>
    <x v="8"/>
    <n v="118.68"/>
    <n v="118.68"/>
    <n v="1147.97"/>
    <x v="0"/>
  </r>
  <r>
    <s v="Fêtes"/>
    <d v="2026-01-14T00:00:00"/>
    <x v="14"/>
    <n v="24.42"/>
    <n v="24.42"/>
    <n v="1172.3900000000001"/>
    <x v="0"/>
  </r>
  <r>
    <s v="Alimentation"/>
    <d v="2026-01-15T00:00:00"/>
    <x v="0"/>
    <n v="82.78"/>
    <n v="82.78"/>
    <n v="1255.17"/>
    <x v="0"/>
  </r>
  <r>
    <s v="Alimentation"/>
    <d v="2026-01-15T00:00:00"/>
    <x v="0"/>
    <n v="12.57"/>
    <n v="12.57"/>
    <n v="1267.74"/>
    <x v="0"/>
  </r>
  <r>
    <s v="Maison "/>
    <d v="2026-01-12T00:00:00"/>
    <x v="15"/>
    <n v="10"/>
    <n v="10"/>
    <n v="1277.74"/>
    <x v="0"/>
  </r>
  <r>
    <s v="Santé"/>
    <d v="2026-01-10T00:00:00"/>
    <x v="16"/>
    <n v="130"/>
    <n v="130"/>
    <n v="1407.74"/>
    <x v="0"/>
  </r>
  <r>
    <s v="Maison "/>
    <d v="2026-01-12T00:00:00"/>
    <x v="12"/>
    <n v="6.99"/>
    <n v="6.99"/>
    <n v="1414.73"/>
    <x v="0"/>
  </r>
  <r>
    <s v="Maison "/>
    <d v="2026-01-10T00:00:00"/>
    <x v="17"/>
    <n v="137.4"/>
    <n v="137.4"/>
    <n v="1552.13"/>
    <x v="0"/>
  </r>
  <r>
    <s v="Maison "/>
    <d v="2026-01-08T00:00:00"/>
    <x v="12"/>
    <n v="11.99"/>
    <n v="11.99"/>
    <n v="1564.1200000000001"/>
    <x v="0"/>
  </r>
  <r>
    <s v="Voiture"/>
    <d v="2026-01-20T00:00:00"/>
    <x v="18"/>
    <n v="82.2"/>
    <n v="82.2"/>
    <n v="1646.3200000000002"/>
    <x v="0"/>
  </r>
  <r>
    <s v="Garderie"/>
    <d v="2026-01-16T00:00:00"/>
    <x v="6"/>
    <n v="70.400000000000006"/>
    <n v="70.400000000000006"/>
    <n v="1716.7200000000003"/>
    <x v="0"/>
  </r>
  <r>
    <s v="Cantine"/>
    <d v="2026-01-16T00:00:00"/>
    <x v="19"/>
    <n v="260.05"/>
    <n v="260.05"/>
    <n v="1976.7700000000002"/>
    <x v="0"/>
  </r>
  <r>
    <s v="Alimentation"/>
    <d v="2026-01-18T00:00:00"/>
    <x v="20"/>
    <n v="42.52"/>
    <n v="42.52"/>
    <n v="2019.2900000000002"/>
    <x v="0"/>
  </r>
  <r>
    <s v="Fêtes"/>
    <d v="2026-01-17T00:00:00"/>
    <x v="21"/>
    <n v="42.45"/>
    <n v="42.45"/>
    <n v="2061.7400000000002"/>
    <x v="0"/>
  </r>
  <r>
    <s v="Retrait"/>
    <d v="2026-01-19T00:00:00"/>
    <x v="22"/>
    <n v="100"/>
    <n v="100"/>
    <n v="2161.7400000000002"/>
    <x v="0"/>
  </r>
  <r>
    <s v="Alimentation"/>
    <d v="2026-01-22T00:00:00"/>
    <x v="23"/>
    <n v="43.37"/>
    <n v="43.37"/>
    <n v="2205.11"/>
    <x v="0"/>
  </r>
  <r>
    <s v="Alimentation"/>
    <d v="2026-01-22T00:00:00"/>
    <x v="24"/>
    <n v="18.600000000000001"/>
    <n v="18.600000000000001"/>
    <n v="2223.71"/>
    <x v="0"/>
  </r>
  <r>
    <s v="Santé"/>
    <d v="2026-01-22T00:00:00"/>
    <x v="25"/>
    <n v="31.4"/>
    <n v="31.4"/>
    <n v="2255.11"/>
    <x v="0"/>
  </r>
  <r>
    <s v="Alimentation"/>
    <d v="2026-01-21T00:00:00"/>
    <x v="0"/>
    <n v="116.78"/>
    <n v="116.78"/>
    <n v="2371.8900000000003"/>
    <x v="0"/>
  </r>
  <r>
    <s v="Maison "/>
    <d v="2026-01-20T00:00:00"/>
    <x v="26"/>
    <n v="7.5"/>
    <n v="7.5"/>
    <n v="2379.3900000000003"/>
    <x v="0"/>
  </r>
  <r>
    <s v="Alimentation"/>
    <d v="2026-01-20T00:00:00"/>
    <x v="1"/>
    <n v="90.99"/>
    <n v="90.99"/>
    <n v="2470.38"/>
    <x v="0"/>
  </r>
  <r>
    <s v="Alimentation"/>
    <d v="2026-01-28T00:00:00"/>
    <x v="0"/>
    <n v="70.400000000000006"/>
    <n v="70.400000000000006"/>
    <n v="2540.7800000000002"/>
    <x v="0"/>
  </r>
  <r>
    <s v="Maison "/>
    <d v="2026-01-28T00:00:00"/>
    <x v="27"/>
    <n v="10.25"/>
    <n v="10.25"/>
    <n v="2551.0300000000002"/>
    <x v="0"/>
  </r>
  <r>
    <s v="Alimentation"/>
    <d v="2026-01-26T00:00:00"/>
    <x v="1"/>
    <n v="86.99"/>
    <n v="86.99"/>
    <n v="2638.02"/>
    <x v="0"/>
  </r>
  <r>
    <s v="Sorties"/>
    <d v="2026-01-24T00:00:00"/>
    <x v="28"/>
    <n v="65.5"/>
    <n v="65.5"/>
    <n v="2703.52"/>
    <x v="0"/>
  </r>
  <r>
    <s v="Alimentation"/>
    <d v="2026-01-25T00:00:00"/>
    <x v="29"/>
    <n v="31.9"/>
    <n v="31.9"/>
    <n v="2735.42"/>
    <x v="0"/>
  </r>
  <r>
    <s v="Santé"/>
    <d v="2026-01-28T00:00:00"/>
    <x v="30"/>
    <n v="70"/>
    <n v="70"/>
    <n v="2805.42"/>
    <x v="0"/>
  </r>
  <r>
    <s v="Voiture"/>
    <d v="2026-01-29T00:00:00"/>
    <x v="31"/>
    <n v="83.6"/>
    <n v="83.6"/>
    <n v="2889.02"/>
    <x v="0"/>
  </r>
  <r>
    <s v="Santé"/>
    <d v="2026-01-29T00:00:00"/>
    <x v="32"/>
    <n v="10.5"/>
    <n v="10.5"/>
    <n v="2899.52"/>
    <x v="0"/>
  </r>
  <r>
    <s v="Alimentation"/>
    <d v="2026-01-31T00:00:00"/>
    <x v="33"/>
    <n v="22.44"/>
    <n v="22.44"/>
    <n v="2921.96"/>
    <x v="0"/>
  </r>
  <r>
    <s v="Sorties"/>
    <d v="2026-01-31T00:00:00"/>
    <x v="34"/>
    <n v="21.25"/>
    <n v="21.25"/>
    <n v="2943.21"/>
    <x v="0"/>
  </r>
  <r>
    <s v="Santé"/>
    <d v="2026-01-31T00:00:00"/>
    <x v="25"/>
    <n v="73.31"/>
    <n v="73.31"/>
    <n v="3016.52"/>
    <x v="0"/>
  </r>
  <r>
    <s v="Alimentation"/>
    <d v="2026-01-31T00:00:00"/>
    <x v="35"/>
    <n v="38.799999999999997"/>
    <n v="38.799999999999997"/>
    <n v="3055.32"/>
    <x v="0"/>
  </r>
  <r>
    <s v="Vêtements"/>
    <d v="2026-01-31T00:00:00"/>
    <x v="36"/>
    <n v="27.97"/>
    <n v="27.97"/>
    <n v="3083.29"/>
    <x v="0"/>
  </r>
  <r>
    <s v="Vêtements"/>
    <d v="2026-01-31T00:00:00"/>
    <x v="37"/>
    <n v="64.959999999999994"/>
    <n v="64.959999999999994"/>
    <n v="3148.25"/>
    <x v="0"/>
  </r>
  <r>
    <s v="Sorties"/>
    <d v="2026-01-31T00:00:00"/>
    <x v="38"/>
    <n v="36.65"/>
    <n v="36.65"/>
    <n v="3184.9"/>
    <x v="0"/>
  </r>
  <r>
    <s v="Sorties"/>
    <d v="2026-01-31T00:00:00"/>
    <x v="11"/>
    <n v="19.7"/>
    <n v="19.7"/>
    <n v="3204.6"/>
    <x v="0"/>
  </r>
  <r>
    <s v="Alimentation"/>
    <d v="2026-01-29T00:00:00"/>
    <x v="39"/>
    <n v="69"/>
    <n v="69"/>
    <n v="3273.6"/>
    <x v="0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  <r>
    <m/>
    <m/>
    <x v="40"/>
    <m/>
    <s v=""/>
    <s v="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eau croisé dynamique1" cacheId="7225" applyNumberFormats="0" applyBorderFormats="0" applyFontFormats="0" applyPatternFormats="0" applyAlignmentFormats="0" applyWidthHeightFormats="1" dataCaption="Valeurs" updatedVersion="8" minRefreshableVersion="3" itemPrintTitles="1" createdVersion="4" indent="0" outline="1" outlineData="1" multipleFieldFilters="0" chartFormat="1" rowHeaderCaption="Enveloppes">
  <location ref="Q11:R65" firstHeaderRow="1" firstDataRow="1" firstDataCol="1"/>
  <pivotFields count="5">
    <pivotField axis="axisRow" showAll="0">
      <items count="13">
        <item sd="0" x="11"/>
        <item x="0"/>
        <item x="1"/>
        <item x="2"/>
        <item x="3"/>
        <item x="4"/>
        <item x="5"/>
        <item x="6"/>
        <item x="7"/>
        <item x="8"/>
        <item x="9"/>
        <item x="10"/>
        <item t="default" sd="0"/>
      </items>
    </pivotField>
    <pivotField showAll="0"/>
    <pivotField axis="axisRow" showAll="0">
      <items count="42">
        <item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  <pivotField showAll="0"/>
    <pivotField dataField="1" showAll="0" defaultSubtotal="0"/>
  </pivotFields>
  <rowFields count="2">
    <field x="0"/>
    <field x="2"/>
  </rowFields>
  <rowItems count="54">
    <i>
      <x/>
    </i>
    <i>
      <x v="1"/>
    </i>
    <i r="1">
      <x v="1"/>
    </i>
    <i r="1">
      <x v="2"/>
    </i>
    <i r="1">
      <x v="10"/>
    </i>
    <i r="1">
      <x v="11"/>
    </i>
    <i r="1">
      <x v="14"/>
    </i>
    <i r="1">
      <x v="21"/>
    </i>
    <i r="1">
      <x v="24"/>
    </i>
    <i r="1">
      <x v="25"/>
    </i>
    <i r="1">
      <x v="30"/>
    </i>
    <i r="1">
      <x v="34"/>
    </i>
    <i r="1">
      <x v="36"/>
    </i>
    <i r="1">
      <x v="40"/>
    </i>
    <i>
      <x v="2"/>
    </i>
    <i r="1">
      <x v="3"/>
    </i>
    <i r="1">
      <x v="5"/>
    </i>
    <i r="1">
      <x v="6"/>
    </i>
    <i r="1">
      <x v="15"/>
    </i>
    <i r="1">
      <x v="22"/>
    </i>
    <i>
      <x v="3"/>
    </i>
    <i r="1">
      <x v="4"/>
    </i>
    <i r="1">
      <x v="19"/>
    </i>
    <i r="1">
      <x v="32"/>
    </i>
    <i>
      <x v="4"/>
    </i>
    <i r="1">
      <x v="7"/>
    </i>
    <i>
      <x v="5"/>
    </i>
    <i r="1">
      <x v="8"/>
    </i>
    <i r="1">
      <x v="37"/>
    </i>
    <i r="1">
      <x v="38"/>
    </i>
    <i>
      <x v="6"/>
    </i>
    <i r="1">
      <x v="9"/>
    </i>
    <i r="1">
      <x v="17"/>
    </i>
    <i r="1">
      <x v="26"/>
    </i>
    <i r="1">
      <x v="31"/>
    </i>
    <i r="1">
      <x v="33"/>
    </i>
    <i>
      <x v="7"/>
    </i>
    <i r="1">
      <x v="12"/>
    </i>
    <i r="1">
      <x v="29"/>
    </i>
    <i r="1">
      <x v="35"/>
    </i>
    <i r="1">
      <x v="39"/>
    </i>
    <i>
      <x v="8"/>
    </i>
    <i r="1">
      <x v="13"/>
    </i>
    <i r="1">
      <x v="16"/>
    </i>
    <i r="1">
      <x v="18"/>
    </i>
    <i r="1">
      <x v="27"/>
    </i>
    <i r="1">
      <x v="28"/>
    </i>
    <i>
      <x v="9"/>
    </i>
    <i r="1">
      <x v="7"/>
    </i>
    <i>
      <x v="10"/>
    </i>
    <i r="1">
      <x v="20"/>
    </i>
    <i>
      <x v="11"/>
    </i>
    <i r="1">
      <x v="23"/>
    </i>
    <i t="grand">
      <x/>
    </i>
  </rowItems>
  <colItems count="1">
    <i/>
  </colItems>
  <dataFields count="1">
    <dataField name="Somme de Montant" fld="4" baseField="0" baseItem="0" numFmtId="166"/>
  </dataFields>
  <formats count="5">
    <format dxfId="223">
      <pivotArea type="all" dataOnly="0" outline="0" fieldPosition="0"/>
    </format>
    <format dxfId="222">
      <pivotArea type="all" dataOnly="0" outline="0" fieldPosition="0"/>
    </format>
    <format dxfId="221">
      <pivotArea outline="0" fieldPosition="0">
        <references count="1">
          <reference field="4294967294" count="1">
            <x v="0"/>
          </reference>
        </references>
      </pivotArea>
    </format>
    <format dxfId="220">
      <pivotArea dataOnly="0" labelOnly="1" fieldPosition="0">
        <references count="1">
          <reference field="2" count="0"/>
        </references>
      </pivotArea>
    </format>
    <format dxfId="219">
      <pivotArea type="all" dataOnly="0" outline="0" fieldPosition="0"/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eau croisé dynamique2" cacheId="7230" applyNumberFormats="0" applyBorderFormats="0" applyFontFormats="0" applyPatternFormats="0" applyAlignmentFormats="0" applyWidthHeightFormats="1" dataCaption="Valeurs" updatedVersion="8" minRefreshableVersion="3" useAutoFormatting="1" itemPrintTitles="1" createdVersion="4" indent="0" outline="1" outlineData="1" multipleFieldFilters="0">
  <location ref="J6:K8" firstHeaderRow="1" firstDataRow="1" firstDataCol="1" rowPageCount="1" colPageCount="1"/>
  <pivotFields count="7">
    <pivotField showAll="0"/>
    <pivotField showAll="0"/>
    <pivotField axis="axisRow" showAll="0">
      <items count="42">
        <item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  <pivotField showAll="0"/>
    <pivotField dataField="1" showAll="0"/>
    <pivotField showAll="0"/>
    <pivotField axis="axisPage" showAll="0">
      <items count="3">
        <item x="1"/>
        <item x="0"/>
        <item t="default"/>
      </items>
    </pivotField>
  </pivotFields>
  <rowFields count="1">
    <field x="2"/>
  </rowFields>
  <rowItems count="2">
    <i>
      <x/>
    </i>
    <i t="grand">
      <x/>
    </i>
  </rowItems>
  <colItems count="1">
    <i/>
  </colItems>
  <pageFields count="1">
    <pageField fld="6" item="0" hier="-1"/>
  </pageFields>
  <dataFields count="1">
    <dataField name="Somme de Montant" fld="4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eau croisé dynamique2" cacheId="7220" applyNumberFormats="0" applyBorderFormats="0" applyFontFormats="0" applyPatternFormats="0" applyAlignmentFormats="0" applyWidthHeightFormats="1" dataCaption="Valeurs" updatedVersion="8" minRefreshableVersion="3" useAutoFormatting="1" itemPrintTitles="1" createdVersion="4" indent="0" outline="1" outlineData="1" multipleFieldFilters="0">
  <location ref="J6:K8" firstHeaderRow="1" firstDataRow="1" firstDataCol="1" rowPageCount="1" colPageCount="1"/>
  <pivotFields count="7">
    <pivotField showAll="0"/>
    <pivotField showAll="0"/>
    <pivotField axis="axisRow" showAll="0">
      <items count="49">
        <item x="4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17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t="default"/>
      </items>
    </pivotField>
    <pivotField showAll="0"/>
    <pivotField dataField="1" showAll="0"/>
    <pivotField showAll="0"/>
    <pivotField axis="axisPage" showAll="0">
      <items count="3">
        <item x="1"/>
        <item x="0"/>
        <item t="default"/>
      </items>
    </pivotField>
  </pivotFields>
  <rowFields count="1">
    <field x="2"/>
  </rowFields>
  <rowItems count="2">
    <i>
      <x/>
    </i>
    <i t="grand">
      <x/>
    </i>
  </rowItems>
  <colItems count="1">
    <i/>
  </colItems>
  <pageFields count="1">
    <pageField fld="6" item="0" hier="-1"/>
  </pageFields>
  <dataFields count="1">
    <dataField name="Somme de Montant" fld="4" baseField="2" baseItem="0"/>
  </dataFields>
  <formats count="1">
    <format dxfId="199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eau croisé dynamique1" cacheId="7215" applyNumberFormats="0" applyBorderFormats="0" applyFontFormats="0" applyPatternFormats="0" applyAlignmentFormats="0" applyWidthHeightFormats="1" dataCaption="Valeurs" updatedVersion="8" minRefreshableVersion="3" itemPrintTitles="1" createdVersion="4" indent="0" outline="1" outlineData="1" multipleFieldFilters="0" rowHeaderCaption="Enveloppes">
  <location ref="Q11:R75" firstHeaderRow="1" firstDataRow="1" firstDataCol="1"/>
  <pivotFields count="5">
    <pivotField axis="axisRow" showAll="0">
      <items count="15">
        <item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axis="axisRow" showAll="0">
      <items count="49">
        <item x="4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17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t="default"/>
      </items>
    </pivotField>
    <pivotField showAll="0"/>
    <pivotField dataField="1" showAll="0" defaultSubtotal="0"/>
  </pivotFields>
  <rowFields count="2">
    <field x="0"/>
    <field x="2"/>
  </rowFields>
  <rowItems count="64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8"/>
    </i>
    <i r="1">
      <x v="13"/>
    </i>
    <i r="1">
      <x v="14"/>
    </i>
    <i r="1">
      <x v="15"/>
    </i>
    <i r="1">
      <x v="20"/>
    </i>
    <i r="1">
      <x v="25"/>
    </i>
    <i r="1">
      <x v="26"/>
    </i>
    <i r="1">
      <x v="34"/>
    </i>
    <i r="1">
      <x v="41"/>
    </i>
    <i r="1">
      <x v="44"/>
    </i>
    <i>
      <x v="2"/>
    </i>
    <i r="1">
      <x v="5"/>
    </i>
    <i r="1">
      <x v="24"/>
    </i>
    <i r="1">
      <x v="27"/>
    </i>
    <i r="1">
      <x v="33"/>
    </i>
    <i r="1">
      <x v="37"/>
    </i>
    <i r="1">
      <x v="38"/>
    </i>
    <i>
      <x v="3"/>
    </i>
    <i r="1">
      <x v="6"/>
    </i>
    <i r="1">
      <x v="9"/>
    </i>
    <i r="1">
      <x v="22"/>
    </i>
    <i>
      <x v="4"/>
    </i>
    <i r="1">
      <x v="7"/>
    </i>
    <i>
      <x v="5"/>
    </i>
    <i r="1">
      <x v="10"/>
    </i>
    <i r="1">
      <x v="29"/>
    </i>
    <i r="1">
      <x v="39"/>
    </i>
    <i r="1">
      <x v="46"/>
    </i>
    <i>
      <x v="6"/>
    </i>
    <i r="1">
      <x v="11"/>
    </i>
    <i r="1">
      <x v="45"/>
    </i>
    <i r="1">
      <x v="47"/>
    </i>
    <i>
      <x v="7"/>
    </i>
    <i r="1">
      <x v="12"/>
    </i>
    <i r="1">
      <x v="23"/>
    </i>
    <i r="1">
      <x v="35"/>
    </i>
    <i>
      <x v="8"/>
    </i>
    <i r="1">
      <x v="16"/>
    </i>
    <i>
      <x v="9"/>
    </i>
    <i r="1">
      <x v="17"/>
    </i>
    <i>
      <x v="10"/>
    </i>
    <i r="1">
      <x v="32"/>
    </i>
    <i>
      <x v="11"/>
    </i>
    <i r="1">
      <x v="9"/>
    </i>
    <i r="1">
      <x v="18"/>
    </i>
    <i r="1">
      <x v="19"/>
    </i>
    <i r="1">
      <x v="21"/>
    </i>
    <i r="1">
      <x v="30"/>
    </i>
    <i r="1">
      <x v="40"/>
    </i>
    <i r="1">
      <x v="42"/>
    </i>
    <i r="1">
      <x v="43"/>
    </i>
    <i>
      <x v="12"/>
    </i>
    <i r="1">
      <x v="28"/>
    </i>
    <i>
      <x v="13"/>
    </i>
    <i r="1">
      <x v="31"/>
    </i>
    <i r="1">
      <x v="36"/>
    </i>
    <i t="grand">
      <x/>
    </i>
  </rowItems>
  <colItems count="1">
    <i/>
  </colItems>
  <dataFields count="1">
    <dataField name="Somme de Montant" fld="4" baseField="0" baseItem="0" numFmtId="166"/>
  </dataFields>
  <formats count="5">
    <format dxfId="204">
      <pivotArea type="all" dataOnly="0" outline="0" fieldPosition="0"/>
    </format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0"/>
          </reference>
        </references>
      </pivotArea>
    </format>
    <format dxfId="201">
      <pivotArea dataOnly="0" labelOnly="1" fieldPosition="0">
        <references count="1">
          <reference field="2" count="0"/>
        </references>
      </pivotArea>
    </format>
    <format dxfId="200">
      <pivotArea type="all" dataOnly="0" outline="0" fieldPosition="0"/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Tableau croisé dynamique2" cacheId="7210" applyNumberFormats="0" applyBorderFormats="0" applyFontFormats="0" applyPatternFormats="0" applyAlignmentFormats="0" applyWidthHeightFormats="1" dataCaption="Valeurs" updatedVersion="8" minRefreshableVersion="3" useAutoFormatting="1" itemPrintTitles="1" createdVersion="4" indent="0" outline="1" outlineData="1" multipleFieldFilters="0">
  <location ref="J6:K9" firstHeaderRow="1" firstDataRow="1" firstDataCol="1" rowPageCount="1" colPageCount="1"/>
  <pivotFields count="7">
    <pivotField showAll="0"/>
    <pivotField showAll="0"/>
    <pivotField axis="axisRow" showAll="0">
      <items count="38">
        <item x="36"/>
        <item x="0"/>
        <item x="1"/>
        <item x="2"/>
        <item x="3"/>
        <item x="4"/>
        <item x="6"/>
        <item x="7"/>
        <item x="8"/>
        <item x="9"/>
        <item x="10"/>
        <item x="11"/>
        <item x="5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showAll="0"/>
    <pivotField dataField="1" showAll="0"/>
    <pivotField showAll="0"/>
    <pivotField axis="axisPage" showAll="0">
      <items count="3">
        <item x="1"/>
        <item x="0"/>
        <item t="default"/>
      </items>
    </pivotField>
  </pivotFields>
  <rowFields count="1">
    <field x="2"/>
  </rowFields>
  <rowItems count="3">
    <i>
      <x/>
    </i>
    <i>
      <x v="13"/>
    </i>
    <i t="grand">
      <x/>
    </i>
  </rowItems>
  <colItems count="1">
    <i/>
  </colItems>
  <pageFields count="1">
    <pageField fld="6" item="0" hier="-1"/>
  </pageFields>
  <dataFields count="1">
    <dataField name="Somme de Montant" fld="4" baseField="2" baseItem="0"/>
  </dataFields>
  <formats count="1">
    <format dxfId="179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eau croisé dynamique1" cacheId="7205" applyNumberFormats="0" applyBorderFormats="0" applyFontFormats="0" applyPatternFormats="0" applyAlignmentFormats="0" applyWidthHeightFormats="1" dataCaption="Valeurs" updatedVersion="8" minRefreshableVersion="3" itemPrintTitles="1" createdVersion="4" indent="0" outline="1" outlineData="1" multipleFieldFilters="0" rowHeaderCaption="Enveloppes">
  <location ref="Q11:R63" firstHeaderRow="1" firstDataRow="1" firstDataCol="1"/>
  <pivotFields count="5">
    <pivotField axis="axisRow" showAll="0">
      <items count="15">
        <item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axis="axisRow" showAll="0">
      <items count="38">
        <item x="36"/>
        <item x="0"/>
        <item x="1"/>
        <item x="2"/>
        <item x="3"/>
        <item x="4"/>
        <item x="6"/>
        <item x="7"/>
        <item x="8"/>
        <item x="9"/>
        <item x="10"/>
        <item x="11"/>
        <item x="5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showAll="0"/>
    <pivotField dataField="1" showAll="0" defaultSubtotal="0"/>
  </pivotFields>
  <rowFields count="2">
    <field x="0"/>
    <field x="2"/>
  </rowFields>
  <rowItems count="52">
    <i>
      <x/>
    </i>
    <i r="1">
      <x/>
    </i>
    <i>
      <x v="1"/>
    </i>
    <i r="1">
      <x v="1"/>
    </i>
    <i r="1">
      <x v="32"/>
    </i>
    <i>
      <x v="2"/>
    </i>
    <i r="1">
      <x v="2"/>
    </i>
    <i r="1">
      <x v="3"/>
    </i>
    <i>
      <x v="3"/>
    </i>
    <i r="1">
      <x v="4"/>
    </i>
    <i r="1">
      <x v="13"/>
    </i>
    <i>
      <x v="4"/>
    </i>
    <i r="1">
      <x v="5"/>
    </i>
    <i r="1">
      <x v="21"/>
    </i>
    <i r="1">
      <x v="30"/>
    </i>
    <i>
      <x v="5"/>
    </i>
    <i r="1">
      <x v="6"/>
    </i>
    <i r="1">
      <x v="9"/>
    </i>
    <i r="1">
      <x v="12"/>
    </i>
    <i r="1">
      <x v="18"/>
    </i>
    <i r="1">
      <x v="34"/>
    </i>
    <i>
      <x v="6"/>
    </i>
    <i r="1">
      <x v="7"/>
    </i>
    <i r="1">
      <x v="14"/>
    </i>
    <i r="1">
      <x v="22"/>
    </i>
    <i r="1">
      <x v="28"/>
    </i>
    <i r="1">
      <x v="35"/>
    </i>
    <i>
      <x v="7"/>
    </i>
    <i r="1">
      <x v="8"/>
    </i>
    <i r="1">
      <x v="10"/>
    </i>
    <i r="1">
      <x v="11"/>
    </i>
    <i r="1">
      <x v="15"/>
    </i>
    <i r="1">
      <x v="17"/>
    </i>
    <i r="1">
      <x v="27"/>
    </i>
    <i r="1">
      <x v="29"/>
    </i>
    <i r="1">
      <x v="31"/>
    </i>
    <i>
      <x v="8"/>
    </i>
    <i r="1">
      <x v="16"/>
    </i>
    <i r="1">
      <x v="23"/>
    </i>
    <i r="1">
      <x v="24"/>
    </i>
    <i r="1">
      <x v="36"/>
    </i>
    <i>
      <x v="9"/>
    </i>
    <i r="1">
      <x v="19"/>
    </i>
    <i>
      <x v="10"/>
    </i>
    <i r="1">
      <x v="20"/>
    </i>
    <i>
      <x v="11"/>
    </i>
    <i r="1">
      <x v="25"/>
    </i>
    <i>
      <x v="12"/>
    </i>
    <i r="1">
      <x v="26"/>
    </i>
    <i>
      <x v="13"/>
    </i>
    <i r="1">
      <x v="33"/>
    </i>
    <i t="grand">
      <x/>
    </i>
  </rowItems>
  <colItems count="1">
    <i/>
  </colItems>
  <dataFields count="1">
    <dataField name="Somme de Montant" fld="4" baseField="0" baseItem="0" numFmtId="166"/>
  </dataFields>
  <formats count="5">
    <format dxfId="184">
      <pivotArea type="all" dataOnly="0" outline="0" fieldPosition="0"/>
    </format>
    <format dxfId="183">
      <pivotArea type="all" dataOnly="0" outline="0" fieldPosition="0"/>
    </format>
    <format dxfId="182">
      <pivotArea outline="0" fieldPosition="0">
        <references count="1">
          <reference field="4294967294" count="1">
            <x v="0"/>
          </reference>
        </references>
      </pivotArea>
    </format>
    <format dxfId="181">
      <pivotArea dataOnly="0" labelOnly="1" fieldPosition="0">
        <references count="1">
          <reference field="2" count="0"/>
        </references>
      </pivotArea>
    </format>
    <format dxfId="180">
      <pivotArea type="all" dataOnly="0" outline="0" fieldPosition="0"/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Tableau croisé dynamique2" cacheId="7200" applyNumberFormats="0" applyBorderFormats="0" applyFontFormats="0" applyPatternFormats="0" applyAlignmentFormats="0" applyWidthHeightFormats="1" dataCaption="Valeurs" updatedVersion="8" minRefreshableVersion="3" useAutoFormatting="1" itemPrintTitles="1" createdVersion="4" indent="0" outline="1" outlineData="1" multipleFieldFilters="0">
  <location ref="J6:K9" firstHeaderRow="1" firstDataRow="1" firstDataCol="1" rowPageCount="1" colPageCount="1"/>
  <pivotFields count="7">
    <pivotField showAll="0"/>
    <pivotField showAll="0"/>
    <pivotField axis="axisRow" showAll="0">
      <items count="41">
        <item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showAll="0"/>
    <pivotField dataField="1" showAll="0"/>
    <pivotField showAll="0"/>
    <pivotField axis="axisPage" showAll="0">
      <items count="3">
        <item x="1"/>
        <item x="0"/>
        <item t="default"/>
      </items>
    </pivotField>
  </pivotFields>
  <rowFields count="1">
    <field x="2"/>
  </rowFields>
  <rowItems count="3">
    <i>
      <x/>
    </i>
    <i>
      <x v="38"/>
    </i>
    <i t="grand">
      <x/>
    </i>
  </rowItems>
  <colItems count="1">
    <i/>
  </colItems>
  <pageFields count="1">
    <pageField fld="6" item="0" hier="-1"/>
  </pageFields>
  <dataFields count="1">
    <dataField name="Somme de Montant" fld="4" baseField="2" baseItem="0"/>
  </dataFields>
  <formats count="1">
    <format dxfId="159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Tableau croisé dynamique1" cacheId="7195" applyNumberFormats="0" applyBorderFormats="0" applyFontFormats="0" applyPatternFormats="0" applyAlignmentFormats="0" applyWidthHeightFormats="1" dataCaption="Valeurs" updatedVersion="8" minRefreshableVersion="3" itemPrintTitles="1" createdVersion="4" indent="0" outline="1" outlineData="1" multipleFieldFilters="0" rowHeaderCaption="Enveloppes">
  <location ref="Q11:R65" firstHeaderRow="1" firstDataRow="1" firstDataCol="1"/>
  <pivotFields count="5">
    <pivotField axis="axisRow" showAll="0">
      <items count="14">
        <item x="1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axis="axisRow" showAll="0">
      <items count="41">
        <item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showAll="0"/>
    <pivotField dataField="1" showAll="0" defaultSubtotal="0"/>
  </pivotFields>
  <rowFields count="2">
    <field x="0"/>
    <field x="2"/>
  </rowFields>
  <rowItems count="54">
    <i>
      <x/>
    </i>
    <i r="1">
      <x/>
    </i>
    <i>
      <x v="1"/>
    </i>
    <i r="1">
      <x v="1"/>
    </i>
    <i r="1">
      <x v="2"/>
    </i>
    <i r="1">
      <x v="5"/>
    </i>
    <i r="1">
      <x v="6"/>
    </i>
    <i r="1">
      <x v="7"/>
    </i>
    <i r="1">
      <x v="13"/>
    </i>
    <i r="1">
      <x v="14"/>
    </i>
    <i r="1">
      <x v="17"/>
    </i>
    <i r="1">
      <x v="19"/>
    </i>
    <i r="1">
      <x v="22"/>
    </i>
    <i>
      <x v="2"/>
    </i>
    <i r="1">
      <x v="3"/>
    </i>
    <i r="1">
      <x v="18"/>
    </i>
    <i r="1">
      <x v="21"/>
    </i>
    <i r="1">
      <x v="23"/>
    </i>
    <i r="1">
      <x v="29"/>
    </i>
    <i r="1">
      <x v="30"/>
    </i>
    <i r="1">
      <x v="33"/>
    </i>
    <i r="1">
      <x v="38"/>
    </i>
    <i>
      <x v="3"/>
    </i>
    <i r="1">
      <x v="4"/>
    </i>
    <i r="1">
      <x v="9"/>
    </i>
    <i r="1">
      <x v="16"/>
    </i>
    <i>
      <x v="4"/>
    </i>
    <i r="1">
      <x v="8"/>
    </i>
    <i r="1">
      <x v="15"/>
    </i>
    <i r="1">
      <x v="26"/>
    </i>
    <i r="1">
      <x v="27"/>
    </i>
    <i r="1">
      <x v="37"/>
    </i>
    <i>
      <x v="5"/>
    </i>
    <i r="1">
      <x v="10"/>
    </i>
    <i r="1">
      <x v="12"/>
    </i>
    <i r="1">
      <x v="34"/>
    </i>
    <i r="1">
      <x v="39"/>
    </i>
    <i>
      <x v="6"/>
    </i>
    <i r="1">
      <x v="11"/>
    </i>
    <i r="1">
      <x v="24"/>
    </i>
    <i>
      <x v="7"/>
    </i>
    <i r="1">
      <x v="20"/>
    </i>
    <i>
      <x v="8"/>
    </i>
    <i r="1">
      <x v="25"/>
    </i>
    <i>
      <x v="9"/>
    </i>
    <i r="1">
      <x v="28"/>
    </i>
    <i r="1">
      <x v="36"/>
    </i>
    <i>
      <x v="10"/>
    </i>
    <i r="1">
      <x v="31"/>
    </i>
    <i>
      <x v="11"/>
    </i>
    <i r="1">
      <x v="32"/>
    </i>
    <i>
      <x v="12"/>
    </i>
    <i r="1">
      <x v="35"/>
    </i>
    <i t="grand">
      <x/>
    </i>
  </rowItems>
  <colItems count="1">
    <i/>
  </colItems>
  <dataFields count="1">
    <dataField name="Somme de Montant" fld="4" baseField="0" baseItem="0" numFmtId="166"/>
  </dataFields>
  <formats count="5">
    <format dxfId="164">
      <pivotArea type="all" dataOnly="0" outline="0" fieldPosition="0"/>
    </format>
    <format dxfId="163">
      <pivotArea type="all" dataOnly="0" outline="0" fieldPosition="0"/>
    </format>
    <format dxfId="162">
      <pivotArea outline="0" fieldPosition="0">
        <references count="1">
          <reference field="4294967294" count="1">
            <x v="0"/>
          </reference>
        </references>
      </pivotArea>
    </format>
    <format dxfId="161">
      <pivotArea dataOnly="0" labelOnly="1" fieldPosition="0">
        <references count="1">
          <reference field="2" count="0"/>
        </references>
      </pivotArea>
    </format>
    <format dxfId="160">
      <pivotArea type="all" dataOnly="0" outline="0" fieldPosition="0"/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Tableau croisé dynamique2" cacheId="7190" applyNumberFormats="0" applyBorderFormats="0" applyFontFormats="0" applyPatternFormats="0" applyAlignmentFormats="0" applyWidthHeightFormats="1" dataCaption="Valeurs" updatedVersion="8" minRefreshableVersion="3" useAutoFormatting="1" itemPrintTitles="1" createdVersion="4" indent="0" outline="1" outlineData="1" multipleFieldFilters="0">
  <location ref="J6:K8" firstHeaderRow="1" firstDataRow="1" firstDataCol="1" rowPageCount="1" colPageCount="1"/>
  <pivotFields count="7">
    <pivotField showAll="0"/>
    <pivotField showAll="0"/>
    <pivotField axis="axisRow" showAll="0">
      <items count="40">
        <item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showAll="0"/>
    <pivotField dataField="1" showAll="0"/>
    <pivotField showAll="0"/>
    <pivotField axis="axisPage" showAll="0">
      <items count="3">
        <item x="1"/>
        <item x="0"/>
        <item t="default"/>
      </items>
    </pivotField>
  </pivotFields>
  <rowFields count="1">
    <field x="2"/>
  </rowFields>
  <rowItems count="2">
    <i>
      <x/>
    </i>
    <i t="grand">
      <x/>
    </i>
  </rowItems>
  <colItems count="1">
    <i/>
  </colItems>
  <pageFields count="1">
    <pageField fld="6" item="0" hier="-1"/>
  </pageFields>
  <dataFields count="1">
    <dataField name="Somme de Montant" fld="4" baseField="2" baseItem="0"/>
  </dataFields>
  <formats count="1">
    <format dxfId="139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eau croisé dynamique1" cacheId="7185" applyNumberFormats="0" applyBorderFormats="0" applyFontFormats="0" applyPatternFormats="0" applyAlignmentFormats="0" applyWidthHeightFormats="1" dataCaption="Valeurs" updatedVersion="8" minRefreshableVersion="3" itemPrintTitles="1" createdVersion="4" indent="0" outline="1" outlineData="1" multipleFieldFilters="0" rowHeaderCaption="Enveloppes">
  <location ref="Q11:R65" firstHeaderRow="1" firstDataRow="1" firstDataCol="1"/>
  <pivotFields count="5">
    <pivotField axis="axisRow" showAll="0">
      <items count="14">
        <item x="1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axis="axisRow" showAll="0">
      <items count="40">
        <item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showAll="0"/>
    <pivotField dataField="1" showAll="0" defaultSubtotal="0"/>
  </pivotFields>
  <rowFields count="2">
    <field x="0"/>
    <field x="2"/>
  </rowFields>
  <rowItems count="54">
    <i>
      <x/>
    </i>
    <i r="1">
      <x/>
    </i>
    <i>
      <x v="1"/>
    </i>
    <i r="1">
      <x v="1"/>
    </i>
    <i r="1">
      <x v="12"/>
    </i>
    <i r="1">
      <x v="33"/>
    </i>
    <i>
      <x v="2"/>
    </i>
    <i r="1">
      <x v="2"/>
    </i>
    <i r="1">
      <x v="3"/>
    </i>
    <i r="1">
      <x v="4"/>
    </i>
    <i r="1">
      <x v="5"/>
    </i>
    <i r="1">
      <x v="6"/>
    </i>
    <i r="1">
      <x v="7"/>
    </i>
    <i r="1">
      <x v="18"/>
    </i>
    <i r="1">
      <x v="22"/>
    </i>
    <i r="1">
      <x v="29"/>
    </i>
    <i>
      <x v="3"/>
    </i>
    <i r="1">
      <x v="8"/>
    </i>
    <i r="1">
      <x v="9"/>
    </i>
    <i r="1">
      <x v="10"/>
    </i>
    <i r="1">
      <x v="17"/>
    </i>
    <i>
      <x v="4"/>
    </i>
    <i r="1">
      <x v="11"/>
    </i>
    <i r="1">
      <x v="13"/>
    </i>
    <i r="1">
      <x v="14"/>
    </i>
    <i>
      <x v="5"/>
    </i>
    <i r="1">
      <x v="15"/>
    </i>
    <i r="1">
      <x v="34"/>
    </i>
    <i>
      <x v="6"/>
    </i>
    <i r="1">
      <x v="16"/>
    </i>
    <i>
      <x v="7"/>
    </i>
    <i r="1">
      <x v="19"/>
    </i>
    <i r="1">
      <x v="25"/>
    </i>
    <i r="1">
      <x v="28"/>
    </i>
    <i>
      <x v="8"/>
    </i>
    <i r="1">
      <x v="20"/>
    </i>
    <i r="1">
      <x v="23"/>
    </i>
    <i r="1">
      <x v="36"/>
    </i>
    <i r="1">
      <x v="38"/>
    </i>
    <i>
      <x v="9"/>
    </i>
    <i r="1">
      <x v="21"/>
    </i>
    <i r="1">
      <x v="24"/>
    </i>
    <i r="1">
      <x v="29"/>
    </i>
    <i r="1">
      <x v="31"/>
    </i>
    <i r="1">
      <x v="32"/>
    </i>
    <i r="1">
      <x v="35"/>
    </i>
    <i>
      <x v="10"/>
    </i>
    <i r="1">
      <x v="26"/>
    </i>
    <i r="1">
      <x v="27"/>
    </i>
    <i>
      <x v="11"/>
    </i>
    <i r="1">
      <x v="30"/>
    </i>
    <i>
      <x v="12"/>
    </i>
    <i r="1">
      <x v="37"/>
    </i>
    <i t="grand">
      <x/>
    </i>
  </rowItems>
  <colItems count="1">
    <i/>
  </colItems>
  <dataFields count="1">
    <dataField name="Somme de Montant" fld="4" baseField="0" baseItem="0" numFmtId="166"/>
  </dataFields>
  <formats count="5">
    <format dxfId="144">
      <pivotArea type="all" dataOnly="0" outline="0" fieldPosition="0"/>
    </format>
    <format dxfId="143">
      <pivotArea type="all" dataOnly="0" outline="0" fieldPosition="0"/>
    </format>
    <format dxfId="142">
      <pivotArea outline="0" fieldPosition="0">
        <references count="1">
          <reference field="4294967294" count="1">
            <x v="0"/>
          </reference>
        </references>
      </pivotArea>
    </format>
    <format dxfId="141">
      <pivotArea dataOnly="0" labelOnly="1" fieldPosition="0">
        <references count="1">
          <reference field="2" count="0"/>
        </references>
      </pivotArea>
    </format>
    <format dxfId="140">
      <pivotArea type="all" dataOnly="0" outline="0" fieldPosition="0"/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Tableau croisé dynamique2" cacheId="7180" applyNumberFormats="0" applyBorderFormats="0" applyFontFormats="0" applyPatternFormats="0" applyAlignmentFormats="0" applyWidthHeightFormats="1" dataCaption="Valeurs" updatedVersion="8" minRefreshableVersion="3" useAutoFormatting="1" itemPrintTitles="1" createdVersion="4" indent="0" outline="1" outlineData="1" multipleFieldFilters="0">
  <location ref="J6:K8" firstHeaderRow="1" firstDataRow="1" firstDataCol="1" rowPageCount="1" colPageCount="1"/>
  <pivotFields count="7"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/>
    <pivotField dataField="1" showAll="0"/>
    <pivotField showAll="0"/>
    <pivotField axis="axisPage" showAll="0">
      <items count="3">
        <item x="1"/>
        <item x="0"/>
        <item t="default"/>
      </items>
    </pivotField>
  </pivotFields>
  <rowFields count="1">
    <field x="2"/>
  </rowFields>
  <rowItems count="2">
    <i>
      <x/>
    </i>
    <i t="grand">
      <x/>
    </i>
  </rowItems>
  <colItems count="1">
    <i/>
  </colItems>
  <pageFields count="1">
    <pageField fld="6" item="0" hier="-1"/>
  </pageFields>
  <dataFields count="1">
    <dataField name="Somme de Montant" fld="4" baseField="2" baseItem="0"/>
  </dataFields>
  <formats count="1">
    <format dxfId="133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eau croisé dynamique1" cacheId="7175" applyNumberFormats="0" applyBorderFormats="0" applyFontFormats="0" applyPatternFormats="0" applyAlignmentFormats="0" applyWidthHeightFormats="1" dataCaption="Valeurs" updatedVersion="8" minRefreshableVersion="3" itemPrintTitles="1" createdVersion="4" indent="0" outline="1" outlineData="1" multipleFieldFilters="0" rowHeaderCaption="Enveloppes">
  <location ref="Q11:R17" firstHeaderRow="1" firstDataRow="1" firstDataCol="1"/>
  <pivotFields count="5">
    <pivotField axis="axisRow" showAll="0">
      <items count="3">
        <item x="1"/>
        <item x="0"/>
        <item t="default"/>
      </items>
    </pivotField>
    <pivotField showAll="0"/>
    <pivotField axis="axisRow" showAll="0">
      <items count="4">
        <item x="2"/>
        <item x="0"/>
        <item x="1"/>
        <item t="default"/>
      </items>
    </pivotField>
    <pivotField showAll="0"/>
    <pivotField dataField="1" showAll="0" defaultSubtotal="0"/>
  </pivotFields>
  <rowFields count="2">
    <field x="0"/>
    <field x="2"/>
  </rowFields>
  <rowItems count="6">
    <i>
      <x/>
    </i>
    <i r="1">
      <x/>
    </i>
    <i>
      <x v="1"/>
    </i>
    <i r="1">
      <x v="1"/>
    </i>
    <i r="1">
      <x v="2"/>
    </i>
    <i t="grand">
      <x/>
    </i>
  </rowItems>
  <colItems count="1">
    <i/>
  </colItems>
  <dataFields count="1">
    <dataField name="Somme de Montant" fld="4" baseField="0" baseItem="0" numFmtId="166"/>
  </dataFields>
  <formats count="5">
    <format dxfId="138">
      <pivotArea type="all" dataOnly="0" outline="0" fieldPosition="0"/>
    </format>
    <format dxfId="137">
      <pivotArea type="all" dataOnly="0" outline="0" fieldPosition="0"/>
    </format>
    <format dxfId="136">
      <pivotArea outline="0" fieldPosition="0">
        <references count="1">
          <reference field="4294967294" count="1">
            <x v="0"/>
          </reference>
        </references>
      </pivotArea>
    </format>
    <format dxfId="135">
      <pivotArea dataOnly="0" labelOnly="1" fieldPosition="0">
        <references count="1">
          <reference field="2" count="0"/>
        </references>
      </pivotArea>
    </format>
    <format dxfId="134">
      <pivotArea type="all" dataOnly="0" outline="0" fieldPosition="0"/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Tableau croisé dynamique2" cacheId="7170" applyNumberFormats="0" applyBorderFormats="0" applyFontFormats="0" applyPatternFormats="0" applyAlignmentFormats="0" applyWidthHeightFormats="1" dataCaption="Valeurs" updatedVersion="8" minRefreshableVersion="3" useAutoFormatting="1" itemPrintTitles="1" createdVersion="4" indent="0" outline="1" outlineData="1" multipleFieldFilters="0">
  <location ref="J6:K8" firstHeaderRow="1" firstDataRow="1" firstDataCol="1" rowPageCount="1" colPageCount="1"/>
  <pivotFields count="7">
    <pivotField showAll="0"/>
    <pivotField showAll="0"/>
    <pivotField axis="axisRow" showAll="0">
      <items count="2">
        <item x="0"/>
        <item t="default"/>
      </items>
    </pivotField>
    <pivotField showAll="0"/>
    <pivotField dataField="1" showAll="0"/>
    <pivotField showAll="0"/>
    <pivotField axis="axisPage" showAll="0">
      <items count="2">
        <item x="0"/>
        <item t="default"/>
      </items>
    </pivotField>
  </pivotFields>
  <rowFields count="1">
    <field x="2"/>
  </rowFields>
  <rowItems count="2">
    <i>
      <x/>
    </i>
    <i t="grand">
      <x/>
    </i>
  </rowItems>
  <colItems count="1">
    <i/>
  </colItems>
  <pageFields count="1">
    <pageField fld="6" item="0" hier="-1"/>
  </pageFields>
  <dataFields count="1">
    <dataField name="Somme de Montant" fld="4" baseField="2" baseItem="0"/>
  </dataFields>
  <formats count="1">
    <format dxfId="113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Tableau croisé dynamique1" cacheId="7165" applyNumberFormats="0" applyBorderFormats="0" applyFontFormats="0" applyPatternFormats="0" applyAlignmentFormats="0" applyWidthHeightFormats="1" dataCaption="Valeurs" updatedVersion="8" minRefreshableVersion="3" itemPrintTitles="1" createdVersion="4" indent="0" outline="1" outlineData="1" multipleFieldFilters="0" rowHeaderCaption="Enveloppes">
  <location ref="Q11:R14" firstHeaderRow="1" firstDataRow="1" firstDataCol="1"/>
  <pivotFields count="5"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showAll="0"/>
    <pivotField dataField="1" showAll="0" defaultSubtotal="0"/>
  </pivotFields>
  <rowFields count="2">
    <field x="0"/>
    <field x="2"/>
  </rowFields>
  <rowItems count="3">
    <i>
      <x/>
    </i>
    <i r="1">
      <x/>
    </i>
    <i t="grand">
      <x/>
    </i>
  </rowItems>
  <colItems count="1">
    <i/>
  </colItems>
  <dataFields count="1">
    <dataField name="Somme de Montant" fld="4" baseField="0" baseItem="0" numFmtId="166"/>
  </dataFields>
  <formats count="5">
    <format dxfId="118">
      <pivotArea type="all" dataOnly="0" outline="0" fieldPosition="0"/>
    </format>
    <format dxfId="117">
      <pivotArea type="all" dataOnly="0" outline="0" fieldPosition="0"/>
    </format>
    <format dxfId="116">
      <pivotArea outline="0" fieldPosition="0">
        <references count="1">
          <reference field="4294967294" count="1">
            <x v="0"/>
          </reference>
        </references>
      </pivotArea>
    </format>
    <format dxfId="115">
      <pivotArea dataOnly="0" labelOnly="1" fieldPosition="0">
        <references count="1">
          <reference field="2" count="0"/>
        </references>
      </pivotArea>
    </format>
    <format dxfId="114">
      <pivotArea type="all" dataOnly="0" outline="0" fieldPosition="0"/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1000000}" name="Tableau croisé dynamique2" cacheId="7120" applyNumberFormats="0" applyBorderFormats="0" applyFontFormats="0" applyPatternFormats="0" applyAlignmentFormats="0" applyWidthHeightFormats="1" dataCaption="Valeurs" updatedVersion="8" minRefreshableVersion="3" useAutoFormatting="1" itemPrintTitles="1" createdVersion="4" indent="0" outline="1" outlineData="1" multipleFieldFilters="0">
  <location ref="J6:K8" firstHeaderRow="1" firstDataRow="1" firstDataCol="1" rowPageCount="1" colPageCount="1"/>
  <pivotFields count="7">
    <pivotField showAll="0"/>
    <pivotField showAll="0"/>
    <pivotField axis="axisRow" showAll="0">
      <items count="2">
        <item x="0"/>
        <item t="default"/>
      </items>
    </pivotField>
    <pivotField showAll="0"/>
    <pivotField dataField="1" showAll="0"/>
    <pivotField showAll="0"/>
    <pivotField axis="axisPage" showAll="0">
      <items count="2">
        <item x="0"/>
        <item t="default"/>
      </items>
    </pivotField>
  </pivotFields>
  <rowFields count="1">
    <field x="2"/>
  </rowFields>
  <rowItems count="2">
    <i>
      <x/>
    </i>
    <i t="grand">
      <x/>
    </i>
  </rowItems>
  <colItems count="1">
    <i/>
  </colItems>
  <pageFields count="1">
    <pageField fld="6" item="0" hier="-1"/>
  </pageFields>
  <dataFields count="1">
    <dataField name="Somme de Montant" fld="4" baseField="2" baseItem="0"/>
  </dataFields>
  <formats count="1">
    <format dxfId="93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Tableau croisé dynamique1" cacheId="7115" applyNumberFormats="0" applyBorderFormats="0" applyFontFormats="0" applyPatternFormats="0" applyAlignmentFormats="0" applyWidthHeightFormats="1" dataCaption="Valeurs" updatedVersion="8" minRefreshableVersion="3" itemPrintTitles="1" createdVersion="4" indent="0" outline="1" outlineData="1" multipleFieldFilters="0" rowHeaderCaption="Enveloppes">
  <location ref="Q11:R14" firstHeaderRow="1" firstDataRow="1" firstDataCol="1"/>
  <pivotFields count="5"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showAll="0"/>
    <pivotField dataField="1" showAll="0" defaultSubtotal="0"/>
  </pivotFields>
  <rowFields count="2">
    <field x="0"/>
    <field x="2"/>
  </rowFields>
  <rowItems count="3">
    <i>
      <x/>
    </i>
    <i r="1">
      <x/>
    </i>
    <i t="grand">
      <x/>
    </i>
  </rowItems>
  <colItems count="1">
    <i/>
  </colItems>
  <dataFields count="1">
    <dataField name="Somme de Montant" fld="4" baseField="0" baseItem="0" numFmtId="166"/>
  </dataFields>
  <formats count="5">
    <format dxfId="98">
      <pivotArea type="all" dataOnly="0" outline="0" fieldPosition="0"/>
    </format>
    <format dxfId="97">
      <pivotArea type="all" dataOnly="0" outline="0" fieldPosition="0"/>
    </format>
    <format dxfId="96">
      <pivotArea outline="0" fieldPosition="0">
        <references count="1">
          <reference field="4294967294" count="1">
            <x v="0"/>
          </reference>
        </references>
      </pivotArea>
    </format>
    <format dxfId="95">
      <pivotArea dataOnly="0" labelOnly="1" fieldPosition="0">
        <references count="1">
          <reference field="2" count="0"/>
        </references>
      </pivotArea>
    </format>
    <format dxfId="94">
      <pivotArea type="all" dataOnly="0" outline="0" fieldPosition="0"/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300-000001000000}" name="Tableau croisé dynamique2" cacheId="7160" applyNumberFormats="0" applyBorderFormats="0" applyFontFormats="0" applyPatternFormats="0" applyAlignmentFormats="0" applyWidthHeightFormats="1" dataCaption="Valeurs" updatedVersion="8" minRefreshableVersion="3" useAutoFormatting="1" itemPrintTitles="1" createdVersion="4" indent="0" outline="1" outlineData="1" multipleFieldFilters="0">
  <location ref="J6:K8" firstHeaderRow="1" firstDataRow="1" firstDataCol="1" rowPageCount="1" colPageCount="1"/>
  <pivotFields count="7">
    <pivotField showAll="0"/>
    <pivotField showAll="0"/>
    <pivotField axis="axisRow" showAll="0">
      <items count="2">
        <item x="0"/>
        <item t="default"/>
      </items>
    </pivotField>
    <pivotField showAll="0"/>
    <pivotField dataField="1" showAll="0"/>
    <pivotField showAll="0"/>
    <pivotField axis="axisPage" showAll="0">
      <items count="2">
        <item x="0"/>
        <item t="default"/>
      </items>
    </pivotField>
  </pivotFields>
  <rowFields count="1">
    <field x="2"/>
  </rowFields>
  <rowItems count="2">
    <i>
      <x/>
    </i>
    <i t="grand">
      <x/>
    </i>
  </rowItems>
  <colItems count="1">
    <i/>
  </colItems>
  <pageFields count="1">
    <pageField fld="6" item="0" hier="-1"/>
  </pageFields>
  <dataFields count="1">
    <dataField name="Somme de Montant" fld="4" baseField="2" baseItem="0"/>
  </dataFields>
  <formats count="1">
    <format dxfId="73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300-000000000000}" name="Tableau croisé dynamique1" cacheId="7155" applyNumberFormats="0" applyBorderFormats="0" applyFontFormats="0" applyPatternFormats="0" applyAlignmentFormats="0" applyWidthHeightFormats="1" dataCaption="Valeurs" updatedVersion="8" minRefreshableVersion="3" itemPrintTitles="1" createdVersion="4" indent="0" outline="1" outlineData="1" multipleFieldFilters="0" rowHeaderCaption="Enveloppes">
  <location ref="Q11:R14" firstHeaderRow="1" firstDataRow="1" firstDataCol="1"/>
  <pivotFields count="5"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showAll="0"/>
    <pivotField dataField="1" showAll="0" defaultSubtotal="0"/>
  </pivotFields>
  <rowFields count="2">
    <field x="0"/>
    <field x="2"/>
  </rowFields>
  <rowItems count="3">
    <i>
      <x/>
    </i>
    <i r="1">
      <x/>
    </i>
    <i t="grand">
      <x/>
    </i>
  </rowItems>
  <colItems count="1">
    <i/>
  </colItems>
  <dataFields count="1">
    <dataField name="Somme de Montant" fld="4" baseField="0" baseItem="0" numFmtId="166"/>
  </dataFields>
  <formats count="5">
    <format dxfId="78">
      <pivotArea type="all" dataOnly="0" outline="0" fieldPosition="0"/>
    </format>
    <format dxfId="77">
      <pivotArea type="all" dataOnly="0" outline="0" fieldPosition="0"/>
    </format>
    <format dxfId="76">
      <pivotArea outline="0" fieldPosition="0">
        <references count="1">
          <reference field="4294967294" count="1">
            <x v="0"/>
          </reference>
        </references>
      </pivotArea>
    </format>
    <format dxfId="75">
      <pivotArea dataOnly="0" labelOnly="1" fieldPosition="0">
        <references count="1">
          <reference field="2" count="0"/>
        </references>
      </pivotArea>
    </format>
    <format dxfId="74">
      <pivotArea type="all" dataOnly="0" outline="0" fieldPosition="0"/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1000000}" name="Tableau croisé dynamique2" cacheId="7150" applyNumberFormats="0" applyBorderFormats="0" applyFontFormats="0" applyPatternFormats="0" applyAlignmentFormats="0" applyWidthHeightFormats="1" dataCaption="Valeurs" updatedVersion="8" minRefreshableVersion="3" useAutoFormatting="1" itemPrintTitles="1" createdVersion="4" indent="0" outline="1" outlineData="1" multipleFieldFilters="0">
  <location ref="J6:K8" firstHeaderRow="1" firstDataRow="1" firstDataCol="1" rowPageCount="1" colPageCount="1"/>
  <pivotFields count="7">
    <pivotField showAll="0"/>
    <pivotField showAll="0"/>
    <pivotField axis="axisRow" showAll="0">
      <items count="2">
        <item x="0"/>
        <item t="default"/>
      </items>
    </pivotField>
    <pivotField showAll="0"/>
    <pivotField dataField="1" showAll="0"/>
    <pivotField showAll="0"/>
    <pivotField axis="axisPage" showAll="0">
      <items count="2">
        <item x="0"/>
        <item t="default"/>
      </items>
    </pivotField>
  </pivotFields>
  <rowFields count="1">
    <field x="2"/>
  </rowFields>
  <rowItems count="2">
    <i>
      <x/>
    </i>
    <i t="grand">
      <x/>
    </i>
  </rowItems>
  <colItems count="1">
    <i/>
  </colItems>
  <pageFields count="1">
    <pageField fld="6" item="0" hier="-1"/>
  </pageFields>
  <dataFields count="1">
    <dataField name="Somme de Montant" fld="4" baseField="2" baseItem="0"/>
  </dataFields>
  <formats count="1">
    <format dxfId="53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Tableau croisé dynamique1" cacheId="7145" applyNumberFormats="0" applyBorderFormats="0" applyFontFormats="0" applyPatternFormats="0" applyAlignmentFormats="0" applyWidthHeightFormats="1" dataCaption="Valeurs" updatedVersion="8" minRefreshableVersion="3" itemPrintTitles="1" createdVersion="4" indent="0" outline="1" outlineData="1" multipleFieldFilters="0" rowHeaderCaption="Enveloppes">
  <location ref="Q11:R14" firstHeaderRow="1" firstDataRow="1" firstDataCol="1"/>
  <pivotFields count="5"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showAll="0"/>
    <pivotField dataField="1" showAll="0" defaultSubtotal="0"/>
  </pivotFields>
  <rowFields count="2">
    <field x="0"/>
    <field x="2"/>
  </rowFields>
  <rowItems count="3">
    <i>
      <x/>
    </i>
    <i r="1">
      <x/>
    </i>
    <i t="grand">
      <x/>
    </i>
  </rowItems>
  <colItems count="1">
    <i/>
  </colItems>
  <dataFields count="1">
    <dataField name="Somme de Montant" fld="4" baseField="0" baseItem="0" numFmtId="166"/>
  </dataFields>
  <formats count="5">
    <format dxfId="58">
      <pivotArea type="all" dataOnly="0" outline="0" fieldPosition="0"/>
    </format>
    <format dxfId="57">
      <pivotArea type="all" dataOnly="0" outline="0" fieldPosition="0"/>
    </format>
    <format dxfId="56">
      <pivotArea outline="0" fieldPosition="0">
        <references count="1">
          <reference field="4294967294" count="1">
            <x v="0"/>
          </reference>
        </references>
      </pivotArea>
    </format>
    <format dxfId="55">
      <pivotArea dataOnly="0" labelOnly="1" fieldPosition="0">
        <references count="1">
          <reference field="2" count="0"/>
        </references>
      </pivotArea>
    </format>
    <format dxfId="54">
      <pivotArea type="all" dataOnly="0" outline="0" fieldPosition="0"/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1000000}" name="Tableau croisé dynamique2" cacheId="7140" applyNumberFormats="0" applyBorderFormats="0" applyFontFormats="0" applyPatternFormats="0" applyAlignmentFormats="0" applyWidthHeightFormats="1" dataCaption="Valeurs" updatedVersion="8" minRefreshableVersion="3" useAutoFormatting="1" itemPrintTitles="1" createdVersion="4" indent="0" outline="1" outlineData="1" multipleFieldFilters="0">
  <location ref="J6:K8" firstHeaderRow="1" firstDataRow="1" firstDataCol="1" rowPageCount="1" colPageCount="1"/>
  <pivotFields count="7">
    <pivotField showAll="0"/>
    <pivotField showAll="0"/>
    <pivotField axis="axisRow" showAll="0">
      <items count="2">
        <item x="0"/>
        <item t="default"/>
      </items>
    </pivotField>
    <pivotField showAll="0"/>
    <pivotField dataField="1" showAll="0"/>
    <pivotField showAll="0"/>
    <pivotField axis="axisPage" showAll="0">
      <items count="2">
        <item x="0"/>
        <item t="default"/>
      </items>
    </pivotField>
  </pivotFields>
  <rowFields count="1">
    <field x="2"/>
  </rowFields>
  <rowItems count="2">
    <i>
      <x/>
    </i>
    <i t="grand">
      <x/>
    </i>
  </rowItems>
  <colItems count="1">
    <i/>
  </colItems>
  <pageFields count="1">
    <pageField fld="6" item="0" hier="-1"/>
  </pageFields>
  <dataFields count="1">
    <dataField name="Somme de Montant" fld="4" baseField="2" baseItem="0"/>
  </dataFields>
  <formats count="1">
    <format dxfId="33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Tableau croisé dynamique1" cacheId="7135" applyNumberFormats="0" applyBorderFormats="0" applyFontFormats="0" applyPatternFormats="0" applyAlignmentFormats="0" applyWidthHeightFormats="1" dataCaption="Valeurs" updatedVersion="8" minRefreshableVersion="3" itemPrintTitles="1" createdVersion="4" indent="0" outline="1" outlineData="1" multipleFieldFilters="0" rowHeaderCaption="Enveloppes">
  <location ref="Q11:R14" firstHeaderRow="1" firstDataRow="1" firstDataCol="1"/>
  <pivotFields count="5"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showAll="0"/>
    <pivotField dataField="1" showAll="0" defaultSubtotal="0"/>
  </pivotFields>
  <rowFields count="2">
    <field x="0"/>
    <field x="2"/>
  </rowFields>
  <rowItems count="3">
    <i>
      <x/>
    </i>
    <i r="1">
      <x/>
    </i>
    <i t="grand">
      <x/>
    </i>
  </rowItems>
  <colItems count="1">
    <i/>
  </colItems>
  <dataFields count="1">
    <dataField name="Somme de Montant" fld="4" baseField="0" baseItem="0" numFmtId="166"/>
  </dataFields>
  <formats count="5">
    <format dxfId="38">
      <pivotArea type="all" dataOnly="0" outline="0" fieldPosition="0"/>
    </format>
    <format dxfId="37">
      <pivotArea type="all" dataOnly="0" outline="0" fieldPosition="0"/>
    </format>
    <format dxfId="36">
      <pivotArea outline="0" fieldPosition="0">
        <references count="1">
          <reference field="4294967294" count="1">
            <x v="0"/>
          </reference>
        </references>
      </pivotArea>
    </format>
    <format dxfId="35">
      <pivotArea dataOnly="0" labelOnly="1" fieldPosition="0">
        <references count="1">
          <reference field="2" count="0"/>
        </references>
      </pivotArea>
    </format>
    <format dxfId="34">
      <pivotArea type="all" dataOnly="0" outline="0" fieldPosition="0"/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1000000}" name="Tableau croisé dynamique2" cacheId="7130" applyNumberFormats="0" applyBorderFormats="0" applyFontFormats="0" applyPatternFormats="0" applyAlignmentFormats="0" applyWidthHeightFormats="1" dataCaption="Valeurs" updatedVersion="8" minRefreshableVersion="3" useAutoFormatting="1" itemPrintTitles="1" createdVersion="4" indent="0" outline="1" outlineData="1" multipleFieldFilters="0">
  <location ref="J6:K8" firstHeaderRow="1" firstDataRow="1" firstDataCol="1" rowPageCount="1" colPageCount="1"/>
  <pivotFields count="7">
    <pivotField showAll="0"/>
    <pivotField showAll="0"/>
    <pivotField axis="axisRow" showAll="0">
      <items count="2">
        <item x="0"/>
        <item t="default"/>
      </items>
    </pivotField>
    <pivotField showAll="0"/>
    <pivotField dataField="1" showAll="0"/>
    <pivotField showAll="0"/>
    <pivotField axis="axisPage" showAll="0">
      <items count="3">
        <item x="0"/>
        <item x="1"/>
        <item t="default"/>
      </items>
    </pivotField>
  </pivotFields>
  <rowFields count="1">
    <field x="2"/>
  </rowFields>
  <rowItems count="2">
    <i>
      <x/>
    </i>
    <i t="grand">
      <x/>
    </i>
  </rowItems>
  <colItems count="1">
    <i/>
  </colItems>
  <pageFields count="1">
    <pageField fld="6" item="0" hier="-1"/>
  </pageFields>
  <dataFields count="1">
    <dataField name="Somme de Montant" fld="4" baseField="2" baseItem="0"/>
  </dataFields>
  <formats count="1">
    <format dxfId="13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Tableau croisé dynamique1" cacheId="7125" applyNumberFormats="0" applyBorderFormats="0" applyFontFormats="0" applyPatternFormats="0" applyAlignmentFormats="0" applyWidthHeightFormats="1" dataCaption="Valeurs" updatedVersion="8" minRefreshableVersion="3" itemPrintTitles="1" createdVersion="4" indent="0" outline="1" outlineData="1" multipleFieldFilters="0" rowHeaderCaption="Enveloppes">
  <location ref="Q11:R14" firstHeaderRow="1" firstDataRow="1" firstDataCol="1"/>
  <pivotFields count="5"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showAll="0"/>
    <pivotField dataField="1" showAll="0" defaultSubtotal="0"/>
  </pivotFields>
  <rowFields count="2">
    <field x="0"/>
    <field x="2"/>
  </rowFields>
  <rowItems count="3">
    <i>
      <x/>
    </i>
    <i r="1">
      <x/>
    </i>
    <i t="grand">
      <x/>
    </i>
  </rowItems>
  <colItems count="1">
    <i/>
  </colItems>
  <dataFields count="1">
    <dataField name="Somme de Montant" fld="4" baseField="0" baseItem="0" numFmtId="166"/>
  </dataFields>
  <formats count="5">
    <format dxfId="18">
      <pivotArea type="all" dataOnly="0" outline="0" fieldPosition="0"/>
    </format>
    <format dxfId="17">
      <pivotArea type="all" dataOnly="0" outline="0" fieldPosition="0"/>
    </format>
    <format dxfId="16">
      <pivotArea outline="0" fieldPosition="0">
        <references count="1">
          <reference field="4294967294" count="1">
            <x v="0"/>
          </reference>
        </references>
      </pivotArea>
    </format>
    <format dxfId="15">
      <pivotArea dataOnly="0" labelOnly="1" fieldPosition="0">
        <references count="1">
          <reference field="2" count="0"/>
        </references>
      </pivotArea>
    </format>
    <format dxfId="14">
      <pivotArea type="all" dataOnly="0" outline="0" fieldPosition="0"/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0000000}" name="ANALYSE DEPENSES" cacheId="7110" dataPosition="0" applyNumberFormats="0" applyBorderFormats="0" applyFontFormats="0" applyPatternFormats="0" applyAlignmentFormats="0" applyWidthHeightFormats="1" dataCaption="Valeurs" updatedVersion="8" minRefreshableVersion="3" itemPrintTitles="1" createdVersion="4" indent="0" showHeaders="0" outline="1" outlineData="1" multipleFieldFilters="0" chartFormat="2">
  <location ref="B20:D32" firstHeaderRow="0" firstDataRow="1" firstDataCol="1"/>
  <pivotFields count="6">
    <pivotField showAll="0" defaultSubtotal="0">
      <items count="13">
        <item x="0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"/>
      </items>
    </pivotField>
    <pivotField axis="axisRow" showAll="0" sortType="ascending">
      <items count="16">
        <item sd="0" x="11"/>
        <item x="0"/>
        <item x="13"/>
        <item x="9"/>
        <item x="3"/>
        <item x="1"/>
        <item x="8"/>
        <item x="7"/>
        <item x="10"/>
        <item x="5"/>
        <item x="6"/>
        <item x="12"/>
        <item x="14"/>
        <item x="4"/>
        <item x="2"/>
        <item t="default"/>
      </items>
    </pivotField>
    <pivotField showAll="0"/>
    <pivotField showAll="0"/>
    <pivotField showAll="0"/>
    <pivotField dataField="1" showAll="0"/>
  </pivotFields>
  <rowFields count="1">
    <field x="1"/>
  </rowFields>
  <rowItems count="12"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Montant total" fld="5" baseField="1" baseItem="2" numFmtId="166"/>
    <dataField name="Répartition" fld="5" showDataAs="percentOfTotal" baseField="0" baseItem="0" numFmtId="10"/>
  </dataFields>
  <formats count="2">
    <format dxfId="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">
      <pivotArea type="all" dataOnly="0" outline="0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1" showRowHeaders="1" showColHeaders="1" showRowStripes="0" showColStripes="0" showLastColumn="1"/>
  <filters count="1">
    <filter fld="1" type="captionNotEqual" evalOrder="-1" id="1" stringValue1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1000000}" name="Tableau croisé dynamique1" cacheId="7110" applyNumberFormats="0" applyBorderFormats="0" applyFontFormats="0" applyPatternFormats="0" applyAlignmentFormats="0" applyWidthHeightFormats="1" dataCaption="Valeurs" updatedVersion="8" minRefreshableVersion="3" itemPrintTitles="1" createdVersion="4" indent="0" showHeaders="0" outline="1" outlineData="1" multipleFieldFilters="0" chartFormat="1">
  <location ref="F20:H27" firstHeaderRow="0" firstDataRow="1" firstDataCol="1"/>
  <pivotFields count="6">
    <pivotField axis="axisRow" showAll="0" sortType="ascending">
      <items count="14"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h="1" x="1"/>
        <item t="default"/>
      </items>
    </pivotField>
    <pivotField showAll="0">
      <items count="16">
        <item h="1" x="11"/>
        <item h="1" x="0"/>
        <item h="1" x="13"/>
        <item h="1" x="9"/>
        <item h="1" x="3"/>
        <item h="1" x="1"/>
        <item h="1" x="8"/>
        <item h="1" x="7"/>
        <item h="1" x="10"/>
        <item h="1" x="5"/>
        <item x="6"/>
        <item h="1" x="12"/>
        <item h="1" x="14"/>
        <item h="1" x="4"/>
        <item h="1" x="2"/>
        <item t="default"/>
      </items>
    </pivotField>
    <pivotField showAll="0"/>
    <pivotField showAll="0"/>
    <pivotField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Montant total" fld="5" baseField="0" baseItem="2" numFmtId="167"/>
    <dataField name="Répartition" fld="5" showDataAs="percentOfTotal" baseField="0" baseItem="0" numFmtId="10"/>
  </dataFields>
  <formats count="4">
    <format dxfId="1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">
      <pivotArea outline="0" fieldPosition="0">
        <references count="1">
          <reference field="4294967294" count="1">
            <x v="0"/>
          </reference>
        </references>
      </pivotArea>
    </format>
    <format dxfId="9">
      <pivotArea type="all" dataOnly="0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0000000}" name="Tableau croisé dynamique1" cacheId="7105" applyNumberFormats="0" applyBorderFormats="0" applyFontFormats="0" applyPatternFormats="0" applyAlignmentFormats="0" applyWidthHeightFormats="1" dataCaption="Valeurs" updatedVersion="8" minRefreshableVersion="3" itemPrintTitles="1" createdVersion="4" indent="0" showHeaders="0" outline="1" outlineData="1" multipleFieldFilters="0">
  <location ref="M19:O22" firstHeaderRow="0" firstDataRow="1" firstDataCol="1"/>
  <pivotFields count="10">
    <pivotField showAll="0"/>
    <pivotField multipleItemSelectionAllowed="1" showAll="0" defaultSubtotal="0">
      <items count="1">
        <item x="0"/>
      </items>
    </pivotField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dataField="1" showAll="0"/>
    <pivotField showAll="0"/>
    <pivotField showAll="0"/>
    <pivotField dataField="1" showAll="0"/>
    <pivotField showAll="0"/>
  </pivotFields>
  <rowFields count="2">
    <field x="3"/>
    <field x="2"/>
  </rowFields>
  <rowItems count="3">
    <i>
      <x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Dépenses réelles" fld="5" baseField="3" baseItem="3"/>
    <dataField name="Somme de Reste à charge" fld="8" baseField="2" baseItem="0"/>
  </dataFields>
  <formats count="5"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">
      <pivotArea type="all" dataOnly="0" outline="0" fieldPosition="0"/>
    </format>
    <format dxfId="1">
      <pivotArea field="1" type="button" dataOnly="0" labelOnly="1" outline="0"/>
    </format>
    <format dxfId="0">
      <pivotArea type="all" dataOnly="0" outline="0" fieldPosition="0"/>
    </format>
  </formats>
  <pivotTableStyleInfo name="PivotStyleDark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00000000-0013-0000-FFFF-FFFF01000000}" sourceName="MOIS">
  <pivotTables>
    <pivotTable tabId="11" name="ANALYSE DEPENSES"/>
  </pivotTables>
  <data>
    <tabular pivotCacheId="2">
      <items count="13">
        <i x="0" s="1"/>
        <i x="2"/>
        <i x="3"/>
        <i x="4"/>
        <i x="5"/>
        <i x="6"/>
        <i x="7" nd="1"/>
        <i x="8" nd="1"/>
        <i x="9" nd="1"/>
        <i x="10" nd="1"/>
        <i x="11" nd="1"/>
        <i x="12" nd="1"/>
        <i x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égorie" xr10:uid="{00000000-0013-0000-FFFF-FFFF02000000}" sourceName="Catégorie">
  <pivotTables>
    <pivotTable tabId="11" name="Tableau croisé dynamique1"/>
  </pivotTables>
  <data>
    <tabular pivotCacheId="2" showMissing="0">
      <items count="15">
        <i x="11"/>
        <i x="0"/>
        <i x="13"/>
        <i x="9"/>
        <i x="3"/>
        <i x="1"/>
        <i x="8"/>
        <i x="7"/>
        <i x="10"/>
        <i x="5"/>
        <i x="6" s="1"/>
        <i x="12"/>
        <i x="14"/>
        <i x="4"/>
        <i x="2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1" xr10:uid="{00000000-0013-0000-FFFF-FFFF03000000}" sourceName="Mois">
  <pivotTables>
    <pivotTable tabId="5" name="Tableau croisé dynamique1"/>
  </pivotTables>
  <data>
    <tabular pivotCacheId="3">
      <items count="1"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ature" xr10:uid="{00000000-0013-0000-FFFF-FFFF04000000}" sourceName="Nature">
  <pivotTables>
    <pivotTable tabId="5" name="Tableau croisé dynamique1"/>
  </pivotTables>
  <data>
    <tabular pivotCacheId="3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IS" xr10:uid="{00000000-0014-0000-FFFF-FFFF01000000}" cache="Segment_MOIS" caption="MOIS" style="SlicerStyleDark6" rowHeight="241300"/>
  <slicer name="Catégories" xr10:uid="{00000000-0014-0000-FFFF-FFFF02000000}" cache="Segment_Catégorie" caption="Catégories" startItem="3" style="SlicerStyleDark5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is 1" xr10:uid="{00000000-0014-0000-FFFF-FFFF03000000}" cache="Segment_Mois1" caption="Mois" style="SlicerStyleDark4" rowHeight="241300"/>
  <slicer name="Nature" xr10:uid="{00000000-0014-0000-FFFF-FFFF04000000}" cache="Segment_Nature" caption="Nature" style="SlicerStyleDark4" rowHeight="241300"/>
</slicer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" Type="http://schemas.openxmlformats.org/officeDocument/2006/relationships/hyperlink" Target="https://makeyouhappy.podia.com/atelier-gerer-son-budget-pour-plus-de-serenite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2" Type="http://schemas.openxmlformats.org/officeDocument/2006/relationships/hyperlink" Target="https://www.youtube.com/c/juliemakeyouhappy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29" Type="http://schemas.openxmlformats.org/officeDocument/2006/relationships/ctrlProp" Target="../ctrlProps/ctrlProp23.xml"/><Relationship Id="rId1" Type="http://schemas.openxmlformats.org/officeDocument/2006/relationships/hyperlink" Target="http://www.make-you-happy.fr/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make-you-happy.fr/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8.xml"/><Relationship Id="rId21" Type="http://schemas.openxmlformats.org/officeDocument/2006/relationships/ctrlProp" Target="../ctrlProps/ctrlProp43.xml"/><Relationship Id="rId42" Type="http://schemas.openxmlformats.org/officeDocument/2006/relationships/ctrlProp" Target="../ctrlProps/ctrlProp64.xml"/><Relationship Id="rId47" Type="http://schemas.openxmlformats.org/officeDocument/2006/relationships/ctrlProp" Target="../ctrlProps/ctrlProp69.xml"/><Relationship Id="rId63" Type="http://schemas.openxmlformats.org/officeDocument/2006/relationships/ctrlProp" Target="../ctrlProps/ctrlProp85.xml"/><Relationship Id="rId68" Type="http://schemas.openxmlformats.org/officeDocument/2006/relationships/ctrlProp" Target="../ctrlProps/ctrlProp90.xml"/><Relationship Id="rId2" Type="http://schemas.openxmlformats.org/officeDocument/2006/relationships/printerSettings" Target="../printerSettings/printerSettings3.bin"/><Relationship Id="rId16" Type="http://schemas.openxmlformats.org/officeDocument/2006/relationships/ctrlProp" Target="../ctrlProps/ctrlProp38.xml"/><Relationship Id="rId29" Type="http://schemas.openxmlformats.org/officeDocument/2006/relationships/ctrlProp" Target="../ctrlProps/ctrlProp51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32" Type="http://schemas.openxmlformats.org/officeDocument/2006/relationships/ctrlProp" Target="../ctrlProps/ctrlProp54.xml"/><Relationship Id="rId37" Type="http://schemas.openxmlformats.org/officeDocument/2006/relationships/ctrlProp" Target="../ctrlProps/ctrlProp59.xml"/><Relationship Id="rId40" Type="http://schemas.openxmlformats.org/officeDocument/2006/relationships/ctrlProp" Target="../ctrlProps/ctrlProp62.xml"/><Relationship Id="rId45" Type="http://schemas.openxmlformats.org/officeDocument/2006/relationships/ctrlProp" Target="../ctrlProps/ctrlProp67.xml"/><Relationship Id="rId53" Type="http://schemas.openxmlformats.org/officeDocument/2006/relationships/ctrlProp" Target="../ctrlProps/ctrlProp75.xml"/><Relationship Id="rId58" Type="http://schemas.openxmlformats.org/officeDocument/2006/relationships/ctrlProp" Target="../ctrlProps/ctrlProp80.xml"/><Relationship Id="rId66" Type="http://schemas.openxmlformats.org/officeDocument/2006/relationships/ctrlProp" Target="../ctrlProps/ctrlProp88.xml"/><Relationship Id="rId5" Type="http://schemas.openxmlformats.org/officeDocument/2006/relationships/ctrlProp" Target="../ctrlProps/ctrlProp27.xml"/><Relationship Id="rId61" Type="http://schemas.openxmlformats.org/officeDocument/2006/relationships/ctrlProp" Target="../ctrlProps/ctrlProp83.xml"/><Relationship Id="rId19" Type="http://schemas.openxmlformats.org/officeDocument/2006/relationships/ctrlProp" Target="../ctrlProps/ctrlProp4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Relationship Id="rId30" Type="http://schemas.openxmlformats.org/officeDocument/2006/relationships/ctrlProp" Target="../ctrlProps/ctrlProp52.xml"/><Relationship Id="rId35" Type="http://schemas.openxmlformats.org/officeDocument/2006/relationships/ctrlProp" Target="../ctrlProps/ctrlProp57.xml"/><Relationship Id="rId43" Type="http://schemas.openxmlformats.org/officeDocument/2006/relationships/ctrlProp" Target="../ctrlProps/ctrlProp65.xml"/><Relationship Id="rId48" Type="http://schemas.openxmlformats.org/officeDocument/2006/relationships/ctrlProp" Target="../ctrlProps/ctrlProp70.xml"/><Relationship Id="rId56" Type="http://schemas.openxmlformats.org/officeDocument/2006/relationships/ctrlProp" Target="../ctrlProps/ctrlProp78.xml"/><Relationship Id="rId64" Type="http://schemas.openxmlformats.org/officeDocument/2006/relationships/ctrlProp" Target="../ctrlProps/ctrlProp86.xml"/><Relationship Id="rId69" Type="http://schemas.openxmlformats.org/officeDocument/2006/relationships/ctrlProp" Target="../ctrlProps/ctrlProp91.xml"/><Relationship Id="rId8" Type="http://schemas.openxmlformats.org/officeDocument/2006/relationships/ctrlProp" Target="../ctrlProps/ctrlProp30.xml"/><Relationship Id="rId51" Type="http://schemas.openxmlformats.org/officeDocument/2006/relationships/ctrlProp" Target="../ctrlProps/ctrlProp73.xml"/><Relationship Id="rId72" Type="http://schemas.openxmlformats.org/officeDocument/2006/relationships/ctrlProp" Target="../ctrlProps/ctrlProp94.xml"/><Relationship Id="rId3" Type="http://schemas.openxmlformats.org/officeDocument/2006/relationships/drawing" Target="../drawings/drawing3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33" Type="http://schemas.openxmlformats.org/officeDocument/2006/relationships/ctrlProp" Target="../ctrlProps/ctrlProp55.xml"/><Relationship Id="rId38" Type="http://schemas.openxmlformats.org/officeDocument/2006/relationships/ctrlProp" Target="../ctrlProps/ctrlProp60.xml"/><Relationship Id="rId46" Type="http://schemas.openxmlformats.org/officeDocument/2006/relationships/ctrlProp" Target="../ctrlProps/ctrlProp68.xml"/><Relationship Id="rId59" Type="http://schemas.openxmlformats.org/officeDocument/2006/relationships/ctrlProp" Target="../ctrlProps/ctrlProp81.xml"/><Relationship Id="rId67" Type="http://schemas.openxmlformats.org/officeDocument/2006/relationships/ctrlProp" Target="../ctrlProps/ctrlProp89.xml"/><Relationship Id="rId20" Type="http://schemas.openxmlformats.org/officeDocument/2006/relationships/ctrlProp" Target="../ctrlProps/ctrlProp42.xml"/><Relationship Id="rId41" Type="http://schemas.openxmlformats.org/officeDocument/2006/relationships/ctrlProp" Target="../ctrlProps/ctrlProp63.xml"/><Relationship Id="rId54" Type="http://schemas.openxmlformats.org/officeDocument/2006/relationships/ctrlProp" Target="../ctrlProps/ctrlProp76.xml"/><Relationship Id="rId62" Type="http://schemas.openxmlformats.org/officeDocument/2006/relationships/ctrlProp" Target="../ctrlProps/ctrlProp84.xml"/><Relationship Id="rId70" Type="http://schemas.openxmlformats.org/officeDocument/2006/relationships/ctrlProp" Target="../ctrlProps/ctrlProp92.xml"/><Relationship Id="rId1" Type="http://schemas.openxmlformats.org/officeDocument/2006/relationships/hyperlink" Target="https://www.make-you-happy.fr/" TargetMode="External"/><Relationship Id="rId6" Type="http://schemas.openxmlformats.org/officeDocument/2006/relationships/ctrlProp" Target="../ctrlProps/ctrlProp28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36" Type="http://schemas.openxmlformats.org/officeDocument/2006/relationships/ctrlProp" Target="../ctrlProps/ctrlProp58.xml"/><Relationship Id="rId49" Type="http://schemas.openxmlformats.org/officeDocument/2006/relationships/ctrlProp" Target="../ctrlProps/ctrlProp71.xml"/><Relationship Id="rId57" Type="http://schemas.openxmlformats.org/officeDocument/2006/relationships/ctrlProp" Target="../ctrlProps/ctrlProp79.xml"/><Relationship Id="rId10" Type="http://schemas.openxmlformats.org/officeDocument/2006/relationships/ctrlProp" Target="../ctrlProps/ctrlProp32.xml"/><Relationship Id="rId31" Type="http://schemas.openxmlformats.org/officeDocument/2006/relationships/ctrlProp" Target="../ctrlProps/ctrlProp53.xml"/><Relationship Id="rId44" Type="http://schemas.openxmlformats.org/officeDocument/2006/relationships/ctrlProp" Target="../ctrlProps/ctrlProp66.xml"/><Relationship Id="rId52" Type="http://schemas.openxmlformats.org/officeDocument/2006/relationships/ctrlProp" Target="../ctrlProps/ctrlProp74.xml"/><Relationship Id="rId60" Type="http://schemas.openxmlformats.org/officeDocument/2006/relationships/ctrlProp" Target="../ctrlProps/ctrlProp82.xml"/><Relationship Id="rId65" Type="http://schemas.openxmlformats.org/officeDocument/2006/relationships/ctrlProp" Target="../ctrlProps/ctrlProp87.xml"/><Relationship Id="rId73" Type="http://schemas.openxmlformats.org/officeDocument/2006/relationships/ctrlProp" Target="../ctrlProps/ctrlProp9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31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39" Type="http://schemas.openxmlformats.org/officeDocument/2006/relationships/ctrlProp" Target="../ctrlProps/ctrlProp61.xml"/><Relationship Id="rId34" Type="http://schemas.openxmlformats.org/officeDocument/2006/relationships/ctrlProp" Target="../ctrlProps/ctrlProp56.xml"/><Relationship Id="rId50" Type="http://schemas.openxmlformats.org/officeDocument/2006/relationships/ctrlProp" Target="../ctrlProps/ctrlProp72.xml"/><Relationship Id="rId55" Type="http://schemas.openxmlformats.org/officeDocument/2006/relationships/ctrlProp" Target="../ctrlProps/ctrlProp77.xml"/><Relationship Id="rId7" Type="http://schemas.openxmlformats.org/officeDocument/2006/relationships/ctrlProp" Target="../ctrlProps/ctrlProp29.xml"/><Relationship Id="rId71" Type="http://schemas.openxmlformats.org/officeDocument/2006/relationships/ctrlProp" Target="../ctrlProps/ctrlProp93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7.xml"/><Relationship Id="rId21" Type="http://schemas.openxmlformats.org/officeDocument/2006/relationships/ctrlProp" Target="../ctrlProps/ctrlProp111.xml"/><Relationship Id="rId42" Type="http://schemas.openxmlformats.org/officeDocument/2006/relationships/ctrlProp" Target="../ctrlProps/ctrlProp132.xml"/><Relationship Id="rId63" Type="http://schemas.openxmlformats.org/officeDocument/2006/relationships/ctrlProp" Target="../ctrlProps/ctrlProp153.xml"/><Relationship Id="rId84" Type="http://schemas.openxmlformats.org/officeDocument/2006/relationships/ctrlProp" Target="../ctrlProps/ctrlProp174.xml"/><Relationship Id="rId16" Type="http://schemas.openxmlformats.org/officeDocument/2006/relationships/ctrlProp" Target="../ctrlProps/ctrlProp106.xml"/><Relationship Id="rId107" Type="http://schemas.openxmlformats.org/officeDocument/2006/relationships/ctrlProp" Target="../ctrlProps/ctrlProp197.xml"/><Relationship Id="rId11" Type="http://schemas.openxmlformats.org/officeDocument/2006/relationships/ctrlProp" Target="../ctrlProps/ctrlProp101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53" Type="http://schemas.openxmlformats.org/officeDocument/2006/relationships/ctrlProp" Target="../ctrlProps/ctrlProp143.xml"/><Relationship Id="rId58" Type="http://schemas.openxmlformats.org/officeDocument/2006/relationships/ctrlProp" Target="../ctrlProps/ctrlProp148.xml"/><Relationship Id="rId74" Type="http://schemas.openxmlformats.org/officeDocument/2006/relationships/ctrlProp" Target="../ctrlProps/ctrlProp164.xml"/><Relationship Id="rId79" Type="http://schemas.openxmlformats.org/officeDocument/2006/relationships/ctrlProp" Target="../ctrlProps/ctrlProp169.xml"/><Relationship Id="rId102" Type="http://schemas.openxmlformats.org/officeDocument/2006/relationships/ctrlProp" Target="../ctrlProps/ctrlProp192.xml"/><Relationship Id="rId123" Type="http://schemas.openxmlformats.org/officeDocument/2006/relationships/ctrlProp" Target="../ctrlProps/ctrlProp213.xml"/><Relationship Id="rId128" Type="http://schemas.openxmlformats.org/officeDocument/2006/relationships/ctrlProp" Target="../ctrlProps/ctrlProp218.xml"/><Relationship Id="rId5" Type="http://schemas.openxmlformats.org/officeDocument/2006/relationships/vmlDrawing" Target="../drawings/vmlDrawing3.vml"/><Relationship Id="rId90" Type="http://schemas.openxmlformats.org/officeDocument/2006/relationships/ctrlProp" Target="../ctrlProps/ctrlProp180.xml"/><Relationship Id="rId95" Type="http://schemas.openxmlformats.org/officeDocument/2006/relationships/ctrlProp" Target="../ctrlProps/ctrlProp185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43" Type="http://schemas.openxmlformats.org/officeDocument/2006/relationships/ctrlProp" Target="../ctrlProps/ctrlProp133.xml"/><Relationship Id="rId48" Type="http://schemas.openxmlformats.org/officeDocument/2006/relationships/ctrlProp" Target="../ctrlProps/ctrlProp138.xml"/><Relationship Id="rId64" Type="http://schemas.openxmlformats.org/officeDocument/2006/relationships/ctrlProp" Target="../ctrlProps/ctrlProp154.xml"/><Relationship Id="rId69" Type="http://schemas.openxmlformats.org/officeDocument/2006/relationships/ctrlProp" Target="../ctrlProps/ctrlProp159.xml"/><Relationship Id="rId113" Type="http://schemas.openxmlformats.org/officeDocument/2006/relationships/ctrlProp" Target="../ctrlProps/ctrlProp203.xml"/><Relationship Id="rId118" Type="http://schemas.openxmlformats.org/officeDocument/2006/relationships/ctrlProp" Target="../ctrlProps/ctrlProp208.xml"/><Relationship Id="rId134" Type="http://schemas.openxmlformats.org/officeDocument/2006/relationships/ctrlProp" Target="../ctrlProps/ctrlProp224.xml"/><Relationship Id="rId80" Type="http://schemas.openxmlformats.org/officeDocument/2006/relationships/ctrlProp" Target="../ctrlProps/ctrlProp170.xml"/><Relationship Id="rId85" Type="http://schemas.openxmlformats.org/officeDocument/2006/relationships/ctrlProp" Target="../ctrlProps/ctrlProp175.x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59" Type="http://schemas.openxmlformats.org/officeDocument/2006/relationships/ctrlProp" Target="../ctrlProps/ctrlProp149.xml"/><Relationship Id="rId103" Type="http://schemas.openxmlformats.org/officeDocument/2006/relationships/ctrlProp" Target="../ctrlProps/ctrlProp193.xml"/><Relationship Id="rId108" Type="http://schemas.openxmlformats.org/officeDocument/2006/relationships/ctrlProp" Target="../ctrlProps/ctrlProp198.xml"/><Relationship Id="rId124" Type="http://schemas.openxmlformats.org/officeDocument/2006/relationships/ctrlProp" Target="../ctrlProps/ctrlProp214.xml"/><Relationship Id="rId129" Type="http://schemas.openxmlformats.org/officeDocument/2006/relationships/ctrlProp" Target="../ctrlProps/ctrlProp219.xml"/><Relationship Id="rId54" Type="http://schemas.openxmlformats.org/officeDocument/2006/relationships/ctrlProp" Target="../ctrlProps/ctrlProp144.xml"/><Relationship Id="rId70" Type="http://schemas.openxmlformats.org/officeDocument/2006/relationships/ctrlProp" Target="../ctrlProps/ctrlProp160.xml"/><Relationship Id="rId75" Type="http://schemas.openxmlformats.org/officeDocument/2006/relationships/ctrlProp" Target="../ctrlProps/ctrlProp165.xml"/><Relationship Id="rId91" Type="http://schemas.openxmlformats.org/officeDocument/2006/relationships/ctrlProp" Target="../ctrlProps/ctrlProp181.xml"/><Relationship Id="rId96" Type="http://schemas.openxmlformats.org/officeDocument/2006/relationships/ctrlProp" Target="../ctrlProps/ctrlProp186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96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49" Type="http://schemas.openxmlformats.org/officeDocument/2006/relationships/ctrlProp" Target="../ctrlProps/ctrlProp139.xml"/><Relationship Id="rId114" Type="http://schemas.openxmlformats.org/officeDocument/2006/relationships/ctrlProp" Target="../ctrlProps/ctrlProp204.xml"/><Relationship Id="rId119" Type="http://schemas.openxmlformats.org/officeDocument/2006/relationships/ctrlProp" Target="../ctrlProps/ctrlProp209.xml"/><Relationship Id="rId44" Type="http://schemas.openxmlformats.org/officeDocument/2006/relationships/ctrlProp" Target="../ctrlProps/ctrlProp134.xml"/><Relationship Id="rId60" Type="http://schemas.openxmlformats.org/officeDocument/2006/relationships/ctrlProp" Target="../ctrlProps/ctrlProp150.xml"/><Relationship Id="rId65" Type="http://schemas.openxmlformats.org/officeDocument/2006/relationships/ctrlProp" Target="../ctrlProps/ctrlProp155.xml"/><Relationship Id="rId81" Type="http://schemas.openxmlformats.org/officeDocument/2006/relationships/ctrlProp" Target="../ctrlProps/ctrlProp171.xml"/><Relationship Id="rId86" Type="http://schemas.openxmlformats.org/officeDocument/2006/relationships/ctrlProp" Target="../ctrlProps/ctrlProp176.xml"/><Relationship Id="rId130" Type="http://schemas.openxmlformats.org/officeDocument/2006/relationships/ctrlProp" Target="../ctrlProps/ctrlProp220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39" Type="http://schemas.openxmlformats.org/officeDocument/2006/relationships/ctrlProp" Target="../ctrlProps/ctrlProp129.xml"/><Relationship Id="rId109" Type="http://schemas.openxmlformats.org/officeDocument/2006/relationships/ctrlProp" Target="../ctrlProps/ctrlProp199.xml"/><Relationship Id="rId34" Type="http://schemas.openxmlformats.org/officeDocument/2006/relationships/ctrlProp" Target="../ctrlProps/ctrlProp124.xml"/><Relationship Id="rId50" Type="http://schemas.openxmlformats.org/officeDocument/2006/relationships/ctrlProp" Target="../ctrlProps/ctrlProp140.xml"/><Relationship Id="rId55" Type="http://schemas.openxmlformats.org/officeDocument/2006/relationships/ctrlProp" Target="../ctrlProps/ctrlProp145.xml"/><Relationship Id="rId76" Type="http://schemas.openxmlformats.org/officeDocument/2006/relationships/ctrlProp" Target="../ctrlProps/ctrlProp166.xml"/><Relationship Id="rId97" Type="http://schemas.openxmlformats.org/officeDocument/2006/relationships/ctrlProp" Target="../ctrlProps/ctrlProp187.xml"/><Relationship Id="rId104" Type="http://schemas.openxmlformats.org/officeDocument/2006/relationships/ctrlProp" Target="../ctrlProps/ctrlProp194.xml"/><Relationship Id="rId120" Type="http://schemas.openxmlformats.org/officeDocument/2006/relationships/ctrlProp" Target="../ctrlProps/ctrlProp210.xml"/><Relationship Id="rId125" Type="http://schemas.openxmlformats.org/officeDocument/2006/relationships/ctrlProp" Target="../ctrlProps/ctrlProp215.xml"/><Relationship Id="rId7" Type="http://schemas.openxmlformats.org/officeDocument/2006/relationships/ctrlProp" Target="../ctrlProps/ctrlProp97.xml"/><Relationship Id="rId71" Type="http://schemas.openxmlformats.org/officeDocument/2006/relationships/ctrlProp" Target="../ctrlProps/ctrlProp161.xml"/><Relationship Id="rId92" Type="http://schemas.openxmlformats.org/officeDocument/2006/relationships/ctrlProp" Target="../ctrlProps/ctrlProp182.xml"/><Relationship Id="rId2" Type="http://schemas.openxmlformats.org/officeDocument/2006/relationships/pivotTable" Target="../pivotTables/pivotTable2.xml"/><Relationship Id="rId29" Type="http://schemas.openxmlformats.org/officeDocument/2006/relationships/ctrlProp" Target="../ctrlProps/ctrlProp119.xml"/><Relationship Id="rId24" Type="http://schemas.openxmlformats.org/officeDocument/2006/relationships/ctrlProp" Target="../ctrlProps/ctrlProp114.xml"/><Relationship Id="rId40" Type="http://schemas.openxmlformats.org/officeDocument/2006/relationships/ctrlProp" Target="../ctrlProps/ctrlProp130.xml"/><Relationship Id="rId45" Type="http://schemas.openxmlformats.org/officeDocument/2006/relationships/ctrlProp" Target="../ctrlProps/ctrlProp135.xml"/><Relationship Id="rId66" Type="http://schemas.openxmlformats.org/officeDocument/2006/relationships/ctrlProp" Target="../ctrlProps/ctrlProp156.xml"/><Relationship Id="rId87" Type="http://schemas.openxmlformats.org/officeDocument/2006/relationships/ctrlProp" Target="../ctrlProps/ctrlProp177.xml"/><Relationship Id="rId110" Type="http://schemas.openxmlformats.org/officeDocument/2006/relationships/ctrlProp" Target="../ctrlProps/ctrlProp200.xml"/><Relationship Id="rId115" Type="http://schemas.openxmlformats.org/officeDocument/2006/relationships/ctrlProp" Target="../ctrlProps/ctrlProp205.xml"/><Relationship Id="rId131" Type="http://schemas.openxmlformats.org/officeDocument/2006/relationships/ctrlProp" Target="../ctrlProps/ctrlProp221.xml"/><Relationship Id="rId61" Type="http://schemas.openxmlformats.org/officeDocument/2006/relationships/ctrlProp" Target="../ctrlProps/ctrlProp151.xml"/><Relationship Id="rId82" Type="http://schemas.openxmlformats.org/officeDocument/2006/relationships/ctrlProp" Target="../ctrlProps/ctrlProp172.xml"/><Relationship Id="rId19" Type="http://schemas.openxmlformats.org/officeDocument/2006/relationships/ctrlProp" Target="../ctrlProps/ctrlProp109.xml"/><Relationship Id="rId14" Type="http://schemas.openxmlformats.org/officeDocument/2006/relationships/ctrlProp" Target="../ctrlProps/ctrlProp104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Relationship Id="rId56" Type="http://schemas.openxmlformats.org/officeDocument/2006/relationships/ctrlProp" Target="../ctrlProps/ctrlProp146.xml"/><Relationship Id="rId77" Type="http://schemas.openxmlformats.org/officeDocument/2006/relationships/ctrlProp" Target="../ctrlProps/ctrlProp167.xml"/><Relationship Id="rId100" Type="http://schemas.openxmlformats.org/officeDocument/2006/relationships/ctrlProp" Target="../ctrlProps/ctrlProp190.xml"/><Relationship Id="rId105" Type="http://schemas.openxmlformats.org/officeDocument/2006/relationships/ctrlProp" Target="../ctrlProps/ctrlProp195.xml"/><Relationship Id="rId126" Type="http://schemas.openxmlformats.org/officeDocument/2006/relationships/ctrlProp" Target="../ctrlProps/ctrlProp216.xml"/><Relationship Id="rId8" Type="http://schemas.openxmlformats.org/officeDocument/2006/relationships/ctrlProp" Target="../ctrlProps/ctrlProp98.xml"/><Relationship Id="rId51" Type="http://schemas.openxmlformats.org/officeDocument/2006/relationships/ctrlProp" Target="../ctrlProps/ctrlProp141.xml"/><Relationship Id="rId72" Type="http://schemas.openxmlformats.org/officeDocument/2006/relationships/ctrlProp" Target="../ctrlProps/ctrlProp162.xml"/><Relationship Id="rId93" Type="http://schemas.openxmlformats.org/officeDocument/2006/relationships/ctrlProp" Target="../ctrlProps/ctrlProp183.xml"/><Relationship Id="rId98" Type="http://schemas.openxmlformats.org/officeDocument/2006/relationships/ctrlProp" Target="../ctrlProps/ctrlProp188.xml"/><Relationship Id="rId121" Type="http://schemas.openxmlformats.org/officeDocument/2006/relationships/ctrlProp" Target="../ctrlProps/ctrlProp211.xml"/><Relationship Id="rId3" Type="http://schemas.openxmlformats.org/officeDocument/2006/relationships/printerSettings" Target="../printerSettings/printerSettings4.bin"/><Relationship Id="rId25" Type="http://schemas.openxmlformats.org/officeDocument/2006/relationships/ctrlProp" Target="../ctrlProps/ctrlProp115.xml"/><Relationship Id="rId46" Type="http://schemas.openxmlformats.org/officeDocument/2006/relationships/ctrlProp" Target="../ctrlProps/ctrlProp136.xml"/><Relationship Id="rId67" Type="http://schemas.openxmlformats.org/officeDocument/2006/relationships/ctrlProp" Target="../ctrlProps/ctrlProp157.xml"/><Relationship Id="rId116" Type="http://schemas.openxmlformats.org/officeDocument/2006/relationships/ctrlProp" Target="../ctrlProps/ctrlProp206.xml"/><Relationship Id="rId20" Type="http://schemas.openxmlformats.org/officeDocument/2006/relationships/ctrlProp" Target="../ctrlProps/ctrlProp110.xml"/><Relationship Id="rId41" Type="http://schemas.openxmlformats.org/officeDocument/2006/relationships/ctrlProp" Target="../ctrlProps/ctrlProp131.xml"/><Relationship Id="rId62" Type="http://schemas.openxmlformats.org/officeDocument/2006/relationships/ctrlProp" Target="../ctrlProps/ctrlProp152.xml"/><Relationship Id="rId83" Type="http://schemas.openxmlformats.org/officeDocument/2006/relationships/ctrlProp" Target="../ctrlProps/ctrlProp173.xml"/><Relationship Id="rId88" Type="http://schemas.openxmlformats.org/officeDocument/2006/relationships/ctrlProp" Target="../ctrlProps/ctrlProp178.xml"/><Relationship Id="rId111" Type="http://schemas.openxmlformats.org/officeDocument/2006/relationships/ctrlProp" Target="../ctrlProps/ctrlProp201.xml"/><Relationship Id="rId132" Type="http://schemas.openxmlformats.org/officeDocument/2006/relationships/ctrlProp" Target="../ctrlProps/ctrlProp222.xml"/><Relationship Id="rId15" Type="http://schemas.openxmlformats.org/officeDocument/2006/relationships/ctrlProp" Target="../ctrlProps/ctrlProp105.xml"/><Relationship Id="rId36" Type="http://schemas.openxmlformats.org/officeDocument/2006/relationships/ctrlProp" Target="../ctrlProps/ctrlProp126.xml"/><Relationship Id="rId57" Type="http://schemas.openxmlformats.org/officeDocument/2006/relationships/ctrlProp" Target="../ctrlProps/ctrlProp147.xml"/><Relationship Id="rId106" Type="http://schemas.openxmlformats.org/officeDocument/2006/relationships/ctrlProp" Target="../ctrlProps/ctrlProp196.xml"/><Relationship Id="rId127" Type="http://schemas.openxmlformats.org/officeDocument/2006/relationships/ctrlProp" Target="../ctrlProps/ctrlProp217.xml"/><Relationship Id="rId10" Type="http://schemas.openxmlformats.org/officeDocument/2006/relationships/ctrlProp" Target="../ctrlProps/ctrlProp100.xml"/><Relationship Id="rId31" Type="http://schemas.openxmlformats.org/officeDocument/2006/relationships/ctrlProp" Target="../ctrlProps/ctrlProp121.xml"/><Relationship Id="rId52" Type="http://schemas.openxmlformats.org/officeDocument/2006/relationships/ctrlProp" Target="../ctrlProps/ctrlProp142.xml"/><Relationship Id="rId73" Type="http://schemas.openxmlformats.org/officeDocument/2006/relationships/ctrlProp" Target="../ctrlProps/ctrlProp163.xml"/><Relationship Id="rId78" Type="http://schemas.openxmlformats.org/officeDocument/2006/relationships/ctrlProp" Target="../ctrlProps/ctrlProp168.xml"/><Relationship Id="rId94" Type="http://schemas.openxmlformats.org/officeDocument/2006/relationships/ctrlProp" Target="../ctrlProps/ctrlProp184.xml"/><Relationship Id="rId99" Type="http://schemas.openxmlformats.org/officeDocument/2006/relationships/ctrlProp" Target="../ctrlProps/ctrlProp189.xml"/><Relationship Id="rId101" Type="http://schemas.openxmlformats.org/officeDocument/2006/relationships/ctrlProp" Target="../ctrlProps/ctrlProp191.xml"/><Relationship Id="rId122" Type="http://schemas.openxmlformats.org/officeDocument/2006/relationships/ctrlProp" Target="../ctrlProps/ctrlProp212.xml"/><Relationship Id="rId4" Type="http://schemas.openxmlformats.org/officeDocument/2006/relationships/drawing" Target="../drawings/drawing4.xml"/><Relationship Id="rId9" Type="http://schemas.openxmlformats.org/officeDocument/2006/relationships/ctrlProp" Target="../ctrlProps/ctrlProp99.xml"/><Relationship Id="rId26" Type="http://schemas.openxmlformats.org/officeDocument/2006/relationships/ctrlProp" Target="../ctrlProps/ctrlProp116.xml"/><Relationship Id="rId47" Type="http://schemas.openxmlformats.org/officeDocument/2006/relationships/ctrlProp" Target="../ctrlProps/ctrlProp137.xml"/><Relationship Id="rId68" Type="http://schemas.openxmlformats.org/officeDocument/2006/relationships/ctrlProp" Target="../ctrlProps/ctrlProp158.xml"/><Relationship Id="rId89" Type="http://schemas.openxmlformats.org/officeDocument/2006/relationships/ctrlProp" Target="../ctrlProps/ctrlProp179.xml"/><Relationship Id="rId112" Type="http://schemas.openxmlformats.org/officeDocument/2006/relationships/ctrlProp" Target="../ctrlProps/ctrlProp202.xml"/><Relationship Id="rId133" Type="http://schemas.openxmlformats.org/officeDocument/2006/relationships/ctrlProp" Target="../ctrlProps/ctrlProp223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6.xml"/><Relationship Id="rId21" Type="http://schemas.openxmlformats.org/officeDocument/2006/relationships/ctrlProp" Target="../ctrlProps/ctrlProp241.xml"/><Relationship Id="rId42" Type="http://schemas.openxmlformats.org/officeDocument/2006/relationships/ctrlProp" Target="../ctrlProps/ctrlProp262.xml"/><Relationship Id="rId47" Type="http://schemas.openxmlformats.org/officeDocument/2006/relationships/ctrlProp" Target="../ctrlProps/ctrlProp267.xml"/><Relationship Id="rId63" Type="http://schemas.openxmlformats.org/officeDocument/2006/relationships/ctrlProp" Target="../ctrlProps/ctrlProp283.xml"/><Relationship Id="rId68" Type="http://schemas.openxmlformats.org/officeDocument/2006/relationships/ctrlProp" Target="../ctrlProps/ctrlProp28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236.xml"/><Relationship Id="rId29" Type="http://schemas.openxmlformats.org/officeDocument/2006/relationships/ctrlProp" Target="../ctrlProps/ctrlProp249.xml"/><Relationship Id="rId11" Type="http://schemas.openxmlformats.org/officeDocument/2006/relationships/ctrlProp" Target="../ctrlProps/ctrlProp231.xml"/><Relationship Id="rId24" Type="http://schemas.openxmlformats.org/officeDocument/2006/relationships/ctrlProp" Target="../ctrlProps/ctrlProp244.xml"/><Relationship Id="rId32" Type="http://schemas.openxmlformats.org/officeDocument/2006/relationships/ctrlProp" Target="../ctrlProps/ctrlProp252.xml"/><Relationship Id="rId37" Type="http://schemas.openxmlformats.org/officeDocument/2006/relationships/ctrlProp" Target="../ctrlProps/ctrlProp257.xml"/><Relationship Id="rId40" Type="http://schemas.openxmlformats.org/officeDocument/2006/relationships/ctrlProp" Target="../ctrlProps/ctrlProp260.xml"/><Relationship Id="rId45" Type="http://schemas.openxmlformats.org/officeDocument/2006/relationships/ctrlProp" Target="../ctrlProps/ctrlProp265.xml"/><Relationship Id="rId53" Type="http://schemas.openxmlformats.org/officeDocument/2006/relationships/ctrlProp" Target="../ctrlProps/ctrlProp273.xml"/><Relationship Id="rId58" Type="http://schemas.openxmlformats.org/officeDocument/2006/relationships/ctrlProp" Target="../ctrlProps/ctrlProp278.xml"/><Relationship Id="rId66" Type="http://schemas.openxmlformats.org/officeDocument/2006/relationships/ctrlProp" Target="../ctrlProps/ctrlProp286.xml"/><Relationship Id="rId5" Type="http://schemas.openxmlformats.org/officeDocument/2006/relationships/ctrlProp" Target="../ctrlProps/ctrlProp225.xml"/><Relationship Id="rId61" Type="http://schemas.openxmlformats.org/officeDocument/2006/relationships/ctrlProp" Target="../ctrlProps/ctrlProp281.xml"/><Relationship Id="rId19" Type="http://schemas.openxmlformats.org/officeDocument/2006/relationships/ctrlProp" Target="../ctrlProps/ctrlProp239.xml"/><Relationship Id="rId14" Type="http://schemas.openxmlformats.org/officeDocument/2006/relationships/ctrlProp" Target="../ctrlProps/ctrlProp234.xml"/><Relationship Id="rId22" Type="http://schemas.openxmlformats.org/officeDocument/2006/relationships/ctrlProp" Target="../ctrlProps/ctrlProp242.xml"/><Relationship Id="rId27" Type="http://schemas.openxmlformats.org/officeDocument/2006/relationships/ctrlProp" Target="../ctrlProps/ctrlProp247.xml"/><Relationship Id="rId30" Type="http://schemas.openxmlformats.org/officeDocument/2006/relationships/ctrlProp" Target="../ctrlProps/ctrlProp250.xml"/><Relationship Id="rId35" Type="http://schemas.openxmlformats.org/officeDocument/2006/relationships/ctrlProp" Target="../ctrlProps/ctrlProp255.xml"/><Relationship Id="rId43" Type="http://schemas.openxmlformats.org/officeDocument/2006/relationships/ctrlProp" Target="../ctrlProps/ctrlProp263.xml"/><Relationship Id="rId48" Type="http://schemas.openxmlformats.org/officeDocument/2006/relationships/ctrlProp" Target="../ctrlProps/ctrlProp268.xml"/><Relationship Id="rId56" Type="http://schemas.openxmlformats.org/officeDocument/2006/relationships/ctrlProp" Target="../ctrlProps/ctrlProp276.xml"/><Relationship Id="rId64" Type="http://schemas.openxmlformats.org/officeDocument/2006/relationships/ctrlProp" Target="../ctrlProps/ctrlProp284.xml"/><Relationship Id="rId69" Type="http://schemas.openxmlformats.org/officeDocument/2006/relationships/ctrlProp" Target="../ctrlProps/ctrlProp289.xml"/><Relationship Id="rId8" Type="http://schemas.openxmlformats.org/officeDocument/2006/relationships/ctrlProp" Target="../ctrlProps/ctrlProp228.xml"/><Relationship Id="rId51" Type="http://schemas.openxmlformats.org/officeDocument/2006/relationships/ctrlProp" Target="../ctrlProps/ctrlProp271.xml"/><Relationship Id="rId72" Type="http://schemas.openxmlformats.org/officeDocument/2006/relationships/ctrlProp" Target="../ctrlProps/ctrlProp292.xml"/><Relationship Id="rId3" Type="http://schemas.openxmlformats.org/officeDocument/2006/relationships/drawing" Target="../drawings/drawing5.xml"/><Relationship Id="rId12" Type="http://schemas.openxmlformats.org/officeDocument/2006/relationships/ctrlProp" Target="../ctrlProps/ctrlProp232.xml"/><Relationship Id="rId17" Type="http://schemas.openxmlformats.org/officeDocument/2006/relationships/ctrlProp" Target="../ctrlProps/ctrlProp237.xml"/><Relationship Id="rId25" Type="http://schemas.openxmlformats.org/officeDocument/2006/relationships/ctrlProp" Target="../ctrlProps/ctrlProp245.xml"/><Relationship Id="rId33" Type="http://schemas.openxmlformats.org/officeDocument/2006/relationships/ctrlProp" Target="../ctrlProps/ctrlProp253.xml"/><Relationship Id="rId38" Type="http://schemas.openxmlformats.org/officeDocument/2006/relationships/ctrlProp" Target="../ctrlProps/ctrlProp258.xml"/><Relationship Id="rId46" Type="http://schemas.openxmlformats.org/officeDocument/2006/relationships/ctrlProp" Target="../ctrlProps/ctrlProp266.xml"/><Relationship Id="rId59" Type="http://schemas.openxmlformats.org/officeDocument/2006/relationships/ctrlProp" Target="../ctrlProps/ctrlProp279.xml"/><Relationship Id="rId67" Type="http://schemas.openxmlformats.org/officeDocument/2006/relationships/ctrlProp" Target="../ctrlProps/ctrlProp287.xml"/><Relationship Id="rId20" Type="http://schemas.openxmlformats.org/officeDocument/2006/relationships/ctrlProp" Target="../ctrlProps/ctrlProp240.xml"/><Relationship Id="rId41" Type="http://schemas.openxmlformats.org/officeDocument/2006/relationships/ctrlProp" Target="../ctrlProps/ctrlProp261.xml"/><Relationship Id="rId54" Type="http://schemas.openxmlformats.org/officeDocument/2006/relationships/ctrlProp" Target="../ctrlProps/ctrlProp274.xml"/><Relationship Id="rId62" Type="http://schemas.openxmlformats.org/officeDocument/2006/relationships/ctrlProp" Target="../ctrlProps/ctrlProp282.xml"/><Relationship Id="rId70" Type="http://schemas.openxmlformats.org/officeDocument/2006/relationships/ctrlProp" Target="../ctrlProps/ctrlProp290.xml"/><Relationship Id="rId1" Type="http://schemas.openxmlformats.org/officeDocument/2006/relationships/hyperlink" Target="https://www.make-you-happy.fr/" TargetMode="External"/><Relationship Id="rId6" Type="http://schemas.openxmlformats.org/officeDocument/2006/relationships/ctrlProp" Target="../ctrlProps/ctrlProp226.xml"/><Relationship Id="rId15" Type="http://schemas.openxmlformats.org/officeDocument/2006/relationships/ctrlProp" Target="../ctrlProps/ctrlProp235.xml"/><Relationship Id="rId23" Type="http://schemas.openxmlformats.org/officeDocument/2006/relationships/ctrlProp" Target="../ctrlProps/ctrlProp243.xml"/><Relationship Id="rId28" Type="http://schemas.openxmlformats.org/officeDocument/2006/relationships/ctrlProp" Target="../ctrlProps/ctrlProp248.xml"/><Relationship Id="rId36" Type="http://schemas.openxmlformats.org/officeDocument/2006/relationships/ctrlProp" Target="../ctrlProps/ctrlProp256.xml"/><Relationship Id="rId49" Type="http://schemas.openxmlformats.org/officeDocument/2006/relationships/ctrlProp" Target="../ctrlProps/ctrlProp269.xml"/><Relationship Id="rId57" Type="http://schemas.openxmlformats.org/officeDocument/2006/relationships/ctrlProp" Target="../ctrlProps/ctrlProp277.xml"/><Relationship Id="rId10" Type="http://schemas.openxmlformats.org/officeDocument/2006/relationships/ctrlProp" Target="../ctrlProps/ctrlProp230.xml"/><Relationship Id="rId31" Type="http://schemas.openxmlformats.org/officeDocument/2006/relationships/ctrlProp" Target="../ctrlProps/ctrlProp251.xml"/><Relationship Id="rId44" Type="http://schemas.openxmlformats.org/officeDocument/2006/relationships/ctrlProp" Target="../ctrlProps/ctrlProp264.xml"/><Relationship Id="rId52" Type="http://schemas.openxmlformats.org/officeDocument/2006/relationships/ctrlProp" Target="../ctrlProps/ctrlProp272.xml"/><Relationship Id="rId60" Type="http://schemas.openxmlformats.org/officeDocument/2006/relationships/ctrlProp" Target="../ctrlProps/ctrlProp280.xml"/><Relationship Id="rId65" Type="http://schemas.openxmlformats.org/officeDocument/2006/relationships/ctrlProp" Target="../ctrlProps/ctrlProp285.xml"/><Relationship Id="rId73" Type="http://schemas.openxmlformats.org/officeDocument/2006/relationships/ctrlProp" Target="../ctrlProps/ctrlProp293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29.xml"/><Relationship Id="rId13" Type="http://schemas.openxmlformats.org/officeDocument/2006/relationships/ctrlProp" Target="../ctrlProps/ctrlProp233.xml"/><Relationship Id="rId18" Type="http://schemas.openxmlformats.org/officeDocument/2006/relationships/ctrlProp" Target="../ctrlProps/ctrlProp238.xml"/><Relationship Id="rId39" Type="http://schemas.openxmlformats.org/officeDocument/2006/relationships/ctrlProp" Target="../ctrlProps/ctrlProp259.xml"/><Relationship Id="rId34" Type="http://schemas.openxmlformats.org/officeDocument/2006/relationships/ctrlProp" Target="../ctrlProps/ctrlProp254.xml"/><Relationship Id="rId50" Type="http://schemas.openxmlformats.org/officeDocument/2006/relationships/ctrlProp" Target="../ctrlProps/ctrlProp270.xml"/><Relationship Id="rId55" Type="http://schemas.openxmlformats.org/officeDocument/2006/relationships/ctrlProp" Target="../ctrlProps/ctrlProp275.xml"/><Relationship Id="rId7" Type="http://schemas.openxmlformats.org/officeDocument/2006/relationships/ctrlProp" Target="../ctrlProps/ctrlProp227.xml"/><Relationship Id="rId71" Type="http://schemas.openxmlformats.org/officeDocument/2006/relationships/ctrlProp" Target="../ctrlProps/ctrlProp291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05.xml"/><Relationship Id="rId21" Type="http://schemas.openxmlformats.org/officeDocument/2006/relationships/ctrlProp" Target="../ctrlProps/ctrlProp309.xml"/><Relationship Id="rId42" Type="http://schemas.openxmlformats.org/officeDocument/2006/relationships/ctrlProp" Target="../ctrlProps/ctrlProp330.xml"/><Relationship Id="rId63" Type="http://schemas.openxmlformats.org/officeDocument/2006/relationships/ctrlProp" Target="../ctrlProps/ctrlProp351.xml"/><Relationship Id="rId84" Type="http://schemas.openxmlformats.org/officeDocument/2006/relationships/ctrlProp" Target="../ctrlProps/ctrlProp372.xml"/><Relationship Id="rId16" Type="http://schemas.openxmlformats.org/officeDocument/2006/relationships/ctrlProp" Target="../ctrlProps/ctrlProp304.xml"/><Relationship Id="rId107" Type="http://schemas.openxmlformats.org/officeDocument/2006/relationships/ctrlProp" Target="../ctrlProps/ctrlProp395.xml"/><Relationship Id="rId11" Type="http://schemas.openxmlformats.org/officeDocument/2006/relationships/ctrlProp" Target="../ctrlProps/ctrlProp299.xml"/><Relationship Id="rId32" Type="http://schemas.openxmlformats.org/officeDocument/2006/relationships/ctrlProp" Target="../ctrlProps/ctrlProp320.xml"/><Relationship Id="rId37" Type="http://schemas.openxmlformats.org/officeDocument/2006/relationships/ctrlProp" Target="../ctrlProps/ctrlProp325.xml"/><Relationship Id="rId53" Type="http://schemas.openxmlformats.org/officeDocument/2006/relationships/ctrlProp" Target="../ctrlProps/ctrlProp341.xml"/><Relationship Id="rId58" Type="http://schemas.openxmlformats.org/officeDocument/2006/relationships/ctrlProp" Target="../ctrlProps/ctrlProp346.xml"/><Relationship Id="rId74" Type="http://schemas.openxmlformats.org/officeDocument/2006/relationships/ctrlProp" Target="../ctrlProps/ctrlProp362.xml"/><Relationship Id="rId79" Type="http://schemas.openxmlformats.org/officeDocument/2006/relationships/ctrlProp" Target="../ctrlProps/ctrlProp367.xml"/><Relationship Id="rId102" Type="http://schemas.openxmlformats.org/officeDocument/2006/relationships/ctrlProp" Target="../ctrlProps/ctrlProp390.xml"/><Relationship Id="rId123" Type="http://schemas.openxmlformats.org/officeDocument/2006/relationships/ctrlProp" Target="../ctrlProps/ctrlProp411.xml"/><Relationship Id="rId128" Type="http://schemas.openxmlformats.org/officeDocument/2006/relationships/ctrlProp" Target="../ctrlProps/ctrlProp416.xml"/><Relationship Id="rId5" Type="http://schemas.openxmlformats.org/officeDocument/2006/relationships/vmlDrawing" Target="../drawings/vmlDrawing5.vml"/><Relationship Id="rId90" Type="http://schemas.openxmlformats.org/officeDocument/2006/relationships/ctrlProp" Target="../ctrlProps/ctrlProp378.xml"/><Relationship Id="rId95" Type="http://schemas.openxmlformats.org/officeDocument/2006/relationships/ctrlProp" Target="../ctrlProps/ctrlProp383.xml"/><Relationship Id="rId22" Type="http://schemas.openxmlformats.org/officeDocument/2006/relationships/ctrlProp" Target="../ctrlProps/ctrlProp310.xml"/><Relationship Id="rId27" Type="http://schemas.openxmlformats.org/officeDocument/2006/relationships/ctrlProp" Target="../ctrlProps/ctrlProp315.xml"/><Relationship Id="rId43" Type="http://schemas.openxmlformats.org/officeDocument/2006/relationships/ctrlProp" Target="../ctrlProps/ctrlProp331.xml"/><Relationship Id="rId48" Type="http://schemas.openxmlformats.org/officeDocument/2006/relationships/ctrlProp" Target="../ctrlProps/ctrlProp336.xml"/><Relationship Id="rId64" Type="http://schemas.openxmlformats.org/officeDocument/2006/relationships/ctrlProp" Target="../ctrlProps/ctrlProp352.xml"/><Relationship Id="rId69" Type="http://schemas.openxmlformats.org/officeDocument/2006/relationships/ctrlProp" Target="../ctrlProps/ctrlProp357.xml"/><Relationship Id="rId113" Type="http://schemas.openxmlformats.org/officeDocument/2006/relationships/ctrlProp" Target="../ctrlProps/ctrlProp401.xml"/><Relationship Id="rId118" Type="http://schemas.openxmlformats.org/officeDocument/2006/relationships/ctrlProp" Target="../ctrlProps/ctrlProp406.xml"/><Relationship Id="rId134" Type="http://schemas.openxmlformats.org/officeDocument/2006/relationships/ctrlProp" Target="../ctrlProps/ctrlProp422.xml"/><Relationship Id="rId80" Type="http://schemas.openxmlformats.org/officeDocument/2006/relationships/ctrlProp" Target="../ctrlProps/ctrlProp368.xml"/><Relationship Id="rId85" Type="http://schemas.openxmlformats.org/officeDocument/2006/relationships/ctrlProp" Target="../ctrlProps/ctrlProp373.xml"/><Relationship Id="rId12" Type="http://schemas.openxmlformats.org/officeDocument/2006/relationships/ctrlProp" Target="../ctrlProps/ctrlProp300.xml"/><Relationship Id="rId17" Type="http://schemas.openxmlformats.org/officeDocument/2006/relationships/ctrlProp" Target="../ctrlProps/ctrlProp305.xml"/><Relationship Id="rId33" Type="http://schemas.openxmlformats.org/officeDocument/2006/relationships/ctrlProp" Target="../ctrlProps/ctrlProp321.xml"/><Relationship Id="rId38" Type="http://schemas.openxmlformats.org/officeDocument/2006/relationships/ctrlProp" Target="../ctrlProps/ctrlProp326.xml"/><Relationship Id="rId59" Type="http://schemas.openxmlformats.org/officeDocument/2006/relationships/ctrlProp" Target="../ctrlProps/ctrlProp347.xml"/><Relationship Id="rId103" Type="http://schemas.openxmlformats.org/officeDocument/2006/relationships/ctrlProp" Target="../ctrlProps/ctrlProp391.xml"/><Relationship Id="rId108" Type="http://schemas.openxmlformats.org/officeDocument/2006/relationships/ctrlProp" Target="../ctrlProps/ctrlProp396.xml"/><Relationship Id="rId124" Type="http://schemas.openxmlformats.org/officeDocument/2006/relationships/ctrlProp" Target="../ctrlProps/ctrlProp412.xml"/><Relationship Id="rId129" Type="http://schemas.openxmlformats.org/officeDocument/2006/relationships/ctrlProp" Target="../ctrlProps/ctrlProp417.xml"/><Relationship Id="rId54" Type="http://schemas.openxmlformats.org/officeDocument/2006/relationships/ctrlProp" Target="../ctrlProps/ctrlProp342.xml"/><Relationship Id="rId70" Type="http://schemas.openxmlformats.org/officeDocument/2006/relationships/ctrlProp" Target="../ctrlProps/ctrlProp358.xml"/><Relationship Id="rId75" Type="http://schemas.openxmlformats.org/officeDocument/2006/relationships/ctrlProp" Target="../ctrlProps/ctrlProp363.xml"/><Relationship Id="rId91" Type="http://schemas.openxmlformats.org/officeDocument/2006/relationships/ctrlProp" Target="../ctrlProps/ctrlProp379.xml"/><Relationship Id="rId96" Type="http://schemas.openxmlformats.org/officeDocument/2006/relationships/ctrlProp" Target="../ctrlProps/ctrlProp384.xml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294.xml"/><Relationship Id="rId23" Type="http://schemas.openxmlformats.org/officeDocument/2006/relationships/ctrlProp" Target="../ctrlProps/ctrlProp311.xml"/><Relationship Id="rId28" Type="http://schemas.openxmlformats.org/officeDocument/2006/relationships/ctrlProp" Target="../ctrlProps/ctrlProp316.xml"/><Relationship Id="rId49" Type="http://schemas.openxmlformats.org/officeDocument/2006/relationships/ctrlProp" Target="../ctrlProps/ctrlProp337.xml"/><Relationship Id="rId114" Type="http://schemas.openxmlformats.org/officeDocument/2006/relationships/ctrlProp" Target="../ctrlProps/ctrlProp402.xml"/><Relationship Id="rId119" Type="http://schemas.openxmlformats.org/officeDocument/2006/relationships/ctrlProp" Target="../ctrlProps/ctrlProp407.xml"/><Relationship Id="rId44" Type="http://schemas.openxmlformats.org/officeDocument/2006/relationships/ctrlProp" Target="../ctrlProps/ctrlProp332.xml"/><Relationship Id="rId60" Type="http://schemas.openxmlformats.org/officeDocument/2006/relationships/ctrlProp" Target="../ctrlProps/ctrlProp348.xml"/><Relationship Id="rId65" Type="http://schemas.openxmlformats.org/officeDocument/2006/relationships/ctrlProp" Target="../ctrlProps/ctrlProp353.xml"/><Relationship Id="rId81" Type="http://schemas.openxmlformats.org/officeDocument/2006/relationships/ctrlProp" Target="../ctrlProps/ctrlProp369.xml"/><Relationship Id="rId86" Type="http://schemas.openxmlformats.org/officeDocument/2006/relationships/ctrlProp" Target="../ctrlProps/ctrlProp374.xml"/><Relationship Id="rId130" Type="http://schemas.openxmlformats.org/officeDocument/2006/relationships/ctrlProp" Target="../ctrlProps/ctrlProp418.xml"/><Relationship Id="rId13" Type="http://schemas.openxmlformats.org/officeDocument/2006/relationships/ctrlProp" Target="../ctrlProps/ctrlProp301.xml"/><Relationship Id="rId18" Type="http://schemas.openxmlformats.org/officeDocument/2006/relationships/ctrlProp" Target="../ctrlProps/ctrlProp306.xml"/><Relationship Id="rId39" Type="http://schemas.openxmlformats.org/officeDocument/2006/relationships/ctrlProp" Target="../ctrlProps/ctrlProp327.xml"/><Relationship Id="rId109" Type="http://schemas.openxmlformats.org/officeDocument/2006/relationships/ctrlProp" Target="../ctrlProps/ctrlProp397.xml"/><Relationship Id="rId34" Type="http://schemas.openxmlformats.org/officeDocument/2006/relationships/ctrlProp" Target="../ctrlProps/ctrlProp322.xml"/><Relationship Id="rId50" Type="http://schemas.openxmlformats.org/officeDocument/2006/relationships/ctrlProp" Target="../ctrlProps/ctrlProp338.xml"/><Relationship Id="rId55" Type="http://schemas.openxmlformats.org/officeDocument/2006/relationships/ctrlProp" Target="../ctrlProps/ctrlProp343.xml"/><Relationship Id="rId76" Type="http://schemas.openxmlformats.org/officeDocument/2006/relationships/ctrlProp" Target="../ctrlProps/ctrlProp364.xml"/><Relationship Id="rId97" Type="http://schemas.openxmlformats.org/officeDocument/2006/relationships/ctrlProp" Target="../ctrlProps/ctrlProp385.xml"/><Relationship Id="rId104" Type="http://schemas.openxmlformats.org/officeDocument/2006/relationships/ctrlProp" Target="../ctrlProps/ctrlProp392.xml"/><Relationship Id="rId120" Type="http://schemas.openxmlformats.org/officeDocument/2006/relationships/ctrlProp" Target="../ctrlProps/ctrlProp408.xml"/><Relationship Id="rId125" Type="http://schemas.openxmlformats.org/officeDocument/2006/relationships/ctrlProp" Target="../ctrlProps/ctrlProp413.xml"/><Relationship Id="rId7" Type="http://schemas.openxmlformats.org/officeDocument/2006/relationships/ctrlProp" Target="../ctrlProps/ctrlProp295.xml"/><Relationship Id="rId71" Type="http://schemas.openxmlformats.org/officeDocument/2006/relationships/ctrlProp" Target="../ctrlProps/ctrlProp359.xml"/><Relationship Id="rId92" Type="http://schemas.openxmlformats.org/officeDocument/2006/relationships/ctrlProp" Target="../ctrlProps/ctrlProp380.xml"/><Relationship Id="rId2" Type="http://schemas.openxmlformats.org/officeDocument/2006/relationships/pivotTable" Target="../pivotTables/pivotTable4.xml"/><Relationship Id="rId29" Type="http://schemas.openxmlformats.org/officeDocument/2006/relationships/ctrlProp" Target="../ctrlProps/ctrlProp317.xml"/><Relationship Id="rId24" Type="http://schemas.openxmlformats.org/officeDocument/2006/relationships/ctrlProp" Target="../ctrlProps/ctrlProp312.xml"/><Relationship Id="rId40" Type="http://schemas.openxmlformats.org/officeDocument/2006/relationships/ctrlProp" Target="../ctrlProps/ctrlProp328.xml"/><Relationship Id="rId45" Type="http://schemas.openxmlformats.org/officeDocument/2006/relationships/ctrlProp" Target="../ctrlProps/ctrlProp333.xml"/><Relationship Id="rId66" Type="http://schemas.openxmlformats.org/officeDocument/2006/relationships/ctrlProp" Target="../ctrlProps/ctrlProp354.xml"/><Relationship Id="rId87" Type="http://schemas.openxmlformats.org/officeDocument/2006/relationships/ctrlProp" Target="../ctrlProps/ctrlProp375.xml"/><Relationship Id="rId110" Type="http://schemas.openxmlformats.org/officeDocument/2006/relationships/ctrlProp" Target="../ctrlProps/ctrlProp398.xml"/><Relationship Id="rId115" Type="http://schemas.openxmlformats.org/officeDocument/2006/relationships/ctrlProp" Target="../ctrlProps/ctrlProp403.xml"/><Relationship Id="rId131" Type="http://schemas.openxmlformats.org/officeDocument/2006/relationships/ctrlProp" Target="../ctrlProps/ctrlProp419.xml"/><Relationship Id="rId61" Type="http://schemas.openxmlformats.org/officeDocument/2006/relationships/ctrlProp" Target="../ctrlProps/ctrlProp349.xml"/><Relationship Id="rId82" Type="http://schemas.openxmlformats.org/officeDocument/2006/relationships/ctrlProp" Target="../ctrlProps/ctrlProp370.xml"/><Relationship Id="rId19" Type="http://schemas.openxmlformats.org/officeDocument/2006/relationships/ctrlProp" Target="../ctrlProps/ctrlProp307.xml"/><Relationship Id="rId14" Type="http://schemas.openxmlformats.org/officeDocument/2006/relationships/ctrlProp" Target="../ctrlProps/ctrlProp302.xml"/><Relationship Id="rId30" Type="http://schemas.openxmlformats.org/officeDocument/2006/relationships/ctrlProp" Target="../ctrlProps/ctrlProp318.xml"/><Relationship Id="rId35" Type="http://schemas.openxmlformats.org/officeDocument/2006/relationships/ctrlProp" Target="../ctrlProps/ctrlProp323.xml"/><Relationship Id="rId56" Type="http://schemas.openxmlformats.org/officeDocument/2006/relationships/ctrlProp" Target="../ctrlProps/ctrlProp344.xml"/><Relationship Id="rId77" Type="http://schemas.openxmlformats.org/officeDocument/2006/relationships/ctrlProp" Target="../ctrlProps/ctrlProp365.xml"/><Relationship Id="rId100" Type="http://schemas.openxmlformats.org/officeDocument/2006/relationships/ctrlProp" Target="../ctrlProps/ctrlProp388.xml"/><Relationship Id="rId105" Type="http://schemas.openxmlformats.org/officeDocument/2006/relationships/ctrlProp" Target="../ctrlProps/ctrlProp393.xml"/><Relationship Id="rId126" Type="http://schemas.openxmlformats.org/officeDocument/2006/relationships/ctrlProp" Target="../ctrlProps/ctrlProp414.xml"/><Relationship Id="rId8" Type="http://schemas.openxmlformats.org/officeDocument/2006/relationships/ctrlProp" Target="../ctrlProps/ctrlProp296.xml"/><Relationship Id="rId51" Type="http://schemas.openxmlformats.org/officeDocument/2006/relationships/ctrlProp" Target="../ctrlProps/ctrlProp339.xml"/><Relationship Id="rId72" Type="http://schemas.openxmlformats.org/officeDocument/2006/relationships/ctrlProp" Target="../ctrlProps/ctrlProp360.xml"/><Relationship Id="rId93" Type="http://schemas.openxmlformats.org/officeDocument/2006/relationships/ctrlProp" Target="../ctrlProps/ctrlProp381.xml"/><Relationship Id="rId98" Type="http://schemas.openxmlformats.org/officeDocument/2006/relationships/ctrlProp" Target="../ctrlProps/ctrlProp386.xml"/><Relationship Id="rId121" Type="http://schemas.openxmlformats.org/officeDocument/2006/relationships/ctrlProp" Target="../ctrlProps/ctrlProp409.xml"/><Relationship Id="rId3" Type="http://schemas.openxmlformats.org/officeDocument/2006/relationships/printerSettings" Target="../printerSettings/printerSettings6.bin"/><Relationship Id="rId25" Type="http://schemas.openxmlformats.org/officeDocument/2006/relationships/ctrlProp" Target="../ctrlProps/ctrlProp313.xml"/><Relationship Id="rId46" Type="http://schemas.openxmlformats.org/officeDocument/2006/relationships/ctrlProp" Target="../ctrlProps/ctrlProp334.xml"/><Relationship Id="rId67" Type="http://schemas.openxmlformats.org/officeDocument/2006/relationships/ctrlProp" Target="../ctrlProps/ctrlProp355.xml"/><Relationship Id="rId116" Type="http://schemas.openxmlformats.org/officeDocument/2006/relationships/ctrlProp" Target="../ctrlProps/ctrlProp404.xml"/><Relationship Id="rId20" Type="http://schemas.openxmlformats.org/officeDocument/2006/relationships/ctrlProp" Target="../ctrlProps/ctrlProp308.xml"/><Relationship Id="rId41" Type="http://schemas.openxmlformats.org/officeDocument/2006/relationships/ctrlProp" Target="../ctrlProps/ctrlProp329.xml"/><Relationship Id="rId62" Type="http://schemas.openxmlformats.org/officeDocument/2006/relationships/ctrlProp" Target="../ctrlProps/ctrlProp350.xml"/><Relationship Id="rId83" Type="http://schemas.openxmlformats.org/officeDocument/2006/relationships/ctrlProp" Target="../ctrlProps/ctrlProp371.xml"/><Relationship Id="rId88" Type="http://schemas.openxmlformats.org/officeDocument/2006/relationships/ctrlProp" Target="../ctrlProps/ctrlProp376.xml"/><Relationship Id="rId111" Type="http://schemas.openxmlformats.org/officeDocument/2006/relationships/ctrlProp" Target="../ctrlProps/ctrlProp399.xml"/><Relationship Id="rId132" Type="http://schemas.openxmlformats.org/officeDocument/2006/relationships/ctrlProp" Target="../ctrlProps/ctrlProp420.xml"/><Relationship Id="rId15" Type="http://schemas.openxmlformats.org/officeDocument/2006/relationships/ctrlProp" Target="../ctrlProps/ctrlProp303.xml"/><Relationship Id="rId36" Type="http://schemas.openxmlformats.org/officeDocument/2006/relationships/ctrlProp" Target="../ctrlProps/ctrlProp324.xml"/><Relationship Id="rId57" Type="http://schemas.openxmlformats.org/officeDocument/2006/relationships/ctrlProp" Target="../ctrlProps/ctrlProp345.xml"/><Relationship Id="rId106" Type="http://schemas.openxmlformats.org/officeDocument/2006/relationships/ctrlProp" Target="../ctrlProps/ctrlProp394.xml"/><Relationship Id="rId127" Type="http://schemas.openxmlformats.org/officeDocument/2006/relationships/ctrlProp" Target="../ctrlProps/ctrlProp415.xml"/><Relationship Id="rId10" Type="http://schemas.openxmlformats.org/officeDocument/2006/relationships/ctrlProp" Target="../ctrlProps/ctrlProp298.xml"/><Relationship Id="rId31" Type="http://schemas.openxmlformats.org/officeDocument/2006/relationships/ctrlProp" Target="../ctrlProps/ctrlProp319.xml"/><Relationship Id="rId52" Type="http://schemas.openxmlformats.org/officeDocument/2006/relationships/ctrlProp" Target="../ctrlProps/ctrlProp340.xml"/><Relationship Id="rId73" Type="http://schemas.openxmlformats.org/officeDocument/2006/relationships/ctrlProp" Target="../ctrlProps/ctrlProp361.xml"/><Relationship Id="rId78" Type="http://schemas.openxmlformats.org/officeDocument/2006/relationships/ctrlProp" Target="../ctrlProps/ctrlProp366.xml"/><Relationship Id="rId94" Type="http://schemas.openxmlformats.org/officeDocument/2006/relationships/ctrlProp" Target="../ctrlProps/ctrlProp382.xml"/><Relationship Id="rId99" Type="http://schemas.openxmlformats.org/officeDocument/2006/relationships/ctrlProp" Target="../ctrlProps/ctrlProp387.xml"/><Relationship Id="rId101" Type="http://schemas.openxmlformats.org/officeDocument/2006/relationships/ctrlProp" Target="../ctrlProps/ctrlProp389.xml"/><Relationship Id="rId122" Type="http://schemas.openxmlformats.org/officeDocument/2006/relationships/ctrlProp" Target="../ctrlProps/ctrlProp410.xml"/><Relationship Id="rId4" Type="http://schemas.openxmlformats.org/officeDocument/2006/relationships/drawing" Target="../drawings/drawing6.xml"/><Relationship Id="rId9" Type="http://schemas.openxmlformats.org/officeDocument/2006/relationships/ctrlProp" Target="../ctrlProps/ctrlProp297.xml"/><Relationship Id="rId26" Type="http://schemas.openxmlformats.org/officeDocument/2006/relationships/ctrlProp" Target="../ctrlProps/ctrlProp314.xml"/><Relationship Id="rId47" Type="http://schemas.openxmlformats.org/officeDocument/2006/relationships/ctrlProp" Target="../ctrlProps/ctrlProp335.xml"/><Relationship Id="rId68" Type="http://schemas.openxmlformats.org/officeDocument/2006/relationships/ctrlProp" Target="../ctrlProps/ctrlProp356.xml"/><Relationship Id="rId89" Type="http://schemas.openxmlformats.org/officeDocument/2006/relationships/ctrlProp" Target="../ctrlProps/ctrlProp377.xml"/><Relationship Id="rId112" Type="http://schemas.openxmlformats.org/officeDocument/2006/relationships/ctrlProp" Target="../ctrlProps/ctrlProp400.xml"/><Relationship Id="rId133" Type="http://schemas.openxmlformats.org/officeDocument/2006/relationships/ctrlProp" Target="../ctrlProps/ctrlProp421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44.xml"/><Relationship Id="rId21" Type="http://schemas.openxmlformats.org/officeDocument/2006/relationships/ctrlProp" Target="../ctrlProps/ctrlProp439.xml"/><Relationship Id="rId42" Type="http://schemas.openxmlformats.org/officeDocument/2006/relationships/ctrlProp" Target="../ctrlProps/ctrlProp460.xml"/><Relationship Id="rId47" Type="http://schemas.openxmlformats.org/officeDocument/2006/relationships/ctrlProp" Target="../ctrlProps/ctrlProp465.xml"/><Relationship Id="rId63" Type="http://schemas.openxmlformats.org/officeDocument/2006/relationships/ctrlProp" Target="../ctrlProps/ctrlProp481.xml"/><Relationship Id="rId68" Type="http://schemas.openxmlformats.org/officeDocument/2006/relationships/ctrlProp" Target="../ctrlProps/ctrlProp486.xml"/><Relationship Id="rId2" Type="http://schemas.openxmlformats.org/officeDocument/2006/relationships/printerSettings" Target="../printerSettings/printerSettings7.bin"/><Relationship Id="rId16" Type="http://schemas.openxmlformats.org/officeDocument/2006/relationships/ctrlProp" Target="../ctrlProps/ctrlProp434.xml"/><Relationship Id="rId29" Type="http://schemas.openxmlformats.org/officeDocument/2006/relationships/ctrlProp" Target="../ctrlProps/ctrlProp447.xml"/><Relationship Id="rId11" Type="http://schemas.openxmlformats.org/officeDocument/2006/relationships/ctrlProp" Target="../ctrlProps/ctrlProp429.xml"/><Relationship Id="rId24" Type="http://schemas.openxmlformats.org/officeDocument/2006/relationships/ctrlProp" Target="../ctrlProps/ctrlProp442.xml"/><Relationship Id="rId32" Type="http://schemas.openxmlformats.org/officeDocument/2006/relationships/ctrlProp" Target="../ctrlProps/ctrlProp450.xml"/><Relationship Id="rId37" Type="http://schemas.openxmlformats.org/officeDocument/2006/relationships/ctrlProp" Target="../ctrlProps/ctrlProp455.xml"/><Relationship Id="rId40" Type="http://schemas.openxmlformats.org/officeDocument/2006/relationships/ctrlProp" Target="../ctrlProps/ctrlProp458.xml"/><Relationship Id="rId45" Type="http://schemas.openxmlformats.org/officeDocument/2006/relationships/ctrlProp" Target="../ctrlProps/ctrlProp463.xml"/><Relationship Id="rId53" Type="http://schemas.openxmlformats.org/officeDocument/2006/relationships/ctrlProp" Target="../ctrlProps/ctrlProp471.xml"/><Relationship Id="rId58" Type="http://schemas.openxmlformats.org/officeDocument/2006/relationships/ctrlProp" Target="../ctrlProps/ctrlProp476.xml"/><Relationship Id="rId66" Type="http://schemas.openxmlformats.org/officeDocument/2006/relationships/ctrlProp" Target="../ctrlProps/ctrlProp484.xml"/><Relationship Id="rId5" Type="http://schemas.openxmlformats.org/officeDocument/2006/relationships/ctrlProp" Target="../ctrlProps/ctrlProp423.xml"/><Relationship Id="rId61" Type="http://schemas.openxmlformats.org/officeDocument/2006/relationships/ctrlProp" Target="../ctrlProps/ctrlProp479.xml"/><Relationship Id="rId19" Type="http://schemas.openxmlformats.org/officeDocument/2006/relationships/ctrlProp" Target="../ctrlProps/ctrlProp437.xml"/><Relationship Id="rId14" Type="http://schemas.openxmlformats.org/officeDocument/2006/relationships/ctrlProp" Target="../ctrlProps/ctrlProp432.xml"/><Relationship Id="rId22" Type="http://schemas.openxmlformats.org/officeDocument/2006/relationships/ctrlProp" Target="../ctrlProps/ctrlProp440.xml"/><Relationship Id="rId27" Type="http://schemas.openxmlformats.org/officeDocument/2006/relationships/ctrlProp" Target="../ctrlProps/ctrlProp445.xml"/><Relationship Id="rId30" Type="http://schemas.openxmlformats.org/officeDocument/2006/relationships/ctrlProp" Target="../ctrlProps/ctrlProp448.xml"/><Relationship Id="rId35" Type="http://schemas.openxmlformats.org/officeDocument/2006/relationships/ctrlProp" Target="../ctrlProps/ctrlProp453.xml"/><Relationship Id="rId43" Type="http://schemas.openxmlformats.org/officeDocument/2006/relationships/ctrlProp" Target="../ctrlProps/ctrlProp461.xml"/><Relationship Id="rId48" Type="http://schemas.openxmlformats.org/officeDocument/2006/relationships/ctrlProp" Target="../ctrlProps/ctrlProp466.xml"/><Relationship Id="rId56" Type="http://schemas.openxmlformats.org/officeDocument/2006/relationships/ctrlProp" Target="../ctrlProps/ctrlProp474.xml"/><Relationship Id="rId64" Type="http://schemas.openxmlformats.org/officeDocument/2006/relationships/ctrlProp" Target="../ctrlProps/ctrlProp482.xml"/><Relationship Id="rId69" Type="http://schemas.openxmlformats.org/officeDocument/2006/relationships/ctrlProp" Target="../ctrlProps/ctrlProp487.xml"/><Relationship Id="rId8" Type="http://schemas.openxmlformats.org/officeDocument/2006/relationships/ctrlProp" Target="../ctrlProps/ctrlProp426.xml"/><Relationship Id="rId51" Type="http://schemas.openxmlformats.org/officeDocument/2006/relationships/ctrlProp" Target="../ctrlProps/ctrlProp469.xml"/><Relationship Id="rId72" Type="http://schemas.openxmlformats.org/officeDocument/2006/relationships/ctrlProp" Target="../ctrlProps/ctrlProp490.xml"/><Relationship Id="rId3" Type="http://schemas.openxmlformats.org/officeDocument/2006/relationships/drawing" Target="../drawings/drawing7.xml"/><Relationship Id="rId12" Type="http://schemas.openxmlformats.org/officeDocument/2006/relationships/ctrlProp" Target="../ctrlProps/ctrlProp430.xml"/><Relationship Id="rId17" Type="http://schemas.openxmlformats.org/officeDocument/2006/relationships/ctrlProp" Target="../ctrlProps/ctrlProp435.xml"/><Relationship Id="rId25" Type="http://schemas.openxmlformats.org/officeDocument/2006/relationships/ctrlProp" Target="../ctrlProps/ctrlProp443.xml"/><Relationship Id="rId33" Type="http://schemas.openxmlformats.org/officeDocument/2006/relationships/ctrlProp" Target="../ctrlProps/ctrlProp451.xml"/><Relationship Id="rId38" Type="http://schemas.openxmlformats.org/officeDocument/2006/relationships/ctrlProp" Target="../ctrlProps/ctrlProp456.xml"/><Relationship Id="rId46" Type="http://schemas.openxmlformats.org/officeDocument/2006/relationships/ctrlProp" Target="../ctrlProps/ctrlProp464.xml"/><Relationship Id="rId59" Type="http://schemas.openxmlformats.org/officeDocument/2006/relationships/ctrlProp" Target="../ctrlProps/ctrlProp477.xml"/><Relationship Id="rId67" Type="http://schemas.openxmlformats.org/officeDocument/2006/relationships/ctrlProp" Target="../ctrlProps/ctrlProp485.xml"/><Relationship Id="rId20" Type="http://schemas.openxmlformats.org/officeDocument/2006/relationships/ctrlProp" Target="../ctrlProps/ctrlProp438.xml"/><Relationship Id="rId41" Type="http://schemas.openxmlformats.org/officeDocument/2006/relationships/ctrlProp" Target="../ctrlProps/ctrlProp459.xml"/><Relationship Id="rId54" Type="http://schemas.openxmlformats.org/officeDocument/2006/relationships/ctrlProp" Target="../ctrlProps/ctrlProp472.xml"/><Relationship Id="rId62" Type="http://schemas.openxmlformats.org/officeDocument/2006/relationships/ctrlProp" Target="../ctrlProps/ctrlProp480.xml"/><Relationship Id="rId70" Type="http://schemas.openxmlformats.org/officeDocument/2006/relationships/ctrlProp" Target="../ctrlProps/ctrlProp488.xml"/><Relationship Id="rId1" Type="http://schemas.openxmlformats.org/officeDocument/2006/relationships/hyperlink" Target="https://www.make-you-happy.fr/" TargetMode="External"/><Relationship Id="rId6" Type="http://schemas.openxmlformats.org/officeDocument/2006/relationships/ctrlProp" Target="../ctrlProps/ctrlProp424.xml"/><Relationship Id="rId15" Type="http://schemas.openxmlformats.org/officeDocument/2006/relationships/ctrlProp" Target="../ctrlProps/ctrlProp433.xml"/><Relationship Id="rId23" Type="http://schemas.openxmlformats.org/officeDocument/2006/relationships/ctrlProp" Target="../ctrlProps/ctrlProp441.xml"/><Relationship Id="rId28" Type="http://schemas.openxmlformats.org/officeDocument/2006/relationships/ctrlProp" Target="../ctrlProps/ctrlProp446.xml"/><Relationship Id="rId36" Type="http://schemas.openxmlformats.org/officeDocument/2006/relationships/ctrlProp" Target="../ctrlProps/ctrlProp454.xml"/><Relationship Id="rId49" Type="http://schemas.openxmlformats.org/officeDocument/2006/relationships/ctrlProp" Target="../ctrlProps/ctrlProp467.xml"/><Relationship Id="rId57" Type="http://schemas.openxmlformats.org/officeDocument/2006/relationships/ctrlProp" Target="../ctrlProps/ctrlProp475.xml"/><Relationship Id="rId10" Type="http://schemas.openxmlformats.org/officeDocument/2006/relationships/ctrlProp" Target="../ctrlProps/ctrlProp428.xml"/><Relationship Id="rId31" Type="http://schemas.openxmlformats.org/officeDocument/2006/relationships/ctrlProp" Target="../ctrlProps/ctrlProp449.xml"/><Relationship Id="rId44" Type="http://schemas.openxmlformats.org/officeDocument/2006/relationships/ctrlProp" Target="../ctrlProps/ctrlProp462.xml"/><Relationship Id="rId52" Type="http://schemas.openxmlformats.org/officeDocument/2006/relationships/ctrlProp" Target="../ctrlProps/ctrlProp470.xml"/><Relationship Id="rId60" Type="http://schemas.openxmlformats.org/officeDocument/2006/relationships/ctrlProp" Target="../ctrlProps/ctrlProp478.xml"/><Relationship Id="rId65" Type="http://schemas.openxmlformats.org/officeDocument/2006/relationships/ctrlProp" Target="../ctrlProps/ctrlProp483.xml"/><Relationship Id="rId73" Type="http://schemas.openxmlformats.org/officeDocument/2006/relationships/ctrlProp" Target="../ctrlProps/ctrlProp491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427.xml"/><Relationship Id="rId13" Type="http://schemas.openxmlformats.org/officeDocument/2006/relationships/ctrlProp" Target="../ctrlProps/ctrlProp431.xml"/><Relationship Id="rId18" Type="http://schemas.openxmlformats.org/officeDocument/2006/relationships/ctrlProp" Target="../ctrlProps/ctrlProp436.xml"/><Relationship Id="rId39" Type="http://schemas.openxmlformats.org/officeDocument/2006/relationships/ctrlProp" Target="../ctrlProps/ctrlProp457.xml"/><Relationship Id="rId34" Type="http://schemas.openxmlformats.org/officeDocument/2006/relationships/ctrlProp" Target="../ctrlProps/ctrlProp452.xml"/><Relationship Id="rId50" Type="http://schemas.openxmlformats.org/officeDocument/2006/relationships/ctrlProp" Target="../ctrlProps/ctrlProp468.xml"/><Relationship Id="rId55" Type="http://schemas.openxmlformats.org/officeDocument/2006/relationships/ctrlProp" Target="../ctrlProps/ctrlProp473.xml"/><Relationship Id="rId7" Type="http://schemas.openxmlformats.org/officeDocument/2006/relationships/ctrlProp" Target="../ctrlProps/ctrlProp425.xml"/><Relationship Id="rId71" Type="http://schemas.openxmlformats.org/officeDocument/2006/relationships/ctrlProp" Target="../ctrlProps/ctrlProp489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03.xml"/><Relationship Id="rId21" Type="http://schemas.openxmlformats.org/officeDocument/2006/relationships/ctrlProp" Target="../ctrlProps/ctrlProp507.xml"/><Relationship Id="rId42" Type="http://schemas.openxmlformats.org/officeDocument/2006/relationships/ctrlProp" Target="../ctrlProps/ctrlProp528.xml"/><Relationship Id="rId63" Type="http://schemas.openxmlformats.org/officeDocument/2006/relationships/ctrlProp" Target="../ctrlProps/ctrlProp549.xml"/><Relationship Id="rId84" Type="http://schemas.openxmlformats.org/officeDocument/2006/relationships/ctrlProp" Target="../ctrlProps/ctrlProp570.xml"/><Relationship Id="rId16" Type="http://schemas.openxmlformats.org/officeDocument/2006/relationships/ctrlProp" Target="../ctrlProps/ctrlProp502.xml"/><Relationship Id="rId107" Type="http://schemas.openxmlformats.org/officeDocument/2006/relationships/ctrlProp" Target="../ctrlProps/ctrlProp593.xml"/><Relationship Id="rId11" Type="http://schemas.openxmlformats.org/officeDocument/2006/relationships/ctrlProp" Target="../ctrlProps/ctrlProp497.xml"/><Relationship Id="rId32" Type="http://schemas.openxmlformats.org/officeDocument/2006/relationships/ctrlProp" Target="../ctrlProps/ctrlProp518.xml"/><Relationship Id="rId37" Type="http://schemas.openxmlformats.org/officeDocument/2006/relationships/ctrlProp" Target="../ctrlProps/ctrlProp523.xml"/><Relationship Id="rId53" Type="http://schemas.openxmlformats.org/officeDocument/2006/relationships/ctrlProp" Target="../ctrlProps/ctrlProp539.xml"/><Relationship Id="rId58" Type="http://schemas.openxmlformats.org/officeDocument/2006/relationships/ctrlProp" Target="../ctrlProps/ctrlProp544.xml"/><Relationship Id="rId74" Type="http://schemas.openxmlformats.org/officeDocument/2006/relationships/ctrlProp" Target="../ctrlProps/ctrlProp560.xml"/><Relationship Id="rId79" Type="http://schemas.openxmlformats.org/officeDocument/2006/relationships/ctrlProp" Target="../ctrlProps/ctrlProp565.xml"/><Relationship Id="rId102" Type="http://schemas.openxmlformats.org/officeDocument/2006/relationships/ctrlProp" Target="../ctrlProps/ctrlProp588.xml"/><Relationship Id="rId123" Type="http://schemas.openxmlformats.org/officeDocument/2006/relationships/ctrlProp" Target="../ctrlProps/ctrlProp609.xml"/><Relationship Id="rId128" Type="http://schemas.openxmlformats.org/officeDocument/2006/relationships/ctrlProp" Target="../ctrlProps/ctrlProp614.xml"/><Relationship Id="rId5" Type="http://schemas.openxmlformats.org/officeDocument/2006/relationships/vmlDrawing" Target="../drawings/vmlDrawing7.vml"/><Relationship Id="rId90" Type="http://schemas.openxmlformats.org/officeDocument/2006/relationships/ctrlProp" Target="../ctrlProps/ctrlProp576.xml"/><Relationship Id="rId95" Type="http://schemas.openxmlformats.org/officeDocument/2006/relationships/ctrlProp" Target="../ctrlProps/ctrlProp581.xml"/><Relationship Id="rId22" Type="http://schemas.openxmlformats.org/officeDocument/2006/relationships/ctrlProp" Target="../ctrlProps/ctrlProp508.xml"/><Relationship Id="rId27" Type="http://schemas.openxmlformats.org/officeDocument/2006/relationships/ctrlProp" Target="../ctrlProps/ctrlProp513.xml"/><Relationship Id="rId43" Type="http://schemas.openxmlformats.org/officeDocument/2006/relationships/ctrlProp" Target="../ctrlProps/ctrlProp529.xml"/><Relationship Id="rId48" Type="http://schemas.openxmlformats.org/officeDocument/2006/relationships/ctrlProp" Target="../ctrlProps/ctrlProp534.xml"/><Relationship Id="rId64" Type="http://schemas.openxmlformats.org/officeDocument/2006/relationships/ctrlProp" Target="../ctrlProps/ctrlProp550.xml"/><Relationship Id="rId69" Type="http://schemas.openxmlformats.org/officeDocument/2006/relationships/ctrlProp" Target="../ctrlProps/ctrlProp555.xml"/><Relationship Id="rId113" Type="http://schemas.openxmlformats.org/officeDocument/2006/relationships/ctrlProp" Target="../ctrlProps/ctrlProp599.xml"/><Relationship Id="rId118" Type="http://schemas.openxmlformats.org/officeDocument/2006/relationships/ctrlProp" Target="../ctrlProps/ctrlProp604.xml"/><Relationship Id="rId134" Type="http://schemas.openxmlformats.org/officeDocument/2006/relationships/ctrlProp" Target="../ctrlProps/ctrlProp620.xml"/><Relationship Id="rId80" Type="http://schemas.openxmlformats.org/officeDocument/2006/relationships/ctrlProp" Target="../ctrlProps/ctrlProp566.xml"/><Relationship Id="rId85" Type="http://schemas.openxmlformats.org/officeDocument/2006/relationships/ctrlProp" Target="../ctrlProps/ctrlProp571.xml"/><Relationship Id="rId12" Type="http://schemas.openxmlformats.org/officeDocument/2006/relationships/ctrlProp" Target="../ctrlProps/ctrlProp498.xml"/><Relationship Id="rId17" Type="http://schemas.openxmlformats.org/officeDocument/2006/relationships/ctrlProp" Target="../ctrlProps/ctrlProp503.xml"/><Relationship Id="rId33" Type="http://schemas.openxmlformats.org/officeDocument/2006/relationships/ctrlProp" Target="../ctrlProps/ctrlProp519.xml"/><Relationship Id="rId38" Type="http://schemas.openxmlformats.org/officeDocument/2006/relationships/ctrlProp" Target="../ctrlProps/ctrlProp524.xml"/><Relationship Id="rId59" Type="http://schemas.openxmlformats.org/officeDocument/2006/relationships/ctrlProp" Target="../ctrlProps/ctrlProp545.xml"/><Relationship Id="rId103" Type="http://schemas.openxmlformats.org/officeDocument/2006/relationships/ctrlProp" Target="../ctrlProps/ctrlProp589.xml"/><Relationship Id="rId108" Type="http://schemas.openxmlformats.org/officeDocument/2006/relationships/ctrlProp" Target="../ctrlProps/ctrlProp594.xml"/><Relationship Id="rId124" Type="http://schemas.openxmlformats.org/officeDocument/2006/relationships/ctrlProp" Target="../ctrlProps/ctrlProp610.xml"/><Relationship Id="rId129" Type="http://schemas.openxmlformats.org/officeDocument/2006/relationships/ctrlProp" Target="../ctrlProps/ctrlProp615.xml"/><Relationship Id="rId54" Type="http://schemas.openxmlformats.org/officeDocument/2006/relationships/ctrlProp" Target="../ctrlProps/ctrlProp540.xml"/><Relationship Id="rId70" Type="http://schemas.openxmlformats.org/officeDocument/2006/relationships/ctrlProp" Target="../ctrlProps/ctrlProp556.xml"/><Relationship Id="rId75" Type="http://schemas.openxmlformats.org/officeDocument/2006/relationships/ctrlProp" Target="../ctrlProps/ctrlProp561.xml"/><Relationship Id="rId91" Type="http://schemas.openxmlformats.org/officeDocument/2006/relationships/ctrlProp" Target="../ctrlProps/ctrlProp577.xml"/><Relationship Id="rId96" Type="http://schemas.openxmlformats.org/officeDocument/2006/relationships/ctrlProp" Target="../ctrlProps/ctrlProp582.xml"/><Relationship Id="rId1" Type="http://schemas.openxmlformats.org/officeDocument/2006/relationships/pivotTable" Target="../pivotTables/pivotTable5.xml"/><Relationship Id="rId6" Type="http://schemas.openxmlformats.org/officeDocument/2006/relationships/ctrlProp" Target="../ctrlProps/ctrlProp492.xml"/><Relationship Id="rId23" Type="http://schemas.openxmlformats.org/officeDocument/2006/relationships/ctrlProp" Target="../ctrlProps/ctrlProp509.xml"/><Relationship Id="rId28" Type="http://schemas.openxmlformats.org/officeDocument/2006/relationships/ctrlProp" Target="../ctrlProps/ctrlProp514.xml"/><Relationship Id="rId49" Type="http://schemas.openxmlformats.org/officeDocument/2006/relationships/ctrlProp" Target="../ctrlProps/ctrlProp535.xml"/><Relationship Id="rId114" Type="http://schemas.openxmlformats.org/officeDocument/2006/relationships/ctrlProp" Target="../ctrlProps/ctrlProp600.xml"/><Relationship Id="rId119" Type="http://schemas.openxmlformats.org/officeDocument/2006/relationships/ctrlProp" Target="../ctrlProps/ctrlProp605.xml"/><Relationship Id="rId44" Type="http://schemas.openxmlformats.org/officeDocument/2006/relationships/ctrlProp" Target="../ctrlProps/ctrlProp530.xml"/><Relationship Id="rId60" Type="http://schemas.openxmlformats.org/officeDocument/2006/relationships/ctrlProp" Target="../ctrlProps/ctrlProp546.xml"/><Relationship Id="rId65" Type="http://schemas.openxmlformats.org/officeDocument/2006/relationships/ctrlProp" Target="../ctrlProps/ctrlProp551.xml"/><Relationship Id="rId81" Type="http://schemas.openxmlformats.org/officeDocument/2006/relationships/ctrlProp" Target="../ctrlProps/ctrlProp567.xml"/><Relationship Id="rId86" Type="http://schemas.openxmlformats.org/officeDocument/2006/relationships/ctrlProp" Target="../ctrlProps/ctrlProp572.xml"/><Relationship Id="rId130" Type="http://schemas.openxmlformats.org/officeDocument/2006/relationships/ctrlProp" Target="../ctrlProps/ctrlProp616.xml"/><Relationship Id="rId13" Type="http://schemas.openxmlformats.org/officeDocument/2006/relationships/ctrlProp" Target="../ctrlProps/ctrlProp499.xml"/><Relationship Id="rId18" Type="http://schemas.openxmlformats.org/officeDocument/2006/relationships/ctrlProp" Target="../ctrlProps/ctrlProp504.xml"/><Relationship Id="rId39" Type="http://schemas.openxmlformats.org/officeDocument/2006/relationships/ctrlProp" Target="../ctrlProps/ctrlProp525.xml"/><Relationship Id="rId109" Type="http://schemas.openxmlformats.org/officeDocument/2006/relationships/ctrlProp" Target="../ctrlProps/ctrlProp595.xml"/><Relationship Id="rId34" Type="http://schemas.openxmlformats.org/officeDocument/2006/relationships/ctrlProp" Target="../ctrlProps/ctrlProp520.xml"/><Relationship Id="rId50" Type="http://schemas.openxmlformats.org/officeDocument/2006/relationships/ctrlProp" Target="../ctrlProps/ctrlProp536.xml"/><Relationship Id="rId55" Type="http://schemas.openxmlformats.org/officeDocument/2006/relationships/ctrlProp" Target="../ctrlProps/ctrlProp541.xml"/><Relationship Id="rId76" Type="http://schemas.openxmlformats.org/officeDocument/2006/relationships/ctrlProp" Target="../ctrlProps/ctrlProp562.xml"/><Relationship Id="rId97" Type="http://schemas.openxmlformats.org/officeDocument/2006/relationships/ctrlProp" Target="../ctrlProps/ctrlProp583.xml"/><Relationship Id="rId104" Type="http://schemas.openxmlformats.org/officeDocument/2006/relationships/ctrlProp" Target="../ctrlProps/ctrlProp590.xml"/><Relationship Id="rId120" Type="http://schemas.openxmlformats.org/officeDocument/2006/relationships/ctrlProp" Target="../ctrlProps/ctrlProp606.xml"/><Relationship Id="rId125" Type="http://schemas.openxmlformats.org/officeDocument/2006/relationships/ctrlProp" Target="../ctrlProps/ctrlProp611.xml"/><Relationship Id="rId7" Type="http://schemas.openxmlformats.org/officeDocument/2006/relationships/ctrlProp" Target="../ctrlProps/ctrlProp493.xml"/><Relationship Id="rId71" Type="http://schemas.openxmlformats.org/officeDocument/2006/relationships/ctrlProp" Target="../ctrlProps/ctrlProp557.xml"/><Relationship Id="rId92" Type="http://schemas.openxmlformats.org/officeDocument/2006/relationships/ctrlProp" Target="../ctrlProps/ctrlProp578.xml"/><Relationship Id="rId2" Type="http://schemas.openxmlformats.org/officeDocument/2006/relationships/pivotTable" Target="../pivotTables/pivotTable6.xml"/><Relationship Id="rId29" Type="http://schemas.openxmlformats.org/officeDocument/2006/relationships/ctrlProp" Target="../ctrlProps/ctrlProp515.xml"/><Relationship Id="rId24" Type="http://schemas.openxmlformats.org/officeDocument/2006/relationships/ctrlProp" Target="../ctrlProps/ctrlProp510.xml"/><Relationship Id="rId40" Type="http://schemas.openxmlformats.org/officeDocument/2006/relationships/ctrlProp" Target="../ctrlProps/ctrlProp526.xml"/><Relationship Id="rId45" Type="http://schemas.openxmlformats.org/officeDocument/2006/relationships/ctrlProp" Target="../ctrlProps/ctrlProp531.xml"/><Relationship Id="rId66" Type="http://schemas.openxmlformats.org/officeDocument/2006/relationships/ctrlProp" Target="../ctrlProps/ctrlProp552.xml"/><Relationship Id="rId87" Type="http://schemas.openxmlformats.org/officeDocument/2006/relationships/ctrlProp" Target="../ctrlProps/ctrlProp573.xml"/><Relationship Id="rId110" Type="http://schemas.openxmlformats.org/officeDocument/2006/relationships/ctrlProp" Target="../ctrlProps/ctrlProp596.xml"/><Relationship Id="rId115" Type="http://schemas.openxmlformats.org/officeDocument/2006/relationships/ctrlProp" Target="../ctrlProps/ctrlProp601.xml"/><Relationship Id="rId131" Type="http://schemas.openxmlformats.org/officeDocument/2006/relationships/ctrlProp" Target="../ctrlProps/ctrlProp617.xml"/><Relationship Id="rId61" Type="http://schemas.openxmlformats.org/officeDocument/2006/relationships/ctrlProp" Target="../ctrlProps/ctrlProp547.xml"/><Relationship Id="rId82" Type="http://schemas.openxmlformats.org/officeDocument/2006/relationships/ctrlProp" Target="../ctrlProps/ctrlProp568.xml"/><Relationship Id="rId19" Type="http://schemas.openxmlformats.org/officeDocument/2006/relationships/ctrlProp" Target="../ctrlProps/ctrlProp505.xml"/><Relationship Id="rId14" Type="http://schemas.openxmlformats.org/officeDocument/2006/relationships/ctrlProp" Target="../ctrlProps/ctrlProp500.xml"/><Relationship Id="rId30" Type="http://schemas.openxmlformats.org/officeDocument/2006/relationships/ctrlProp" Target="../ctrlProps/ctrlProp516.xml"/><Relationship Id="rId35" Type="http://schemas.openxmlformats.org/officeDocument/2006/relationships/ctrlProp" Target="../ctrlProps/ctrlProp521.xml"/><Relationship Id="rId56" Type="http://schemas.openxmlformats.org/officeDocument/2006/relationships/ctrlProp" Target="../ctrlProps/ctrlProp542.xml"/><Relationship Id="rId77" Type="http://schemas.openxmlformats.org/officeDocument/2006/relationships/ctrlProp" Target="../ctrlProps/ctrlProp563.xml"/><Relationship Id="rId100" Type="http://schemas.openxmlformats.org/officeDocument/2006/relationships/ctrlProp" Target="../ctrlProps/ctrlProp586.xml"/><Relationship Id="rId105" Type="http://schemas.openxmlformats.org/officeDocument/2006/relationships/ctrlProp" Target="../ctrlProps/ctrlProp591.xml"/><Relationship Id="rId126" Type="http://schemas.openxmlformats.org/officeDocument/2006/relationships/ctrlProp" Target="../ctrlProps/ctrlProp612.xml"/><Relationship Id="rId8" Type="http://schemas.openxmlformats.org/officeDocument/2006/relationships/ctrlProp" Target="../ctrlProps/ctrlProp494.xml"/><Relationship Id="rId51" Type="http://schemas.openxmlformats.org/officeDocument/2006/relationships/ctrlProp" Target="../ctrlProps/ctrlProp537.xml"/><Relationship Id="rId72" Type="http://schemas.openxmlformats.org/officeDocument/2006/relationships/ctrlProp" Target="../ctrlProps/ctrlProp558.xml"/><Relationship Id="rId93" Type="http://schemas.openxmlformats.org/officeDocument/2006/relationships/ctrlProp" Target="../ctrlProps/ctrlProp579.xml"/><Relationship Id="rId98" Type="http://schemas.openxmlformats.org/officeDocument/2006/relationships/ctrlProp" Target="../ctrlProps/ctrlProp584.xml"/><Relationship Id="rId121" Type="http://schemas.openxmlformats.org/officeDocument/2006/relationships/ctrlProp" Target="../ctrlProps/ctrlProp607.xml"/><Relationship Id="rId3" Type="http://schemas.openxmlformats.org/officeDocument/2006/relationships/printerSettings" Target="../printerSettings/printerSettings8.bin"/><Relationship Id="rId25" Type="http://schemas.openxmlformats.org/officeDocument/2006/relationships/ctrlProp" Target="../ctrlProps/ctrlProp511.xml"/><Relationship Id="rId46" Type="http://schemas.openxmlformats.org/officeDocument/2006/relationships/ctrlProp" Target="../ctrlProps/ctrlProp532.xml"/><Relationship Id="rId67" Type="http://schemas.openxmlformats.org/officeDocument/2006/relationships/ctrlProp" Target="../ctrlProps/ctrlProp553.xml"/><Relationship Id="rId116" Type="http://schemas.openxmlformats.org/officeDocument/2006/relationships/ctrlProp" Target="../ctrlProps/ctrlProp602.xml"/><Relationship Id="rId20" Type="http://schemas.openxmlformats.org/officeDocument/2006/relationships/ctrlProp" Target="../ctrlProps/ctrlProp506.xml"/><Relationship Id="rId41" Type="http://schemas.openxmlformats.org/officeDocument/2006/relationships/ctrlProp" Target="../ctrlProps/ctrlProp527.xml"/><Relationship Id="rId62" Type="http://schemas.openxmlformats.org/officeDocument/2006/relationships/ctrlProp" Target="../ctrlProps/ctrlProp548.xml"/><Relationship Id="rId83" Type="http://schemas.openxmlformats.org/officeDocument/2006/relationships/ctrlProp" Target="../ctrlProps/ctrlProp569.xml"/><Relationship Id="rId88" Type="http://schemas.openxmlformats.org/officeDocument/2006/relationships/ctrlProp" Target="../ctrlProps/ctrlProp574.xml"/><Relationship Id="rId111" Type="http://schemas.openxmlformats.org/officeDocument/2006/relationships/ctrlProp" Target="../ctrlProps/ctrlProp597.xml"/><Relationship Id="rId132" Type="http://schemas.openxmlformats.org/officeDocument/2006/relationships/ctrlProp" Target="../ctrlProps/ctrlProp618.xml"/><Relationship Id="rId15" Type="http://schemas.openxmlformats.org/officeDocument/2006/relationships/ctrlProp" Target="../ctrlProps/ctrlProp501.xml"/><Relationship Id="rId36" Type="http://schemas.openxmlformats.org/officeDocument/2006/relationships/ctrlProp" Target="../ctrlProps/ctrlProp522.xml"/><Relationship Id="rId57" Type="http://schemas.openxmlformats.org/officeDocument/2006/relationships/ctrlProp" Target="../ctrlProps/ctrlProp543.xml"/><Relationship Id="rId106" Type="http://schemas.openxmlformats.org/officeDocument/2006/relationships/ctrlProp" Target="../ctrlProps/ctrlProp592.xml"/><Relationship Id="rId127" Type="http://schemas.openxmlformats.org/officeDocument/2006/relationships/ctrlProp" Target="../ctrlProps/ctrlProp613.xml"/><Relationship Id="rId10" Type="http://schemas.openxmlformats.org/officeDocument/2006/relationships/ctrlProp" Target="../ctrlProps/ctrlProp496.xml"/><Relationship Id="rId31" Type="http://schemas.openxmlformats.org/officeDocument/2006/relationships/ctrlProp" Target="../ctrlProps/ctrlProp517.xml"/><Relationship Id="rId52" Type="http://schemas.openxmlformats.org/officeDocument/2006/relationships/ctrlProp" Target="../ctrlProps/ctrlProp538.xml"/><Relationship Id="rId73" Type="http://schemas.openxmlformats.org/officeDocument/2006/relationships/ctrlProp" Target="../ctrlProps/ctrlProp559.xml"/><Relationship Id="rId78" Type="http://schemas.openxmlformats.org/officeDocument/2006/relationships/ctrlProp" Target="../ctrlProps/ctrlProp564.xml"/><Relationship Id="rId94" Type="http://schemas.openxmlformats.org/officeDocument/2006/relationships/ctrlProp" Target="../ctrlProps/ctrlProp580.xml"/><Relationship Id="rId99" Type="http://schemas.openxmlformats.org/officeDocument/2006/relationships/ctrlProp" Target="../ctrlProps/ctrlProp585.xml"/><Relationship Id="rId101" Type="http://schemas.openxmlformats.org/officeDocument/2006/relationships/ctrlProp" Target="../ctrlProps/ctrlProp587.xml"/><Relationship Id="rId122" Type="http://schemas.openxmlformats.org/officeDocument/2006/relationships/ctrlProp" Target="../ctrlProps/ctrlProp608.xml"/><Relationship Id="rId4" Type="http://schemas.openxmlformats.org/officeDocument/2006/relationships/drawing" Target="../drawings/drawing8.xml"/><Relationship Id="rId9" Type="http://schemas.openxmlformats.org/officeDocument/2006/relationships/ctrlProp" Target="../ctrlProps/ctrlProp495.xml"/><Relationship Id="rId26" Type="http://schemas.openxmlformats.org/officeDocument/2006/relationships/ctrlProp" Target="../ctrlProps/ctrlProp512.xml"/><Relationship Id="rId47" Type="http://schemas.openxmlformats.org/officeDocument/2006/relationships/ctrlProp" Target="../ctrlProps/ctrlProp533.xml"/><Relationship Id="rId68" Type="http://schemas.openxmlformats.org/officeDocument/2006/relationships/ctrlProp" Target="../ctrlProps/ctrlProp554.xml"/><Relationship Id="rId89" Type="http://schemas.openxmlformats.org/officeDocument/2006/relationships/ctrlProp" Target="../ctrlProps/ctrlProp575.xml"/><Relationship Id="rId112" Type="http://schemas.openxmlformats.org/officeDocument/2006/relationships/ctrlProp" Target="../ctrlProps/ctrlProp598.xml"/><Relationship Id="rId133" Type="http://schemas.openxmlformats.org/officeDocument/2006/relationships/ctrlProp" Target="../ctrlProps/ctrlProp619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42.xml"/><Relationship Id="rId21" Type="http://schemas.openxmlformats.org/officeDocument/2006/relationships/ctrlProp" Target="../ctrlProps/ctrlProp637.xml"/><Relationship Id="rId42" Type="http://schemas.openxmlformats.org/officeDocument/2006/relationships/ctrlProp" Target="../ctrlProps/ctrlProp658.xml"/><Relationship Id="rId47" Type="http://schemas.openxmlformats.org/officeDocument/2006/relationships/ctrlProp" Target="../ctrlProps/ctrlProp663.xml"/><Relationship Id="rId63" Type="http://schemas.openxmlformats.org/officeDocument/2006/relationships/ctrlProp" Target="../ctrlProps/ctrlProp679.xml"/><Relationship Id="rId68" Type="http://schemas.openxmlformats.org/officeDocument/2006/relationships/ctrlProp" Target="../ctrlProps/ctrlProp684.xml"/><Relationship Id="rId2" Type="http://schemas.openxmlformats.org/officeDocument/2006/relationships/printerSettings" Target="../printerSettings/printerSettings9.bin"/><Relationship Id="rId16" Type="http://schemas.openxmlformats.org/officeDocument/2006/relationships/ctrlProp" Target="../ctrlProps/ctrlProp632.xml"/><Relationship Id="rId29" Type="http://schemas.openxmlformats.org/officeDocument/2006/relationships/ctrlProp" Target="../ctrlProps/ctrlProp645.xml"/><Relationship Id="rId11" Type="http://schemas.openxmlformats.org/officeDocument/2006/relationships/ctrlProp" Target="../ctrlProps/ctrlProp627.xml"/><Relationship Id="rId24" Type="http://schemas.openxmlformats.org/officeDocument/2006/relationships/ctrlProp" Target="../ctrlProps/ctrlProp640.xml"/><Relationship Id="rId32" Type="http://schemas.openxmlformats.org/officeDocument/2006/relationships/ctrlProp" Target="../ctrlProps/ctrlProp648.xml"/><Relationship Id="rId37" Type="http://schemas.openxmlformats.org/officeDocument/2006/relationships/ctrlProp" Target="../ctrlProps/ctrlProp653.xml"/><Relationship Id="rId40" Type="http://schemas.openxmlformats.org/officeDocument/2006/relationships/ctrlProp" Target="../ctrlProps/ctrlProp656.xml"/><Relationship Id="rId45" Type="http://schemas.openxmlformats.org/officeDocument/2006/relationships/ctrlProp" Target="../ctrlProps/ctrlProp661.xml"/><Relationship Id="rId53" Type="http://schemas.openxmlformats.org/officeDocument/2006/relationships/ctrlProp" Target="../ctrlProps/ctrlProp669.xml"/><Relationship Id="rId58" Type="http://schemas.openxmlformats.org/officeDocument/2006/relationships/ctrlProp" Target="../ctrlProps/ctrlProp674.xml"/><Relationship Id="rId66" Type="http://schemas.openxmlformats.org/officeDocument/2006/relationships/ctrlProp" Target="../ctrlProps/ctrlProp682.xml"/><Relationship Id="rId5" Type="http://schemas.openxmlformats.org/officeDocument/2006/relationships/ctrlProp" Target="../ctrlProps/ctrlProp621.xml"/><Relationship Id="rId61" Type="http://schemas.openxmlformats.org/officeDocument/2006/relationships/ctrlProp" Target="../ctrlProps/ctrlProp677.xml"/><Relationship Id="rId19" Type="http://schemas.openxmlformats.org/officeDocument/2006/relationships/ctrlProp" Target="../ctrlProps/ctrlProp635.xml"/><Relationship Id="rId14" Type="http://schemas.openxmlformats.org/officeDocument/2006/relationships/ctrlProp" Target="../ctrlProps/ctrlProp630.xml"/><Relationship Id="rId22" Type="http://schemas.openxmlformats.org/officeDocument/2006/relationships/ctrlProp" Target="../ctrlProps/ctrlProp638.xml"/><Relationship Id="rId27" Type="http://schemas.openxmlformats.org/officeDocument/2006/relationships/ctrlProp" Target="../ctrlProps/ctrlProp643.xml"/><Relationship Id="rId30" Type="http://schemas.openxmlformats.org/officeDocument/2006/relationships/ctrlProp" Target="../ctrlProps/ctrlProp646.xml"/><Relationship Id="rId35" Type="http://schemas.openxmlformats.org/officeDocument/2006/relationships/ctrlProp" Target="../ctrlProps/ctrlProp651.xml"/><Relationship Id="rId43" Type="http://schemas.openxmlformats.org/officeDocument/2006/relationships/ctrlProp" Target="../ctrlProps/ctrlProp659.xml"/><Relationship Id="rId48" Type="http://schemas.openxmlformats.org/officeDocument/2006/relationships/ctrlProp" Target="../ctrlProps/ctrlProp664.xml"/><Relationship Id="rId56" Type="http://schemas.openxmlformats.org/officeDocument/2006/relationships/ctrlProp" Target="../ctrlProps/ctrlProp672.xml"/><Relationship Id="rId64" Type="http://schemas.openxmlformats.org/officeDocument/2006/relationships/ctrlProp" Target="../ctrlProps/ctrlProp680.xml"/><Relationship Id="rId69" Type="http://schemas.openxmlformats.org/officeDocument/2006/relationships/ctrlProp" Target="../ctrlProps/ctrlProp685.xml"/><Relationship Id="rId8" Type="http://schemas.openxmlformats.org/officeDocument/2006/relationships/ctrlProp" Target="../ctrlProps/ctrlProp624.xml"/><Relationship Id="rId51" Type="http://schemas.openxmlformats.org/officeDocument/2006/relationships/ctrlProp" Target="../ctrlProps/ctrlProp667.xml"/><Relationship Id="rId72" Type="http://schemas.openxmlformats.org/officeDocument/2006/relationships/ctrlProp" Target="../ctrlProps/ctrlProp688.xml"/><Relationship Id="rId3" Type="http://schemas.openxmlformats.org/officeDocument/2006/relationships/drawing" Target="../drawings/drawing9.xml"/><Relationship Id="rId12" Type="http://schemas.openxmlformats.org/officeDocument/2006/relationships/ctrlProp" Target="../ctrlProps/ctrlProp628.xml"/><Relationship Id="rId17" Type="http://schemas.openxmlformats.org/officeDocument/2006/relationships/ctrlProp" Target="../ctrlProps/ctrlProp633.xml"/><Relationship Id="rId25" Type="http://schemas.openxmlformats.org/officeDocument/2006/relationships/ctrlProp" Target="../ctrlProps/ctrlProp641.xml"/><Relationship Id="rId33" Type="http://schemas.openxmlformats.org/officeDocument/2006/relationships/ctrlProp" Target="../ctrlProps/ctrlProp649.xml"/><Relationship Id="rId38" Type="http://schemas.openxmlformats.org/officeDocument/2006/relationships/ctrlProp" Target="../ctrlProps/ctrlProp654.xml"/><Relationship Id="rId46" Type="http://schemas.openxmlformats.org/officeDocument/2006/relationships/ctrlProp" Target="../ctrlProps/ctrlProp662.xml"/><Relationship Id="rId59" Type="http://schemas.openxmlformats.org/officeDocument/2006/relationships/ctrlProp" Target="../ctrlProps/ctrlProp675.xml"/><Relationship Id="rId67" Type="http://schemas.openxmlformats.org/officeDocument/2006/relationships/ctrlProp" Target="../ctrlProps/ctrlProp683.xml"/><Relationship Id="rId20" Type="http://schemas.openxmlformats.org/officeDocument/2006/relationships/ctrlProp" Target="../ctrlProps/ctrlProp636.xml"/><Relationship Id="rId41" Type="http://schemas.openxmlformats.org/officeDocument/2006/relationships/ctrlProp" Target="../ctrlProps/ctrlProp657.xml"/><Relationship Id="rId54" Type="http://schemas.openxmlformats.org/officeDocument/2006/relationships/ctrlProp" Target="../ctrlProps/ctrlProp670.xml"/><Relationship Id="rId62" Type="http://schemas.openxmlformats.org/officeDocument/2006/relationships/ctrlProp" Target="../ctrlProps/ctrlProp678.xml"/><Relationship Id="rId70" Type="http://schemas.openxmlformats.org/officeDocument/2006/relationships/ctrlProp" Target="../ctrlProps/ctrlProp686.xml"/><Relationship Id="rId1" Type="http://schemas.openxmlformats.org/officeDocument/2006/relationships/hyperlink" Target="https://www.make-you-happy.fr/" TargetMode="External"/><Relationship Id="rId6" Type="http://schemas.openxmlformats.org/officeDocument/2006/relationships/ctrlProp" Target="../ctrlProps/ctrlProp622.xml"/><Relationship Id="rId15" Type="http://schemas.openxmlformats.org/officeDocument/2006/relationships/ctrlProp" Target="../ctrlProps/ctrlProp631.xml"/><Relationship Id="rId23" Type="http://schemas.openxmlformats.org/officeDocument/2006/relationships/ctrlProp" Target="../ctrlProps/ctrlProp639.xml"/><Relationship Id="rId28" Type="http://schemas.openxmlformats.org/officeDocument/2006/relationships/ctrlProp" Target="../ctrlProps/ctrlProp644.xml"/><Relationship Id="rId36" Type="http://schemas.openxmlformats.org/officeDocument/2006/relationships/ctrlProp" Target="../ctrlProps/ctrlProp652.xml"/><Relationship Id="rId49" Type="http://schemas.openxmlformats.org/officeDocument/2006/relationships/ctrlProp" Target="../ctrlProps/ctrlProp665.xml"/><Relationship Id="rId57" Type="http://schemas.openxmlformats.org/officeDocument/2006/relationships/ctrlProp" Target="../ctrlProps/ctrlProp673.xml"/><Relationship Id="rId10" Type="http://schemas.openxmlformats.org/officeDocument/2006/relationships/ctrlProp" Target="../ctrlProps/ctrlProp626.xml"/><Relationship Id="rId31" Type="http://schemas.openxmlformats.org/officeDocument/2006/relationships/ctrlProp" Target="../ctrlProps/ctrlProp647.xml"/><Relationship Id="rId44" Type="http://schemas.openxmlformats.org/officeDocument/2006/relationships/ctrlProp" Target="../ctrlProps/ctrlProp660.xml"/><Relationship Id="rId52" Type="http://schemas.openxmlformats.org/officeDocument/2006/relationships/ctrlProp" Target="../ctrlProps/ctrlProp668.xml"/><Relationship Id="rId60" Type="http://schemas.openxmlformats.org/officeDocument/2006/relationships/ctrlProp" Target="../ctrlProps/ctrlProp676.xml"/><Relationship Id="rId65" Type="http://schemas.openxmlformats.org/officeDocument/2006/relationships/ctrlProp" Target="../ctrlProps/ctrlProp681.xml"/><Relationship Id="rId73" Type="http://schemas.openxmlformats.org/officeDocument/2006/relationships/ctrlProp" Target="../ctrlProps/ctrlProp689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625.xml"/><Relationship Id="rId13" Type="http://schemas.openxmlformats.org/officeDocument/2006/relationships/ctrlProp" Target="../ctrlProps/ctrlProp629.xml"/><Relationship Id="rId18" Type="http://schemas.openxmlformats.org/officeDocument/2006/relationships/ctrlProp" Target="../ctrlProps/ctrlProp634.xml"/><Relationship Id="rId39" Type="http://schemas.openxmlformats.org/officeDocument/2006/relationships/ctrlProp" Target="../ctrlProps/ctrlProp655.xml"/><Relationship Id="rId34" Type="http://schemas.openxmlformats.org/officeDocument/2006/relationships/ctrlProp" Target="../ctrlProps/ctrlProp650.xml"/><Relationship Id="rId50" Type="http://schemas.openxmlformats.org/officeDocument/2006/relationships/ctrlProp" Target="../ctrlProps/ctrlProp666.xml"/><Relationship Id="rId55" Type="http://schemas.openxmlformats.org/officeDocument/2006/relationships/ctrlProp" Target="../ctrlProps/ctrlProp671.xml"/><Relationship Id="rId7" Type="http://schemas.openxmlformats.org/officeDocument/2006/relationships/ctrlProp" Target="../ctrlProps/ctrlProp623.xml"/><Relationship Id="rId71" Type="http://schemas.openxmlformats.org/officeDocument/2006/relationships/ctrlProp" Target="../ctrlProps/ctrlProp687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01.xml"/><Relationship Id="rId21" Type="http://schemas.openxmlformats.org/officeDocument/2006/relationships/ctrlProp" Target="../ctrlProps/ctrlProp705.xml"/><Relationship Id="rId42" Type="http://schemas.openxmlformats.org/officeDocument/2006/relationships/ctrlProp" Target="../ctrlProps/ctrlProp726.xml"/><Relationship Id="rId63" Type="http://schemas.openxmlformats.org/officeDocument/2006/relationships/ctrlProp" Target="../ctrlProps/ctrlProp747.xml"/><Relationship Id="rId84" Type="http://schemas.openxmlformats.org/officeDocument/2006/relationships/ctrlProp" Target="../ctrlProps/ctrlProp768.xml"/><Relationship Id="rId16" Type="http://schemas.openxmlformats.org/officeDocument/2006/relationships/ctrlProp" Target="../ctrlProps/ctrlProp700.xml"/><Relationship Id="rId107" Type="http://schemas.openxmlformats.org/officeDocument/2006/relationships/ctrlProp" Target="../ctrlProps/ctrlProp791.xml"/><Relationship Id="rId11" Type="http://schemas.openxmlformats.org/officeDocument/2006/relationships/ctrlProp" Target="../ctrlProps/ctrlProp695.xml"/><Relationship Id="rId32" Type="http://schemas.openxmlformats.org/officeDocument/2006/relationships/ctrlProp" Target="../ctrlProps/ctrlProp716.xml"/><Relationship Id="rId37" Type="http://schemas.openxmlformats.org/officeDocument/2006/relationships/ctrlProp" Target="../ctrlProps/ctrlProp721.xml"/><Relationship Id="rId53" Type="http://schemas.openxmlformats.org/officeDocument/2006/relationships/ctrlProp" Target="../ctrlProps/ctrlProp737.xml"/><Relationship Id="rId58" Type="http://schemas.openxmlformats.org/officeDocument/2006/relationships/ctrlProp" Target="../ctrlProps/ctrlProp742.xml"/><Relationship Id="rId74" Type="http://schemas.openxmlformats.org/officeDocument/2006/relationships/ctrlProp" Target="../ctrlProps/ctrlProp758.xml"/><Relationship Id="rId79" Type="http://schemas.openxmlformats.org/officeDocument/2006/relationships/ctrlProp" Target="../ctrlProps/ctrlProp763.xml"/><Relationship Id="rId102" Type="http://schemas.openxmlformats.org/officeDocument/2006/relationships/ctrlProp" Target="../ctrlProps/ctrlProp786.xml"/><Relationship Id="rId123" Type="http://schemas.openxmlformats.org/officeDocument/2006/relationships/ctrlProp" Target="../ctrlProps/ctrlProp807.xml"/><Relationship Id="rId128" Type="http://schemas.openxmlformats.org/officeDocument/2006/relationships/ctrlProp" Target="../ctrlProps/ctrlProp812.xml"/><Relationship Id="rId5" Type="http://schemas.openxmlformats.org/officeDocument/2006/relationships/vmlDrawing" Target="../drawings/vmlDrawing9.vml"/><Relationship Id="rId90" Type="http://schemas.openxmlformats.org/officeDocument/2006/relationships/ctrlProp" Target="../ctrlProps/ctrlProp774.xml"/><Relationship Id="rId95" Type="http://schemas.openxmlformats.org/officeDocument/2006/relationships/ctrlProp" Target="../ctrlProps/ctrlProp779.xml"/><Relationship Id="rId22" Type="http://schemas.openxmlformats.org/officeDocument/2006/relationships/ctrlProp" Target="../ctrlProps/ctrlProp706.xml"/><Relationship Id="rId27" Type="http://schemas.openxmlformats.org/officeDocument/2006/relationships/ctrlProp" Target="../ctrlProps/ctrlProp711.xml"/><Relationship Id="rId43" Type="http://schemas.openxmlformats.org/officeDocument/2006/relationships/ctrlProp" Target="../ctrlProps/ctrlProp727.xml"/><Relationship Id="rId48" Type="http://schemas.openxmlformats.org/officeDocument/2006/relationships/ctrlProp" Target="../ctrlProps/ctrlProp732.xml"/><Relationship Id="rId64" Type="http://schemas.openxmlformats.org/officeDocument/2006/relationships/ctrlProp" Target="../ctrlProps/ctrlProp748.xml"/><Relationship Id="rId69" Type="http://schemas.openxmlformats.org/officeDocument/2006/relationships/ctrlProp" Target="../ctrlProps/ctrlProp753.xml"/><Relationship Id="rId113" Type="http://schemas.openxmlformats.org/officeDocument/2006/relationships/ctrlProp" Target="../ctrlProps/ctrlProp797.xml"/><Relationship Id="rId118" Type="http://schemas.openxmlformats.org/officeDocument/2006/relationships/ctrlProp" Target="../ctrlProps/ctrlProp802.xml"/><Relationship Id="rId134" Type="http://schemas.openxmlformats.org/officeDocument/2006/relationships/ctrlProp" Target="../ctrlProps/ctrlProp818.xml"/><Relationship Id="rId80" Type="http://schemas.openxmlformats.org/officeDocument/2006/relationships/ctrlProp" Target="../ctrlProps/ctrlProp764.xml"/><Relationship Id="rId85" Type="http://schemas.openxmlformats.org/officeDocument/2006/relationships/ctrlProp" Target="../ctrlProps/ctrlProp769.xml"/><Relationship Id="rId12" Type="http://schemas.openxmlformats.org/officeDocument/2006/relationships/ctrlProp" Target="../ctrlProps/ctrlProp696.xml"/><Relationship Id="rId17" Type="http://schemas.openxmlformats.org/officeDocument/2006/relationships/ctrlProp" Target="../ctrlProps/ctrlProp701.xml"/><Relationship Id="rId33" Type="http://schemas.openxmlformats.org/officeDocument/2006/relationships/ctrlProp" Target="../ctrlProps/ctrlProp717.xml"/><Relationship Id="rId38" Type="http://schemas.openxmlformats.org/officeDocument/2006/relationships/ctrlProp" Target="../ctrlProps/ctrlProp722.xml"/><Relationship Id="rId59" Type="http://schemas.openxmlformats.org/officeDocument/2006/relationships/ctrlProp" Target="../ctrlProps/ctrlProp743.xml"/><Relationship Id="rId103" Type="http://schemas.openxmlformats.org/officeDocument/2006/relationships/ctrlProp" Target="../ctrlProps/ctrlProp787.xml"/><Relationship Id="rId108" Type="http://schemas.openxmlformats.org/officeDocument/2006/relationships/ctrlProp" Target="../ctrlProps/ctrlProp792.xml"/><Relationship Id="rId124" Type="http://schemas.openxmlformats.org/officeDocument/2006/relationships/ctrlProp" Target="../ctrlProps/ctrlProp808.xml"/><Relationship Id="rId129" Type="http://schemas.openxmlformats.org/officeDocument/2006/relationships/ctrlProp" Target="../ctrlProps/ctrlProp813.xml"/><Relationship Id="rId54" Type="http://schemas.openxmlformats.org/officeDocument/2006/relationships/ctrlProp" Target="../ctrlProps/ctrlProp738.xml"/><Relationship Id="rId70" Type="http://schemas.openxmlformats.org/officeDocument/2006/relationships/ctrlProp" Target="../ctrlProps/ctrlProp754.xml"/><Relationship Id="rId75" Type="http://schemas.openxmlformats.org/officeDocument/2006/relationships/ctrlProp" Target="../ctrlProps/ctrlProp759.xml"/><Relationship Id="rId91" Type="http://schemas.openxmlformats.org/officeDocument/2006/relationships/ctrlProp" Target="../ctrlProps/ctrlProp775.xml"/><Relationship Id="rId96" Type="http://schemas.openxmlformats.org/officeDocument/2006/relationships/ctrlProp" Target="../ctrlProps/ctrlProp780.xml"/><Relationship Id="rId1" Type="http://schemas.openxmlformats.org/officeDocument/2006/relationships/pivotTable" Target="../pivotTables/pivotTable7.xml"/><Relationship Id="rId6" Type="http://schemas.openxmlformats.org/officeDocument/2006/relationships/ctrlProp" Target="../ctrlProps/ctrlProp690.xml"/><Relationship Id="rId23" Type="http://schemas.openxmlformats.org/officeDocument/2006/relationships/ctrlProp" Target="../ctrlProps/ctrlProp707.xml"/><Relationship Id="rId28" Type="http://schemas.openxmlformats.org/officeDocument/2006/relationships/ctrlProp" Target="../ctrlProps/ctrlProp712.xml"/><Relationship Id="rId49" Type="http://schemas.openxmlformats.org/officeDocument/2006/relationships/ctrlProp" Target="../ctrlProps/ctrlProp733.xml"/><Relationship Id="rId114" Type="http://schemas.openxmlformats.org/officeDocument/2006/relationships/ctrlProp" Target="../ctrlProps/ctrlProp798.xml"/><Relationship Id="rId119" Type="http://schemas.openxmlformats.org/officeDocument/2006/relationships/ctrlProp" Target="../ctrlProps/ctrlProp803.xml"/><Relationship Id="rId44" Type="http://schemas.openxmlformats.org/officeDocument/2006/relationships/ctrlProp" Target="../ctrlProps/ctrlProp728.xml"/><Relationship Id="rId60" Type="http://schemas.openxmlformats.org/officeDocument/2006/relationships/ctrlProp" Target="../ctrlProps/ctrlProp744.xml"/><Relationship Id="rId65" Type="http://schemas.openxmlformats.org/officeDocument/2006/relationships/ctrlProp" Target="../ctrlProps/ctrlProp749.xml"/><Relationship Id="rId81" Type="http://schemas.openxmlformats.org/officeDocument/2006/relationships/ctrlProp" Target="../ctrlProps/ctrlProp765.xml"/><Relationship Id="rId86" Type="http://schemas.openxmlformats.org/officeDocument/2006/relationships/ctrlProp" Target="../ctrlProps/ctrlProp770.xml"/><Relationship Id="rId130" Type="http://schemas.openxmlformats.org/officeDocument/2006/relationships/ctrlProp" Target="../ctrlProps/ctrlProp814.xml"/><Relationship Id="rId13" Type="http://schemas.openxmlformats.org/officeDocument/2006/relationships/ctrlProp" Target="../ctrlProps/ctrlProp697.xml"/><Relationship Id="rId18" Type="http://schemas.openxmlformats.org/officeDocument/2006/relationships/ctrlProp" Target="../ctrlProps/ctrlProp702.xml"/><Relationship Id="rId39" Type="http://schemas.openxmlformats.org/officeDocument/2006/relationships/ctrlProp" Target="../ctrlProps/ctrlProp723.xml"/><Relationship Id="rId109" Type="http://schemas.openxmlformats.org/officeDocument/2006/relationships/ctrlProp" Target="../ctrlProps/ctrlProp793.xml"/><Relationship Id="rId34" Type="http://schemas.openxmlformats.org/officeDocument/2006/relationships/ctrlProp" Target="../ctrlProps/ctrlProp718.xml"/><Relationship Id="rId50" Type="http://schemas.openxmlformats.org/officeDocument/2006/relationships/ctrlProp" Target="../ctrlProps/ctrlProp734.xml"/><Relationship Id="rId55" Type="http://schemas.openxmlformats.org/officeDocument/2006/relationships/ctrlProp" Target="../ctrlProps/ctrlProp739.xml"/><Relationship Id="rId76" Type="http://schemas.openxmlformats.org/officeDocument/2006/relationships/ctrlProp" Target="../ctrlProps/ctrlProp760.xml"/><Relationship Id="rId97" Type="http://schemas.openxmlformats.org/officeDocument/2006/relationships/ctrlProp" Target="../ctrlProps/ctrlProp781.xml"/><Relationship Id="rId104" Type="http://schemas.openxmlformats.org/officeDocument/2006/relationships/ctrlProp" Target="../ctrlProps/ctrlProp788.xml"/><Relationship Id="rId120" Type="http://schemas.openxmlformats.org/officeDocument/2006/relationships/ctrlProp" Target="../ctrlProps/ctrlProp804.xml"/><Relationship Id="rId125" Type="http://schemas.openxmlformats.org/officeDocument/2006/relationships/ctrlProp" Target="../ctrlProps/ctrlProp809.xml"/><Relationship Id="rId7" Type="http://schemas.openxmlformats.org/officeDocument/2006/relationships/ctrlProp" Target="../ctrlProps/ctrlProp691.xml"/><Relationship Id="rId71" Type="http://schemas.openxmlformats.org/officeDocument/2006/relationships/ctrlProp" Target="../ctrlProps/ctrlProp755.xml"/><Relationship Id="rId92" Type="http://schemas.openxmlformats.org/officeDocument/2006/relationships/ctrlProp" Target="../ctrlProps/ctrlProp776.xml"/><Relationship Id="rId2" Type="http://schemas.openxmlformats.org/officeDocument/2006/relationships/pivotTable" Target="../pivotTables/pivotTable8.xml"/><Relationship Id="rId29" Type="http://schemas.openxmlformats.org/officeDocument/2006/relationships/ctrlProp" Target="../ctrlProps/ctrlProp713.xml"/><Relationship Id="rId24" Type="http://schemas.openxmlformats.org/officeDocument/2006/relationships/ctrlProp" Target="../ctrlProps/ctrlProp708.xml"/><Relationship Id="rId40" Type="http://schemas.openxmlformats.org/officeDocument/2006/relationships/ctrlProp" Target="../ctrlProps/ctrlProp724.xml"/><Relationship Id="rId45" Type="http://schemas.openxmlformats.org/officeDocument/2006/relationships/ctrlProp" Target="../ctrlProps/ctrlProp729.xml"/><Relationship Id="rId66" Type="http://schemas.openxmlformats.org/officeDocument/2006/relationships/ctrlProp" Target="../ctrlProps/ctrlProp750.xml"/><Relationship Id="rId87" Type="http://schemas.openxmlformats.org/officeDocument/2006/relationships/ctrlProp" Target="../ctrlProps/ctrlProp771.xml"/><Relationship Id="rId110" Type="http://schemas.openxmlformats.org/officeDocument/2006/relationships/ctrlProp" Target="../ctrlProps/ctrlProp794.xml"/><Relationship Id="rId115" Type="http://schemas.openxmlformats.org/officeDocument/2006/relationships/ctrlProp" Target="../ctrlProps/ctrlProp799.xml"/><Relationship Id="rId131" Type="http://schemas.openxmlformats.org/officeDocument/2006/relationships/ctrlProp" Target="../ctrlProps/ctrlProp815.xml"/><Relationship Id="rId61" Type="http://schemas.openxmlformats.org/officeDocument/2006/relationships/ctrlProp" Target="../ctrlProps/ctrlProp745.xml"/><Relationship Id="rId82" Type="http://schemas.openxmlformats.org/officeDocument/2006/relationships/ctrlProp" Target="../ctrlProps/ctrlProp766.xml"/><Relationship Id="rId19" Type="http://schemas.openxmlformats.org/officeDocument/2006/relationships/ctrlProp" Target="../ctrlProps/ctrlProp703.xml"/><Relationship Id="rId14" Type="http://schemas.openxmlformats.org/officeDocument/2006/relationships/ctrlProp" Target="../ctrlProps/ctrlProp698.xml"/><Relationship Id="rId30" Type="http://schemas.openxmlformats.org/officeDocument/2006/relationships/ctrlProp" Target="../ctrlProps/ctrlProp714.xml"/><Relationship Id="rId35" Type="http://schemas.openxmlformats.org/officeDocument/2006/relationships/ctrlProp" Target="../ctrlProps/ctrlProp719.xml"/><Relationship Id="rId56" Type="http://schemas.openxmlformats.org/officeDocument/2006/relationships/ctrlProp" Target="../ctrlProps/ctrlProp740.xml"/><Relationship Id="rId77" Type="http://schemas.openxmlformats.org/officeDocument/2006/relationships/ctrlProp" Target="../ctrlProps/ctrlProp761.xml"/><Relationship Id="rId100" Type="http://schemas.openxmlformats.org/officeDocument/2006/relationships/ctrlProp" Target="../ctrlProps/ctrlProp784.xml"/><Relationship Id="rId105" Type="http://schemas.openxmlformats.org/officeDocument/2006/relationships/ctrlProp" Target="../ctrlProps/ctrlProp789.xml"/><Relationship Id="rId126" Type="http://schemas.openxmlformats.org/officeDocument/2006/relationships/ctrlProp" Target="../ctrlProps/ctrlProp810.xml"/><Relationship Id="rId8" Type="http://schemas.openxmlformats.org/officeDocument/2006/relationships/ctrlProp" Target="../ctrlProps/ctrlProp692.xml"/><Relationship Id="rId51" Type="http://schemas.openxmlformats.org/officeDocument/2006/relationships/ctrlProp" Target="../ctrlProps/ctrlProp735.xml"/><Relationship Id="rId72" Type="http://schemas.openxmlformats.org/officeDocument/2006/relationships/ctrlProp" Target="../ctrlProps/ctrlProp756.xml"/><Relationship Id="rId93" Type="http://schemas.openxmlformats.org/officeDocument/2006/relationships/ctrlProp" Target="../ctrlProps/ctrlProp777.xml"/><Relationship Id="rId98" Type="http://schemas.openxmlformats.org/officeDocument/2006/relationships/ctrlProp" Target="../ctrlProps/ctrlProp782.xml"/><Relationship Id="rId121" Type="http://schemas.openxmlformats.org/officeDocument/2006/relationships/ctrlProp" Target="../ctrlProps/ctrlProp805.xml"/><Relationship Id="rId3" Type="http://schemas.openxmlformats.org/officeDocument/2006/relationships/printerSettings" Target="../printerSettings/printerSettings10.bin"/><Relationship Id="rId25" Type="http://schemas.openxmlformats.org/officeDocument/2006/relationships/ctrlProp" Target="../ctrlProps/ctrlProp709.xml"/><Relationship Id="rId46" Type="http://schemas.openxmlformats.org/officeDocument/2006/relationships/ctrlProp" Target="../ctrlProps/ctrlProp730.xml"/><Relationship Id="rId67" Type="http://schemas.openxmlformats.org/officeDocument/2006/relationships/ctrlProp" Target="../ctrlProps/ctrlProp751.xml"/><Relationship Id="rId116" Type="http://schemas.openxmlformats.org/officeDocument/2006/relationships/ctrlProp" Target="../ctrlProps/ctrlProp800.xml"/><Relationship Id="rId20" Type="http://schemas.openxmlformats.org/officeDocument/2006/relationships/ctrlProp" Target="../ctrlProps/ctrlProp704.xml"/><Relationship Id="rId41" Type="http://schemas.openxmlformats.org/officeDocument/2006/relationships/ctrlProp" Target="../ctrlProps/ctrlProp725.xml"/><Relationship Id="rId62" Type="http://schemas.openxmlformats.org/officeDocument/2006/relationships/ctrlProp" Target="../ctrlProps/ctrlProp746.xml"/><Relationship Id="rId83" Type="http://schemas.openxmlformats.org/officeDocument/2006/relationships/ctrlProp" Target="../ctrlProps/ctrlProp767.xml"/><Relationship Id="rId88" Type="http://schemas.openxmlformats.org/officeDocument/2006/relationships/ctrlProp" Target="../ctrlProps/ctrlProp772.xml"/><Relationship Id="rId111" Type="http://schemas.openxmlformats.org/officeDocument/2006/relationships/ctrlProp" Target="../ctrlProps/ctrlProp795.xml"/><Relationship Id="rId132" Type="http://schemas.openxmlformats.org/officeDocument/2006/relationships/ctrlProp" Target="../ctrlProps/ctrlProp816.xml"/><Relationship Id="rId15" Type="http://schemas.openxmlformats.org/officeDocument/2006/relationships/ctrlProp" Target="../ctrlProps/ctrlProp699.xml"/><Relationship Id="rId36" Type="http://schemas.openxmlformats.org/officeDocument/2006/relationships/ctrlProp" Target="../ctrlProps/ctrlProp720.xml"/><Relationship Id="rId57" Type="http://schemas.openxmlformats.org/officeDocument/2006/relationships/ctrlProp" Target="../ctrlProps/ctrlProp741.xml"/><Relationship Id="rId106" Type="http://schemas.openxmlformats.org/officeDocument/2006/relationships/ctrlProp" Target="../ctrlProps/ctrlProp790.xml"/><Relationship Id="rId127" Type="http://schemas.openxmlformats.org/officeDocument/2006/relationships/ctrlProp" Target="../ctrlProps/ctrlProp811.xml"/><Relationship Id="rId10" Type="http://schemas.openxmlformats.org/officeDocument/2006/relationships/ctrlProp" Target="../ctrlProps/ctrlProp694.xml"/><Relationship Id="rId31" Type="http://schemas.openxmlformats.org/officeDocument/2006/relationships/ctrlProp" Target="../ctrlProps/ctrlProp715.xml"/><Relationship Id="rId52" Type="http://schemas.openxmlformats.org/officeDocument/2006/relationships/ctrlProp" Target="../ctrlProps/ctrlProp736.xml"/><Relationship Id="rId73" Type="http://schemas.openxmlformats.org/officeDocument/2006/relationships/ctrlProp" Target="../ctrlProps/ctrlProp757.xml"/><Relationship Id="rId78" Type="http://schemas.openxmlformats.org/officeDocument/2006/relationships/ctrlProp" Target="../ctrlProps/ctrlProp762.xml"/><Relationship Id="rId94" Type="http://schemas.openxmlformats.org/officeDocument/2006/relationships/ctrlProp" Target="../ctrlProps/ctrlProp778.xml"/><Relationship Id="rId99" Type="http://schemas.openxmlformats.org/officeDocument/2006/relationships/ctrlProp" Target="../ctrlProps/ctrlProp783.xml"/><Relationship Id="rId101" Type="http://schemas.openxmlformats.org/officeDocument/2006/relationships/ctrlProp" Target="../ctrlProps/ctrlProp785.xml"/><Relationship Id="rId122" Type="http://schemas.openxmlformats.org/officeDocument/2006/relationships/ctrlProp" Target="../ctrlProps/ctrlProp806.xml"/><Relationship Id="rId4" Type="http://schemas.openxmlformats.org/officeDocument/2006/relationships/drawing" Target="../drawings/drawing10.xml"/><Relationship Id="rId9" Type="http://schemas.openxmlformats.org/officeDocument/2006/relationships/ctrlProp" Target="../ctrlProps/ctrlProp693.xml"/><Relationship Id="rId26" Type="http://schemas.openxmlformats.org/officeDocument/2006/relationships/ctrlProp" Target="../ctrlProps/ctrlProp710.xml"/><Relationship Id="rId47" Type="http://schemas.openxmlformats.org/officeDocument/2006/relationships/ctrlProp" Target="../ctrlProps/ctrlProp731.xml"/><Relationship Id="rId68" Type="http://schemas.openxmlformats.org/officeDocument/2006/relationships/ctrlProp" Target="../ctrlProps/ctrlProp752.xml"/><Relationship Id="rId89" Type="http://schemas.openxmlformats.org/officeDocument/2006/relationships/ctrlProp" Target="../ctrlProps/ctrlProp773.xml"/><Relationship Id="rId112" Type="http://schemas.openxmlformats.org/officeDocument/2006/relationships/ctrlProp" Target="../ctrlProps/ctrlProp796.xml"/><Relationship Id="rId133" Type="http://schemas.openxmlformats.org/officeDocument/2006/relationships/ctrlProp" Target="../ctrlProps/ctrlProp817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40.xml"/><Relationship Id="rId21" Type="http://schemas.openxmlformats.org/officeDocument/2006/relationships/ctrlProp" Target="../ctrlProps/ctrlProp835.xml"/><Relationship Id="rId42" Type="http://schemas.openxmlformats.org/officeDocument/2006/relationships/ctrlProp" Target="../ctrlProps/ctrlProp856.xml"/><Relationship Id="rId47" Type="http://schemas.openxmlformats.org/officeDocument/2006/relationships/ctrlProp" Target="../ctrlProps/ctrlProp861.xml"/><Relationship Id="rId63" Type="http://schemas.openxmlformats.org/officeDocument/2006/relationships/ctrlProp" Target="../ctrlProps/ctrlProp877.xml"/><Relationship Id="rId68" Type="http://schemas.openxmlformats.org/officeDocument/2006/relationships/ctrlProp" Target="../ctrlProps/ctrlProp882.xml"/><Relationship Id="rId2" Type="http://schemas.openxmlformats.org/officeDocument/2006/relationships/printerSettings" Target="../printerSettings/printerSettings11.bin"/><Relationship Id="rId16" Type="http://schemas.openxmlformats.org/officeDocument/2006/relationships/ctrlProp" Target="../ctrlProps/ctrlProp830.xml"/><Relationship Id="rId29" Type="http://schemas.openxmlformats.org/officeDocument/2006/relationships/ctrlProp" Target="../ctrlProps/ctrlProp843.xml"/><Relationship Id="rId11" Type="http://schemas.openxmlformats.org/officeDocument/2006/relationships/ctrlProp" Target="../ctrlProps/ctrlProp825.xml"/><Relationship Id="rId24" Type="http://schemas.openxmlformats.org/officeDocument/2006/relationships/ctrlProp" Target="../ctrlProps/ctrlProp838.xml"/><Relationship Id="rId32" Type="http://schemas.openxmlformats.org/officeDocument/2006/relationships/ctrlProp" Target="../ctrlProps/ctrlProp846.xml"/><Relationship Id="rId37" Type="http://schemas.openxmlformats.org/officeDocument/2006/relationships/ctrlProp" Target="../ctrlProps/ctrlProp851.xml"/><Relationship Id="rId40" Type="http://schemas.openxmlformats.org/officeDocument/2006/relationships/ctrlProp" Target="../ctrlProps/ctrlProp854.xml"/><Relationship Id="rId45" Type="http://schemas.openxmlformats.org/officeDocument/2006/relationships/ctrlProp" Target="../ctrlProps/ctrlProp859.xml"/><Relationship Id="rId53" Type="http://schemas.openxmlformats.org/officeDocument/2006/relationships/ctrlProp" Target="../ctrlProps/ctrlProp867.xml"/><Relationship Id="rId58" Type="http://schemas.openxmlformats.org/officeDocument/2006/relationships/ctrlProp" Target="../ctrlProps/ctrlProp872.xml"/><Relationship Id="rId66" Type="http://schemas.openxmlformats.org/officeDocument/2006/relationships/ctrlProp" Target="../ctrlProps/ctrlProp880.xml"/><Relationship Id="rId5" Type="http://schemas.openxmlformats.org/officeDocument/2006/relationships/ctrlProp" Target="../ctrlProps/ctrlProp819.xml"/><Relationship Id="rId61" Type="http://schemas.openxmlformats.org/officeDocument/2006/relationships/ctrlProp" Target="../ctrlProps/ctrlProp875.xml"/><Relationship Id="rId19" Type="http://schemas.openxmlformats.org/officeDocument/2006/relationships/ctrlProp" Target="../ctrlProps/ctrlProp833.xml"/><Relationship Id="rId14" Type="http://schemas.openxmlformats.org/officeDocument/2006/relationships/ctrlProp" Target="../ctrlProps/ctrlProp828.xml"/><Relationship Id="rId22" Type="http://schemas.openxmlformats.org/officeDocument/2006/relationships/ctrlProp" Target="../ctrlProps/ctrlProp836.xml"/><Relationship Id="rId27" Type="http://schemas.openxmlformats.org/officeDocument/2006/relationships/ctrlProp" Target="../ctrlProps/ctrlProp841.xml"/><Relationship Id="rId30" Type="http://schemas.openxmlformats.org/officeDocument/2006/relationships/ctrlProp" Target="../ctrlProps/ctrlProp844.xml"/><Relationship Id="rId35" Type="http://schemas.openxmlformats.org/officeDocument/2006/relationships/ctrlProp" Target="../ctrlProps/ctrlProp849.xml"/><Relationship Id="rId43" Type="http://schemas.openxmlformats.org/officeDocument/2006/relationships/ctrlProp" Target="../ctrlProps/ctrlProp857.xml"/><Relationship Id="rId48" Type="http://schemas.openxmlformats.org/officeDocument/2006/relationships/ctrlProp" Target="../ctrlProps/ctrlProp862.xml"/><Relationship Id="rId56" Type="http://schemas.openxmlformats.org/officeDocument/2006/relationships/ctrlProp" Target="../ctrlProps/ctrlProp870.xml"/><Relationship Id="rId64" Type="http://schemas.openxmlformats.org/officeDocument/2006/relationships/ctrlProp" Target="../ctrlProps/ctrlProp878.xml"/><Relationship Id="rId69" Type="http://schemas.openxmlformats.org/officeDocument/2006/relationships/ctrlProp" Target="../ctrlProps/ctrlProp883.xml"/><Relationship Id="rId8" Type="http://schemas.openxmlformats.org/officeDocument/2006/relationships/ctrlProp" Target="../ctrlProps/ctrlProp822.xml"/><Relationship Id="rId51" Type="http://schemas.openxmlformats.org/officeDocument/2006/relationships/ctrlProp" Target="../ctrlProps/ctrlProp865.xml"/><Relationship Id="rId72" Type="http://schemas.openxmlformats.org/officeDocument/2006/relationships/ctrlProp" Target="../ctrlProps/ctrlProp886.xml"/><Relationship Id="rId3" Type="http://schemas.openxmlformats.org/officeDocument/2006/relationships/drawing" Target="../drawings/drawing11.xml"/><Relationship Id="rId12" Type="http://schemas.openxmlformats.org/officeDocument/2006/relationships/ctrlProp" Target="../ctrlProps/ctrlProp826.xml"/><Relationship Id="rId17" Type="http://schemas.openxmlformats.org/officeDocument/2006/relationships/ctrlProp" Target="../ctrlProps/ctrlProp831.xml"/><Relationship Id="rId25" Type="http://schemas.openxmlformats.org/officeDocument/2006/relationships/ctrlProp" Target="../ctrlProps/ctrlProp839.xml"/><Relationship Id="rId33" Type="http://schemas.openxmlformats.org/officeDocument/2006/relationships/ctrlProp" Target="../ctrlProps/ctrlProp847.xml"/><Relationship Id="rId38" Type="http://schemas.openxmlformats.org/officeDocument/2006/relationships/ctrlProp" Target="../ctrlProps/ctrlProp852.xml"/><Relationship Id="rId46" Type="http://schemas.openxmlformats.org/officeDocument/2006/relationships/ctrlProp" Target="../ctrlProps/ctrlProp860.xml"/><Relationship Id="rId59" Type="http://schemas.openxmlformats.org/officeDocument/2006/relationships/ctrlProp" Target="../ctrlProps/ctrlProp873.xml"/><Relationship Id="rId67" Type="http://schemas.openxmlformats.org/officeDocument/2006/relationships/ctrlProp" Target="../ctrlProps/ctrlProp881.xml"/><Relationship Id="rId20" Type="http://schemas.openxmlformats.org/officeDocument/2006/relationships/ctrlProp" Target="../ctrlProps/ctrlProp834.xml"/><Relationship Id="rId41" Type="http://schemas.openxmlformats.org/officeDocument/2006/relationships/ctrlProp" Target="../ctrlProps/ctrlProp855.xml"/><Relationship Id="rId54" Type="http://schemas.openxmlformats.org/officeDocument/2006/relationships/ctrlProp" Target="../ctrlProps/ctrlProp868.xml"/><Relationship Id="rId62" Type="http://schemas.openxmlformats.org/officeDocument/2006/relationships/ctrlProp" Target="../ctrlProps/ctrlProp876.xml"/><Relationship Id="rId70" Type="http://schemas.openxmlformats.org/officeDocument/2006/relationships/ctrlProp" Target="../ctrlProps/ctrlProp884.xml"/><Relationship Id="rId1" Type="http://schemas.openxmlformats.org/officeDocument/2006/relationships/hyperlink" Target="https://www.make-you-happy.fr/" TargetMode="External"/><Relationship Id="rId6" Type="http://schemas.openxmlformats.org/officeDocument/2006/relationships/ctrlProp" Target="../ctrlProps/ctrlProp820.xml"/><Relationship Id="rId15" Type="http://schemas.openxmlformats.org/officeDocument/2006/relationships/ctrlProp" Target="../ctrlProps/ctrlProp829.xml"/><Relationship Id="rId23" Type="http://schemas.openxmlformats.org/officeDocument/2006/relationships/ctrlProp" Target="../ctrlProps/ctrlProp837.xml"/><Relationship Id="rId28" Type="http://schemas.openxmlformats.org/officeDocument/2006/relationships/ctrlProp" Target="../ctrlProps/ctrlProp842.xml"/><Relationship Id="rId36" Type="http://schemas.openxmlformats.org/officeDocument/2006/relationships/ctrlProp" Target="../ctrlProps/ctrlProp850.xml"/><Relationship Id="rId49" Type="http://schemas.openxmlformats.org/officeDocument/2006/relationships/ctrlProp" Target="../ctrlProps/ctrlProp863.xml"/><Relationship Id="rId57" Type="http://schemas.openxmlformats.org/officeDocument/2006/relationships/ctrlProp" Target="../ctrlProps/ctrlProp871.xml"/><Relationship Id="rId10" Type="http://schemas.openxmlformats.org/officeDocument/2006/relationships/ctrlProp" Target="../ctrlProps/ctrlProp824.xml"/><Relationship Id="rId31" Type="http://schemas.openxmlformats.org/officeDocument/2006/relationships/ctrlProp" Target="../ctrlProps/ctrlProp845.xml"/><Relationship Id="rId44" Type="http://schemas.openxmlformats.org/officeDocument/2006/relationships/ctrlProp" Target="../ctrlProps/ctrlProp858.xml"/><Relationship Id="rId52" Type="http://schemas.openxmlformats.org/officeDocument/2006/relationships/ctrlProp" Target="../ctrlProps/ctrlProp866.xml"/><Relationship Id="rId60" Type="http://schemas.openxmlformats.org/officeDocument/2006/relationships/ctrlProp" Target="../ctrlProps/ctrlProp874.xml"/><Relationship Id="rId65" Type="http://schemas.openxmlformats.org/officeDocument/2006/relationships/ctrlProp" Target="../ctrlProps/ctrlProp879.xml"/><Relationship Id="rId73" Type="http://schemas.openxmlformats.org/officeDocument/2006/relationships/ctrlProp" Target="../ctrlProps/ctrlProp887.xml"/><Relationship Id="rId4" Type="http://schemas.openxmlformats.org/officeDocument/2006/relationships/vmlDrawing" Target="../drawings/vmlDrawing10.vml"/><Relationship Id="rId9" Type="http://schemas.openxmlformats.org/officeDocument/2006/relationships/ctrlProp" Target="../ctrlProps/ctrlProp823.xml"/><Relationship Id="rId13" Type="http://schemas.openxmlformats.org/officeDocument/2006/relationships/ctrlProp" Target="../ctrlProps/ctrlProp827.xml"/><Relationship Id="rId18" Type="http://schemas.openxmlformats.org/officeDocument/2006/relationships/ctrlProp" Target="../ctrlProps/ctrlProp832.xml"/><Relationship Id="rId39" Type="http://schemas.openxmlformats.org/officeDocument/2006/relationships/ctrlProp" Target="../ctrlProps/ctrlProp853.xml"/><Relationship Id="rId34" Type="http://schemas.openxmlformats.org/officeDocument/2006/relationships/ctrlProp" Target="../ctrlProps/ctrlProp848.xml"/><Relationship Id="rId50" Type="http://schemas.openxmlformats.org/officeDocument/2006/relationships/ctrlProp" Target="../ctrlProps/ctrlProp864.xml"/><Relationship Id="rId55" Type="http://schemas.openxmlformats.org/officeDocument/2006/relationships/ctrlProp" Target="../ctrlProps/ctrlProp869.xml"/><Relationship Id="rId7" Type="http://schemas.openxmlformats.org/officeDocument/2006/relationships/ctrlProp" Target="../ctrlProps/ctrlProp821.xml"/><Relationship Id="rId71" Type="http://schemas.openxmlformats.org/officeDocument/2006/relationships/ctrlProp" Target="../ctrlProps/ctrlProp885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99.xml"/><Relationship Id="rId21" Type="http://schemas.openxmlformats.org/officeDocument/2006/relationships/ctrlProp" Target="../ctrlProps/ctrlProp903.xml"/><Relationship Id="rId42" Type="http://schemas.openxmlformats.org/officeDocument/2006/relationships/ctrlProp" Target="../ctrlProps/ctrlProp924.xml"/><Relationship Id="rId63" Type="http://schemas.openxmlformats.org/officeDocument/2006/relationships/ctrlProp" Target="../ctrlProps/ctrlProp945.xml"/><Relationship Id="rId84" Type="http://schemas.openxmlformats.org/officeDocument/2006/relationships/ctrlProp" Target="../ctrlProps/ctrlProp966.xml"/><Relationship Id="rId16" Type="http://schemas.openxmlformats.org/officeDocument/2006/relationships/ctrlProp" Target="../ctrlProps/ctrlProp898.xml"/><Relationship Id="rId107" Type="http://schemas.openxmlformats.org/officeDocument/2006/relationships/ctrlProp" Target="../ctrlProps/ctrlProp989.xml"/><Relationship Id="rId11" Type="http://schemas.openxmlformats.org/officeDocument/2006/relationships/ctrlProp" Target="../ctrlProps/ctrlProp893.xml"/><Relationship Id="rId32" Type="http://schemas.openxmlformats.org/officeDocument/2006/relationships/ctrlProp" Target="../ctrlProps/ctrlProp914.xml"/><Relationship Id="rId37" Type="http://schemas.openxmlformats.org/officeDocument/2006/relationships/ctrlProp" Target="../ctrlProps/ctrlProp919.xml"/><Relationship Id="rId53" Type="http://schemas.openxmlformats.org/officeDocument/2006/relationships/ctrlProp" Target="../ctrlProps/ctrlProp935.xml"/><Relationship Id="rId58" Type="http://schemas.openxmlformats.org/officeDocument/2006/relationships/ctrlProp" Target="../ctrlProps/ctrlProp940.xml"/><Relationship Id="rId74" Type="http://schemas.openxmlformats.org/officeDocument/2006/relationships/ctrlProp" Target="../ctrlProps/ctrlProp956.xml"/><Relationship Id="rId79" Type="http://schemas.openxmlformats.org/officeDocument/2006/relationships/ctrlProp" Target="../ctrlProps/ctrlProp961.xml"/><Relationship Id="rId102" Type="http://schemas.openxmlformats.org/officeDocument/2006/relationships/ctrlProp" Target="../ctrlProps/ctrlProp984.xml"/><Relationship Id="rId123" Type="http://schemas.openxmlformats.org/officeDocument/2006/relationships/ctrlProp" Target="../ctrlProps/ctrlProp1005.xml"/><Relationship Id="rId128" Type="http://schemas.openxmlformats.org/officeDocument/2006/relationships/ctrlProp" Target="../ctrlProps/ctrlProp1010.xml"/><Relationship Id="rId5" Type="http://schemas.openxmlformats.org/officeDocument/2006/relationships/vmlDrawing" Target="../drawings/vmlDrawing11.vml"/><Relationship Id="rId90" Type="http://schemas.openxmlformats.org/officeDocument/2006/relationships/ctrlProp" Target="../ctrlProps/ctrlProp972.xml"/><Relationship Id="rId95" Type="http://schemas.openxmlformats.org/officeDocument/2006/relationships/ctrlProp" Target="../ctrlProps/ctrlProp977.xml"/><Relationship Id="rId22" Type="http://schemas.openxmlformats.org/officeDocument/2006/relationships/ctrlProp" Target="../ctrlProps/ctrlProp904.xml"/><Relationship Id="rId27" Type="http://schemas.openxmlformats.org/officeDocument/2006/relationships/ctrlProp" Target="../ctrlProps/ctrlProp909.xml"/><Relationship Id="rId43" Type="http://schemas.openxmlformats.org/officeDocument/2006/relationships/ctrlProp" Target="../ctrlProps/ctrlProp925.xml"/><Relationship Id="rId48" Type="http://schemas.openxmlformats.org/officeDocument/2006/relationships/ctrlProp" Target="../ctrlProps/ctrlProp930.xml"/><Relationship Id="rId64" Type="http://schemas.openxmlformats.org/officeDocument/2006/relationships/ctrlProp" Target="../ctrlProps/ctrlProp946.xml"/><Relationship Id="rId69" Type="http://schemas.openxmlformats.org/officeDocument/2006/relationships/ctrlProp" Target="../ctrlProps/ctrlProp951.xml"/><Relationship Id="rId113" Type="http://schemas.openxmlformats.org/officeDocument/2006/relationships/ctrlProp" Target="../ctrlProps/ctrlProp995.xml"/><Relationship Id="rId118" Type="http://schemas.openxmlformats.org/officeDocument/2006/relationships/ctrlProp" Target="../ctrlProps/ctrlProp1000.xml"/><Relationship Id="rId134" Type="http://schemas.openxmlformats.org/officeDocument/2006/relationships/ctrlProp" Target="../ctrlProps/ctrlProp1016.xml"/><Relationship Id="rId80" Type="http://schemas.openxmlformats.org/officeDocument/2006/relationships/ctrlProp" Target="../ctrlProps/ctrlProp962.xml"/><Relationship Id="rId85" Type="http://schemas.openxmlformats.org/officeDocument/2006/relationships/ctrlProp" Target="../ctrlProps/ctrlProp967.xml"/><Relationship Id="rId12" Type="http://schemas.openxmlformats.org/officeDocument/2006/relationships/ctrlProp" Target="../ctrlProps/ctrlProp894.xml"/><Relationship Id="rId17" Type="http://schemas.openxmlformats.org/officeDocument/2006/relationships/ctrlProp" Target="../ctrlProps/ctrlProp899.xml"/><Relationship Id="rId33" Type="http://schemas.openxmlformats.org/officeDocument/2006/relationships/ctrlProp" Target="../ctrlProps/ctrlProp915.xml"/><Relationship Id="rId38" Type="http://schemas.openxmlformats.org/officeDocument/2006/relationships/ctrlProp" Target="../ctrlProps/ctrlProp920.xml"/><Relationship Id="rId59" Type="http://schemas.openxmlformats.org/officeDocument/2006/relationships/ctrlProp" Target="../ctrlProps/ctrlProp941.xml"/><Relationship Id="rId103" Type="http://schemas.openxmlformats.org/officeDocument/2006/relationships/ctrlProp" Target="../ctrlProps/ctrlProp985.xml"/><Relationship Id="rId108" Type="http://schemas.openxmlformats.org/officeDocument/2006/relationships/ctrlProp" Target="../ctrlProps/ctrlProp990.xml"/><Relationship Id="rId124" Type="http://schemas.openxmlformats.org/officeDocument/2006/relationships/ctrlProp" Target="../ctrlProps/ctrlProp1006.xml"/><Relationship Id="rId129" Type="http://schemas.openxmlformats.org/officeDocument/2006/relationships/ctrlProp" Target="../ctrlProps/ctrlProp1011.xml"/><Relationship Id="rId54" Type="http://schemas.openxmlformats.org/officeDocument/2006/relationships/ctrlProp" Target="../ctrlProps/ctrlProp936.xml"/><Relationship Id="rId70" Type="http://schemas.openxmlformats.org/officeDocument/2006/relationships/ctrlProp" Target="../ctrlProps/ctrlProp952.xml"/><Relationship Id="rId75" Type="http://schemas.openxmlformats.org/officeDocument/2006/relationships/ctrlProp" Target="../ctrlProps/ctrlProp957.xml"/><Relationship Id="rId91" Type="http://schemas.openxmlformats.org/officeDocument/2006/relationships/ctrlProp" Target="../ctrlProps/ctrlProp973.xml"/><Relationship Id="rId96" Type="http://schemas.openxmlformats.org/officeDocument/2006/relationships/ctrlProp" Target="../ctrlProps/ctrlProp978.xml"/><Relationship Id="rId1" Type="http://schemas.openxmlformats.org/officeDocument/2006/relationships/pivotTable" Target="../pivotTables/pivotTable9.xml"/><Relationship Id="rId6" Type="http://schemas.openxmlformats.org/officeDocument/2006/relationships/ctrlProp" Target="../ctrlProps/ctrlProp888.xml"/><Relationship Id="rId23" Type="http://schemas.openxmlformats.org/officeDocument/2006/relationships/ctrlProp" Target="../ctrlProps/ctrlProp905.xml"/><Relationship Id="rId28" Type="http://schemas.openxmlformats.org/officeDocument/2006/relationships/ctrlProp" Target="../ctrlProps/ctrlProp910.xml"/><Relationship Id="rId49" Type="http://schemas.openxmlformats.org/officeDocument/2006/relationships/ctrlProp" Target="../ctrlProps/ctrlProp931.xml"/><Relationship Id="rId114" Type="http://schemas.openxmlformats.org/officeDocument/2006/relationships/ctrlProp" Target="../ctrlProps/ctrlProp996.xml"/><Relationship Id="rId119" Type="http://schemas.openxmlformats.org/officeDocument/2006/relationships/ctrlProp" Target="../ctrlProps/ctrlProp1001.xml"/><Relationship Id="rId44" Type="http://schemas.openxmlformats.org/officeDocument/2006/relationships/ctrlProp" Target="../ctrlProps/ctrlProp926.xml"/><Relationship Id="rId60" Type="http://schemas.openxmlformats.org/officeDocument/2006/relationships/ctrlProp" Target="../ctrlProps/ctrlProp942.xml"/><Relationship Id="rId65" Type="http://schemas.openxmlformats.org/officeDocument/2006/relationships/ctrlProp" Target="../ctrlProps/ctrlProp947.xml"/><Relationship Id="rId81" Type="http://schemas.openxmlformats.org/officeDocument/2006/relationships/ctrlProp" Target="../ctrlProps/ctrlProp963.xml"/><Relationship Id="rId86" Type="http://schemas.openxmlformats.org/officeDocument/2006/relationships/ctrlProp" Target="../ctrlProps/ctrlProp968.xml"/><Relationship Id="rId130" Type="http://schemas.openxmlformats.org/officeDocument/2006/relationships/ctrlProp" Target="../ctrlProps/ctrlProp1012.xml"/><Relationship Id="rId13" Type="http://schemas.openxmlformats.org/officeDocument/2006/relationships/ctrlProp" Target="../ctrlProps/ctrlProp895.xml"/><Relationship Id="rId18" Type="http://schemas.openxmlformats.org/officeDocument/2006/relationships/ctrlProp" Target="../ctrlProps/ctrlProp900.xml"/><Relationship Id="rId39" Type="http://schemas.openxmlformats.org/officeDocument/2006/relationships/ctrlProp" Target="../ctrlProps/ctrlProp921.xml"/><Relationship Id="rId109" Type="http://schemas.openxmlformats.org/officeDocument/2006/relationships/ctrlProp" Target="../ctrlProps/ctrlProp991.xml"/><Relationship Id="rId34" Type="http://schemas.openxmlformats.org/officeDocument/2006/relationships/ctrlProp" Target="../ctrlProps/ctrlProp916.xml"/><Relationship Id="rId50" Type="http://schemas.openxmlformats.org/officeDocument/2006/relationships/ctrlProp" Target="../ctrlProps/ctrlProp932.xml"/><Relationship Id="rId55" Type="http://schemas.openxmlformats.org/officeDocument/2006/relationships/ctrlProp" Target="../ctrlProps/ctrlProp937.xml"/><Relationship Id="rId76" Type="http://schemas.openxmlformats.org/officeDocument/2006/relationships/ctrlProp" Target="../ctrlProps/ctrlProp958.xml"/><Relationship Id="rId97" Type="http://schemas.openxmlformats.org/officeDocument/2006/relationships/ctrlProp" Target="../ctrlProps/ctrlProp979.xml"/><Relationship Id="rId104" Type="http://schemas.openxmlformats.org/officeDocument/2006/relationships/ctrlProp" Target="../ctrlProps/ctrlProp986.xml"/><Relationship Id="rId120" Type="http://schemas.openxmlformats.org/officeDocument/2006/relationships/ctrlProp" Target="../ctrlProps/ctrlProp1002.xml"/><Relationship Id="rId125" Type="http://schemas.openxmlformats.org/officeDocument/2006/relationships/ctrlProp" Target="../ctrlProps/ctrlProp1007.xml"/><Relationship Id="rId7" Type="http://schemas.openxmlformats.org/officeDocument/2006/relationships/ctrlProp" Target="../ctrlProps/ctrlProp889.xml"/><Relationship Id="rId71" Type="http://schemas.openxmlformats.org/officeDocument/2006/relationships/ctrlProp" Target="../ctrlProps/ctrlProp953.xml"/><Relationship Id="rId92" Type="http://schemas.openxmlformats.org/officeDocument/2006/relationships/ctrlProp" Target="../ctrlProps/ctrlProp974.xml"/><Relationship Id="rId2" Type="http://schemas.openxmlformats.org/officeDocument/2006/relationships/pivotTable" Target="../pivotTables/pivotTable10.xml"/><Relationship Id="rId29" Type="http://schemas.openxmlformats.org/officeDocument/2006/relationships/ctrlProp" Target="../ctrlProps/ctrlProp911.xml"/><Relationship Id="rId24" Type="http://schemas.openxmlformats.org/officeDocument/2006/relationships/ctrlProp" Target="../ctrlProps/ctrlProp906.xml"/><Relationship Id="rId40" Type="http://schemas.openxmlformats.org/officeDocument/2006/relationships/ctrlProp" Target="../ctrlProps/ctrlProp922.xml"/><Relationship Id="rId45" Type="http://schemas.openxmlformats.org/officeDocument/2006/relationships/ctrlProp" Target="../ctrlProps/ctrlProp927.xml"/><Relationship Id="rId66" Type="http://schemas.openxmlformats.org/officeDocument/2006/relationships/ctrlProp" Target="../ctrlProps/ctrlProp948.xml"/><Relationship Id="rId87" Type="http://schemas.openxmlformats.org/officeDocument/2006/relationships/ctrlProp" Target="../ctrlProps/ctrlProp969.xml"/><Relationship Id="rId110" Type="http://schemas.openxmlformats.org/officeDocument/2006/relationships/ctrlProp" Target="../ctrlProps/ctrlProp992.xml"/><Relationship Id="rId115" Type="http://schemas.openxmlformats.org/officeDocument/2006/relationships/ctrlProp" Target="../ctrlProps/ctrlProp997.xml"/><Relationship Id="rId131" Type="http://schemas.openxmlformats.org/officeDocument/2006/relationships/ctrlProp" Target="../ctrlProps/ctrlProp1013.xml"/><Relationship Id="rId61" Type="http://schemas.openxmlformats.org/officeDocument/2006/relationships/ctrlProp" Target="../ctrlProps/ctrlProp943.xml"/><Relationship Id="rId82" Type="http://schemas.openxmlformats.org/officeDocument/2006/relationships/ctrlProp" Target="../ctrlProps/ctrlProp964.xml"/><Relationship Id="rId19" Type="http://schemas.openxmlformats.org/officeDocument/2006/relationships/ctrlProp" Target="../ctrlProps/ctrlProp901.xml"/><Relationship Id="rId14" Type="http://schemas.openxmlformats.org/officeDocument/2006/relationships/ctrlProp" Target="../ctrlProps/ctrlProp896.xml"/><Relationship Id="rId30" Type="http://schemas.openxmlformats.org/officeDocument/2006/relationships/ctrlProp" Target="../ctrlProps/ctrlProp912.xml"/><Relationship Id="rId35" Type="http://schemas.openxmlformats.org/officeDocument/2006/relationships/ctrlProp" Target="../ctrlProps/ctrlProp917.xml"/><Relationship Id="rId56" Type="http://schemas.openxmlformats.org/officeDocument/2006/relationships/ctrlProp" Target="../ctrlProps/ctrlProp938.xml"/><Relationship Id="rId77" Type="http://schemas.openxmlformats.org/officeDocument/2006/relationships/ctrlProp" Target="../ctrlProps/ctrlProp959.xml"/><Relationship Id="rId100" Type="http://schemas.openxmlformats.org/officeDocument/2006/relationships/ctrlProp" Target="../ctrlProps/ctrlProp982.xml"/><Relationship Id="rId105" Type="http://schemas.openxmlformats.org/officeDocument/2006/relationships/ctrlProp" Target="../ctrlProps/ctrlProp987.xml"/><Relationship Id="rId126" Type="http://schemas.openxmlformats.org/officeDocument/2006/relationships/ctrlProp" Target="../ctrlProps/ctrlProp1008.xml"/><Relationship Id="rId8" Type="http://schemas.openxmlformats.org/officeDocument/2006/relationships/ctrlProp" Target="../ctrlProps/ctrlProp890.xml"/><Relationship Id="rId51" Type="http://schemas.openxmlformats.org/officeDocument/2006/relationships/ctrlProp" Target="../ctrlProps/ctrlProp933.xml"/><Relationship Id="rId72" Type="http://schemas.openxmlformats.org/officeDocument/2006/relationships/ctrlProp" Target="../ctrlProps/ctrlProp954.xml"/><Relationship Id="rId93" Type="http://schemas.openxmlformats.org/officeDocument/2006/relationships/ctrlProp" Target="../ctrlProps/ctrlProp975.xml"/><Relationship Id="rId98" Type="http://schemas.openxmlformats.org/officeDocument/2006/relationships/ctrlProp" Target="../ctrlProps/ctrlProp980.xml"/><Relationship Id="rId121" Type="http://schemas.openxmlformats.org/officeDocument/2006/relationships/ctrlProp" Target="../ctrlProps/ctrlProp1003.xml"/><Relationship Id="rId3" Type="http://schemas.openxmlformats.org/officeDocument/2006/relationships/printerSettings" Target="../printerSettings/printerSettings12.bin"/><Relationship Id="rId25" Type="http://schemas.openxmlformats.org/officeDocument/2006/relationships/ctrlProp" Target="../ctrlProps/ctrlProp907.xml"/><Relationship Id="rId46" Type="http://schemas.openxmlformats.org/officeDocument/2006/relationships/ctrlProp" Target="../ctrlProps/ctrlProp928.xml"/><Relationship Id="rId67" Type="http://schemas.openxmlformats.org/officeDocument/2006/relationships/ctrlProp" Target="../ctrlProps/ctrlProp949.xml"/><Relationship Id="rId116" Type="http://schemas.openxmlformats.org/officeDocument/2006/relationships/ctrlProp" Target="../ctrlProps/ctrlProp998.xml"/><Relationship Id="rId20" Type="http://schemas.openxmlformats.org/officeDocument/2006/relationships/ctrlProp" Target="../ctrlProps/ctrlProp902.xml"/><Relationship Id="rId41" Type="http://schemas.openxmlformats.org/officeDocument/2006/relationships/ctrlProp" Target="../ctrlProps/ctrlProp923.xml"/><Relationship Id="rId62" Type="http://schemas.openxmlformats.org/officeDocument/2006/relationships/ctrlProp" Target="../ctrlProps/ctrlProp944.xml"/><Relationship Id="rId83" Type="http://schemas.openxmlformats.org/officeDocument/2006/relationships/ctrlProp" Target="../ctrlProps/ctrlProp965.xml"/><Relationship Id="rId88" Type="http://schemas.openxmlformats.org/officeDocument/2006/relationships/ctrlProp" Target="../ctrlProps/ctrlProp970.xml"/><Relationship Id="rId111" Type="http://schemas.openxmlformats.org/officeDocument/2006/relationships/ctrlProp" Target="../ctrlProps/ctrlProp993.xml"/><Relationship Id="rId132" Type="http://schemas.openxmlformats.org/officeDocument/2006/relationships/ctrlProp" Target="../ctrlProps/ctrlProp1014.xml"/><Relationship Id="rId15" Type="http://schemas.openxmlformats.org/officeDocument/2006/relationships/ctrlProp" Target="../ctrlProps/ctrlProp897.xml"/><Relationship Id="rId36" Type="http://schemas.openxmlformats.org/officeDocument/2006/relationships/ctrlProp" Target="../ctrlProps/ctrlProp918.xml"/><Relationship Id="rId57" Type="http://schemas.openxmlformats.org/officeDocument/2006/relationships/ctrlProp" Target="../ctrlProps/ctrlProp939.xml"/><Relationship Id="rId106" Type="http://schemas.openxmlformats.org/officeDocument/2006/relationships/ctrlProp" Target="../ctrlProps/ctrlProp988.xml"/><Relationship Id="rId127" Type="http://schemas.openxmlformats.org/officeDocument/2006/relationships/ctrlProp" Target="../ctrlProps/ctrlProp1009.xml"/><Relationship Id="rId10" Type="http://schemas.openxmlformats.org/officeDocument/2006/relationships/ctrlProp" Target="../ctrlProps/ctrlProp892.xml"/><Relationship Id="rId31" Type="http://schemas.openxmlformats.org/officeDocument/2006/relationships/ctrlProp" Target="../ctrlProps/ctrlProp913.xml"/><Relationship Id="rId52" Type="http://schemas.openxmlformats.org/officeDocument/2006/relationships/ctrlProp" Target="../ctrlProps/ctrlProp934.xml"/><Relationship Id="rId73" Type="http://schemas.openxmlformats.org/officeDocument/2006/relationships/ctrlProp" Target="../ctrlProps/ctrlProp955.xml"/><Relationship Id="rId78" Type="http://schemas.openxmlformats.org/officeDocument/2006/relationships/ctrlProp" Target="../ctrlProps/ctrlProp960.xml"/><Relationship Id="rId94" Type="http://schemas.openxmlformats.org/officeDocument/2006/relationships/ctrlProp" Target="../ctrlProps/ctrlProp976.xml"/><Relationship Id="rId99" Type="http://schemas.openxmlformats.org/officeDocument/2006/relationships/ctrlProp" Target="../ctrlProps/ctrlProp981.xml"/><Relationship Id="rId101" Type="http://schemas.openxmlformats.org/officeDocument/2006/relationships/ctrlProp" Target="../ctrlProps/ctrlProp983.xml"/><Relationship Id="rId122" Type="http://schemas.openxmlformats.org/officeDocument/2006/relationships/ctrlProp" Target="../ctrlProps/ctrlProp1004.xml"/><Relationship Id="rId4" Type="http://schemas.openxmlformats.org/officeDocument/2006/relationships/drawing" Target="../drawings/drawing12.xml"/><Relationship Id="rId9" Type="http://schemas.openxmlformats.org/officeDocument/2006/relationships/ctrlProp" Target="../ctrlProps/ctrlProp891.xml"/><Relationship Id="rId26" Type="http://schemas.openxmlformats.org/officeDocument/2006/relationships/ctrlProp" Target="../ctrlProps/ctrlProp908.xml"/><Relationship Id="rId47" Type="http://schemas.openxmlformats.org/officeDocument/2006/relationships/ctrlProp" Target="../ctrlProps/ctrlProp929.xml"/><Relationship Id="rId68" Type="http://schemas.openxmlformats.org/officeDocument/2006/relationships/ctrlProp" Target="../ctrlProps/ctrlProp950.xml"/><Relationship Id="rId89" Type="http://schemas.openxmlformats.org/officeDocument/2006/relationships/ctrlProp" Target="../ctrlProps/ctrlProp971.xml"/><Relationship Id="rId112" Type="http://schemas.openxmlformats.org/officeDocument/2006/relationships/ctrlProp" Target="../ctrlProps/ctrlProp994.xml"/><Relationship Id="rId133" Type="http://schemas.openxmlformats.org/officeDocument/2006/relationships/ctrlProp" Target="../ctrlProps/ctrlProp1015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038.xml"/><Relationship Id="rId21" Type="http://schemas.openxmlformats.org/officeDocument/2006/relationships/ctrlProp" Target="../ctrlProps/ctrlProp1033.xml"/><Relationship Id="rId42" Type="http://schemas.openxmlformats.org/officeDocument/2006/relationships/ctrlProp" Target="../ctrlProps/ctrlProp1054.xml"/><Relationship Id="rId47" Type="http://schemas.openxmlformats.org/officeDocument/2006/relationships/ctrlProp" Target="../ctrlProps/ctrlProp1059.xml"/><Relationship Id="rId63" Type="http://schemas.openxmlformats.org/officeDocument/2006/relationships/ctrlProp" Target="../ctrlProps/ctrlProp1075.xml"/><Relationship Id="rId68" Type="http://schemas.openxmlformats.org/officeDocument/2006/relationships/ctrlProp" Target="../ctrlProps/ctrlProp1080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1028.xml"/><Relationship Id="rId29" Type="http://schemas.openxmlformats.org/officeDocument/2006/relationships/ctrlProp" Target="../ctrlProps/ctrlProp1041.xml"/><Relationship Id="rId11" Type="http://schemas.openxmlformats.org/officeDocument/2006/relationships/ctrlProp" Target="../ctrlProps/ctrlProp1023.xml"/><Relationship Id="rId24" Type="http://schemas.openxmlformats.org/officeDocument/2006/relationships/ctrlProp" Target="../ctrlProps/ctrlProp1036.xml"/><Relationship Id="rId32" Type="http://schemas.openxmlformats.org/officeDocument/2006/relationships/ctrlProp" Target="../ctrlProps/ctrlProp1044.xml"/><Relationship Id="rId37" Type="http://schemas.openxmlformats.org/officeDocument/2006/relationships/ctrlProp" Target="../ctrlProps/ctrlProp1049.xml"/><Relationship Id="rId40" Type="http://schemas.openxmlformats.org/officeDocument/2006/relationships/ctrlProp" Target="../ctrlProps/ctrlProp1052.xml"/><Relationship Id="rId45" Type="http://schemas.openxmlformats.org/officeDocument/2006/relationships/ctrlProp" Target="../ctrlProps/ctrlProp1057.xml"/><Relationship Id="rId53" Type="http://schemas.openxmlformats.org/officeDocument/2006/relationships/ctrlProp" Target="../ctrlProps/ctrlProp1065.xml"/><Relationship Id="rId58" Type="http://schemas.openxmlformats.org/officeDocument/2006/relationships/ctrlProp" Target="../ctrlProps/ctrlProp1070.xml"/><Relationship Id="rId66" Type="http://schemas.openxmlformats.org/officeDocument/2006/relationships/ctrlProp" Target="../ctrlProps/ctrlProp1078.xml"/><Relationship Id="rId5" Type="http://schemas.openxmlformats.org/officeDocument/2006/relationships/ctrlProp" Target="../ctrlProps/ctrlProp1017.xml"/><Relationship Id="rId61" Type="http://schemas.openxmlformats.org/officeDocument/2006/relationships/ctrlProp" Target="../ctrlProps/ctrlProp1073.xml"/><Relationship Id="rId19" Type="http://schemas.openxmlformats.org/officeDocument/2006/relationships/ctrlProp" Target="../ctrlProps/ctrlProp1031.xml"/><Relationship Id="rId14" Type="http://schemas.openxmlformats.org/officeDocument/2006/relationships/ctrlProp" Target="../ctrlProps/ctrlProp1026.xml"/><Relationship Id="rId22" Type="http://schemas.openxmlformats.org/officeDocument/2006/relationships/ctrlProp" Target="../ctrlProps/ctrlProp1034.xml"/><Relationship Id="rId27" Type="http://schemas.openxmlformats.org/officeDocument/2006/relationships/ctrlProp" Target="../ctrlProps/ctrlProp1039.xml"/><Relationship Id="rId30" Type="http://schemas.openxmlformats.org/officeDocument/2006/relationships/ctrlProp" Target="../ctrlProps/ctrlProp1042.xml"/><Relationship Id="rId35" Type="http://schemas.openxmlformats.org/officeDocument/2006/relationships/ctrlProp" Target="../ctrlProps/ctrlProp1047.xml"/><Relationship Id="rId43" Type="http://schemas.openxmlformats.org/officeDocument/2006/relationships/ctrlProp" Target="../ctrlProps/ctrlProp1055.xml"/><Relationship Id="rId48" Type="http://schemas.openxmlformats.org/officeDocument/2006/relationships/ctrlProp" Target="../ctrlProps/ctrlProp1060.xml"/><Relationship Id="rId56" Type="http://schemas.openxmlformats.org/officeDocument/2006/relationships/ctrlProp" Target="../ctrlProps/ctrlProp1068.xml"/><Relationship Id="rId64" Type="http://schemas.openxmlformats.org/officeDocument/2006/relationships/ctrlProp" Target="../ctrlProps/ctrlProp1076.xml"/><Relationship Id="rId69" Type="http://schemas.openxmlformats.org/officeDocument/2006/relationships/ctrlProp" Target="../ctrlProps/ctrlProp1081.xml"/><Relationship Id="rId8" Type="http://schemas.openxmlformats.org/officeDocument/2006/relationships/ctrlProp" Target="../ctrlProps/ctrlProp1020.xml"/><Relationship Id="rId51" Type="http://schemas.openxmlformats.org/officeDocument/2006/relationships/ctrlProp" Target="../ctrlProps/ctrlProp1063.xml"/><Relationship Id="rId72" Type="http://schemas.openxmlformats.org/officeDocument/2006/relationships/ctrlProp" Target="../ctrlProps/ctrlProp1084.xml"/><Relationship Id="rId3" Type="http://schemas.openxmlformats.org/officeDocument/2006/relationships/drawing" Target="../drawings/drawing13.xml"/><Relationship Id="rId12" Type="http://schemas.openxmlformats.org/officeDocument/2006/relationships/ctrlProp" Target="../ctrlProps/ctrlProp1024.xml"/><Relationship Id="rId17" Type="http://schemas.openxmlformats.org/officeDocument/2006/relationships/ctrlProp" Target="../ctrlProps/ctrlProp1029.xml"/><Relationship Id="rId25" Type="http://schemas.openxmlformats.org/officeDocument/2006/relationships/ctrlProp" Target="../ctrlProps/ctrlProp1037.xml"/><Relationship Id="rId33" Type="http://schemas.openxmlformats.org/officeDocument/2006/relationships/ctrlProp" Target="../ctrlProps/ctrlProp1045.xml"/><Relationship Id="rId38" Type="http://schemas.openxmlformats.org/officeDocument/2006/relationships/ctrlProp" Target="../ctrlProps/ctrlProp1050.xml"/><Relationship Id="rId46" Type="http://schemas.openxmlformats.org/officeDocument/2006/relationships/ctrlProp" Target="../ctrlProps/ctrlProp1058.xml"/><Relationship Id="rId59" Type="http://schemas.openxmlformats.org/officeDocument/2006/relationships/ctrlProp" Target="../ctrlProps/ctrlProp1071.xml"/><Relationship Id="rId67" Type="http://schemas.openxmlformats.org/officeDocument/2006/relationships/ctrlProp" Target="../ctrlProps/ctrlProp1079.xml"/><Relationship Id="rId20" Type="http://schemas.openxmlformats.org/officeDocument/2006/relationships/ctrlProp" Target="../ctrlProps/ctrlProp1032.xml"/><Relationship Id="rId41" Type="http://schemas.openxmlformats.org/officeDocument/2006/relationships/ctrlProp" Target="../ctrlProps/ctrlProp1053.xml"/><Relationship Id="rId54" Type="http://schemas.openxmlformats.org/officeDocument/2006/relationships/ctrlProp" Target="../ctrlProps/ctrlProp1066.xml"/><Relationship Id="rId62" Type="http://schemas.openxmlformats.org/officeDocument/2006/relationships/ctrlProp" Target="../ctrlProps/ctrlProp1074.xml"/><Relationship Id="rId70" Type="http://schemas.openxmlformats.org/officeDocument/2006/relationships/ctrlProp" Target="../ctrlProps/ctrlProp1082.xml"/><Relationship Id="rId1" Type="http://schemas.openxmlformats.org/officeDocument/2006/relationships/hyperlink" Target="https://www.make-you-happy.fr/" TargetMode="External"/><Relationship Id="rId6" Type="http://schemas.openxmlformats.org/officeDocument/2006/relationships/ctrlProp" Target="../ctrlProps/ctrlProp1018.xml"/><Relationship Id="rId15" Type="http://schemas.openxmlformats.org/officeDocument/2006/relationships/ctrlProp" Target="../ctrlProps/ctrlProp1027.xml"/><Relationship Id="rId23" Type="http://schemas.openxmlformats.org/officeDocument/2006/relationships/ctrlProp" Target="../ctrlProps/ctrlProp1035.xml"/><Relationship Id="rId28" Type="http://schemas.openxmlformats.org/officeDocument/2006/relationships/ctrlProp" Target="../ctrlProps/ctrlProp1040.xml"/><Relationship Id="rId36" Type="http://schemas.openxmlformats.org/officeDocument/2006/relationships/ctrlProp" Target="../ctrlProps/ctrlProp1048.xml"/><Relationship Id="rId49" Type="http://schemas.openxmlformats.org/officeDocument/2006/relationships/ctrlProp" Target="../ctrlProps/ctrlProp1061.xml"/><Relationship Id="rId57" Type="http://schemas.openxmlformats.org/officeDocument/2006/relationships/ctrlProp" Target="../ctrlProps/ctrlProp1069.xml"/><Relationship Id="rId10" Type="http://schemas.openxmlformats.org/officeDocument/2006/relationships/ctrlProp" Target="../ctrlProps/ctrlProp1022.xml"/><Relationship Id="rId31" Type="http://schemas.openxmlformats.org/officeDocument/2006/relationships/ctrlProp" Target="../ctrlProps/ctrlProp1043.xml"/><Relationship Id="rId44" Type="http://schemas.openxmlformats.org/officeDocument/2006/relationships/ctrlProp" Target="../ctrlProps/ctrlProp1056.xml"/><Relationship Id="rId52" Type="http://schemas.openxmlformats.org/officeDocument/2006/relationships/ctrlProp" Target="../ctrlProps/ctrlProp1064.xml"/><Relationship Id="rId60" Type="http://schemas.openxmlformats.org/officeDocument/2006/relationships/ctrlProp" Target="../ctrlProps/ctrlProp1072.xml"/><Relationship Id="rId65" Type="http://schemas.openxmlformats.org/officeDocument/2006/relationships/ctrlProp" Target="../ctrlProps/ctrlProp1077.xml"/><Relationship Id="rId73" Type="http://schemas.openxmlformats.org/officeDocument/2006/relationships/ctrlProp" Target="../ctrlProps/ctrlProp1085.xml"/><Relationship Id="rId4" Type="http://schemas.openxmlformats.org/officeDocument/2006/relationships/vmlDrawing" Target="../drawings/vmlDrawing12.vml"/><Relationship Id="rId9" Type="http://schemas.openxmlformats.org/officeDocument/2006/relationships/ctrlProp" Target="../ctrlProps/ctrlProp1021.xml"/><Relationship Id="rId13" Type="http://schemas.openxmlformats.org/officeDocument/2006/relationships/ctrlProp" Target="../ctrlProps/ctrlProp1025.xml"/><Relationship Id="rId18" Type="http://schemas.openxmlformats.org/officeDocument/2006/relationships/ctrlProp" Target="../ctrlProps/ctrlProp1030.xml"/><Relationship Id="rId39" Type="http://schemas.openxmlformats.org/officeDocument/2006/relationships/ctrlProp" Target="../ctrlProps/ctrlProp1051.xml"/><Relationship Id="rId34" Type="http://schemas.openxmlformats.org/officeDocument/2006/relationships/ctrlProp" Target="../ctrlProps/ctrlProp1046.xml"/><Relationship Id="rId50" Type="http://schemas.openxmlformats.org/officeDocument/2006/relationships/ctrlProp" Target="../ctrlProps/ctrlProp1062.xml"/><Relationship Id="rId55" Type="http://schemas.openxmlformats.org/officeDocument/2006/relationships/ctrlProp" Target="../ctrlProps/ctrlProp1067.xml"/><Relationship Id="rId7" Type="http://schemas.openxmlformats.org/officeDocument/2006/relationships/ctrlProp" Target="../ctrlProps/ctrlProp1019.xml"/><Relationship Id="rId71" Type="http://schemas.openxmlformats.org/officeDocument/2006/relationships/ctrlProp" Target="../ctrlProps/ctrlProp1083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7.xml"/><Relationship Id="rId21" Type="http://schemas.openxmlformats.org/officeDocument/2006/relationships/ctrlProp" Target="../ctrlProps/ctrlProp1101.xml"/><Relationship Id="rId42" Type="http://schemas.openxmlformats.org/officeDocument/2006/relationships/ctrlProp" Target="../ctrlProps/ctrlProp1122.xml"/><Relationship Id="rId63" Type="http://schemas.openxmlformats.org/officeDocument/2006/relationships/ctrlProp" Target="../ctrlProps/ctrlProp1143.xml"/><Relationship Id="rId84" Type="http://schemas.openxmlformats.org/officeDocument/2006/relationships/ctrlProp" Target="../ctrlProps/ctrlProp1164.xml"/><Relationship Id="rId16" Type="http://schemas.openxmlformats.org/officeDocument/2006/relationships/ctrlProp" Target="../ctrlProps/ctrlProp1096.xml"/><Relationship Id="rId107" Type="http://schemas.openxmlformats.org/officeDocument/2006/relationships/ctrlProp" Target="../ctrlProps/ctrlProp1187.xml"/><Relationship Id="rId11" Type="http://schemas.openxmlformats.org/officeDocument/2006/relationships/ctrlProp" Target="../ctrlProps/ctrlProp1091.xml"/><Relationship Id="rId32" Type="http://schemas.openxmlformats.org/officeDocument/2006/relationships/ctrlProp" Target="../ctrlProps/ctrlProp1112.xml"/><Relationship Id="rId37" Type="http://schemas.openxmlformats.org/officeDocument/2006/relationships/ctrlProp" Target="../ctrlProps/ctrlProp1117.xml"/><Relationship Id="rId53" Type="http://schemas.openxmlformats.org/officeDocument/2006/relationships/ctrlProp" Target="../ctrlProps/ctrlProp1133.xml"/><Relationship Id="rId58" Type="http://schemas.openxmlformats.org/officeDocument/2006/relationships/ctrlProp" Target="../ctrlProps/ctrlProp1138.xml"/><Relationship Id="rId74" Type="http://schemas.openxmlformats.org/officeDocument/2006/relationships/ctrlProp" Target="../ctrlProps/ctrlProp1154.xml"/><Relationship Id="rId79" Type="http://schemas.openxmlformats.org/officeDocument/2006/relationships/ctrlProp" Target="../ctrlProps/ctrlProp1159.xml"/><Relationship Id="rId102" Type="http://schemas.openxmlformats.org/officeDocument/2006/relationships/ctrlProp" Target="../ctrlProps/ctrlProp1182.xml"/><Relationship Id="rId123" Type="http://schemas.openxmlformats.org/officeDocument/2006/relationships/ctrlProp" Target="../ctrlProps/ctrlProp1203.xml"/><Relationship Id="rId128" Type="http://schemas.openxmlformats.org/officeDocument/2006/relationships/ctrlProp" Target="../ctrlProps/ctrlProp1208.xml"/><Relationship Id="rId5" Type="http://schemas.openxmlformats.org/officeDocument/2006/relationships/vmlDrawing" Target="../drawings/vmlDrawing13.vml"/><Relationship Id="rId90" Type="http://schemas.openxmlformats.org/officeDocument/2006/relationships/ctrlProp" Target="../ctrlProps/ctrlProp1170.xml"/><Relationship Id="rId95" Type="http://schemas.openxmlformats.org/officeDocument/2006/relationships/ctrlProp" Target="../ctrlProps/ctrlProp1175.xml"/><Relationship Id="rId22" Type="http://schemas.openxmlformats.org/officeDocument/2006/relationships/ctrlProp" Target="../ctrlProps/ctrlProp1102.xml"/><Relationship Id="rId27" Type="http://schemas.openxmlformats.org/officeDocument/2006/relationships/ctrlProp" Target="../ctrlProps/ctrlProp1107.xml"/><Relationship Id="rId43" Type="http://schemas.openxmlformats.org/officeDocument/2006/relationships/ctrlProp" Target="../ctrlProps/ctrlProp1123.xml"/><Relationship Id="rId48" Type="http://schemas.openxmlformats.org/officeDocument/2006/relationships/ctrlProp" Target="../ctrlProps/ctrlProp1128.xml"/><Relationship Id="rId64" Type="http://schemas.openxmlformats.org/officeDocument/2006/relationships/ctrlProp" Target="../ctrlProps/ctrlProp1144.xml"/><Relationship Id="rId69" Type="http://schemas.openxmlformats.org/officeDocument/2006/relationships/ctrlProp" Target="../ctrlProps/ctrlProp1149.xml"/><Relationship Id="rId113" Type="http://schemas.openxmlformats.org/officeDocument/2006/relationships/ctrlProp" Target="../ctrlProps/ctrlProp1193.xml"/><Relationship Id="rId118" Type="http://schemas.openxmlformats.org/officeDocument/2006/relationships/ctrlProp" Target="../ctrlProps/ctrlProp1198.xml"/><Relationship Id="rId134" Type="http://schemas.openxmlformats.org/officeDocument/2006/relationships/ctrlProp" Target="../ctrlProps/ctrlProp1214.xml"/><Relationship Id="rId80" Type="http://schemas.openxmlformats.org/officeDocument/2006/relationships/ctrlProp" Target="../ctrlProps/ctrlProp1160.xml"/><Relationship Id="rId85" Type="http://schemas.openxmlformats.org/officeDocument/2006/relationships/ctrlProp" Target="../ctrlProps/ctrlProp1165.xml"/><Relationship Id="rId12" Type="http://schemas.openxmlformats.org/officeDocument/2006/relationships/ctrlProp" Target="../ctrlProps/ctrlProp1092.xml"/><Relationship Id="rId17" Type="http://schemas.openxmlformats.org/officeDocument/2006/relationships/ctrlProp" Target="../ctrlProps/ctrlProp1097.xml"/><Relationship Id="rId33" Type="http://schemas.openxmlformats.org/officeDocument/2006/relationships/ctrlProp" Target="../ctrlProps/ctrlProp1113.xml"/><Relationship Id="rId38" Type="http://schemas.openxmlformats.org/officeDocument/2006/relationships/ctrlProp" Target="../ctrlProps/ctrlProp1118.xml"/><Relationship Id="rId59" Type="http://schemas.openxmlformats.org/officeDocument/2006/relationships/ctrlProp" Target="../ctrlProps/ctrlProp1139.xml"/><Relationship Id="rId103" Type="http://schemas.openxmlformats.org/officeDocument/2006/relationships/ctrlProp" Target="../ctrlProps/ctrlProp1183.xml"/><Relationship Id="rId108" Type="http://schemas.openxmlformats.org/officeDocument/2006/relationships/ctrlProp" Target="../ctrlProps/ctrlProp1188.xml"/><Relationship Id="rId124" Type="http://schemas.openxmlformats.org/officeDocument/2006/relationships/ctrlProp" Target="../ctrlProps/ctrlProp1204.xml"/><Relationship Id="rId129" Type="http://schemas.openxmlformats.org/officeDocument/2006/relationships/ctrlProp" Target="../ctrlProps/ctrlProp1209.xml"/><Relationship Id="rId54" Type="http://schemas.openxmlformats.org/officeDocument/2006/relationships/ctrlProp" Target="../ctrlProps/ctrlProp1134.xml"/><Relationship Id="rId70" Type="http://schemas.openxmlformats.org/officeDocument/2006/relationships/ctrlProp" Target="../ctrlProps/ctrlProp1150.xml"/><Relationship Id="rId75" Type="http://schemas.openxmlformats.org/officeDocument/2006/relationships/ctrlProp" Target="../ctrlProps/ctrlProp1155.xml"/><Relationship Id="rId91" Type="http://schemas.openxmlformats.org/officeDocument/2006/relationships/ctrlProp" Target="../ctrlProps/ctrlProp1171.xml"/><Relationship Id="rId96" Type="http://schemas.openxmlformats.org/officeDocument/2006/relationships/ctrlProp" Target="../ctrlProps/ctrlProp1176.xml"/><Relationship Id="rId1" Type="http://schemas.openxmlformats.org/officeDocument/2006/relationships/pivotTable" Target="../pivotTables/pivotTable11.xml"/><Relationship Id="rId6" Type="http://schemas.openxmlformats.org/officeDocument/2006/relationships/ctrlProp" Target="../ctrlProps/ctrlProp1086.xml"/><Relationship Id="rId23" Type="http://schemas.openxmlformats.org/officeDocument/2006/relationships/ctrlProp" Target="../ctrlProps/ctrlProp1103.xml"/><Relationship Id="rId28" Type="http://schemas.openxmlformats.org/officeDocument/2006/relationships/ctrlProp" Target="../ctrlProps/ctrlProp1108.xml"/><Relationship Id="rId49" Type="http://schemas.openxmlformats.org/officeDocument/2006/relationships/ctrlProp" Target="../ctrlProps/ctrlProp1129.xml"/><Relationship Id="rId114" Type="http://schemas.openxmlformats.org/officeDocument/2006/relationships/ctrlProp" Target="../ctrlProps/ctrlProp1194.xml"/><Relationship Id="rId119" Type="http://schemas.openxmlformats.org/officeDocument/2006/relationships/ctrlProp" Target="../ctrlProps/ctrlProp1199.xml"/><Relationship Id="rId44" Type="http://schemas.openxmlformats.org/officeDocument/2006/relationships/ctrlProp" Target="../ctrlProps/ctrlProp1124.xml"/><Relationship Id="rId60" Type="http://schemas.openxmlformats.org/officeDocument/2006/relationships/ctrlProp" Target="../ctrlProps/ctrlProp1140.xml"/><Relationship Id="rId65" Type="http://schemas.openxmlformats.org/officeDocument/2006/relationships/ctrlProp" Target="../ctrlProps/ctrlProp1145.xml"/><Relationship Id="rId81" Type="http://schemas.openxmlformats.org/officeDocument/2006/relationships/ctrlProp" Target="../ctrlProps/ctrlProp1161.xml"/><Relationship Id="rId86" Type="http://schemas.openxmlformats.org/officeDocument/2006/relationships/ctrlProp" Target="../ctrlProps/ctrlProp1166.xml"/><Relationship Id="rId130" Type="http://schemas.openxmlformats.org/officeDocument/2006/relationships/ctrlProp" Target="../ctrlProps/ctrlProp1210.xml"/><Relationship Id="rId13" Type="http://schemas.openxmlformats.org/officeDocument/2006/relationships/ctrlProp" Target="../ctrlProps/ctrlProp1093.xml"/><Relationship Id="rId18" Type="http://schemas.openxmlformats.org/officeDocument/2006/relationships/ctrlProp" Target="../ctrlProps/ctrlProp1098.xml"/><Relationship Id="rId39" Type="http://schemas.openxmlformats.org/officeDocument/2006/relationships/ctrlProp" Target="../ctrlProps/ctrlProp1119.xml"/><Relationship Id="rId109" Type="http://schemas.openxmlformats.org/officeDocument/2006/relationships/ctrlProp" Target="../ctrlProps/ctrlProp1189.xml"/><Relationship Id="rId34" Type="http://schemas.openxmlformats.org/officeDocument/2006/relationships/ctrlProp" Target="../ctrlProps/ctrlProp1114.xml"/><Relationship Id="rId50" Type="http://schemas.openxmlformats.org/officeDocument/2006/relationships/ctrlProp" Target="../ctrlProps/ctrlProp1130.xml"/><Relationship Id="rId55" Type="http://schemas.openxmlformats.org/officeDocument/2006/relationships/ctrlProp" Target="../ctrlProps/ctrlProp1135.xml"/><Relationship Id="rId76" Type="http://schemas.openxmlformats.org/officeDocument/2006/relationships/ctrlProp" Target="../ctrlProps/ctrlProp1156.xml"/><Relationship Id="rId97" Type="http://schemas.openxmlformats.org/officeDocument/2006/relationships/ctrlProp" Target="../ctrlProps/ctrlProp1177.xml"/><Relationship Id="rId104" Type="http://schemas.openxmlformats.org/officeDocument/2006/relationships/ctrlProp" Target="../ctrlProps/ctrlProp1184.xml"/><Relationship Id="rId120" Type="http://schemas.openxmlformats.org/officeDocument/2006/relationships/ctrlProp" Target="../ctrlProps/ctrlProp1200.xml"/><Relationship Id="rId125" Type="http://schemas.openxmlformats.org/officeDocument/2006/relationships/ctrlProp" Target="../ctrlProps/ctrlProp1205.xml"/><Relationship Id="rId7" Type="http://schemas.openxmlformats.org/officeDocument/2006/relationships/ctrlProp" Target="../ctrlProps/ctrlProp1087.xml"/><Relationship Id="rId71" Type="http://schemas.openxmlformats.org/officeDocument/2006/relationships/ctrlProp" Target="../ctrlProps/ctrlProp1151.xml"/><Relationship Id="rId92" Type="http://schemas.openxmlformats.org/officeDocument/2006/relationships/ctrlProp" Target="../ctrlProps/ctrlProp1172.xml"/><Relationship Id="rId2" Type="http://schemas.openxmlformats.org/officeDocument/2006/relationships/pivotTable" Target="../pivotTables/pivotTable12.xml"/><Relationship Id="rId29" Type="http://schemas.openxmlformats.org/officeDocument/2006/relationships/ctrlProp" Target="../ctrlProps/ctrlProp1109.xml"/><Relationship Id="rId24" Type="http://schemas.openxmlformats.org/officeDocument/2006/relationships/ctrlProp" Target="../ctrlProps/ctrlProp1104.xml"/><Relationship Id="rId40" Type="http://schemas.openxmlformats.org/officeDocument/2006/relationships/ctrlProp" Target="../ctrlProps/ctrlProp1120.xml"/><Relationship Id="rId45" Type="http://schemas.openxmlformats.org/officeDocument/2006/relationships/ctrlProp" Target="../ctrlProps/ctrlProp1125.xml"/><Relationship Id="rId66" Type="http://schemas.openxmlformats.org/officeDocument/2006/relationships/ctrlProp" Target="../ctrlProps/ctrlProp1146.xml"/><Relationship Id="rId87" Type="http://schemas.openxmlformats.org/officeDocument/2006/relationships/ctrlProp" Target="../ctrlProps/ctrlProp1167.xml"/><Relationship Id="rId110" Type="http://schemas.openxmlformats.org/officeDocument/2006/relationships/ctrlProp" Target="../ctrlProps/ctrlProp1190.xml"/><Relationship Id="rId115" Type="http://schemas.openxmlformats.org/officeDocument/2006/relationships/ctrlProp" Target="../ctrlProps/ctrlProp1195.xml"/><Relationship Id="rId131" Type="http://schemas.openxmlformats.org/officeDocument/2006/relationships/ctrlProp" Target="../ctrlProps/ctrlProp1211.xml"/><Relationship Id="rId61" Type="http://schemas.openxmlformats.org/officeDocument/2006/relationships/ctrlProp" Target="../ctrlProps/ctrlProp1141.xml"/><Relationship Id="rId82" Type="http://schemas.openxmlformats.org/officeDocument/2006/relationships/ctrlProp" Target="../ctrlProps/ctrlProp1162.xml"/><Relationship Id="rId19" Type="http://schemas.openxmlformats.org/officeDocument/2006/relationships/ctrlProp" Target="../ctrlProps/ctrlProp1099.xml"/><Relationship Id="rId14" Type="http://schemas.openxmlformats.org/officeDocument/2006/relationships/ctrlProp" Target="../ctrlProps/ctrlProp1094.xml"/><Relationship Id="rId30" Type="http://schemas.openxmlformats.org/officeDocument/2006/relationships/ctrlProp" Target="../ctrlProps/ctrlProp1110.xml"/><Relationship Id="rId35" Type="http://schemas.openxmlformats.org/officeDocument/2006/relationships/ctrlProp" Target="../ctrlProps/ctrlProp1115.xml"/><Relationship Id="rId56" Type="http://schemas.openxmlformats.org/officeDocument/2006/relationships/ctrlProp" Target="../ctrlProps/ctrlProp1136.xml"/><Relationship Id="rId77" Type="http://schemas.openxmlformats.org/officeDocument/2006/relationships/ctrlProp" Target="../ctrlProps/ctrlProp1157.xml"/><Relationship Id="rId100" Type="http://schemas.openxmlformats.org/officeDocument/2006/relationships/ctrlProp" Target="../ctrlProps/ctrlProp1180.xml"/><Relationship Id="rId105" Type="http://schemas.openxmlformats.org/officeDocument/2006/relationships/ctrlProp" Target="../ctrlProps/ctrlProp1185.xml"/><Relationship Id="rId126" Type="http://schemas.openxmlformats.org/officeDocument/2006/relationships/ctrlProp" Target="../ctrlProps/ctrlProp1206.xml"/><Relationship Id="rId8" Type="http://schemas.openxmlformats.org/officeDocument/2006/relationships/ctrlProp" Target="../ctrlProps/ctrlProp1088.xml"/><Relationship Id="rId51" Type="http://schemas.openxmlformats.org/officeDocument/2006/relationships/ctrlProp" Target="../ctrlProps/ctrlProp1131.xml"/><Relationship Id="rId72" Type="http://schemas.openxmlformats.org/officeDocument/2006/relationships/ctrlProp" Target="../ctrlProps/ctrlProp1152.xml"/><Relationship Id="rId93" Type="http://schemas.openxmlformats.org/officeDocument/2006/relationships/ctrlProp" Target="../ctrlProps/ctrlProp1173.xml"/><Relationship Id="rId98" Type="http://schemas.openxmlformats.org/officeDocument/2006/relationships/ctrlProp" Target="../ctrlProps/ctrlProp1178.xml"/><Relationship Id="rId121" Type="http://schemas.openxmlformats.org/officeDocument/2006/relationships/ctrlProp" Target="../ctrlProps/ctrlProp1201.xml"/><Relationship Id="rId3" Type="http://schemas.openxmlformats.org/officeDocument/2006/relationships/printerSettings" Target="../printerSettings/printerSettings14.bin"/><Relationship Id="rId25" Type="http://schemas.openxmlformats.org/officeDocument/2006/relationships/ctrlProp" Target="../ctrlProps/ctrlProp1105.xml"/><Relationship Id="rId46" Type="http://schemas.openxmlformats.org/officeDocument/2006/relationships/ctrlProp" Target="../ctrlProps/ctrlProp1126.xml"/><Relationship Id="rId67" Type="http://schemas.openxmlformats.org/officeDocument/2006/relationships/ctrlProp" Target="../ctrlProps/ctrlProp1147.xml"/><Relationship Id="rId116" Type="http://schemas.openxmlformats.org/officeDocument/2006/relationships/ctrlProp" Target="../ctrlProps/ctrlProp1196.xml"/><Relationship Id="rId20" Type="http://schemas.openxmlformats.org/officeDocument/2006/relationships/ctrlProp" Target="../ctrlProps/ctrlProp1100.xml"/><Relationship Id="rId41" Type="http://schemas.openxmlformats.org/officeDocument/2006/relationships/ctrlProp" Target="../ctrlProps/ctrlProp1121.xml"/><Relationship Id="rId62" Type="http://schemas.openxmlformats.org/officeDocument/2006/relationships/ctrlProp" Target="../ctrlProps/ctrlProp1142.xml"/><Relationship Id="rId83" Type="http://schemas.openxmlformats.org/officeDocument/2006/relationships/ctrlProp" Target="../ctrlProps/ctrlProp1163.xml"/><Relationship Id="rId88" Type="http://schemas.openxmlformats.org/officeDocument/2006/relationships/ctrlProp" Target="../ctrlProps/ctrlProp1168.xml"/><Relationship Id="rId111" Type="http://schemas.openxmlformats.org/officeDocument/2006/relationships/ctrlProp" Target="../ctrlProps/ctrlProp1191.xml"/><Relationship Id="rId132" Type="http://schemas.openxmlformats.org/officeDocument/2006/relationships/ctrlProp" Target="../ctrlProps/ctrlProp1212.xml"/><Relationship Id="rId15" Type="http://schemas.openxmlformats.org/officeDocument/2006/relationships/ctrlProp" Target="../ctrlProps/ctrlProp1095.xml"/><Relationship Id="rId36" Type="http://schemas.openxmlformats.org/officeDocument/2006/relationships/ctrlProp" Target="../ctrlProps/ctrlProp1116.xml"/><Relationship Id="rId57" Type="http://schemas.openxmlformats.org/officeDocument/2006/relationships/ctrlProp" Target="../ctrlProps/ctrlProp1137.xml"/><Relationship Id="rId106" Type="http://schemas.openxmlformats.org/officeDocument/2006/relationships/ctrlProp" Target="../ctrlProps/ctrlProp1186.xml"/><Relationship Id="rId127" Type="http://schemas.openxmlformats.org/officeDocument/2006/relationships/ctrlProp" Target="../ctrlProps/ctrlProp1207.xml"/><Relationship Id="rId10" Type="http://schemas.openxmlformats.org/officeDocument/2006/relationships/ctrlProp" Target="../ctrlProps/ctrlProp1090.xml"/><Relationship Id="rId31" Type="http://schemas.openxmlformats.org/officeDocument/2006/relationships/ctrlProp" Target="../ctrlProps/ctrlProp1111.xml"/><Relationship Id="rId52" Type="http://schemas.openxmlformats.org/officeDocument/2006/relationships/ctrlProp" Target="../ctrlProps/ctrlProp1132.xml"/><Relationship Id="rId73" Type="http://schemas.openxmlformats.org/officeDocument/2006/relationships/ctrlProp" Target="../ctrlProps/ctrlProp1153.xml"/><Relationship Id="rId78" Type="http://schemas.openxmlformats.org/officeDocument/2006/relationships/ctrlProp" Target="../ctrlProps/ctrlProp1158.xml"/><Relationship Id="rId94" Type="http://schemas.openxmlformats.org/officeDocument/2006/relationships/ctrlProp" Target="../ctrlProps/ctrlProp1174.xml"/><Relationship Id="rId99" Type="http://schemas.openxmlformats.org/officeDocument/2006/relationships/ctrlProp" Target="../ctrlProps/ctrlProp1179.xml"/><Relationship Id="rId101" Type="http://schemas.openxmlformats.org/officeDocument/2006/relationships/ctrlProp" Target="../ctrlProps/ctrlProp1181.xml"/><Relationship Id="rId122" Type="http://schemas.openxmlformats.org/officeDocument/2006/relationships/ctrlProp" Target="../ctrlProps/ctrlProp1202.xml"/><Relationship Id="rId4" Type="http://schemas.openxmlformats.org/officeDocument/2006/relationships/drawing" Target="../drawings/drawing14.xml"/><Relationship Id="rId9" Type="http://schemas.openxmlformats.org/officeDocument/2006/relationships/ctrlProp" Target="../ctrlProps/ctrlProp1089.xml"/><Relationship Id="rId26" Type="http://schemas.openxmlformats.org/officeDocument/2006/relationships/ctrlProp" Target="../ctrlProps/ctrlProp1106.xml"/><Relationship Id="rId47" Type="http://schemas.openxmlformats.org/officeDocument/2006/relationships/ctrlProp" Target="../ctrlProps/ctrlProp1127.xml"/><Relationship Id="rId68" Type="http://schemas.openxmlformats.org/officeDocument/2006/relationships/ctrlProp" Target="../ctrlProps/ctrlProp1148.xml"/><Relationship Id="rId89" Type="http://schemas.openxmlformats.org/officeDocument/2006/relationships/ctrlProp" Target="../ctrlProps/ctrlProp1169.xml"/><Relationship Id="rId112" Type="http://schemas.openxmlformats.org/officeDocument/2006/relationships/ctrlProp" Target="../ctrlProps/ctrlProp1192.xml"/><Relationship Id="rId133" Type="http://schemas.openxmlformats.org/officeDocument/2006/relationships/ctrlProp" Target="../ctrlProps/ctrlProp1213.xml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236.xml"/><Relationship Id="rId21" Type="http://schemas.openxmlformats.org/officeDocument/2006/relationships/ctrlProp" Target="../ctrlProps/ctrlProp1231.xml"/><Relationship Id="rId42" Type="http://schemas.openxmlformats.org/officeDocument/2006/relationships/ctrlProp" Target="../ctrlProps/ctrlProp1252.xml"/><Relationship Id="rId47" Type="http://schemas.openxmlformats.org/officeDocument/2006/relationships/ctrlProp" Target="../ctrlProps/ctrlProp1257.xml"/><Relationship Id="rId63" Type="http://schemas.openxmlformats.org/officeDocument/2006/relationships/ctrlProp" Target="../ctrlProps/ctrlProp1273.xml"/><Relationship Id="rId68" Type="http://schemas.openxmlformats.org/officeDocument/2006/relationships/ctrlProp" Target="../ctrlProps/ctrlProp1278.xml"/><Relationship Id="rId2" Type="http://schemas.openxmlformats.org/officeDocument/2006/relationships/printerSettings" Target="../printerSettings/printerSettings15.bin"/><Relationship Id="rId16" Type="http://schemas.openxmlformats.org/officeDocument/2006/relationships/ctrlProp" Target="../ctrlProps/ctrlProp1226.xml"/><Relationship Id="rId29" Type="http://schemas.openxmlformats.org/officeDocument/2006/relationships/ctrlProp" Target="../ctrlProps/ctrlProp1239.xml"/><Relationship Id="rId11" Type="http://schemas.openxmlformats.org/officeDocument/2006/relationships/ctrlProp" Target="../ctrlProps/ctrlProp1221.xml"/><Relationship Id="rId24" Type="http://schemas.openxmlformats.org/officeDocument/2006/relationships/ctrlProp" Target="../ctrlProps/ctrlProp1234.xml"/><Relationship Id="rId32" Type="http://schemas.openxmlformats.org/officeDocument/2006/relationships/ctrlProp" Target="../ctrlProps/ctrlProp1242.xml"/><Relationship Id="rId37" Type="http://schemas.openxmlformats.org/officeDocument/2006/relationships/ctrlProp" Target="../ctrlProps/ctrlProp1247.xml"/><Relationship Id="rId40" Type="http://schemas.openxmlformats.org/officeDocument/2006/relationships/ctrlProp" Target="../ctrlProps/ctrlProp1250.xml"/><Relationship Id="rId45" Type="http://schemas.openxmlformats.org/officeDocument/2006/relationships/ctrlProp" Target="../ctrlProps/ctrlProp1255.xml"/><Relationship Id="rId53" Type="http://schemas.openxmlformats.org/officeDocument/2006/relationships/ctrlProp" Target="../ctrlProps/ctrlProp1263.xml"/><Relationship Id="rId58" Type="http://schemas.openxmlformats.org/officeDocument/2006/relationships/ctrlProp" Target="../ctrlProps/ctrlProp1268.xml"/><Relationship Id="rId66" Type="http://schemas.openxmlformats.org/officeDocument/2006/relationships/ctrlProp" Target="../ctrlProps/ctrlProp1276.xml"/><Relationship Id="rId5" Type="http://schemas.openxmlformats.org/officeDocument/2006/relationships/ctrlProp" Target="../ctrlProps/ctrlProp1215.xml"/><Relationship Id="rId61" Type="http://schemas.openxmlformats.org/officeDocument/2006/relationships/ctrlProp" Target="../ctrlProps/ctrlProp1271.xml"/><Relationship Id="rId19" Type="http://schemas.openxmlformats.org/officeDocument/2006/relationships/ctrlProp" Target="../ctrlProps/ctrlProp1229.xml"/><Relationship Id="rId14" Type="http://schemas.openxmlformats.org/officeDocument/2006/relationships/ctrlProp" Target="../ctrlProps/ctrlProp1224.xml"/><Relationship Id="rId22" Type="http://schemas.openxmlformats.org/officeDocument/2006/relationships/ctrlProp" Target="../ctrlProps/ctrlProp1232.xml"/><Relationship Id="rId27" Type="http://schemas.openxmlformats.org/officeDocument/2006/relationships/ctrlProp" Target="../ctrlProps/ctrlProp1237.xml"/><Relationship Id="rId30" Type="http://schemas.openxmlformats.org/officeDocument/2006/relationships/ctrlProp" Target="../ctrlProps/ctrlProp1240.xml"/><Relationship Id="rId35" Type="http://schemas.openxmlformats.org/officeDocument/2006/relationships/ctrlProp" Target="../ctrlProps/ctrlProp1245.xml"/><Relationship Id="rId43" Type="http://schemas.openxmlformats.org/officeDocument/2006/relationships/ctrlProp" Target="../ctrlProps/ctrlProp1253.xml"/><Relationship Id="rId48" Type="http://schemas.openxmlformats.org/officeDocument/2006/relationships/ctrlProp" Target="../ctrlProps/ctrlProp1258.xml"/><Relationship Id="rId56" Type="http://schemas.openxmlformats.org/officeDocument/2006/relationships/ctrlProp" Target="../ctrlProps/ctrlProp1266.xml"/><Relationship Id="rId64" Type="http://schemas.openxmlformats.org/officeDocument/2006/relationships/ctrlProp" Target="../ctrlProps/ctrlProp1274.xml"/><Relationship Id="rId69" Type="http://schemas.openxmlformats.org/officeDocument/2006/relationships/ctrlProp" Target="../ctrlProps/ctrlProp1279.xml"/><Relationship Id="rId8" Type="http://schemas.openxmlformats.org/officeDocument/2006/relationships/ctrlProp" Target="../ctrlProps/ctrlProp1218.xml"/><Relationship Id="rId51" Type="http://schemas.openxmlformats.org/officeDocument/2006/relationships/ctrlProp" Target="../ctrlProps/ctrlProp1261.xml"/><Relationship Id="rId72" Type="http://schemas.openxmlformats.org/officeDocument/2006/relationships/ctrlProp" Target="../ctrlProps/ctrlProp1282.xml"/><Relationship Id="rId3" Type="http://schemas.openxmlformats.org/officeDocument/2006/relationships/drawing" Target="../drawings/drawing15.xml"/><Relationship Id="rId12" Type="http://schemas.openxmlformats.org/officeDocument/2006/relationships/ctrlProp" Target="../ctrlProps/ctrlProp1222.xml"/><Relationship Id="rId17" Type="http://schemas.openxmlformats.org/officeDocument/2006/relationships/ctrlProp" Target="../ctrlProps/ctrlProp1227.xml"/><Relationship Id="rId25" Type="http://schemas.openxmlformats.org/officeDocument/2006/relationships/ctrlProp" Target="../ctrlProps/ctrlProp1235.xml"/><Relationship Id="rId33" Type="http://schemas.openxmlformats.org/officeDocument/2006/relationships/ctrlProp" Target="../ctrlProps/ctrlProp1243.xml"/><Relationship Id="rId38" Type="http://schemas.openxmlformats.org/officeDocument/2006/relationships/ctrlProp" Target="../ctrlProps/ctrlProp1248.xml"/><Relationship Id="rId46" Type="http://schemas.openxmlformats.org/officeDocument/2006/relationships/ctrlProp" Target="../ctrlProps/ctrlProp1256.xml"/><Relationship Id="rId59" Type="http://schemas.openxmlformats.org/officeDocument/2006/relationships/ctrlProp" Target="../ctrlProps/ctrlProp1269.xml"/><Relationship Id="rId67" Type="http://schemas.openxmlformats.org/officeDocument/2006/relationships/ctrlProp" Target="../ctrlProps/ctrlProp1277.xml"/><Relationship Id="rId20" Type="http://schemas.openxmlformats.org/officeDocument/2006/relationships/ctrlProp" Target="../ctrlProps/ctrlProp1230.xml"/><Relationship Id="rId41" Type="http://schemas.openxmlformats.org/officeDocument/2006/relationships/ctrlProp" Target="../ctrlProps/ctrlProp1251.xml"/><Relationship Id="rId54" Type="http://schemas.openxmlformats.org/officeDocument/2006/relationships/ctrlProp" Target="../ctrlProps/ctrlProp1264.xml"/><Relationship Id="rId62" Type="http://schemas.openxmlformats.org/officeDocument/2006/relationships/ctrlProp" Target="../ctrlProps/ctrlProp1272.xml"/><Relationship Id="rId70" Type="http://schemas.openxmlformats.org/officeDocument/2006/relationships/ctrlProp" Target="../ctrlProps/ctrlProp1280.xml"/><Relationship Id="rId1" Type="http://schemas.openxmlformats.org/officeDocument/2006/relationships/hyperlink" Target="https://www.make-you-happy.fr/" TargetMode="External"/><Relationship Id="rId6" Type="http://schemas.openxmlformats.org/officeDocument/2006/relationships/ctrlProp" Target="../ctrlProps/ctrlProp1216.xml"/><Relationship Id="rId15" Type="http://schemas.openxmlformats.org/officeDocument/2006/relationships/ctrlProp" Target="../ctrlProps/ctrlProp1225.xml"/><Relationship Id="rId23" Type="http://schemas.openxmlformats.org/officeDocument/2006/relationships/ctrlProp" Target="../ctrlProps/ctrlProp1233.xml"/><Relationship Id="rId28" Type="http://schemas.openxmlformats.org/officeDocument/2006/relationships/ctrlProp" Target="../ctrlProps/ctrlProp1238.xml"/><Relationship Id="rId36" Type="http://schemas.openxmlformats.org/officeDocument/2006/relationships/ctrlProp" Target="../ctrlProps/ctrlProp1246.xml"/><Relationship Id="rId49" Type="http://schemas.openxmlformats.org/officeDocument/2006/relationships/ctrlProp" Target="../ctrlProps/ctrlProp1259.xml"/><Relationship Id="rId57" Type="http://schemas.openxmlformats.org/officeDocument/2006/relationships/ctrlProp" Target="../ctrlProps/ctrlProp1267.xml"/><Relationship Id="rId10" Type="http://schemas.openxmlformats.org/officeDocument/2006/relationships/ctrlProp" Target="../ctrlProps/ctrlProp1220.xml"/><Relationship Id="rId31" Type="http://schemas.openxmlformats.org/officeDocument/2006/relationships/ctrlProp" Target="../ctrlProps/ctrlProp1241.xml"/><Relationship Id="rId44" Type="http://schemas.openxmlformats.org/officeDocument/2006/relationships/ctrlProp" Target="../ctrlProps/ctrlProp1254.xml"/><Relationship Id="rId52" Type="http://schemas.openxmlformats.org/officeDocument/2006/relationships/ctrlProp" Target="../ctrlProps/ctrlProp1262.xml"/><Relationship Id="rId60" Type="http://schemas.openxmlformats.org/officeDocument/2006/relationships/ctrlProp" Target="../ctrlProps/ctrlProp1270.xml"/><Relationship Id="rId65" Type="http://schemas.openxmlformats.org/officeDocument/2006/relationships/ctrlProp" Target="../ctrlProps/ctrlProp1275.xml"/><Relationship Id="rId73" Type="http://schemas.openxmlformats.org/officeDocument/2006/relationships/ctrlProp" Target="../ctrlProps/ctrlProp1283.xml"/><Relationship Id="rId4" Type="http://schemas.openxmlformats.org/officeDocument/2006/relationships/vmlDrawing" Target="../drawings/vmlDrawing14.vml"/><Relationship Id="rId9" Type="http://schemas.openxmlformats.org/officeDocument/2006/relationships/ctrlProp" Target="../ctrlProps/ctrlProp1219.xml"/><Relationship Id="rId13" Type="http://schemas.openxmlformats.org/officeDocument/2006/relationships/ctrlProp" Target="../ctrlProps/ctrlProp1223.xml"/><Relationship Id="rId18" Type="http://schemas.openxmlformats.org/officeDocument/2006/relationships/ctrlProp" Target="../ctrlProps/ctrlProp1228.xml"/><Relationship Id="rId39" Type="http://schemas.openxmlformats.org/officeDocument/2006/relationships/ctrlProp" Target="../ctrlProps/ctrlProp1249.xml"/><Relationship Id="rId34" Type="http://schemas.openxmlformats.org/officeDocument/2006/relationships/ctrlProp" Target="../ctrlProps/ctrlProp1244.xml"/><Relationship Id="rId50" Type="http://schemas.openxmlformats.org/officeDocument/2006/relationships/ctrlProp" Target="../ctrlProps/ctrlProp1260.xml"/><Relationship Id="rId55" Type="http://schemas.openxmlformats.org/officeDocument/2006/relationships/ctrlProp" Target="../ctrlProps/ctrlProp1265.xml"/><Relationship Id="rId7" Type="http://schemas.openxmlformats.org/officeDocument/2006/relationships/ctrlProp" Target="../ctrlProps/ctrlProp1217.xml"/><Relationship Id="rId71" Type="http://schemas.openxmlformats.org/officeDocument/2006/relationships/ctrlProp" Target="../ctrlProps/ctrlProp1281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95.xml"/><Relationship Id="rId21" Type="http://schemas.openxmlformats.org/officeDocument/2006/relationships/ctrlProp" Target="../ctrlProps/ctrlProp1299.xml"/><Relationship Id="rId42" Type="http://schemas.openxmlformats.org/officeDocument/2006/relationships/ctrlProp" Target="../ctrlProps/ctrlProp1320.xml"/><Relationship Id="rId63" Type="http://schemas.openxmlformats.org/officeDocument/2006/relationships/ctrlProp" Target="../ctrlProps/ctrlProp1341.xml"/><Relationship Id="rId84" Type="http://schemas.openxmlformats.org/officeDocument/2006/relationships/ctrlProp" Target="../ctrlProps/ctrlProp1362.xml"/><Relationship Id="rId16" Type="http://schemas.openxmlformats.org/officeDocument/2006/relationships/ctrlProp" Target="../ctrlProps/ctrlProp1294.xml"/><Relationship Id="rId107" Type="http://schemas.openxmlformats.org/officeDocument/2006/relationships/ctrlProp" Target="../ctrlProps/ctrlProp1385.xml"/><Relationship Id="rId11" Type="http://schemas.openxmlformats.org/officeDocument/2006/relationships/ctrlProp" Target="../ctrlProps/ctrlProp1289.xml"/><Relationship Id="rId32" Type="http://schemas.openxmlformats.org/officeDocument/2006/relationships/ctrlProp" Target="../ctrlProps/ctrlProp1310.xml"/><Relationship Id="rId37" Type="http://schemas.openxmlformats.org/officeDocument/2006/relationships/ctrlProp" Target="../ctrlProps/ctrlProp1315.xml"/><Relationship Id="rId53" Type="http://schemas.openxmlformats.org/officeDocument/2006/relationships/ctrlProp" Target="../ctrlProps/ctrlProp1331.xml"/><Relationship Id="rId58" Type="http://schemas.openxmlformats.org/officeDocument/2006/relationships/ctrlProp" Target="../ctrlProps/ctrlProp1336.xml"/><Relationship Id="rId74" Type="http://schemas.openxmlformats.org/officeDocument/2006/relationships/ctrlProp" Target="../ctrlProps/ctrlProp1352.xml"/><Relationship Id="rId79" Type="http://schemas.openxmlformats.org/officeDocument/2006/relationships/ctrlProp" Target="../ctrlProps/ctrlProp1357.xml"/><Relationship Id="rId102" Type="http://schemas.openxmlformats.org/officeDocument/2006/relationships/ctrlProp" Target="../ctrlProps/ctrlProp1380.xml"/><Relationship Id="rId123" Type="http://schemas.openxmlformats.org/officeDocument/2006/relationships/ctrlProp" Target="../ctrlProps/ctrlProp1401.xml"/><Relationship Id="rId128" Type="http://schemas.openxmlformats.org/officeDocument/2006/relationships/ctrlProp" Target="../ctrlProps/ctrlProp1406.xml"/><Relationship Id="rId5" Type="http://schemas.openxmlformats.org/officeDocument/2006/relationships/vmlDrawing" Target="../drawings/vmlDrawing15.vml"/><Relationship Id="rId90" Type="http://schemas.openxmlformats.org/officeDocument/2006/relationships/ctrlProp" Target="../ctrlProps/ctrlProp1368.xml"/><Relationship Id="rId95" Type="http://schemas.openxmlformats.org/officeDocument/2006/relationships/ctrlProp" Target="../ctrlProps/ctrlProp1373.xml"/><Relationship Id="rId22" Type="http://schemas.openxmlformats.org/officeDocument/2006/relationships/ctrlProp" Target="../ctrlProps/ctrlProp1300.xml"/><Relationship Id="rId27" Type="http://schemas.openxmlformats.org/officeDocument/2006/relationships/ctrlProp" Target="../ctrlProps/ctrlProp1305.xml"/><Relationship Id="rId43" Type="http://schemas.openxmlformats.org/officeDocument/2006/relationships/ctrlProp" Target="../ctrlProps/ctrlProp1321.xml"/><Relationship Id="rId48" Type="http://schemas.openxmlformats.org/officeDocument/2006/relationships/ctrlProp" Target="../ctrlProps/ctrlProp1326.xml"/><Relationship Id="rId64" Type="http://schemas.openxmlformats.org/officeDocument/2006/relationships/ctrlProp" Target="../ctrlProps/ctrlProp1342.xml"/><Relationship Id="rId69" Type="http://schemas.openxmlformats.org/officeDocument/2006/relationships/ctrlProp" Target="../ctrlProps/ctrlProp1347.xml"/><Relationship Id="rId113" Type="http://schemas.openxmlformats.org/officeDocument/2006/relationships/ctrlProp" Target="../ctrlProps/ctrlProp1391.xml"/><Relationship Id="rId118" Type="http://schemas.openxmlformats.org/officeDocument/2006/relationships/ctrlProp" Target="../ctrlProps/ctrlProp1396.xml"/><Relationship Id="rId134" Type="http://schemas.openxmlformats.org/officeDocument/2006/relationships/ctrlProp" Target="../ctrlProps/ctrlProp1412.xml"/><Relationship Id="rId80" Type="http://schemas.openxmlformats.org/officeDocument/2006/relationships/ctrlProp" Target="../ctrlProps/ctrlProp1358.xml"/><Relationship Id="rId85" Type="http://schemas.openxmlformats.org/officeDocument/2006/relationships/ctrlProp" Target="../ctrlProps/ctrlProp1363.xml"/><Relationship Id="rId12" Type="http://schemas.openxmlformats.org/officeDocument/2006/relationships/ctrlProp" Target="../ctrlProps/ctrlProp1290.xml"/><Relationship Id="rId17" Type="http://schemas.openxmlformats.org/officeDocument/2006/relationships/ctrlProp" Target="../ctrlProps/ctrlProp1295.xml"/><Relationship Id="rId33" Type="http://schemas.openxmlformats.org/officeDocument/2006/relationships/ctrlProp" Target="../ctrlProps/ctrlProp1311.xml"/><Relationship Id="rId38" Type="http://schemas.openxmlformats.org/officeDocument/2006/relationships/ctrlProp" Target="../ctrlProps/ctrlProp1316.xml"/><Relationship Id="rId59" Type="http://schemas.openxmlformats.org/officeDocument/2006/relationships/ctrlProp" Target="../ctrlProps/ctrlProp1337.xml"/><Relationship Id="rId103" Type="http://schemas.openxmlformats.org/officeDocument/2006/relationships/ctrlProp" Target="../ctrlProps/ctrlProp1381.xml"/><Relationship Id="rId108" Type="http://schemas.openxmlformats.org/officeDocument/2006/relationships/ctrlProp" Target="../ctrlProps/ctrlProp1386.xml"/><Relationship Id="rId124" Type="http://schemas.openxmlformats.org/officeDocument/2006/relationships/ctrlProp" Target="../ctrlProps/ctrlProp1402.xml"/><Relationship Id="rId129" Type="http://schemas.openxmlformats.org/officeDocument/2006/relationships/ctrlProp" Target="../ctrlProps/ctrlProp1407.xml"/><Relationship Id="rId54" Type="http://schemas.openxmlformats.org/officeDocument/2006/relationships/ctrlProp" Target="../ctrlProps/ctrlProp1332.xml"/><Relationship Id="rId70" Type="http://schemas.openxmlformats.org/officeDocument/2006/relationships/ctrlProp" Target="../ctrlProps/ctrlProp1348.xml"/><Relationship Id="rId75" Type="http://schemas.openxmlformats.org/officeDocument/2006/relationships/ctrlProp" Target="../ctrlProps/ctrlProp1353.xml"/><Relationship Id="rId91" Type="http://schemas.openxmlformats.org/officeDocument/2006/relationships/ctrlProp" Target="../ctrlProps/ctrlProp1369.xml"/><Relationship Id="rId96" Type="http://schemas.openxmlformats.org/officeDocument/2006/relationships/ctrlProp" Target="../ctrlProps/ctrlProp1374.xml"/><Relationship Id="rId1" Type="http://schemas.openxmlformats.org/officeDocument/2006/relationships/pivotTable" Target="../pivotTables/pivotTable13.xml"/><Relationship Id="rId6" Type="http://schemas.openxmlformats.org/officeDocument/2006/relationships/ctrlProp" Target="../ctrlProps/ctrlProp1284.xml"/><Relationship Id="rId23" Type="http://schemas.openxmlformats.org/officeDocument/2006/relationships/ctrlProp" Target="../ctrlProps/ctrlProp1301.xml"/><Relationship Id="rId28" Type="http://schemas.openxmlformats.org/officeDocument/2006/relationships/ctrlProp" Target="../ctrlProps/ctrlProp1306.xml"/><Relationship Id="rId49" Type="http://schemas.openxmlformats.org/officeDocument/2006/relationships/ctrlProp" Target="../ctrlProps/ctrlProp1327.xml"/><Relationship Id="rId114" Type="http://schemas.openxmlformats.org/officeDocument/2006/relationships/ctrlProp" Target="../ctrlProps/ctrlProp1392.xml"/><Relationship Id="rId119" Type="http://schemas.openxmlformats.org/officeDocument/2006/relationships/ctrlProp" Target="../ctrlProps/ctrlProp1397.xml"/><Relationship Id="rId44" Type="http://schemas.openxmlformats.org/officeDocument/2006/relationships/ctrlProp" Target="../ctrlProps/ctrlProp1322.xml"/><Relationship Id="rId60" Type="http://schemas.openxmlformats.org/officeDocument/2006/relationships/ctrlProp" Target="../ctrlProps/ctrlProp1338.xml"/><Relationship Id="rId65" Type="http://schemas.openxmlformats.org/officeDocument/2006/relationships/ctrlProp" Target="../ctrlProps/ctrlProp1343.xml"/><Relationship Id="rId81" Type="http://schemas.openxmlformats.org/officeDocument/2006/relationships/ctrlProp" Target="../ctrlProps/ctrlProp1359.xml"/><Relationship Id="rId86" Type="http://schemas.openxmlformats.org/officeDocument/2006/relationships/ctrlProp" Target="../ctrlProps/ctrlProp1364.xml"/><Relationship Id="rId130" Type="http://schemas.openxmlformats.org/officeDocument/2006/relationships/ctrlProp" Target="../ctrlProps/ctrlProp1408.xml"/><Relationship Id="rId13" Type="http://schemas.openxmlformats.org/officeDocument/2006/relationships/ctrlProp" Target="../ctrlProps/ctrlProp1291.xml"/><Relationship Id="rId18" Type="http://schemas.openxmlformats.org/officeDocument/2006/relationships/ctrlProp" Target="../ctrlProps/ctrlProp1296.xml"/><Relationship Id="rId39" Type="http://schemas.openxmlformats.org/officeDocument/2006/relationships/ctrlProp" Target="../ctrlProps/ctrlProp1317.xml"/><Relationship Id="rId109" Type="http://schemas.openxmlformats.org/officeDocument/2006/relationships/ctrlProp" Target="../ctrlProps/ctrlProp1387.xml"/><Relationship Id="rId34" Type="http://schemas.openxmlformats.org/officeDocument/2006/relationships/ctrlProp" Target="../ctrlProps/ctrlProp1312.xml"/><Relationship Id="rId50" Type="http://schemas.openxmlformats.org/officeDocument/2006/relationships/ctrlProp" Target="../ctrlProps/ctrlProp1328.xml"/><Relationship Id="rId55" Type="http://schemas.openxmlformats.org/officeDocument/2006/relationships/ctrlProp" Target="../ctrlProps/ctrlProp1333.xml"/><Relationship Id="rId76" Type="http://schemas.openxmlformats.org/officeDocument/2006/relationships/ctrlProp" Target="../ctrlProps/ctrlProp1354.xml"/><Relationship Id="rId97" Type="http://schemas.openxmlformats.org/officeDocument/2006/relationships/ctrlProp" Target="../ctrlProps/ctrlProp1375.xml"/><Relationship Id="rId104" Type="http://schemas.openxmlformats.org/officeDocument/2006/relationships/ctrlProp" Target="../ctrlProps/ctrlProp1382.xml"/><Relationship Id="rId120" Type="http://schemas.openxmlformats.org/officeDocument/2006/relationships/ctrlProp" Target="../ctrlProps/ctrlProp1398.xml"/><Relationship Id="rId125" Type="http://schemas.openxmlformats.org/officeDocument/2006/relationships/ctrlProp" Target="../ctrlProps/ctrlProp1403.xml"/><Relationship Id="rId7" Type="http://schemas.openxmlformats.org/officeDocument/2006/relationships/ctrlProp" Target="../ctrlProps/ctrlProp1285.xml"/><Relationship Id="rId71" Type="http://schemas.openxmlformats.org/officeDocument/2006/relationships/ctrlProp" Target="../ctrlProps/ctrlProp1349.xml"/><Relationship Id="rId92" Type="http://schemas.openxmlformats.org/officeDocument/2006/relationships/ctrlProp" Target="../ctrlProps/ctrlProp1370.xml"/><Relationship Id="rId2" Type="http://schemas.openxmlformats.org/officeDocument/2006/relationships/pivotTable" Target="../pivotTables/pivotTable14.xml"/><Relationship Id="rId29" Type="http://schemas.openxmlformats.org/officeDocument/2006/relationships/ctrlProp" Target="../ctrlProps/ctrlProp1307.xml"/><Relationship Id="rId24" Type="http://schemas.openxmlformats.org/officeDocument/2006/relationships/ctrlProp" Target="../ctrlProps/ctrlProp1302.xml"/><Relationship Id="rId40" Type="http://schemas.openxmlformats.org/officeDocument/2006/relationships/ctrlProp" Target="../ctrlProps/ctrlProp1318.xml"/><Relationship Id="rId45" Type="http://schemas.openxmlformats.org/officeDocument/2006/relationships/ctrlProp" Target="../ctrlProps/ctrlProp1323.xml"/><Relationship Id="rId66" Type="http://schemas.openxmlformats.org/officeDocument/2006/relationships/ctrlProp" Target="../ctrlProps/ctrlProp1344.xml"/><Relationship Id="rId87" Type="http://schemas.openxmlformats.org/officeDocument/2006/relationships/ctrlProp" Target="../ctrlProps/ctrlProp1365.xml"/><Relationship Id="rId110" Type="http://schemas.openxmlformats.org/officeDocument/2006/relationships/ctrlProp" Target="../ctrlProps/ctrlProp1388.xml"/><Relationship Id="rId115" Type="http://schemas.openxmlformats.org/officeDocument/2006/relationships/ctrlProp" Target="../ctrlProps/ctrlProp1393.xml"/><Relationship Id="rId131" Type="http://schemas.openxmlformats.org/officeDocument/2006/relationships/ctrlProp" Target="../ctrlProps/ctrlProp1409.xml"/><Relationship Id="rId61" Type="http://schemas.openxmlformats.org/officeDocument/2006/relationships/ctrlProp" Target="../ctrlProps/ctrlProp1339.xml"/><Relationship Id="rId82" Type="http://schemas.openxmlformats.org/officeDocument/2006/relationships/ctrlProp" Target="../ctrlProps/ctrlProp1360.xml"/><Relationship Id="rId19" Type="http://schemas.openxmlformats.org/officeDocument/2006/relationships/ctrlProp" Target="../ctrlProps/ctrlProp1297.xml"/><Relationship Id="rId14" Type="http://schemas.openxmlformats.org/officeDocument/2006/relationships/ctrlProp" Target="../ctrlProps/ctrlProp1292.xml"/><Relationship Id="rId30" Type="http://schemas.openxmlformats.org/officeDocument/2006/relationships/ctrlProp" Target="../ctrlProps/ctrlProp1308.xml"/><Relationship Id="rId35" Type="http://schemas.openxmlformats.org/officeDocument/2006/relationships/ctrlProp" Target="../ctrlProps/ctrlProp1313.xml"/><Relationship Id="rId56" Type="http://schemas.openxmlformats.org/officeDocument/2006/relationships/ctrlProp" Target="../ctrlProps/ctrlProp1334.xml"/><Relationship Id="rId77" Type="http://schemas.openxmlformats.org/officeDocument/2006/relationships/ctrlProp" Target="../ctrlProps/ctrlProp1355.xml"/><Relationship Id="rId100" Type="http://schemas.openxmlformats.org/officeDocument/2006/relationships/ctrlProp" Target="../ctrlProps/ctrlProp1378.xml"/><Relationship Id="rId105" Type="http://schemas.openxmlformats.org/officeDocument/2006/relationships/ctrlProp" Target="../ctrlProps/ctrlProp1383.xml"/><Relationship Id="rId126" Type="http://schemas.openxmlformats.org/officeDocument/2006/relationships/ctrlProp" Target="../ctrlProps/ctrlProp1404.xml"/><Relationship Id="rId8" Type="http://schemas.openxmlformats.org/officeDocument/2006/relationships/ctrlProp" Target="../ctrlProps/ctrlProp1286.xml"/><Relationship Id="rId51" Type="http://schemas.openxmlformats.org/officeDocument/2006/relationships/ctrlProp" Target="../ctrlProps/ctrlProp1329.xml"/><Relationship Id="rId72" Type="http://schemas.openxmlformats.org/officeDocument/2006/relationships/ctrlProp" Target="../ctrlProps/ctrlProp1350.xml"/><Relationship Id="rId93" Type="http://schemas.openxmlformats.org/officeDocument/2006/relationships/ctrlProp" Target="../ctrlProps/ctrlProp1371.xml"/><Relationship Id="rId98" Type="http://schemas.openxmlformats.org/officeDocument/2006/relationships/ctrlProp" Target="../ctrlProps/ctrlProp1376.xml"/><Relationship Id="rId121" Type="http://schemas.openxmlformats.org/officeDocument/2006/relationships/ctrlProp" Target="../ctrlProps/ctrlProp1399.xml"/><Relationship Id="rId3" Type="http://schemas.openxmlformats.org/officeDocument/2006/relationships/printerSettings" Target="../printerSettings/printerSettings16.bin"/><Relationship Id="rId25" Type="http://schemas.openxmlformats.org/officeDocument/2006/relationships/ctrlProp" Target="../ctrlProps/ctrlProp1303.xml"/><Relationship Id="rId46" Type="http://schemas.openxmlformats.org/officeDocument/2006/relationships/ctrlProp" Target="../ctrlProps/ctrlProp1324.xml"/><Relationship Id="rId67" Type="http://schemas.openxmlformats.org/officeDocument/2006/relationships/ctrlProp" Target="../ctrlProps/ctrlProp1345.xml"/><Relationship Id="rId116" Type="http://schemas.openxmlformats.org/officeDocument/2006/relationships/ctrlProp" Target="../ctrlProps/ctrlProp1394.xml"/><Relationship Id="rId20" Type="http://schemas.openxmlformats.org/officeDocument/2006/relationships/ctrlProp" Target="../ctrlProps/ctrlProp1298.xml"/><Relationship Id="rId41" Type="http://schemas.openxmlformats.org/officeDocument/2006/relationships/ctrlProp" Target="../ctrlProps/ctrlProp1319.xml"/><Relationship Id="rId62" Type="http://schemas.openxmlformats.org/officeDocument/2006/relationships/ctrlProp" Target="../ctrlProps/ctrlProp1340.xml"/><Relationship Id="rId83" Type="http://schemas.openxmlformats.org/officeDocument/2006/relationships/ctrlProp" Target="../ctrlProps/ctrlProp1361.xml"/><Relationship Id="rId88" Type="http://schemas.openxmlformats.org/officeDocument/2006/relationships/ctrlProp" Target="../ctrlProps/ctrlProp1366.xml"/><Relationship Id="rId111" Type="http://schemas.openxmlformats.org/officeDocument/2006/relationships/ctrlProp" Target="../ctrlProps/ctrlProp1389.xml"/><Relationship Id="rId132" Type="http://schemas.openxmlformats.org/officeDocument/2006/relationships/ctrlProp" Target="../ctrlProps/ctrlProp1410.xml"/><Relationship Id="rId15" Type="http://schemas.openxmlformats.org/officeDocument/2006/relationships/ctrlProp" Target="../ctrlProps/ctrlProp1293.xml"/><Relationship Id="rId36" Type="http://schemas.openxmlformats.org/officeDocument/2006/relationships/ctrlProp" Target="../ctrlProps/ctrlProp1314.xml"/><Relationship Id="rId57" Type="http://schemas.openxmlformats.org/officeDocument/2006/relationships/ctrlProp" Target="../ctrlProps/ctrlProp1335.xml"/><Relationship Id="rId106" Type="http://schemas.openxmlformats.org/officeDocument/2006/relationships/ctrlProp" Target="../ctrlProps/ctrlProp1384.xml"/><Relationship Id="rId127" Type="http://schemas.openxmlformats.org/officeDocument/2006/relationships/ctrlProp" Target="../ctrlProps/ctrlProp1405.xml"/><Relationship Id="rId10" Type="http://schemas.openxmlformats.org/officeDocument/2006/relationships/ctrlProp" Target="../ctrlProps/ctrlProp1288.xml"/><Relationship Id="rId31" Type="http://schemas.openxmlformats.org/officeDocument/2006/relationships/ctrlProp" Target="../ctrlProps/ctrlProp1309.xml"/><Relationship Id="rId52" Type="http://schemas.openxmlformats.org/officeDocument/2006/relationships/ctrlProp" Target="../ctrlProps/ctrlProp1330.xml"/><Relationship Id="rId73" Type="http://schemas.openxmlformats.org/officeDocument/2006/relationships/ctrlProp" Target="../ctrlProps/ctrlProp1351.xml"/><Relationship Id="rId78" Type="http://schemas.openxmlformats.org/officeDocument/2006/relationships/ctrlProp" Target="../ctrlProps/ctrlProp1356.xml"/><Relationship Id="rId94" Type="http://schemas.openxmlformats.org/officeDocument/2006/relationships/ctrlProp" Target="../ctrlProps/ctrlProp1372.xml"/><Relationship Id="rId99" Type="http://schemas.openxmlformats.org/officeDocument/2006/relationships/ctrlProp" Target="../ctrlProps/ctrlProp1377.xml"/><Relationship Id="rId101" Type="http://schemas.openxmlformats.org/officeDocument/2006/relationships/ctrlProp" Target="../ctrlProps/ctrlProp1379.xml"/><Relationship Id="rId122" Type="http://schemas.openxmlformats.org/officeDocument/2006/relationships/ctrlProp" Target="../ctrlProps/ctrlProp1400.xml"/><Relationship Id="rId4" Type="http://schemas.openxmlformats.org/officeDocument/2006/relationships/drawing" Target="../drawings/drawing16.xml"/><Relationship Id="rId9" Type="http://schemas.openxmlformats.org/officeDocument/2006/relationships/ctrlProp" Target="../ctrlProps/ctrlProp1287.xml"/><Relationship Id="rId26" Type="http://schemas.openxmlformats.org/officeDocument/2006/relationships/ctrlProp" Target="../ctrlProps/ctrlProp1304.xml"/><Relationship Id="rId47" Type="http://schemas.openxmlformats.org/officeDocument/2006/relationships/ctrlProp" Target="../ctrlProps/ctrlProp1325.xml"/><Relationship Id="rId68" Type="http://schemas.openxmlformats.org/officeDocument/2006/relationships/ctrlProp" Target="../ctrlProps/ctrlProp1346.xml"/><Relationship Id="rId89" Type="http://schemas.openxmlformats.org/officeDocument/2006/relationships/ctrlProp" Target="../ctrlProps/ctrlProp1367.xml"/><Relationship Id="rId112" Type="http://schemas.openxmlformats.org/officeDocument/2006/relationships/ctrlProp" Target="../ctrlProps/ctrlProp1390.xml"/><Relationship Id="rId133" Type="http://schemas.openxmlformats.org/officeDocument/2006/relationships/ctrlProp" Target="../ctrlProps/ctrlProp1411.xml"/></Relationships>
</file>

<file path=xl/worksheets/_rels/sheet1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434.xml"/><Relationship Id="rId21" Type="http://schemas.openxmlformats.org/officeDocument/2006/relationships/ctrlProp" Target="../ctrlProps/ctrlProp1429.xml"/><Relationship Id="rId42" Type="http://schemas.openxmlformats.org/officeDocument/2006/relationships/ctrlProp" Target="../ctrlProps/ctrlProp1450.xml"/><Relationship Id="rId47" Type="http://schemas.openxmlformats.org/officeDocument/2006/relationships/ctrlProp" Target="../ctrlProps/ctrlProp1455.xml"/><Relationship Id="rId63" Type="http://schemas.openxmlformats.org/officeDocument/2006/relationships/ctrlProp" Target="../ctrlProps/ctrlProp1471.xml"/><Relationship Id="rId68" Type="http://schemas.openxmlformats.org/officeDocument/2006/relationships/ctrlProp" Target="../ctrlProps/ctrlProp1476.xml"/><Relationship Id="rId2" Type="http://schemas.openxmlformats.org/officeDocument/2006/relationships/printerSettings" Target="../printerSettings/printerSettings17.bin"/><Relationship Id="rId16" Type="http://schemas.openxmlformats.org/officeDocument/2006/relationships/ctrlProp" Target="../ctrlProps/ctrlProp1424.xml"/><Relationship Id="rId29" Type="http://schemas.openxmlformats.org/officeDocument/2006/relationships/ctrlProp" Target="../ctrlProps/ctrlProp1437.xml"/><Relationship Id="rId11" Type="http://schemas.openxmlformats.org/officeDocument/2006/relationships/ctrlProp" Target="../ctrlProps/ctrlProp1419.xml"/><Relationship Id="rId24" Type="http://schemas.openxmlformats.org/officeDocument/2006/relationships/ctrlProp" Target="../ctrlProps/ctrlProp1432.xml"/><Relationship Id="rId32" Type="http://schemas.openxmlformats.org/officeDocument/2006/relationships/ctrlProp" Target="../ctrlProps/ctrlProp1440.xml"/><Relationship Id="rId37" Type="http://schemas.openxmlformats.org/officeDocument/2006/relationships/ctrlProp" Target="../ctrlProps/ctrlProp1445.xml"/><Relationship Id="rId40" Type="http://schemas.openxmlformats.org/officeDocument/2006/relationships/ctrlProp" Target="../ctrlProps/ctrlProp1448.xml"/><Relationship Id="rId45" Type="http://schemas.openxmlformats.org/officeDocument/2006/relationships/ctrlProp" Target="../ctrlProps/ctrlProp1453.xml"/><Relationship Id="rId53" Type="http://schemas.openxmlformats.org/officeDocument/2006/relationships/ctrlProp" Target="../ctrlProps/ctrlProp1461.xml"/><Relationship Id="rId58" Type="http://schemas.openxmlformats.org/officeDocument/2006/relationships/ctrlProp" Target="../ctrlProps/ctrlProp1466.xml"/><Relationship Id="rId66" Type="http://schemas.openxmlformats.org/officeDocument/2006/relationships/ctrlProp" Target="../ctrlProps/ctrlProp1474.xml"/><Relationship Id="rId5" Type="http://schemas.openxmlformats.org/officeDocument/2006/relationships/ctrlProp" Target="../ctrlProps/ctrlProp1413.xml"/><Relationship Id="rId61" Type="http://schemas.openxmlformats.org/officeDocument/2006/relationships/ctrlProp" Target="../ctrlProps/ctrlProp1469.xml"/><Relationship Id="rId19" Type="http://schemas.openxmlformats.org/officeDocument/2006/relationships/ctrlProp" Target="../ctrlProps/ctrlProp1427.xml"/><Relationship Id="rId14" Type="http://schemas.openxmlformats.org/officeDocument/2006/relationships/ctrlProp" Target="../ctrlProps/ctrlProp1422.xml"/><Relationship Id="rId22" Type="http://schemas.openxmlformats.org/officeDocument/2006/relationships/ctrlProp" Target="../ctrlProps/ctrlProp1430.xml"/><Relationship Id="rId27" Type="http://schemas.openxmlformats.org/officeDocument/2006/relationships/ctrlProp" Target="../ctrlProps/ctrlProp1435.xml"/><Relationship Id="rId30" Type="http://schemas.openxmlformats.org/officeDocument/2006/relationships/ctrlProp" Target="../ctrlProps/ctrlProp1438.xml"/><Relationship Id="rId35" Type="http://schemas.openxmlformats.org/officeDocument/2006/relationships/ctrlProp" Target="../ctrlProps/ctrlProp1443.xml"/><Relationship Id="rId43" Type="http://schemas.openxmlformats.org/officeDocument/2006/relationships/ctrlProp" Target="../ctrlProps/ctrlProp1451.xml"/><Relationship Id="rId48" Type="http://schemas.openxmlformats.org/officeDocument/2006/relationships/ctrlProp" Target="../ctrlProps/ctrlProp1456.xml"/><Relationship Id="rId56" Type="http://schemas.openxmlformats.org/officeDocument/2006/relationships/ctrlProp" Target="../ctrlProps/ctrlProp1464.xml"/><Relationship Id="rId64" Type="http://schemas.openxmlformats.org/officeDocument/2006/relationships/ctrlProp" Target="../ctrlProps/ctrlProp1472.xml"/><Relationship Id="rId69" Type="http://schemas.openxmlformats.org/officeDocument/2006/relationships/ctrlProp" Target="../ctrlProps/ctrlProp1477.xml"/><Relationship Id="rId8" Type="http://schemas.openxmlformats.org/officeDocument/2006/relationships/ctrlProp" Target="../ctrlProps/ctrlProp1416.xml"/><Relationship Id="rId51" Type="http://schemas.openxmlformats.org/officeDocument/2006/relationships/ctrlProp" Target="../ctrlProps/ctrlProp1459.xml"/><Relationship Id="rId72" Type="http://schemas.openxmlformats.org/officeDocument/2006/relationships/ctrlProp" Target="../ctrlProps/ctrlProp1480.xml"/><Relationship Id="rId3" Type="http://schemas.openxmlformats.org/officeDocument/2006/relationships/drawing" Target="../drawings/drawing17.xml"/><Relationship Id="rId12" Type="http://schemas.openxmlformats.org/officeDocument/2006/relationships/ctrlProp" Target="../ctrlProps/ctrlProp1420.xml"/><Relationship Id="rId17" Type="http://schemas.openxmlformats.org/officeDocument/2006/relationships/ctrlProp" Target="../ctrlProps/ctrlProp1425.xml"/><Relationship Id="rId25" Type="http://schemas.openxmlformats.org/officeDocument/2006/relationships/ctrlProp" Target="../ctrlProps/ctrlProp1433.xml"/><Relationship Id="rId33" Type="http://schemas.openxmlformats.org/officeDocument/2006/relationships/ctrlProp" Target="../ctrlProps/ctrlProp1441.xml"/><Relationship Id="rId38" Type="http://schemas.openxmlformats.org/officeDocument/2006/relationships/ctrlProp" Target="../ctrlProps/ctrlProp1446.xml"/><Relationship Id="rId46" Type="http://schemas.openxmlformats.org/officeDocument/2006/relationships/ctrlProp" Target="../ctrlProps/ctrlProp1454.xml"/><Relationship Id="rId59" Type="http://schemas.openxmlformats.org/officeDocument/2006/relationships/ctrlProp" Target="../ctrlProps/ctrlProp1467.xml"/><Relationship Id="rId67" Type="http://schemas.openxmlformats.org/officeDocument/2006/relationships/ctrlProp" Target="../ctrlProps/ctrlProp1475.xml"/><Relationship Id="rId20" Type="http://schemas.openxmlformats.org/officeDocument/2006/relationships/ctrlProp" Target="../ctrlProps/ctrlProp1428.xml"/><Relationship Id="rId41" Type="http://schemas.openxmlformats.org/officeDocument/2006/relationships/ctrlProp" Target="../ctrlProps/ctrlProp1449.xml"/><Relationship Id="rId54" Type="http://schemas.openxmlformats.org/officeDocument/2006/relationships/ctrlProp" Target="../ctrlProps/ctrlProp1462.xml"/><Relationship Id="rId62" Type="http://schemas.openxmlformats.org/officeDocument/2006/relationships/ctrlProp" Target="../ctrlProps/ctrlProp1470.xml"/><Relationship Id="rId70" Type="http://schemas.openxmlformats.org/officeDocument/2006/relationships/ctrlProp" Target="../ctrlProps/ctrlProp1478.xml"/><Relationship Id="rId1" Type="http://schemas.openxmlformats.org/officeDocument/2006/relationships/hyperlink" Target="https://www.make-you-happy.fr/" TargetMode="External"/><Relationship Id="rId6" Type="http://schemas.openxmlformats.org/officeDocument/2006/relationships/ctrlProp" Target="../ctrlProps/ctrlProp1414.xml"/><Relationship Id="rId15" Type="http://schemas.openxmlformats.org/officeDocument/2006/relationships/ctrlProp" Target="../ctrlProps/ctrlProp1423.xml"/><Relationship Id="rId23" Type="http://schemas.openxmlformats.org/officeDocument/2006/relationships/ctrlProp" Target="../ctrlProps/ctrlProp1431.xml"/><Relationship Id="rId28" Type="http://schemas.openxmlformats.org/officeDocument/2006/relationships/ctrlProp" Target="../ctrlProps/ctrlProp1436.xml"/><Relationship Id="rId36" Type="http://schemas.openxmlformats.org/officeDocument/2006/relationships/ctrlProp" Target="../ctrlProps/ctrlProp1444.xml"/><Relationship Id="rId49" Type="http://schemas.openxmlformats.org/officeDocument/2006/relationships/ctrlProp" Target="../ctrlProps/ctrlProp1457.xml"/><Relationship Id="rId57" Type="http://schemas.openxmlformats.org/officeDocument/2006/relationships/ctrlProp" Target="../ctrlProps/ctrlProp1465.xml"/><Relationship Id="rId10" Type="http://schemas.openxmlformats.org/officeDocument/2006/relationships/ctrlProp" Target="../ctrlProps/ctrlProp1418.xml"/><Relationship Id="rId31" Type="http://schemas.openxmlformats.org/officeDocument/2006/relationships/ctrlProp" Target="../ctrlProps/ctrlProp1439.xml"/><Relationship Id="rId44" Type="http://schemas.openxmlformats.org/officeDocument/2006/relationships/ctrlProp" Target="../ctrlProps/ctrlProp1452.xml"/><Relationship Id="rId52" Type="http://schemas.openxmlformats.org/officeDocument/2006/relationships/ctrlProp" Target="../ctrlProps/ctrlProp1460.xml"/><Relationship Id="rId60" Type="http://schemas.openxmlformats.org/officeDocument/2006/relationships/ctrlProp" Target="../ctrlProps/ctrlProp1468.xml"/><Relationship Id="rId65" Type="http://schemas.openxmlformats.org/officeDocument/2006/relationships/ctrlProp" Target="../ctrlProps/ctrlProp1473.xml"/><Relationship Id="rId73" Type="http://schemas.openxmlformats.org/officeDocument/2006/relationships/ctrlProp" Target="../ctrlProps/ctrlProp1481.xml"/><Relationship Id="rId4" Type="http://schemas.openxmlformats.org/officeDocument/2006/relationships/vmlDrawing" Target="../drawings/vmlDrawing16.vml"/><Relationship Id="rId9" Type="http://schemas.openxmlformats.org/officeDocument/2006/relationships/ctrlProp" Target="../ctrlProps/ctrlProp1417.xml"/><Relationship Id="rId13" Type="http://schemas.openxmlformats.org/officeDocument/2006/relationships/ctrlProp" Target="../ctrlProps/ctrlProp1421.xml"/><Relationship Id="rId18" Type="http://schemas.openxmlformats.org/officeDocument/2006/relationships/ctrlProp" Target="../ctrlProps/ctrlProp1426.xml"/><Relationship Id="rId39" Type="http://schemas.openxmlformats.org/officeDocument/2006/relationships/ctrlProp" Target="../ctrlProps/ctrlProp1447.xml"/><Relationship Id="rId34" Type="http://schemas.openxmlformats.org/officeDocument/2006/relationships/ctrlProp" Target="../ctrlProps/ctrlProp1442.xml"/><Relationship Id="rId50" Type="http://schemas.openxmlformats.org/officeDocument/2006/relationships/ctrlProp" Target="../ctrlProps/ctrlProp1458.xml"/><Relationship Id="rId55" Type="http://schemas.openxmlformats.org/officeDocument/2006/relationships/ctrlProp" Target="../ctrlProps/ctrlProp1463.xml"/><Relationship Id="rId7" Type="http://schemas.openxmlformats.org/officeDocument/2006/relationships/ctrlProp" Target="../ctrlProps/ctrlProp1415.xml"/><Relationship Id="rId71" Type="http://schemas.openxmlformats.org/officeDocument/2006/relationships/ctrlProp" Target="../ctrlProps/ctrlProp1479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593.xml"/><Relationship Id="rId21" Type="http://schemas.openxmlformats.org/officeDocument/2006/relationships/ctrlProp" Target="../ctrlProps/ctrlProp1497.xml"/><Relationship Id="rId42" Type="http://schemas.openxmlformats.org/officeDocument/2006/relationships/ctrlProp" Target="../ctrlProps/ctrlProp1518.xml"/><Relationship Id="rId63" Type="http://schemas.openxmlformats.org/officeDocument/2006/relationships/ctrlProp" Target="../ctrlProps/ctrlProp1539.xml"/><Relationship Id="rId84" Type="http://schemas.openxmlformats.org/officeDocument/2006/relationships/ctrlProp" Target="../ctrlProps/ctrlProp1560.xml"/><Relationship Id="rId16" Type="http://schemas.openxmlformats.org/officeDocument/2006/relationships/ctrlProp" Target="../ctrlProps/ctrlProp1492.xml"/><Relationship Id="rId107" Type="http://schemas.openxmlformats.org/officeDocument/2006/relationships/ctrlProp" Target="../ctrlProps/ctrlProp1583.xml"/><Relationship Id="rId11" Type="http://schemas.openxmlformats.org/officeDocument/2006/relationships/ctrlProp" Target="../ctrlProps/ctrlProp1487.xml"/><Relationship Id="rId32" Type="http://schemas.openxmlformats.org/officeDocument/2006/relationships/ctrlProp" Target="../ctrlProps/ctrlProp1508.xml"/><Relationship Id="rId37" Type="http://schemas.openxmlformats.org/officeDocument/2006/relationships/ctrlProp" Target="../ctrlProps/ctrlProp1513.xml"/><Relationship Id="rId53" Type="http://schemas.openxmlformats.org/officeDocument/2006/relationships/ctrlProp" Target="../ctrlProps/ctrlProp1529.xml"/><Relationship Id="rId58" Type="http://schemas.openxmlformats.org/officeDocument/2006/relationships/ctrlProp" Target="../ctrlProps/ctrlProp1534.xml"/><Relationship Id="rId74" Type="http://schemas.openxmlformats.org/officeDocument/2006/relationships/ctrlProp" Target="../ctrlProps/ctrlProp1550.xml"/><Relationship Id="rId79" Type="http://schemas.openxmlformats.org/officeDocument/2006/relationships/ctrlProp" Target="../ctrlProps/ctrlProp1555.xml"/><Relationship Id="rId102" Type="http://schemas.openxmlformats.org/officeDocument/2006/relationships/ctrlProp" Target="../ctrlProps/ctrlProp1578.xml"/><Relationship Id="rId123" Type="http://schemas.openxmlformats.org/officeDocument/2006/relationships/ctrlProp" Target="../ctrlProps/ctrlProp1599.xml"/><Relationship Id="rId128" Type="http://schemas.openxmlformats.org/officeDocument/2006/relationships/ctrlProp" Target="../ctrlProps/ctrlProp1604.xml"/><Relationship Id="rId5" Type="http://schemas.openxmlformats.org/officeDocument/2006/relationships/vmlDrawing" Target="../drawings/vmlDrawing17.vml"/><Relationship Id="rId90" Type="http://schemas.openxmlformats.org/officeDocument/2006/relationships/ctrlProp" Target="../ctrlProps/ctrlProp1566.xml"/><Relationship Id="rId95" Type="http://schemas.openxmlformats.org/officeDocument/2006/relationships/ctrlProp" Target="../ctrlProps/ctrlProp1571.xml"/><Relationship Id="rId22" Type="http://schemas.openxmlformats.org/officeDocument/2006/relationships/ctrlProp" Target="../ctrlProps/ctrlProp1498.xml"/><Relationship Id="rId27" Type="http://schemas.openxmlformats.org/officeDocument/2006/relationships/ctrlProp" Target="../ctrlProps/ctrlProp1503.xml"/><Relationship Id="rId43" Type="http://schemas.openxmlformats.org/officeDocument/2006/relationships/ctrlProp" Target="../ctrlProps/ctrlProp1519.xml"/><Relationship Id="rId48" Type="http://schemas.openxmlformats.org/officeDocument/2006/relationships/ctrlProp" Target="../ctrlProps/ctrlProp1524.xml"/><Relationship Id="rId64" Type="http://schemas.openxmlformats.org/officeDocument/2006/relationships/ctrlProp" Target="../ctrlProps/ctrlProp1540.xml"/><Relationship Id="rId69" Type="http://schemas.openxmlformats.org/officeDocument/2006/relationships/ctrlProp" Target="../ctrlProps/ctrlProp1545.xml"/><Relationship Id="rId113" Type="http://schemas.openxmlformats.org/officeDocument/2006/relationships/ctrlProp" Target="../ctrlProps/ctrlProp1589.xml"/><Relationship Id="rId118" Type="http://schemas.openxmlformats.org/officeDocument/2006/relationships/ctrlProp" Target="../ctrlProps/ctrlProp1594.xml"/><Relationship Id="rId134" Type="http://schemas.openxmlformats.org/officeDocument/2006/relationships/ctrlProp" Target="../ctrlProps/ctrlProp1610.xml"/><Relationship Id="rId80" Type="http://schemas.openxmlformats.org/officeDocument/2006/relationships/ctrlProp" Target="../ctrlProps/ctrlProp1556.xml"/><Relationship Id="rId85" Type="http://schemas.openxmlformats.org/officeDocument/2006/relationships/ctrlProp" Target="../ctrlProps/ctrlProp1561.xml"/><Relationship Id="rId12" Type="http://schemas.openxmlformats.org/officeDocument/2006/relationships/ctrlProp" Target="../ctrlProps/ctrlProp1488.xml"/><Relationship Id="rId17" Type="http://schemas.openxmlformats.org/officeDocument/2006/relationships/ctrlProp" Target="../ctrlProps/ctrlProp1493.xml"/><Relationship Id="rId33" Type="http://schemas.openxmlformats.org/officeDocument/2006/relationships/ctrlProp" Target="../ctrlProps/ctrlProp1509.xml"/><Relationship Id="rId38" Type="http://schemas.openxmlformats.org/officeDocument/2006/relationships/ctrlProp" Target="../ctrlProps/ctrlProp1514.xml"/><Relationship Id="rId59" Type="http://schemas.openxmlformats.org/officeDocument/2006/relationships/ctrlProp" Target="../ctrlProps/ctrlProp1535.xml"/><Relationship Id="rId103" Type="http://schemas.openxmlformats.org/officeDocument/2006/relationships/ctrlProp" Target="../ctrlProps/ctrlProp1579.xml"/><Relationship Id="rId108" Type="http://schemas.openxmlformats.org/officeDocument/2006/relationships/ctrlProp" Target="../ctrlProps/ctrlProp1584.xml"/><Relationship Id="rId124" Type="http://schemas.openxmlformats.org/officeDocument/2006/relationships/ctrlProp" Target="../ctrlProps/ctrlProp1600.xml"/><Relationship Id="rId129" Type="http://schemas.openxmlformats.org/officeDocument/2006/relationships/ctrlProp" Target="../ctrlProps/ctrlProp1605.xml"/><Relationship Id="rId54" Type="http://schemas.openxmlformats.org/officeDocument/2006/relationships/ctrlProp" Target="../ctrlProps/ctrlProp1530.xml"/><Relationship Id="rId70" Type="http://schemas.openxmlformats.org/officeDocument/2006/relationships/ctrlProp" Target="../ctrlProps/ctrlProp1546.xml"/><Relationship Id="rId75" Type="http://schemas.openxmlformats.org/officeDocument/2006/relationships/ctrlProp" Target="../ctrlProps/ctrlProp1551.xml"/><Relationship Id="rId91" Type="http://schemas.openxmlformats.org/officeDocument/2006/relationships/ctrlProp" Target="../ctrlProps/ctrlProp1567.xml"/><Relationship Id="rId96" Type="http://schemas.openxmlformats.org/officeDocument/2006/relationships/ctrlProp" Target="../ctrlProps/ctrlProp1572.xml"/><Relationship Id="rId1" Type="http://schemas.openxmlformats.org/officeDocument/2006/relationships/pivotTable" Target="../pivotTables/pivotTable15.xml"/><Relationship Id="rId6" Type="http://schemas.openxmlformats.org/officeDocument/2006/relationships/ctrlProp" Target="../ctrlProps/ctrlProp1482.xml"/><Relationship Id="rId23" Type="http://schemas.openxmlformats.org/officeDocument/2006/relationships/ctrlProp" Target="../ctrlProps/ctrlProp1499.xml"/><Relationship Id="rId28" Type="http://schemas.openxmlformats.org/officeDocument/2006/relationships/ctrlProp" Target="../ctrlProps/ctrlProp1504.xml"/><Relationship Id="rId49" Type="http://schemas.openxmlformats.org/officeDocument/2006/relationships/ctrlProp" Target="../ctrlProps/ctrlProp1525.xml"/><Relationship Id="rId114" Type="http://schemas.openxmlformats.org/officeDocument/2006/relationships/ctrlProp" Target="../ctrlProps/ctrlProp1590.xml"/><Relationship Id="rId119" Type="http://schemas.openxmlformats.org/officeDocument/2006/relationships/ctrlProp" Target="../ctrlProps/ctrlProp1595.xml"/><Relationship Id="rId44" Type="http://schemas.openxmlformats.org/officeDocument/2006/relationships/ctrlProp" Target="../ctrlProps/ctrlProp1520.xml"/><Relationship Id="rId60" Type="http://schemas.openxmlformats.org/officeDocument/2006/relationships/ctrlProp" Target="../ctrlProps/ctrlProp1536.xml"/><Relationship Id="rId65" Type="http://schemas.openxmlformats.org/officeDocument/2006/relationships/ctrlProp" Target="../ctrlProps/ctrlProp1541.xml"/><Relationship Id="rId81" Type="http://schemas.openxmlformats.org/officeDocument/2006/relationships/ctrlProp" Target="../ctrlProps/ctrlProp1557.xml"/><Relationship Id="rId86" Type="http://schemas.openxmlformats.org/officeDocument/2006/relationships/ctrlProp" Target="../ctrlProps/ctrlProp1562.xml"/><Relationship Id="rId130" Type="http://schemas.openxmlformats.org/officeDocument/2006/relationships/ctrlProp" Target="../ctrlProps/ctrlProp1606.xml"/><Relationship Id="rId13" Type="http://schemas.openxmlformats.org/officeDocument/2006/relationships/ctrlProp" Target="../ctrlProps/ctrlProp1489.xml"/><Relationship Id="rId18" Type="http://schemas.openxmlformats.org/officeDocument/2006/relationships/ctrlProp" Target="../ctrlProps/ctrlProp1494.xml"/><Relationship Id="rId39" Type="http://schemas.openxmlformats.org/officeDocument/2006/relationships/ctrlProp" Target="../ctrlProps/ctrlProp1515.xml"/><Relationship Id="rId109" Type="http://schemas.openxmlformats.org/officeDocument/2006/relationships/ctrlProp" Target="../ctrlProps/ctrlProp1585.xml"/><Relationship Id="rId34" Type="http://schemas.openxmlformats.org/officeDocument/2006/relationships/ctrlProp" Target="../ctrlProps/ctrlProp1510.xml"/><Relationship Id="rId50" Type="http://schemas.openxmlformats.org/officeDocument/2006/relationships/ctrlProp" Target="../ctrlProps/ctrlProp1526.xml"/><Relationship Id="rId55" Type="http://schemas.openxmlformats.org/officeDocument/2006/relationships/ctrlProp" Target="../ctrlProps/ctrlProp1531.xml"/><Relationship Id="rId76" Type="http://schemas.openxmlformats.org/officeDocument/2006/relationships/ctrlProp" Target="../ctrlProps/ctrlProp1552.xml"/><Relationship Id="rId97" Type="http://schemas.openxmlformats.org/officeDocument/2006/relationships/ctrlProp" Target="../ctrlProps/ctrlProp1573.xml"/><Relationship Id="rId104" Type="http://schemas.openxmlformats.org/officeDocument/2006/relationships/ctrlProp" Target="../ctrlProps/ctrlProp1580.xml"/><Relationship Id="rId120" Type="http://schemas.openxmlformats.org/officeDocument/2006/relationships/ctrlProp" Target="../ctrlProps/ctrlProp1596.xml"/><Relationship Id="rId125" Type="http://schemas.openxmlformats.org/officeDocument/2006/relationships/ctrlProp" Target="../ctrlProps/ctrlProp1601.xml"/><Relationship Id="rId7" Type="http://schemas.openxmlformats.org/officeDocument/2006/relationships/ctrlProp" Target="../ctrlProps/ctrlProp1483.xml"/><Relationship Id="rId71" Type="http://schemas.openxmlformats.org/officeDocument/2006/relationships/ctrlProp" Target="../ctrlProps/ctrlProp1547.xml"/><Relationship Id="rId92" Type="http://schemas.openxmlformats.org/officeDocument/2006/relationships/ctrlProp" Target="../ctrlProps/ctrlProp1568.xml"/><Relationship Id="rId2" Type="http://schemas.openxmlformats.org/officeDocument/2006/relationships/pivotTable" Target="../pivotTables/pivotTable16.xml"/><Relationship Id="rId29" Type="http://schemas.openxmlformats.org/officeDocument/2006/relationships/ctrlProp" Target="../ctrlProps/ctrlProp1505.xml"/><Relationship Id="rId24" Type="http://schemas.openxmlformats.org/officeDocument/2006/relationships/ctrlProp" Target="../ctrlProps/ctrlProp1500.xml"/><Relationship Id="rId40" Type="http://schemas.openxmlformats.org/officeDocument/2006/relationships/ctrlProp" Target="../ctrlProps/ctrlProp1516.xml"/><Relationship Id="rId45" Type="http://schemas.openxmlformats.org/officeDocument/2006/relationships/ctrlProp" Target="../ctrlProps/ctrlProp1521.xml"/><Relationship Id="rId66" Type="http://schemas.openxmlformats.org/officeDocument/2006/relationships/ctrlProp" Target="../ctrlProps/ctrlProp1542.xml"/><Relationship Id="rId87" Type="http://schemas.openxmlformats.org/officeDocument/2006/relationships/ctrlProp" Target="../ctrlProps/ctrlProp1563.xml"/><Relationship Id="rId110" Type="http://schemas.openxmlformats.org/officeDocument/2006/relationships/ctrlProp" Target="../ctrlProps/ctrlProp1586.xml"/><Relationship Id="rId115" Type="http://schemas.openxmlformats.org/officeDocument/2006/relationships/ctrlProp" Target="../ctrlProps/ctrlProp1591.xml"/><Relationship Id="rId131" Type="http://schemas.openxmlformats.org/officeDocument/2006/relationships/ctrlProp" Target="../ctrlProps/ctrlProp1607.xml"/><Relationship Id="rId61" Type="http://schemas.openxmlformats.org/officeDocument/2006/relationships/ctrlProp" Target="../ctrlProps/ctrlProp1537.xml"/><Relationship Id="rId82" Type="http://schemas.openxmlformats.org/officeDocument/2006/relationships/ctrlProp" Target="../ctrlProps/ctrlProp1558.xml"/><Relationship Id="rId19" Type="http://schemas.openxmlformats.org/officeDocument/2006/relationships/ctrlProp" Target="../ctrlProps/ctrlProp1495.xml"/><Relationship Id="rId14" Type="http://schemas.openxmlformats.org/officeDocument/2006/relationships/ctrlProp" Target="../ctrlProps/ctrlProp1490.xml"/><Relationship Id="rId30" Type="http://schemas.openxmlformats.org/officeDocument/2006/relationships/ctrlProp" Target="../ctrlProps/ctrlProp1506.xml"/><Relationship Id="rId35" Type="http://schemas.openxmlformats.org/officeDocument/2006/relationships/ctrlProp" Target="../ctrlProps/ctrlProp1511.xml"/><Relationship Id="rId56" Type="http://schemas.openxmlformats.org/officeDocument/2006/relationships/ctrlProp" Target="../ctrlProps/ctrlProp1532.xml"/><Relationship Id="rId77" Type="http://schemas.openxmlformats.org/officeDocument/2006/relationships/ctrlProp" Target="../ctrlProps/ctrlProp1553.xml"/><Relationship Id="rId100" Type="http://schemas.openxmlformats.org/officeDocument/2006/relationships/ctrlProp" Target="../ctrlProps/ctrlProp1576.xml"/><Relationship Id="rId105" Type="http://schemas.openxmlformats.org/officeDocument/2006/relationships/ctrlProp" Target="../ctrlProps/ctrlProp1581.xml"/><Relationship Id="rId126" Type="http://schemas.openxmlformats.org/officeDocument/2006/relationships/ctrlProp" Target="../ctrlProps/ctrlProp1602.xml"/><Relationship Id="rId8" Type="http://schemas.openxmlformats.org/officeDocument/2006/relationships/ctrlProp" Target="../ctrlProps/ctrlProp1484.xml"/><Relationship Id="rId51" Type="http://schemas.openxmlformats.org/officeDocument/2006/relationships/ctrlProp" Target="../ctrlProps/ctrlProp1527.xml"/><Relationship Id="rId72" Type="http://schemas.openxmlformats.org/officeDocument/2006/relationships/ctrlProp" Target="../ctrlProps/ctrlProp1548.xml"/><Relationship Id="rId93" Type="http://schemas.openxmlformats.org/officeDocument/2006/relationships/ctrlProp" Target="../ctrlProps/ctrlProp1569.xml"/><Relationship Id="rId98" Type="http://schemas.openxmlformats.org/officeDocument/2006/relationships/ctrlProp" Target="../ctrlProps/ctrlProp1574.xml"/><Relationship Id="rId121" Type="http://schemas.openxmlformats.org/officeDocument/2006/relationships/ctrlProp" Target="../ctrlProps/ctrlProp1597.xml"/><Relationship Id="rId3" Type="http://schemas.openxmlformats.org/officeDocument/2006/relationships/printerSettings" Target="../printerSettings/printerSettings18.bin"/><Relationship Id="rId25" Type="http://schemas.openxmlformats.org/officeDocument/2006/relationships/ctrlProp" Target="../ctrlProps/ctrlProp1501.xml"/><Relationship Id="rId46" Type="http://schemas.openxmlformats.org/officeDocument/2006/relationships/ctrlProp" Target="../ctrlProps/ctrlProp1522.xml"/><Relationship Id="rId67" Type="http://schemas.openxmlformats.org/officeDocument/2006/relationships/ctrlProp" Target="../ctrlProps/ctrlProp1543.xml"/><Relationship Id="rId116" Type="http://schemas.openxmlformats.org/officeDocument/2006/relationships/ctrlProp" Target="../ctrlProps/ctrlProp1592.xml"/><Relationship Id="rId20" Type="http://schemas.openxmlformats.org/officeDocument/2006/relationships/ctrlProp" Target="../ctrlProps/ctrlProp1496.xml"/><Relationship Id="rId41" Type="http://schemas.openxmlformats.org/officeDocument/2006/relationships/ctrlProp" Target="../ctrlProps/ctrlProp1517.xml"/><Relationship Id="rId62" Type="http://schemas.openxmlformats.org/officeDocument/2006/relationships/ctrlProp" Target="../ctrlProps/ctrlProp1538.xml"/><Relationship Id="rId83" Type="http://schemas.openxmlformats.org/officeDocument/2006/relationships/ctrlProp" Target="../ctrlProps/ctrlProp1559.xml"/><Relationship Id="rId88" Type="http://schemas.openxmlformats.org/officeDocument/2006/relationships/ctrlProp" Target="../ctrlProps/ctrlProp1564.xml"/><Relationship Id="rId111" Type="http://schemas.openxmlformats.org/officeDocument/2006/relationships/ctrlProp" Target="../ctrlProps/ctrlProp1587.xml"/><Relationship Id="rId132" Type="http://schemas.openxmlformats.org/officeDocument/2006/relationships/ctrlProp" Target="../ctrlProps/ctrlProp1608.xml"/><Relationship Id="rId15" Type="http://schemas.openxmlformats.org/officeDocument/2006/relationships/ctrlProp" Target="../ctrlProps/ctrlProp1491.xml"/><Relationship Id="rId36" Type="http://schemas.openxmlformats.org/officeDocument/2006/relationships/ctrlProp" Target="../ctrlProps/ctrlProp1512.xml"/><Relationship Id="rId57" Type="http://schemas.openxmlformats.org/officeDocument/2006/relationships/ctrlProp" Target="../ctrlProps/ctrlProp1533.xml"/><Relationship Id="rId106" Type="http://schemas.openxmlformats.org/officeDocument/2006/relationships/ctrlProp" Target="../ctrlProps/ctrlProp1582.xml"/><Relationship Id="rId127" Type="http://schemas.openxmlformats.org/officeDocument/2006/relationships/ctrlProp" Target="../ctrlProps/ctrlProp1603.xml"/><Relationship Id="rId10" Type="http://schemas.openxmlformats.org/officeDocument/2006/relationships/ctrlProp" Target="../ctrlProps/ctrlProp1486.xml"/><Relationship Id="rId31" Type="http://schemas.openxmlformats.org/officeDocument/2006/relationships/ctrlProp" Target="../ctrlProps/ctrlProp1507.xml"/><Relationship Id="rId52" Type="http://schemas.openxmlformats.org/officeDocument/2006/relationships/ctrlProp" Target="../ctrlProps/ctrlProp1528.xml"/><Relationship Id="rId73" Type="http://schemas.openxmlformats.org/officeDocument/2006/relationships/ctrlProp" Target="../ctrlProps/ctrlProp1549.xml"/><Relationship Id="rId78" Type="http://schemas.openxmlformats.org/officeDocument/2006/relationships/ctrlProp" Target="../ctrlProps/ctrlProp1554.xml"/><Relationship Id="rId94" Type="http://schemas.openxmlformats.org/officeDocument/2006/relationships/ctrlProp" Target="../ctrlProps/ctrlProp1570.xml"/><Relationship Id="rId99" Type="http://schemas.openxmlformats.org/officeDocument/2006/relationships/ctrlProp" Target="../ctrlProps/ctrlProp1575.xml"/><Relationship Id="rId101" Type="http://schemas.openxmlformats.org/officeDocument/2006/relationships/ctrlProp" Target="../ctrlProps/ctrlProp1577.xml"/><Relationship Id="rId122" Type="http://schemas.openxmlformats.org/officeDocument/2006/relationships/ctrlProp" Target="../ctrlProps/ctrlProp1598.xml"/><Relationship Id="rId4" Type="http://schemas.openxmlformats.org/officeDocument/2006/relationships/drawing" Target="../drawings/drawing18.xml"/><Relationship Id="rId9" Type="http://schemas.openxmlformats.org/officeDocument/2006/relationships/ctrlProp" Target="../ctrlProps/ctrlProp1485.xml"/><Relationship Id="rId26" Type="http://schemas.openxmlformats.org/officeDocument/2006/relationships/ctrlProp" Target="../ctrlProps/ctrlProp1502.xml"/><Relationship Id="rId47" Type="http://schemas.openxmlformats.org/officeDocument/2006/relationships/ctrlProp" Target="../ctrlProps/ctrlProp1523.xml"/><Relationship Id="rId68" Type="http://schemas.openxmlformats.org/officeDocument/2006/relationships/ctrlProp" Target="../ctrlProps/ctrlProp1544.xml"/><Relationship Id="rId89" Type="http://schemas.openxmlformats.org/officeDocument/2006/relationships/ctrlProp" Target="../ctrlProps/ctrlProp1565.xml"/><Relationship Id="rId112" Type="http://schemas.openxmlformats.org/officeDocument/2006/relationships/ctrlProp" Target="../ctrlProps/ctrlProp1588.xml"/><Relationship Id="rId133" Type="http://schemas.openxmlformats.org/officeDocument/2006/relationships/ctrlProp" Target="../ctrlProps/ctrlProp1609.xml"/></Relationships>
</file>

<file path=xl/worksheets/_rels/sheet1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32.xml"/><Relationship Id="rId21" Type="http://schemas.openxmlformats.org/officeDocument/2006/relationships/ctrlProp" Target="../ctrlProps/ctrlProp1627.xml"/><Relationship Id="rId42" Type="http://schemas.openxmlformats.org/officeDocument/2006/relationships/ctrlProp" Target="../ctrlProps/ctrlProp1648.xml"/><Relationship Id="rId47" Type="http://schemas.openxmlformats.org/officeDocument/2006/relationships/ctrlProp" Target="../ctrlProps/ctrlProp1653.xml"/><Relationship Id="rId63" Type="http://schemas.openxmlformats.org/officeDocument/2006/relationships/ctrlProp" Target="../ctrlProps/ctrlProp1669.xml"/><Relationship Id="rId68" Type="http://schemas.openxmlformats.org/officeDocument/2006/relationships/ctrlProp" Target="../ctrlProps/ctrlProp167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1622.xml"/><Relationship Id="rId29" Type="http://schemas.openxmlformats.org/officeDocument/2006/relationships/ctrlProp" Target="../ctrlProps/ctrlProp1635.xml"/><Relationship Id="rId11" Type="http://schemas.openxmlformats.org/officeDocument/2006/relationships/ctrlProp" Target="../ctrlProps/ctrlProp1617.xml"/><Relationship Id="rId24" Type="http://schemas.openxmlformats.org/officeDocument/2006/relationships/ctrlProp" Target="../ctrlProps/ctrlProp1630.xml"/><Relationship Id="rId32" Type="http://schemas.openxmlformats.org/officeDocument/2006/relationships/ctrlProp" Target="../ctrlProps/ctrlProp1638.xml"/><Relationship Id="rId37" Type="http://schemas.openxmlformats.org/officeDocument/2006/relationships/ctrlProp" Target="../ctrlProps/ctrlProp1643.xml"/><Relationship Id="rId40" Type="http://schemas.openxmlformats.org/officeDocument/2006/relationships/ctrlProp" Target="../ctrlProps/ctrlProp1646.xml"/><Relationship Id="rId45" Type="http://schemas.openxmlformats.org/officeDocument/2006/relationships/ctrlProp" Target="../ctrlProps/ctrlProp1651.xml"/><Relationship Id="rId53" Type="http://schemas.openxmlformats.org/officeDocument/2006/relationships/ctrlProp" Target="../ctrlProps/ctrlProp1659.xml"/><Relationship Id="rId58" Type="http://schemas.openxmlformats.org/officeDocument/2006/relationships/ctrlProp" Target="../ctrlProps/ctrlProp1664.xml"/><Relationship Id="rId66" Type="http://schemas.openxmlformats.org/officeDocument/2006/relationships/ctrlProp" Target="../ctrlProps/ctrlProp1672.xml"/><Relationship Id="rId5" Type="http://schemas.openxmlformats.org/officeDocument/2006/relationships/ctrlProp" Target="../ctrlProps/ctrlProp1611.xml"/><Relationship Id="rId61" Type="http://schemas.openxmlformats.org/officeDocument/2006/relationships/ctrlProp" Target="../ctrlProps/ctrlProp1667.xml"/><Relationship Id="rId19" Type="http://schemas.openxmlformats.org/officeDocument/2006/relationships/ctrlProp" Target="../ctrlProps/ctrlProp1625.xml"/><Relationship Id="rId14" Type="http://schemas.openxmlformats.org/officeDocument/2006/relationships/ctrlProp" Target="../ctrlProps/ctrlProp1620.xml"/><Relationship Id="rId22" Type="http://schemas.openxmlformats.org/officeDocument/2006/relationships/ctrlProp" Target="../ctrlProps/ctrlProp1628.xml"/><Relationship Id="rId27" Type="http://schemas.openxmlformats.org/officeDocument/2006/relationships/ctrlProp" Target="../ctrlProps/ctrlProp1633.xml"/><Relationship Id="rId30" Type="http://schemas.openxmlformats.org/officeDocument/2006/relationships/ctrlProp" Target="../ctrlProps/ctrlProp1636.xml"/><Relationship Id="rId35" Type="http://schemas.openxmlformats.org/officeDocument/2006/relationships/ctrlProp" Target="../ctrlProps/ctrlProp1641.xml"/><Relationship Id="rId43" Type="http://schemas.openxmlformats.org/officeDocument/2006/relationships/ctrlProp" Target="../ctrlProps/ctrlProp1649.xml"/><Relationship Id="rId48" Type="http://schemas.openxmlformats.org/officeDocument/2006/relationships/ctrlProp" Target="../ctrlProps/ctrlProp1654.xml"/><Relationship Id="rId56" Type="http://schemas.openxmlformats.org/officeDocument/2006/relationships/ctrlProp" Target="../ctrlProps/ctrlProp1662.xml"/><Relationship Id="rId64" Type="http://schemas.openxmlformats.org/officeDocument/2006/relationships/ctrlProp" Target="../ctrlProps/ctrlProp1670.xml"/><Relationship Id="rId69" Type="http://schemas.openxmlformats.org/officeDocument/2006/relationships/ctrlProp" Target="../ctrlProps/ctrlProp1675.xml"/><Relationship Id="rId8" Type="http://schemas.openxmlformats.org/officeDocument/2006/relationships/ctrlProp" Target="../ctrlProps/ctrlProp1614.xml"/><Relationship Id="rId51" Type="http://schemas.openxmlformats.org/officeDocument/2006/relationships/ctrlProp" Target="../ctrlProps/ctrlProp1657.xml"/><Relationship Id="rId72" Type="http://schemas.openxmlformats.org/officeDocument/2006/relationships/ctrlProp" Target="../ctrlProps/ctrlProp1678.xml"/><Relationship Id="rId3" Type="http://schemas.openxmlformats.org/officeDocument/2006/relationships/drawing" Target="../drawings/drawing19.xml"/><Relationship Id="rId12" Type="http://schemas.openxmlformats.org/officeDocument/2006/relationships/ctrlProp" Target="../ctrlProps/ctrlProp1618.xml"/><Relationship Id="rId17" Type="http://schemas.openxmlformats.org/officeDocument/2006/relationships/ctrlProp" Target="../ctrlProps/ctrlProp1623.xml"/><Relationship Id="rId25" Type="http://schemas.openxmlformats.org/officeDocument/2006/relationships/ctrlProp" Target="../ctrlProps/ctrlProp1631.xml"/><Relationship Id="rId33" Type="http://schemas.openxmlformats.org/officeDocument/2006/relationships/ctrlProp" Target="../ctrlProps/ctrlProp1639.xml"/><Relationship Id="rId38" Type="http://schemas.openxmlformats.org/officeDocument/2006/relationships/ctrlProp" Target="../ctrlProps/ctrlProp1644.xml"/><Relationship Id="rId46" Type="http://schemas.openxmlformats.org/officeDocument/2006/relationships/ctrlProp" Target="../ctrlProps/ctrlProp1652.xml"/><Relationship Id="rId59" Type="http://schemas.openxmlformats.org/officeDocument/2006/relationships/ctrlProp" Target="../ctrlProps/ctrlProp1665.xml"/><Relationship Id="rId67" Type="http://schemas.openxmlformats.org/officeDocument/2006/relationships/ctrlProp" Target="../ctrlProps/ctrlProp1673.xml"/><Relationship Id="rId20" Type="http://schemas.openxmlformats.org/officeDocument/2006/relationships/ctrlProp" Target="../ctrlProps/ctrlProp1626.xml"/><Relationship Id="rId41" Type="http://schemas.openxmlformats.org/officeDocument/2006/relationships/ctrlProp" Target="../ctrlProps/ctrlProp1647.xml"/><Relationship Id="rId54" Type="http://schemas.openxmlformats.org/officeDocument/2006/relationships/ctrlProp" Target="../ctrlProps/ctrlProp1660.xml"/><Relationship Id="rId62" Type="http://schemas.openxmlformats.org/officeDocument/2006/relationships/ctrlProp" Target="../ctrlProps/ctrlProp1668.xml"/><Relationship Id="rId70" Type="http://schemas.openxmlformats.org/officeDocument/2006/relationships/ctrlProp" Target="../ctrlProps/ctrlProp1676.xml"/><Relationship Id="rId1" Type="http://schemas.openxmlformats.org/officeDocument/2006/relationships/hyperlink" Target="https://www.make-you-happy.fr/" TargetMode="External"/><Relationship Id="rId6" Type="http://schemas.openxmlformats.org/officeDocument/2006/relationships/ctrlProp" Target="../ctrlProps/ctrlProp1612.xml"/><Relationship Id="rId15" Type="http://schemas.openxmlformats.org/officeDocument/2006/relationships/ctrlProp" Target="../ctrlProps/ctrlProp1621.xml"/><Relationship Id="rId23" Type="http://schemas.openxmlformats.org/officeDocument/2006/relationships/ctrlProp" Target="../ctrlProps/ctrlProp1629.xml"/><Relationship Id="rId28" Type="http://schemas.openxmlformats.org/officeDocument/2006/relationships/ctrlProp" Target="../ctrlProps/ctrlProp1634.xml"/><Relationship Id="rId36" Type="http://schemas.openxmlformats.org/officeDocument/2006/relationships/ctrlProp" Target="../ctrlProps/ctrlProp1642.xml"/><Relationship Id="rId49" Type="http://schemas.openxmlformats.org/officeDocument/2006/relationships/ctrlProp" Target="../ctrlProps/ctrlProp1655.xml"/><Relationship Id="rId57" Type="http://schemas.openxmlformats.org/officeDocument/2006/relationships/ctrlProp" Target="../ctrlProps/ctrlProp1663.xml"/><Relationship Id="rId10" Type="http://schemas.openxmlformats.org/officeDocument/2006/relationships/ctrlProp" Target="../ctrlProps/ctrlProp1616.xml"/><Relationship Id="rId31" Type="http://schemas.openxmlformats.org/officeDocument/2006/relationships/ctrlProp" Target="../ctrlProps/ctrlProp1637.xml"/><Relationship Id="rId44" Type="http://schemas.openxmlformats.org/officeDocument/2006/relationships/ctrlProp" Target="../ctrlProps/ctrlProp1650.xml"/><Relationship Id="rId52" Type="http://schemas.openxmlformats.org/officeDocument/2006/relationships/ctrlProp" Target="../ctrlProps/ctrlProp1658.xml"/><Relationship Id="rId60" Type="http://schemas.openxmlformats.org/officeDocument/2006/relationships/ctrlProp" Target="../ctrlProps/ctrlProp1666.xml"/><Relationship Id="rId65" Type="http://schemas.openxmlformats.org/officeDocument/2006/relationships/ctrlProp" Target="../ctrlProps/ctrlProp1671.xml"/><Relationship Id="rId73" Type="http://schemas.openxmlformats.org/officeDocument/2006/relationships/ctrlProp" Target="../ctrlProps/ctrlProp1679.xml"/><Relationship Id="rId4" Type="http://schemas.openxmlformats.org/officeDocument/2006/relationships/vmlDrawing" Target="../drawings/vmlDrawing18.vml"/><Relationship Id="rId9" Type="http://schemas.openxmlformats.org/officeDocument/2006/relationships/ctrlProp" Target="../ctrlProps/ctrlProp1615.xml"/><Relationship Id="rId13" Type="http://schemas.openxmlformats.org/officeDocument/2006/relationships/ctrlProp" Target="../ctrlProps/ctrlProp1619.xml"/><Relationship Id="rId18" Type="http://schemas.openxmlformats.org/officeDocument/2006/relationships/ctrlProp" Target="../ctrlProps/ctrlProp1624.xml"/><Relationship Id="rId39" Type="http://schemas.openxmlformats.org/officeDocument/2006/relationships/ctrlProp" Target="../ctrlProps/ctrlProp1645.xml"/><Relationship Id="rId34" Type="http://schemas.openxmlformats.org/officeDocument/2006/relationships/ctrlProp" Target="../ctrlProps/ctrlProp1640.xml"/><Relationship Id="rId50" Type="http://schemas.openxmlformats.org/officeDocument/2006/relationships/ctrlProp" Target="../ctrlProps/ctrlProp1656.xml"/><Relationship Id="rId55" Type="http://schemas.openxmlformats.org/officeDocument/2006/relationships/ctrlProp" Target="../ctrlProps/ctrlProp1661.xml"/><Relationship Id="rId7" Type="http://schemas.openxmlformats.org/officeDocument/2006/relationships/ctrlProp" Target="../ctrlProps/ctrlProp1613.xml"/><Relationship Id="rId71" Type="http://schemas.openxmlformats.org/officeDocument/2006/relationships/ctrlProp" Target="../ctrlProps/ctrlProp1677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91.xml"/><Relationship Id="rId21" Type="http://schemas.openxmlformats.org/officeDocument/2006/relationships/ctrlProp" Target="../ctrlProps/ctrlProp1695.xml"/><Relationship Id="rId42" Type="http://schemas.openxmlformats.org/officeDocument/2006/relationships/ctrlProp" Target="../ctrlProps/ctrlProp1716.xml"/><Relationship Id="rId63" Type="http://schemas.openxmlformats.org/officeDocument/2006/relationships/ctrlProp" Target="../ctrlProps/ctrlProp1737.xml"/><Relationship Id="rId84" Type="http://schemas.openxmlformats.org/officeDocument/2006/relationships/ctrlProp" Target="../ctrlProps/ctrlProp1758.xml"/><Relationship Id="rId16" Type="http://schemas.openxmlformats.org/officeDocument/2006/relationships/ctrlProp" Target="../ctrlProps/ctrlProp1690.xml"/><Relationship Id="rId107" Type="http://schemas.openxmlformats.org/officeDocument/2006/relationships/ctrlProp" Target="../ctrlProps/ctrlProp1781.xml"/><Relationship Id="rId11" Type="http://schemas.openxmlformats.org/officeDocument/2006/relationships/ctrlProp" Target="../ctrlProps/ctrlProp1685.xml"/><Relationship Id="rId32" Type="http://schemas.openxmlformats.org/officeDocument/2006/relationships/ctrlProp" Target="../ctrlProps/ctrlProp1706.xml"/><Relationship Id="rId37" Type="http://schemas.openxmlformats.org/officeDocument/2006/relationships/ctrlProp" Target="../ctrlProps/ctrlProp1711.xml"/><Relationship Id="rId53" Type="http://schemas.openxmlformats.org/officeDocument/2006/relationships/ctrlProp" Target="../ctrlProps/ctrlProp1727.xml"/><Relationship Id="rId58" Type="http://schemas.openxmlformats.org/officeDocument/2006/relationships/ctrlProp" Target="../ctrlProps/ctrlProp1732.xml"/><Relationship Id="rId74" Type="http://schemas.openxmlformats.org/officeDocument/2006/relationships/ctrlProp" Target="../ctrlProps/ctrlProp1748.xml"/><Relationship Id="rId79" Type="http://schemas.openxmlformats.org/officeDocument/2006/relationships/ctrlProp" Target="../ctrlProps/ctrlProp1753.xml"/><Relationship Id="rId102" Type="http://schemas.openxmlformats.org/officeDocument/2006/relationships/ctrlProp" Target="../ctrlProps/ctrlProp1776.xml"/><Relationship Id="rId123" Type="http://schemas.openxmlformats.org/officeDocument/2006/relationships/ctrlProp" Target="../ctrlProps/ctrlProp1797.xml"/><Relationship Id="rId128" Type="http://schemas.openxmlformats.org/officeDocument/2006/relationships/ctrlProp" Target="../ctrlProps/ctrlProp1802.xml"/><Relationship Id="rId5" Type="http://schemas.openxmlformats.org/officeDocument/2006/relationships/vmlDrawing" Target="../drawings/vmlDrawing19.vml"/><Relationship Id="rId90" Type="http://schemas.openxmlformats.org/officeDocument/2006/relationships/ctrlProp" Target="../ctrlProps/ctrlProp1764.xml"/><Relationship Id="rId95" Type="http://schemas.openxmlformats.org/officeDocument/2006/relationships/ctrlProp" Target="../ctrlProps/ctrlProp1769.xml"/><Relationship Id="rId22" Type="http://schemas.openxmlformats.org/officeDocument/2006/relationships/ctrlProp" Target="../ctrlProps/ctrlProp1696.xml"/><Relationship Id="rId27" Type="http://schemas.openxmlformats.org/officeDocument/2006/relationships/ctrlProp" Target="../ctrlProps/ctrlProp1701.xml"/><Relationship Id="rId43" Type="http://schemas.openxmlformats.org/officeDocument/2006/relationships/ctrlProp" Target="../ctrlProps/ctrlProp1717.xml"/><Relationship Id="rId48" Type="http://schemas.openxmlformats.org/officeDocument/2006/relationships/ctrlProp" Target="../ctrlProps/ctrlProp1722.xml"/><Relationship Id="rId64" Type="http://schemas.openxmlformats.org/officeDocument/2006/relationships/ctrlProp" Target="../ctrlProps/ctrlProp1738.xml"/><Relationship Id="rId69" Type="http://schemas.openxmlformats.org/officeDocument/2006/relationships/ctrlProp" Target="../ctrlProps/ctrlProp1743.xml"/><Relationship Id="rId113" Type="http://schemas.openxmlformats.org/officeDocument/2006/relationships/ctrlProp" Target="../ctrlProps/ctrlProp1787.xml"/><Relationship Id="rId118" Type="http://schemas.openxmlformats.org/officeDocument/2006/relationships/ctrlProp" Target="../ctrlProps/ctrlProp1792.xml"/><Relationship Id="rId134" Type="http://schemas.openxmlformats.org/officeDocument/2006/relationships/ctrlProp" Target="../ctrlProps/ctrlProp1808.xml"/><Relationship Id="rId80" Type="http://schemas.openxmlformats.org/officeDocument/2006/relationships/ctrlProp" Target="../ctrlProps/ctrlProp1754.xml"/><Relationship Id="rId85" Type="http://schemas.openxmlformats.org/officeDocument/2006/relationships/ctrlProp" Target="../ctrlProps/ctrlProp1759.xml"/><Relationship Id="rId12" Type="http://schemas.openxmlformats.org/officeDocument/2006/relationships/ctrlProp" Target="../ctrlProps/ctrlProp1686.xml"/><Relationship Id="rId17" Type="http://schemas.openxmlformats.org/officeDocument/2006/relationships/ctrlProp" Target="../ctrlProps/ctrlProp1691.xml"/><Relationship Id="rId33" Type="http://schemas.openxmlformats.org/officeDocument/2006/relationships/ctrlProp" Target="../ctrlProps/ctrlProp1707.xml"/><Relationship Id="rId38" Type="http://schemas.openxmlformats.org/officeDocument/2006/relationships/ctrlProp" Target="../ctrlProps/ctrlProp1712.xml"/><Relationship Id="rId59" Type="http://schemas.openxmlformats.org/officeDocument/2006/relationships/ctrlProp" Target="../ctrlProps/ctrlProp1733.xml"/><Relationship Id="rId103" Type="http://schemas.openxmlformats.org/officeDocument/2006/relationships/ctrlProp" Target="../ctrlProps/ctrlProp1777.xml"/><Relationship Id="rId108" Type="http://schemas.openxmlformats.org/officeDocument/2006/relationships/ctrlProp" Target="../ctrlProps/ctrlProp1782.xml"/><Relationship Id="rId124" Type="http://schemas.openxmlformats.org/officeDocument/2006/relationships/ctrlProp" Target="../ctrlProps/ctrlProp1798.xml"/><Relationship Id="rId129" Type="http://schemas.openxmlformats.org/officeDocument/2006/relationships/ctrlProp" Target="../ctrlProps/ctrlProp1803.xml"/><Relationship Id="rId54" Type="http://schemas.openxmlformats.org/officeDocument/2006/relationships/ctrlProp" Target="../ctrlProps/ctrlProp1728.xml"/><Relationship Id="rId70" Type="http://schemas.openxmlformats.org/officeDocument/2006/relationships/ctrlProp" Target="../ctrlProps/ctrlProp1744.xml"/><Relationship Id="rId75" Type="http://schemas.openxmlformats.org/officeDocument/2006/relationships/ctrlProp" Target="../ctrlProps/ctrlProp1749.xml"/><Relationship Id="rId91" Type="http://schemas.openxmlformats.org/officeDocument/2006/relationships/ctrlProp" Target="../ctrlProps/ctrlProp1765.xml"/><Relationship Id="rId96" Type="http://schemas.openxmlformats.org/officeDocument/2006/relationships/ctrlProp" Target="../ctrlProps/ctrlProp1770.xml"/><Relationship Id="rId1" Type="http://schemas.openxmlformats.org/officeDocument/2006/relationships/pivotTable" Target="../pivotTables/pivotTable17.xml"/><Relationship Id="rId6" Type="http://schemas.openxmlformats.org/officeDocument/2006/relationships/ctrlProp" Target="../ctrlProps/ctrlProp1680.xml"/><Relationship Id="rId23" Type="http://schemas.openxmlformats.org/officeDocument/2006/relationships/ctrlProp" Target="../ctrlProps/ctrlProp1697.xml"/><Relationship Id="rId28" Type="http://schemas.openxmlformats.org/officeDocument/2006/relationships/ctrlProp" Target="../ctrlProps/ctrlProp1702.xml"/><Relationship Id="rId49" Type="http://schemas.openxmlformats.org/officeDocument/2006/relationships/ctrlProp" Target="../ctrlProps/ctrlProp1723.xml"/><Relationship Id="rId114" Type="http://schemas.openxmlformats.org/officeDocument/2006/relationships/ctrlProp" Target="../ctrlProps/ctrlProp1788.xml"/><Relationship Id="rId119" Type="http://schemas.openxmlformats.org/officeDocument/2006/relationships/ctrlProp" Target="../ctrlProps/ctrlProp1793.xml"/><Relationship Id="rId44" Type="http://schemas.openxmlformats.org/officeDocument/2006/relationships/ctrlProp" Target="../ctrlProps/ctrlProp1718.xml"/><Relationship Id="rId60" Type="http://schemas.openxmlformats.org/officeDocument/2006/relationships/ctrlProp" Target="../ctrlProps/ctrlProp1734.xml"/><Relationship Id="rId65" Type="http://schemas.openxmlformats.org/officeDocument/2006/relationships/ctrlProp" Target="../ctrlProps/ctrlProp1739.xml"/><Relationship Id="rId81" Type="http://schemas.openxmlformats.org/officeDocument/2006/relationships/ctrlProp" Target="../ctrlProps/ctrlProp1755.xml"/><Relationship Id="rId86" Type="http://schemas.openxmlformats.org/officeDocument/2006/relationships/ctrlProp" Target="../ctrlProps/ctrlProp1760.xml"/><Relationship Id="rId130" Type="http://schemas.openxmlformats.org/officeDocument/2006/relationships/ctrlProp" Target="../ctrlProps/ctrlProp1804.xml"/><Relationship Id="rId13" Type="http://schemas.openxmlformats.org/officeDocument/2006/relationships/ctrlProp" Target="../ctrlProps/ctrlProp1687.xml"/><Relationship Id="rId18" Type="http://schemas.openxmlformats.org/officeDocument/2006/relationships/ctrlProp" Target="../ctrlProps/ctrlProp1692.xml"/><Relationship Id="rId39" Type="http://schemas.openxmlformats.org/officeDocument/2006/relationships/ctrlProp" Target="../ctrlProps/ctrlProp1713.xml"/><Relationship Id="rId109" Type="http://schemas.openxmlformats.org/officeDocument/2006/relationships/ctrlProp" Target="../ctrlProps/ctrlProp1783.xml"/><Relationship Id="rId34" Type="http://schemas.openxmlformats.org/officeDocument/2006/relationships/ctrlProp" Target="../ctrlProps/ctrlProp1708.xml"/><Relationship Id="rId50" Type="http://schemas.openxmlformats.org/officeDocument/2006/relationships/ctrlProp" Target="../ctrlProps/ctrlProp1724.xml"/><Relationship Id="rId55" Type="http://schemas.openxmlformats.org/officeDocument/2006/relationships/ctrlProp" Target="../ctrlProps/ctrlProp1729.xml"/><Relationship Id="rId76" Type="http://schemas.openxmlformats.org/officeDocument/2006/relationships/ctrlProp" Target="../ctrlProps/ctrlProp1750.xml"/><Relationship Id="rId97" Type="http://schemas.openxmlformats.org/officeDocument/2006/relationships/ctrlProp" Target="../ctrlProps/ctrlProp1771.xml"/><Relationship Id="rId104" Type="http://schemas.openxmlformats.org/officeDocument/2006/relationships/ctrlProp" Target="../ctrlProps/ctrlProp1778.xml"/><Relationship Id="rId120" Type="http://schemas.openxmlformats.org/officeDocument/2006/relationships/ctrlProp" Target="../ctrlProps/ctrlProp1794.xml"/><Relationship Id="rId125" Type="http://schemas.openxmlformats.org/officeDocument/2006/relationships/ctrlProp" Target="../ctrlProps/ctrlProp1799.xml"/><Relationship Id="rId7" Type="http://schemas.openxmlformats.org/officeDocument/2006/relationships/ctrlProp" Target="../ctrlProps/ctrlProp1681.xml"/><Relationship Id="rId71" Type="http://schemas.openxmlformats.org/officeDocument/2006/relationships/ctrlProp" Target="../ctrlProps/ctrlProp1745.xml"/><Relationship Id="rId92" Type="http://schemas.openxmlformats.org/officeDocument/2006/relationships/ctrlProp" Target="../ctrlProps/ctrlProp1766.xml"/><Relationship Id="rId2" Type="http://schemas.openxmlformats.org/officeDocument/2006/relationships/pivotTable" Target="../pivotTables/pivotTable18.xml"/><Relationship Id="rId29" Type="http://schemas.openxmlformats.org/officeDocument/2006/relationships/ctrlProp" Target="../ctrlProps/ctrlProp1703.xml"/><Relationship Id="rId24" Type="http://schemas.openxmlformats.org/officeDocument/2006/relationships/ctrlProp" Target="../ctrlProps/ctrlProp1698.xml"/><Relationship Id="rId40" Type="http://schemas.openxmlformats.org/officeDocument/2006/relationships/ctrlProp" Target="../ctrlProps/ctrlProp1714.xml"/><Relationship Id="rId45" Type="http://schemas.openxmlformats.org/officeDocument/2006/relationships/ctrlProp" Target="../ctrlProps/ctrlProp1719.xml"/><Relationship Id="rId66" Type="http://schemas.openxmlformats.org/officeDocument/2006/relationships/ctrlProp" Target="../ctrlProps/ctrlProp1740.xml"/><Relationship Id="rId87" Type="http://schemas.openxmlformats.org/officeDocument/2006/relationships/ctrlProp" Target="../ctrlProps/ctrlProp1761.xml"/><Relationship Id="rId110" Type="http://schemas.openxmlformats.org/officeDocument/2006/relationships/ctrlProp" Target="../ctrlProps/ctrlProp1784.xml"/><Relationship Id="rId115" Type="http://schemas.openxmlformats.org/officeDocument/2006/relationships/ctrlProp" Target="../ctrlProps/ctrlProp1789.xml"/><Relationship Id="rId131" Type="http://schemas.openxmlformats.org/officeDocument/2006/relationships/ctrlProp" Target="../ctrlProps/ctrlProp1805.xml"/><Relationship Id="rId61" Type="http://schemas.openxmlformats.org/officeDocument/2006/relationships/ctrlProp" Target="../ctrlProps/ctrlProp1735.xml"/><Relationship Id="rId82" Type="http://schemas.openxmlformats.org/officeDocument/2006/relationships/ctrlProp" Target="../ctrlProps/ctrlProp1756.xml"/><Relationship Id="rId19" Type="http://schemas.openxmlformats.org/officeDocument/2006/relationships/ctrlProp" Target="../ctrlProps/ctrlProp1693.xml"/><Relationship Id="rId14" Type="http://schemas.openxmlformats.org/officeDocument/2006/relationships/ctrlProp" Target="../ctrlProps/ctrlProp1688.xml"/><Relationship Id="rId30" Type="http://schemas.openxmlformats.org/officeDocument/2006/relationships/ctrlProp" Target="../ctrlProps/ctrlProp1704.xml"/><Relationship Id="rId35" Type="http://schemas.openxmlformats.org/officeDocument/2006/relationships/ctrlProp" Target="../ctrlProps/ctrlProp1709.xml"/><Relationship Id="rId56" Type="http://schemas.openxmlformats.org/officeDocument/2006/relationships/ctrlProp" Target="../ctrlProps/ctrlProp1730.xml"/><Relationship Id="rId77" Type="http://schemas.openxmlformats.org/officeDocument/2006/relationships/ctrlProp" Target="../ctrlProps/ctrlProp1751.xml"/><Relationship Id="rId100" Type="http://schemas.openxmlformats.org/officeDocument/2006/relationships/ctrlProp" Target="../ctrlProps/ctrlProp1774.xml"/><Relationship Id="rId105" Type="http://schemas.openxmlformats.org/officeDocument/2006/relationships/ctrlProp" Target="../ctrlProps/ctrlProp1779.xml"/><Relationship Id="rId126" Type="http://schemas.openxmlformats.org/officeDocument/2006/relationships/ctrlProp" Target="../ctrlProps/ctrlProp1800.xml"/><Relationship Id="rId8" Type="http://schemas.openxmlformats.org/officeDocument/2006/relationships/ctrlProp" Target="../ctrlProps/ctrlProp1682.xml"/><Relationship Id="rId51" Type="http://schemas.openxmlformats.org/officeDocument/2006/relationships/ctrlProp" Target="../ctrlProps/ctrlProp1725.xml"/><Relationship Id="rId72" Type="http://schemas.openxmlformats.org/officeDocument/2006/relationships/ctrlProp" Target="../ctrlProps/ctrlProp1746.xml"/><Relationship Id="rId93" Type="http://schemas.openxmlformats.org/officeDocument/2006/relationships/ctrlProp" Target="../ctrlProps/ctrlProp1767.xml"/><Relationship Id="rId98" Type="http://schemas.openxmlformats.org/officeDocument/2006/relationships/ctrlProp" Target="../ctrlProps/ctrlProp1772.xml"/><Relationship Id="rId121" Type="http://schemas.openxmlformats.org/officeDocument/2006/relationships/ctrlProp" Target="../ctrlProps/ctrlProp1795.xml"/><Relationship Id="rId3" Type="http://schemas.openxmlformats.org/officeDocument/2006/relationships/printerSettings" Target="../printerSettings/printerSettings20.bin"/><Relationship Id="rId25" Type="http://schemas.openxmlformats.org/officeDocument/2006/relationships/ctrlProp" Target="../ctrlProps/ctrlProp1699.xml"/><Relationship Id="rId46" Type="http://schemas.openxmlformats.org/officeDocument/2006/relationships/ctrlProp" Target="../ctrlProps/ctrlProp1720.xml"/><Relationship Id="rId67" Type="http://schemas.openxmlformats.org/officeDocument/2006/relationships/ctrlProp" Target="../ctrlProps/ctrlProp1741.xml"/><Relationship Id="rId116" Type="http://schemas.openxmlformats.org/officeDocument/2006/relationships/ctrlProp" Target="../ctrlProps/ctrlProp1790.xml"/><Relationship Id="rId20" Type="http://schemas.openxmlformats.org/officeDocument/2006/relationships/ctrlProp" Target="../ctrlProps/ctrlProp1694.xml"/><Relationship Id="rId41" Type="http://schemas.openxmlformats.org/officeDocument/2006/relationships/ctrlProp" Target="../ctrlProps/ctrlProp1715.xml"/><Relationship Id="rId62" Type="http://schemas.openxmlformats.org/officeDocument/2006/relationships/ctrlProp" Target="../ctrlProps/ctrlProp1736.xml"/><Relationship Id="rId83" Type="http://schemas.openxmlformats.org/officeDocument/2006/relationships/ctrlProp" Target="../ctrlProps/ctrlProp1757.xml"/><Relationship Id="rId88" Type="http://schemas.openxmlformats.org/officeDocument/2006/relationships/ctrlProp" Target="../ctrlProps/ctrlProp1762.xml"/><Relationship Id="rId111" Type="http://schemas.openxmlformats.org/officeDocument/2006/relationships/ctrlProp" Target="../ctrlProps/ctrlProp1785.xml"/><Relationship Id="rId132" Type="http://schemas.openxmlformats.org/officeDocument/2006/relationships/ctrlProp" Target="../ctrlProps/ctrlProp1806.xml"/><Relationship Id="rId15" Type="http://schemas.openxmlformats.org/officeDocument/2006/relationships/ctrlProp" Target="../ctrlProps/ctrlProp1689.xml"/><Relationship Id="rId36" Type="http://schemas.openxmlformats.org/officeDocument/2006/relationships/ctrlProp" Target="../ctrlProps/ctrlProp1710.xml"/><Relationship Id="rId57" Type="http://schemas.openxmlformats.org/officeDocument/2006/relationships/ctrlProp" Target="../ctrlProps/ctrlProp1731.xml"/><Relationship Id="rId106" Type="http://schemas.openxmlformats.org/officeDocument/2006/relationships/ctrlProp" Target="../ctrlProps/ctrlProp1780.xml"/><Relationship Id="rId127" Type="http://schemas.openxmlformats.org/officeDocument/2006/relationships/ctrlProp" Target="../ctrlProps/ctrlProp1801.xml"/><Relationship Id="rId10" Type="http://schemas.openxmlformats.org/officeDocument/2006/relationships/ctrlProp" Target="../ctrlProps/ctrlProp1684.xml"/><Relationship Id="rId31" Type="http://schemas.openxmlformats.org/officeDocument/2006/relationships/ctrlProp" Target="../ctrlProps/ctrlProp1705.xml"/><Relationship Id="rId52" Type="http://schemas.openxmlformats.org/officeDocument/2006/relationships/ctrlProp" Target="../ctrlProps/ctrlProp1726.xml"/><Relationship Id="rId73" Type="http://schemas.openxmlformats.org/officeDocument/2006/relationships/ctrlProp" Target="../ctrlProps/ctrlProp1747.xml"/><Relationship Id="rId78" Type="http://schemas.openxmlformats.org/officeDocument/2006/relationships/ctrlProp" Target="../ctrlProps/ctrlProp1752.xml"/><Relationship Id="rId94" Type="http://schemas.openxmlformats.org/officeDocument/2006/relationships/ctrlProp" Target="../ctrlProps/ctrlProp1768.xml"/><Relationship Id="rId99" Type="http://schemas.openxmlformats.org/officeDocument/2006/relationships/ctrlProp" Target="../ctrlProps/ctrlProp1773.xml"/><Relationship Id="rId101" Type="http://schemas.openxmlformats.org/officeDocument/2006/relationships/ctrlProp" Target="../ctrlProps/ctrlProp1775.xml"/><Relationship Id="rId122" Type="http://schemas.openxmlformats.org/officeDocument/2006/relationships/ctrlProp" Target="../ctrlProps/ctrlProp1796.xml"/><Relationship Id="rId4" Type="http://schemas.openxmlformats.org/officeDocument/2006/relationships/drawing" Target="../drawings/drawing20.xml"/><Relationship Id="rId9" Type="http://schemas.openxmlformats.org/officeDocument/2006/relationships/ctrlProp" Target="../ctrlProps/ctrlProp1683.xml"/><Relationship Id="rId26" Type="http://schemas.openxmlformats.org/officeDocument/2006/relationships/ctrlProp" Target="../ctrlProps/ctrlProp1700.xml"/><Relationship Id="rId47" Type="http://schemas.openxmlformats.org/officeDocument/2006/relationships/ctrlProp" Target="../ctrlProps/ctrlProp1721.xml"/><Relationship Id="rId68" Type="http://schemas.openxmlformats.org/officeDocument/2006/relationships/ctrlProp" Target="../ctrlProps/ctrlProp1742.xml"/><Relationship Id="rId89" Type="http://schemas.openxmlformats.org/officeDocument/2006/relationships/ctrlProp" Target="../ctrlProps/ctrlProp1763.xml"/><Relationship Id="rId112" Type="http://schemas.openxmlformats.org/officeDocument/2006/relationships/ctrlProp" Target="../ctrlProps/ctrlProp1786.xml"/><Relationship Id="rId133" Type="http://schemas.openxmlformats.org/officeDocument/2006/relationships/ctrlProp" Target="../ctrlProps/ctrlProp1807.xml"/></Relationships>
</file>

<file path=xl/worksheets/_rels/sheet2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830.xml"/><Relationship Id="rId21" Type="http://schemas.openxmlformats.org/officeDocument/2006/relationships/ctrlProp" Target="../ctrlProps/ctrlProp1825.xml"/><Relationship Id="rId42" Type="http://schemas.openxmlformats.org/officeDocument/2006/relationships/ctrlProp" Target="../ctrlProps/ctrlProp1846.xml"/><Relationship Id="rId47" Type="http://schemas.openxmlformats.org/officeDocument/2006/relationships/ctrlProp" Target="../ctrlProps/ctrlProp1851.xml"/><Relationship Id="rId63" Type="http://schemas.openxmlformats.org/officeDocument/2006/relationships/ctrlProp" Target="../ctrlProps/ctrlProp1867.xml"/><Relationship Id="rId68" Type="http://schemas.openxmlformats.org/officeDocument/2006/relationships/ctrlProp" Target="../ctrlProps/ctrlProp1872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1820.xml"/><Relationship Id="rId29" Type="http://schemas.openxmlformats.org/officeDocument/2006/relationships/ctrlProp" Target="../ctrlProps/ctrlProp1833.xml"/><Relationship Id="rId11" Type="http://schemas.openxmlformats.org/officeDocument/2006/relationships/ctrlProp" Target="../ctrlProps/ctrlProp1815.xml"/><Relationship Id="rId24" Type="http://schemas.openxmlformats.org/officeDocument/2006/relationships/ctrlProp" Target="../ctrlProps/ctrlProp1828.xml"/><Relationship Id="rId32" Type="http://schemas.openxmlformats.org/officeDocument/2006/relationships/ctrlProp" Target="../ctrlProps/ctrlProp1836.xml"/><Relationship Id="rId37" Type="http://schemas.openxmlformats.org/officeDocument/2006/relationships/ctrlProp" Target="../ctrlProps/ctrlProp1841.xml"/><Relationship Id="rId40" Type="http://schemas.openxmlformats.org/officeDocument/2006/relationships/ctrlProp" Target="../ctrlProps/ctrlProp1844.xml"/><Relationship Id="rId45" Type="http://schemas.openxmlformats.org/officeDocument/2006/relationships/ctrlProp" Target="../ctrlProps/ctrlProp1849.xml"/><Relationship Id="rId53" Type="http://schemas.openxmlformats.org/officeDocument/2006/relationships/ctrlProp" Target="../ctrlProps/ctrlProp1857.xml"/><Relationship Id="rId58" Type="http://schemas.openxmlformats.org/officeDocument/2006/relationships/ctrlProp" Target="../ctrlProps/ctrlProp1862.xml"/><Relationship Id="rId66" Type="http://schemas.openxmlformats.org/officeDocument/2006/relationships/ctrlProp" Target="../ctrlProps/ctrlProp1870.xml"/><Relationship Id="rId5" Type="http://schemas.openxmlformats.org/officeDocument/2006/relationships/ctrlProp" Target="../ctrlProps/ctrlProp1809.xml"/><Relationship Id="rId61" Type="http://schemas.openxmlformats.org/officeDocument/2006/relationships/ctrlProp" Target="../ctrlProps/ctrlProp1865.xml"/><Relationship Id="rId19" Type="http://schemas.openxmlformats.org/officeDocument/2006/relationships/ctrlProp" Target="../ctrlProps/ctrlProp1823.xml"/><Relationship Id="rId14" Type="http://schemas.openxmlformats.org/officeDocument/2006/relationships/ctrlProp" Target="../ctrlProps/ctrlProp1818.xml"/><Relationship Id="rId22" Type="http://schemas.openxmlformats.org/officeDocument/2006/relationships/ctrlProp" Target="../ctrlProps/ctrlProp1826.xml"/><Relationship Id="rId27" Type="http://schemas.openxmlformats.org/officeDocument/2006/relationships/ctrlProp" Target="../ctrlProps/ctrlProp1831.xml"/><Relationship Id="rId30" Type="http://schemas.openxmlformats.org/officeDocument/2006/relationships/ctrlProp" Target="../ctrlProps/ctrlProp1834.xml"/><Relationship Id="rId35" Type="http://schemas.openxmlformats.org/officeDocument/2006/relationships/ctrlProp" Target="../ctrlProps/ctrlProp1839.xml"/><Relationship Id="rId43" Type="http://schemas.openxmlformats.org/officeDocument/2006/relationships/ctrlProp" Target="../ctrlProps/ctrlProp1847.xml"/><Relationship Id="rId48" Type="http://schemas.openxmlformats.org/officeDocument/2006/relationships/ctrlProp" Target="../ctrlProps/ctrlProp1852.xml"/><Relationship Id="rId56" Type="http://schemas.openxmlformats.org/officeDocument/2006/relationships/ctrlProp" Target="../ctrlProps/ctrlProp1860.xml"/><Relationship Id="rId64" Type="http://schemas.openxmlformats.org/officeDocument/2006/relationships/ctrlProp" Target="../ctrlProps/ctrlProp1868.xml"/><Relationship Id="rId69" Type="http://schemas.openxmlformats.org/officeDocument/2006/relationships/ctrlProp" Target="../ctrlProps/ctrlProp1873.xml"/><Relationship Id="rId8" Type="http://schemas.openxmlformats.org/officeDocument/2006/relationships/ctrlProp" Target="../ctrlProps/ctrlProp1812.xml"/><Relationship Id="rId51" Type="http://schemas.openxmlformats.org/officeDocument/2006/relationships/ctrlProp" Target="../ctrlProps/ctrlProp1855.xml"/><Relationship Id="rId72" Type="http://schemas.openxmlformats.org/officeDocument/2006/relationships/ctrlProp" Target="../ctrlProps/ctrlProp1876.xml"/><Relationship Id="rId3" Type="http://schemas.openxmlformats.org/officeDocument/2006/relationships/drawing" Target="../drawings/drawing21.xml"/><Relationship Id="rId12" Type="http://schemas.openxmlformats.org/officeDocument/2006/relationships/ctrlProp" Target="../ctrlProps/ctrlProp1816.xml"/><Relationship Id="rId17" Type="http://schemas.openxmlformats.org/officeDocument/2006/relationships/ctrlProp" Target="../ctrlProps/ctrlProp1821.xml"/><Relationship Id="rId25" Type="http://schemas.openxmlformats.org/officeDocument/2006/relationships/ctrlProp" Target="../ctrlProps/ctrlProp1829.xml"/><Relationship Id="rId33" Type="http://schemas.openxmlformats.org/officeDocument/2006/relationships/ctrlProp" Target="../ctrlProps/ctrlProp1837.xml"/><Relationship Id="rId38" Type="http://schemas.openxmlformats.org/officeDocument/2006/relationships/ctrlProp" Target="../ctrlProps/ctrlProp1842.xml"/><Relationship Id="rId46" Type="http://schemas.openxmlformats.org/officeDocument/2006/relationships/ctrlProp" Target="../ctrlProps/ctrlProp1850.xml"/><Relationship Id="rId59" Type="http://schemas.openxmlformats.org/officeDocument/2006/relationships/ctrlProp" Target="../ctrlProps/ctrlProp1863.xml"/><Relationship Id="rId67" Type="http://schemas.openxmlformats.org/officeDocument/2006/relationships/ctrlProp" Target="../ctrlProps/ctrlProp1871.xml"/><Relationship Id="rId20" Type="http://schemas.openxmlformats.org/officeDocument/2006/relationships/ctrlProp" Target="../ctrlProps/ctrlProp1824.xml"/><Relationship Id="rId41" Type="http://schemas.openxmlformats.org/officeDocument/2006/relationships/ctrlProp" Target="../ctrlProps/ctrlProp1845.xml"/><Relationship Id="rId54" Type="http://schemas.openxmlformats.org/officeDocument/2006/relationships/ctrlProp" Target="../ctrlProps/ctrlProp1858.xml"/><Relationship Id="rId62" Type="http://schemas.openxmlformats.org/officeDocument/2006/relationships/ctrlProp" Target="../ctrlProps/ctrlProp1866.xml"/><Relationship Id="rId70" Type="http://schemas.openxmlformats.org/officeDocument/2006/relationships/ctrlProp" Target="../ctrlProps/ctrlProp1874.xml"/><Relationship Id="rId1" Type="http://schemas.openxmlformats.org/officeDocument/2006/relationships/hyperlink" Target="https://www.make-you-happy.fr/" TargetMode="External"/><Relationship Id="rId6" Type="http://schemas.openxmlformats.org/officeDocument/2006/relationships/ctrlProp" Target="../ctrlProps/ctrlProp1810.xml"/><Relationship Id="rId15" Type="http://schemas.openxmlformats.org/officeDocument/2006/relationships/ctrlProp" Target="../ctrlProps/ctrlProp1819.xml"/><Relationship Id="rId23" Type="http://schemas.openxmlformats.org/officeDocument/2006/relationships/ctrlProp" Target="../ctrlProps/ctrlProp1827.xml"/><Relationship Id="rId28" Type="http://schemas.openxmlformats.org/officeDocument/2006/relationships/ctrlProp" Target="../ctrlProps/ctrlProp1832.xml"/><Relationship Id="rId36" Type="http://schemas.openxmlformats.org/officeDocument/2006/relationships/ctrlProp" Target="../ctrlProps/ctrlProp1840.xml"/><Relationship Id="rId49" Type="http://schemas.openxmlformats.org/officeDocument/2006/relationships/ctrlProp" Target="../ctrlProps/ctrlProp1853.xml"/><Relationship Id="rId57" Type="http://schemas.openxmlformats.org/officeDocument/2006/relationships/ctrlProp" Target="../ctrlProps/ctrlProp1861.xml"/><Relationship Id="rId10" Type="http://schemas.openxmlformats.org/officeDocument/2006/relationships/ctrlProp" Target="../ctrlProps/ctrlProp1814.xml"/><Relationship Id="rId31" Type="http://schemas.openxmlformats.org/officeDocument/2006/relationships/ctrlProp" Target="../ctrlProps/ctrlProp1835.xml"/><Relationship Id="rId44" Type="http://schemas.openxmlformats.org/officeDocument/2006/relationships/ctrlProp" Target="../ctrlProps/ctrlProp1848.xml"/><Relationship Id="rId52" Type="http://schemas.openxmlformats.org/officeDocument/2006/relationships/ctrlProp" Target="../ctrlProps/ctrlProp1856.xml"/><Relationship Id="rId60" Type="http://schemas.openxmlformats.org/officeDocument/2006/relationships/ctrlProp" Target="../ctrlProps/ctrlProp1864.xml"/><Relationship Id="rId65" Type="http://schemas.openxmlformats.org/officeDocument/2006/relationships/ctrlProp" Target="../ctrlProps/ctrlProp1869.xml"/><Relationship Id="rId73" Type="http://schemas.openxmlformats.org/officeDocument/2006/relationships/ctrlProp" Target="../ctrlProps/ctrlProp1877.xml"/><Relationship Id="rId4" Type="http://schemas.openxmlformats.org/officeDocument/2006/relationships/vmlDrawing" Target="../drawings/vmlDrawing20.vml"/><Relationship Id="rId9" Type="http://schemas.openxmlformats.org/officeDocument/2006/relationships/ctrlProp" Target="../ctrlProps/ctrlProp1813.xml"/><Relationship Id="rId13" Type="http://schemas.openxmlformats.org/officeDocument/2006/relationships/ctrlProp" Target="../ctrlProps/ctrlProp1817.xml"/><Relationship Id="rId18" Type="http://schemas.openxmlformats.org/officeDocument/2006/relationships/ctrlProp" Target="../ctrlProps/ctrlProp1822.xml"/><Relationship Id="rId39" Type="http://schemas.openxmlformats.org/officeDocument/2006/relationships/ctrlProp" Target="../ctrlProps/ctrlProp1843.xml"/><Relationship Id="rId34" Type="http://schemas.openxmlformats.org/officeDocument/2006/relationships/ctrlProp" Target="../ctrlProps/ctrlProp1838.xml"/><Relationship Id="rId50" Type="http://schemas.openxmlformats.org/officeDocument/2006/relationships/ctrlProp" Target="../ctrlProps/ctrlProp1854.xml"/><Relationship Id="rId55" Type="http://schemas.openxmlformats.org/officeDocument/2006/relationships/ctrlProp" Target="../ctrlProps/ctrlProp1859.xml"/><Relationship Id="rId7" Type="http://schemas.openxmlformats.org/officeDocument/2006/relationships/ctrlProp" Target="../ctrlProps/ctrlProp1811.xml"/><Relationship Id="rId71" Type="http://schemas.openxmlformats.org/officeDocument/2006/relationships/ctrlProp" Target="../ctrlProps/ctrlProp1875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89.xml"/><Relationship Id="rId21" Type="http://schemas.openxmlformats.org/officeDocument/2006/relationships/ctrlProp" Target="../ctrlProps/ctrlProp1893.xml"/><Relationship Id="rId42" Type="http://schemas.openxmlformats.org/officeDocument/2006/relationships/ctrlProp" Target="../ctrlProps/ctrlProp1914.xml"/><Relationship Id="rId63" Type="http://schemas.openxmlformats.org/officeDocument/2006/relationships/ctrlProp" Target="../ctrlProps/ctrlProp1935.xml"/><Relationship Id="rId84" Type="http://schemas.openxmlformats.org/officeDocument/2006/relationships/ctrlProp" Target="../ctrlProps/ctrlProp1956.xml"/><Relationship Id="rId16" Type="http://schemas.openxmlformats.org/officeDocument/2006/relationships/ctrlProp" Target="../ctrlProps/ctrlProp1888.xml"/><Relationship Id="rId107" Type="http://schemas.openxmlformats.org/officeDocument/2006/relationships/ctrlProp" Target="../ctrlProps/ctrlProp1979.xml"/><Relationship Id="rId11" Type="http://schemas.openxmlformats.org/officeDocument/2006/relationships/ctrlProp" Target="../ctrlProps/ctrlProp1883.xml"/><Relationship Id="rId32" Type="http://schemas.openxmlformats.org/officeDocument/2006/relationships/ctrlProp" Target="../ctrlProps/ctrlProp1904.xml"/><Relationship Id="rId37" Type="http://schemas.openxmlformats.org/officeDocument/2006/relationships/ctrlProp" Target="../ctrlProps/ctrlProp1909.xml"/><Relationship Id="rId53" Type="http://schemas.openxmlformats.org/officeDocument/2006/relationships/ctrlProp" Target="../ctrlProps/ctrlProp1925.xml"/><Relationship Id="rId58" Type="http://schemas.openxmlformats.org/officeDocument/2006/relationships/ctrlProp" Target="../ctrlProps/ctrlProp1930.xml"/><Relationship Id="rId74" Type="http://schemas.openxmlformats.org/officeDocument/2006/relationships/ctrlProp" Target="../ctrlProps/ctrlProp1946.xml"/><Relationship Id="rId79" Type="http://schemas.openxmlformats.org/officeDocument/2006/relationships/ctrlProp" Target="../ctrlProps/ctrlProp1951.xml"/><Relationship Id="rId102" Type="http://schemas.openxmlformats.org/officeDocument/2006/relationships/ctrlProp" Target="../ctrlProps/ctrlProp1974.xml"/><Relationship Id="rId123" Type="http://schemas.openxmlformats.org/officeDocument/2006/relationships/ctrlProp" Target="../ctrlProps/ctrlProp1995.xml"/><Relationship Id="rId128" Type="http://schemas.openxmlformats.org/officeDocument/2006/relationships/ctrlProp" Target="../ctrlProps/ctrlProp2000.xml"/><Relationship Id="rId5" Type="http://schemas.openxmlformats.org/officeDocument/2006/relationships/vmlDrawing" Target="../drawings/vmlDrawing21.vml"/><Relationship Id="rId90" Type="http://schemas.openxmlformats.org/officeDocument/2006/relationships/ctrlProp" Target="../ctrlProps/ctrlProp1962.xml"/><Relationship Id="rId95" Type="http://schemas.openxmlformats.org/officeDocument/2006/relationships/ctrlProp" Target="../ctrlProps/ctrlProp1967.xml"/><Relationship Id="rId22" Type="http://schemas.openxmlformats.org/officeDocument/2006/relationships/ctrlProp" Target="../ctrlProps/ctrlProp1894.xml"/><Relationship Id="rId27" Type="http://schemas.openxmlformats.org/officeDocument/2006/relationships/ctrlProp" Target="../ctrlProps/ctrlProp1899.xml"/><Relationship Id="rId43" Type="http://schemas.openxmlformats.org/officeDocument/2006/relationships/ctrlProp" Target="../ctrlProps/ctrlProp1915.xml"/><Relationship Id="rId48" Type="http://schemas.openxmlformats.org/officeDocument/2006/relationships/ctrlProp" Target="../ctrlProps/ctrlProp1920.xml"/><Relationship Id="rId64" Type="http://schemas.openxmlformats.org/officeDocument/2006/relationships/ctrlProp" Target="../ctrlProps/ctrlProp1936.xml"/><Relationship Id="rId69" Type="http://schemas.openxmlformats.org/officeDocument/2006/relationships/ctrlProp" Target="../ctrlProps/ctrlProp1941.xml"/><Relationship Id="rId113" Type="http://schemas.openxmlformats.org/officeDocument/2006/relationships/ctrlProp" Target="../ctrlProps/ctrlProp1985.xml"/><Relationship Id="rId118" Type="http://schemas.openxmlformats.org/officeDocument/2006/relationships/ctrlProp" Target="../ctrlProps/ctrlProp1990.xml"/><Relationship Id="rId134" Type="http://schemas.openxmlformats.org/officeDocument/2006/relationships/ctrlProp" Target="../ctrlProps/ctrlProp2006.xml"/><Relationship Id="rId80" Type="http://schemas.openxmlformats.org/officeDocument/2006/relationships/ctrlProp" Target="../ctrlProps/ctrlProp1952.xml"/><Relationship Id="rId85" Type="http://schemas.openxmlformats.org/officeDocument/2006/relationships/ctrlProp" Target="../ctrlProps/ctrlProp1957.xml"/><Relationship Id="rId12" Type="http://schemas.openxmlformats.org/officeDocument/2006/relationships/ctrlProp" Target="../ctrlProps/ctrlProp1884.xml"/><Relationship Id="rId17" Type="http://schemas.openxmlformats.org/officeDocument/2006/relationships/ctrlProp" Target="../ctrlProps/ctrlProp1889.xml"/><Relationship Id="rId33" Type="http://schemas.openxmlformats.org/officeDocument/2006/relationships/ctrlProp" Target="../ctrlProps/ctrlProp1905.xml"/><Relationship Id="rId38" Type="http://schemas.openxmlformats.org/officeDocument/2006/relationships/ctrlProp" Target="../ctrlProps/ctrlProp1910.xml"/><Relationship Id="rId59" Type="http://schemas.openxmlformats.org/officeDocument/2006/relationships/ctrlProp" Target="../ctrlProps/ctrlProp1931.xml"/><Relationship Id="rId103" Type="http://schemas.openxmlformats.org/officeDocument/2006/relationships/ctrlProp" Target="../ctrlProps/ctrlProp1975.xml"/><Relationship Id="rId108" Type="http://schemas.openxmlformats.org/officeDocument/2006/relationships/ctrlProp" Target="../ctrlProps/ctrlProp1980.xml"/><Relationship Id="rId124" Type="http://schemas.openxmlformats.org/officeDocument/2006/relationships/ctrlProp" Target="../ctrlProps/ctrlProp1996.xml"/><Relationship Id="rId129" Type="http://schemas.openxmlformats.org/officeDocument/2006/relationships/ctrlProp" Target="../ctrlProps/ctrlProp2001.xml"/><Relationship Id="rId54" Type="http://schemas.openxmlformats.org/officeDocument/2006/relationships/ctrlProp" Target="../ctrlProps/ctrlProp1926.xml"/><Relationship Id="rId70" Type="http://schemas.openxmlformats.org/officeDocument/2006/relationships/ctrlProp" Target="../ctrlProps/ctrlProp1942.xml"/><Relationship Id="rId75" Type="http://schemas.openxmlformats.org/officeDocument/2006/relationships/ctrlProp" Target="../ctrlProps/ctrlProp1947.xml"/><Relationship Id="rId91" Type="http://schemas.openxmlformats.org/officeDocument/2006/relationships/ctrlProp" Target="../ctrlProps/ctrlProp1963.xml"/><Relationship Id="rId96" Type="http://schemas.openxmlformats.org/officeDocument/2006/relationships/ctrlProp" Target="../ctrlProps/ctrlProp1968.xml"/><Relationship Id="rId1" Type="http://schemas.openxmlformats.org/officeDocument/2006/relationships/pivotTable" Target="../pivotTables/pivotTable19.xml"/><Relationship Id="rId6" Type="http://schemas.openxmlformats.org/officeDocument/2006/relationships/ctrlProp" Target="../ctrlProps/ctrlProp1878.xml"/><Relationship Id="rId23" Type="http://schemas.openxmlformats.org/officeDocument/2006/relationships/ctrlProp" Target="../ctrlProps/ctrlProp1895.xml"/><Relationship Id="rId28" Type="http://schemas.openxmlformats.org/officeDocument/2006/relationships/ctrlProp" Target="../ctrlProps/ctrlProp1900.xml"/><Relationship Id="rId49" Type="http://schemas.openxmlformats.org/officeDocument/2006/relationships/ctrlProp" Target="../ctrlProps/ctrlProp1921.xml"/><Relationship Id="rId114" Type="http://schemas.openxmlformats.org/officeDocument/2006/relationships/ctrlProp" Target="../ctrlProps/ctrlProp1986.xml"/><Relationship Id="rId119" Type="http://schemas.openxmlformats.org/officeDocument/2006/relationships/ctrlProp" Target="../ctrlProps/ctrlProp1991.xml"/><Relationship Id="rId44" Type="http://schemas.openxmlformats.org/officeDocument/2006/relationships/ctrlProp" Target="../ctrlProps/ctrlProp1916.xml"/><Relationship Id="rId60" Type="http://schemas.openxmlformats.org/officeDocument/2006/relationships/ctrlProp" Target="../ctrlProps/ctrlProp1932.xml"/><Relationship Id="rId65" Type="http://schemas.openxmlformats.org/officeDocument/2006/relationships/ctrlProp" Target="../ctrlProps/ctrlProp1937.xml"/><Relationship Id="rId81" Type="http://schemas.openxmlformats.org/officeDocument/2006/relationships/ctrlProp" Target="../ctrlProps/ctrlProp1953.xml"/><Relationship Id="rId86" Type="http://schemas.openxmlformats.org/officeDocument/2006/relationships/ctrlProp" Target="../ctrlProps/ctrlProp1958.xml"/><Relationship Id="rId130" Type="http://schemas.openxmlformats.org/officeDocument/2006/relationships/ctrlProp" Target="../ctrlProps/ctrlProp2002.xml"/><Relationship Id="rId13" Type="http://schemas.openxmlformats.org/officeDocument/2006/relationships/ctrlProp" Target="../ctrlProps/ctrlProp1885.xml"/><Relationship Id="rId18" Type="http://schemas.openxmlformats.org/officeDocument/2006/relationships/ctrlProp" Target="../ctrlProps/ctrlProp1890.xml"/><Relationship Id="rId39" Type="http://schemas.openxmlformats.org/officeDocument/2006/relationships/ctrlProp" Target="../ctrlProps/ctrlProp1911.xml"/><Relationship Id="rId109" Type="http://schemas.openxmlformats.org/officeDocument/2006/relationships/ctrlProp" Target="../ctrlProps/ctrlProp1981.xml"/><Relationship Id="rId34" Type="http://schemas.openxmlformats.org/officeDocument/2006/relationships/ctrlProp" Target="../ctrlProps/ctrlProp1906.xml"/><Relationship Id="rId50" Type="http://schemas.openxmlformats.org/officeDocument/2006/relationships/ctrlProp" Target="../ctrlProps/ctrlProp1922.xml"/><Relationship Id="rId55" Type="http://schemas.openxmlformats.org/officeDocument/2006/relationships/ctrlProp" Target="../ctrlProps/ctrlProp1927.xml"/><Relationship Id="rId76" Type="http://schemas.openxmlformats.org/officeDocument/2006/relationships/ctrlProp" Target="../ctrlProps/ctrlProp1948.xml"/><Relationship Id="rId97" Type="http://schemas.openxmlformats.org/officeDocument/2006/relationships/ctrlProp" Target="../ctrlProps/ctrlProp1969.xml"/><Relationship Id="rId104" Type="http://schemas.openxmlformats.org/officeDocument/2006/relationships/ctrlProp" Target="../ctrlProps/ctrlProp1976.xml"/><Relationship Id="rId120" Type="http://schemas.openxmlformats.org/officeDocument/2006/relationships/ctrlProp" Target="../ctrlProps/ctrlProp1992.xml"/><Relationship Id="rId125" Type="http://schemas.openxmlformats.org/officeDocument/2006/relationships/ctrlProp" Target="../ctrlProps/ctrlProp1997.xml"/><Relationship Id="rId7" Type="http://schemas.openxmlformats.org/officeDocument/2006/relationships/ctrlProp" Target="../ctrlProps/ctrlProp1879.xml"/><Relationship Id="rId71" Type="http://schemas.openxmlformats.org/officeDocument/2006/relationships/ctrlProp" Target="../ctrlProps/ctrlProp1943.xml"/><Relationship Id="rId92" Type="http://schemas.openxmlformats.org/officeDocument/2006/relationships/ctrlProp" Target="../ctrlProps/ctrlProp1964.xml"/><Relationship Id="rId2" Type="http://schemas.openxmlformats.org/officeDocument/2006/relationships/pivotTable" Target="../pivotTables/pivotTable20.xml"/><Relationship Id="rId29" Type="http://schemas.openxmlformats.org/officeDocument/2006/relationships/ctrlProp" Target="../ctrlProps/ctrlProp1901.xml"/><Relationship Id="rId24" Type="http://schemas.openxmlformats.org/officeDocument/2006/relationships/ctrlProp" Target="../ctrlProps/ctrlProp1896.xml"/><Relationship Id="rId40" Type="http://schemas.openxmlformats.org/officeDocument/2006/relationships/ctrlProp" Target="../ctrlProps/ctrlProp1912.xml"/><Relationship Id="rId45" Type="http://schemas.openxmlformats.org/officeDocument/2006/relationships/ctrlProp" Target="../ctrlProps/ctrlProp1917.xml"/><Relationship Id="rId66" Type="http://schemas.openxmlformats.org/officeDocument/2006/relationships/ctrlProp" Target="../ctrlProps/ctrlProp1938.xml"/><Relationship Id="rId87" Type="http://schemas.openxmlformats.org/officeDocument/2006/relationships/ctrlProp" Target="../ctrlProps/ctrlProp1959.xml"/><Relationship Id="rId110" Type="http://schemas.openxmlformats.org/officeDocument/2006/relationships/ctrlProp" Target="../ctrlProps/ctrlProp1982.xml"/><Relationship Id="rId115" Type="http://schemas.openxmlformats.org/officeDocument/2006/relationships/ctrlProp" Target="../ctrlProps/ctrlProp1987.xml"/><Relationship Id="rId131" Type="http://schemas.openxmlformats.org/officeDocument/2006/relationships/ctrlProp" Target="../ctrlProps/ctrlProp2003.xml"/><Relationship Id="rId61" Type="http://schemas.openxmlformats.org/officeDocument/2006/relationships/ctrlProp" Target="../ctrlProps/ctrlProp1933.xml"/><Relationship Id="rId82" Type="http://schemas.openxmlformats.org/officeDocument/2006/relationships/ctrlProp" Target="../ctrlProps/ctrlProp1954.xml"/><Relationship Id="rId19" Type="http://schemas.openxmlformats.org/officeDocument/2006/relationships/ctrlProp" Target="../ctrlProps/ctrlProp1891.xml"/><Relationship Id="rId14" Type="http://schemas.openxmlformats.org/officeDocument/2006/relationships/ctrlProp" Target="../ctrlProps/ctrlProp1886.xml"/><Relationship Id="rId30" Type="http://schemas.openxmlformats.org/officeDocument/2006/relationships/ctrlProp" Target="../ctrlProps/ctrlProp1902.xml"/><Relationship Id="rId35" Type="http://schemas.openxmlformats.org/officeDocument/2006/relationships/ctrlProp" Target="../ctrlProps/ctrlProp1907.xml"/><Relationship Id="rId56" Type="http://schemas.openxmlformats.org/officeDocument/2006/relationships/ctrlProp" Target="../ctrlProps/ctrlProp1928.xml"/><Relationship Id="rId77" Type="http://schemas.openxmlformats.org/officeDocument/2006/relationships/ctrlProp" Target="../ctrlProps/ctrlProp1949.xml"/><Relationship Id="rId100" Type="http://schemas.openxmlformats.org/officeDocument/2006/relationships/ctrlProp" Target="../ctrlProps/ctrlProp1972.xml"/><Relationship Id="rId105" Type="http://schemas.openxmlformats.org/officeDocument/2006/relationships/ctrlProp" Target="../ctrlProps/ctrlProp1977.xml"/><Relationship Id="rId126" Type="http://schemas.openxmlformats.org/officeDocument/2006/relationships/ctrlProp" Target="../ctrlProps/ctrlProp1998.xml"/><Relationship Id="rId8" Type="http://schemas.openxmlformats.org/officeDocument/2006/relationships/ctrlProp" Target="../ctrlProps/ctrlProp1880.xml"/><Relationship Id="rId51" Type="http://schemas.openxmlformats.org/officeDocument/2006/relationships/ctrlProp" Target="../ctrlProps/ctrlProp1923.xml"/><Relationship Id="rId72" Type="http://schemas.openxmlformats.org/officeDocument/2006/relationships/ctrlProp" Target="../ctrlProps/ctrlProp1944.xml"/><Relationship Id="rId93" Type="http://schemas.openxmlformats.org/officeDocument/2006/relationships/ctrlProp" Target="../ctrlProps/ctrlProp1965.xml"/><Relationship Id="rId98" Type="http://schemas.openxmlformats.org/officeDocument/2006/relationships/ctrlProp" Target="../ctrlProps/ctrlProp1970.xml"/><Relationship Id="rId121" Type="http://schemas.openxmlformats.org/officeDocument/2006/relationships/ctrlProp" Target="../ctrlProps/ctrlProp1993.xml"/><Relationship Id="rId3" Type="http://schemas.openxmlformats.org/officeDocument/2006/relationships/printerSettings" Target="../printerSettings/printerSettings22.bin"/><Relationship Id="rId25" Type="http://schemas.openxmlformats.org/officeDocument/2006/relationships/ctrlProp" Target="../ctrlProps/ctrlProp1897.xml"/><Relationship Id="rId46" Type="http://schemas.openxmlformats.org/officeDocument/2006/relationships/ctrlProp" Target="../ctrlProps/ctrlProp1918.xml"/><Relationship Id="rId67" Type="http://schemas.openxmlformats.org/officeDocument/2006/relationships/ctrlProp" Target="../ctrlProps/ctrlProp1939.xml"/><Relationship Id="rId116" Type="http://schemas.openxmlformats.org/officeDocument/2006/relationships/ctrlProp" Target="../ctrlProps/ctrlProp1988.xml"/><Relationship Id="rId20" Type="http://schemas.openxmlformats.org/officeDocument/2006/relationships/ctrlProp" Target="../ctrlProps/ctrlProp1892.xml"/><Relationship Id="rId41" Type="http://schemas.openxmlformats.org/officeDocument/2006/relationships/ctrlProp" Target="../ctrlProps/ctrlProp1913.xml"/><Relationship Id="rId62" Type="http://schemas.openxmlformats.org/officeDocument/2006/relationships/ctrlProp" Target="../ctrlProps/ctrlProp1934.xml"/><Relationship Id="rId83" Type="http://schemas.openxmlformats.org/officeDocument/2006/relationships/ctrlProp" Target="../ctrlProps/ctrlProp1955.xml"/><Relationship Id="rId88" Type="http://schemas.openxmlformats.org/officeDocument/2006/relationships/ctrlProp" Target="../ctrlProps/ctrlProp1960.xml"/><Relationship Id="rId111" Type="http://schemas.openxmlformats.org/officeDocument/2006/relationships/ctrlProp" Target="../ctrlProps/ctrlProp1983.xml"/><Relationship Id="rId132" Type="http://schemas.openxmlformats.org/officeDocument/2006/relationships/ctrlProp" Target="../ctrlProps/ctrlProp2004.xml"/><Relationship Id="rId15" Type="http://schemas.openxmlformats.org/officeDocument/2006/relationships/ctrlProp" Target="../ctrlProps/ctrlProp1887.xml"/><Relationship Id="rId36" Type="http://schemas.openxmlformats.org/officeDocument/2006/relationships/ctrlProp" Target="../ctrlProps/ctrlProp1908.xml"/><Relationship Id="rId57" Type="http://schemas.openxmlformats.org/officeDocument/2006/relationships/ctrlProp" Target="../ctrlProps/ctrlProp1929.xml"/><Relationship Id="rId106" Type="http://schemas.openxmlformats.org/officeDocument/2006/relationships/ctrlProp" Target="../ctrlProps/ctrlProp1978.xml"/><Relationship Id="rId127" Type="http://schemas.openxmlformats.org/officeDocument/2006/relationships/ctrlProp" Target="../ctrlProps/ctrlProp1999.xml"/><Relationship Id="rId10" Type="http://schemas.openxmlformats.org/officeDocument/2006/relationships/ctrlProp" Target="../ctrlProps/ctrlProp1882.xml"/><Relationship Id="rId31" Type="http://schemas.openxmlformats.org/officeDocument/2006/relationships/ctrlProp" Target="../ctrlProps/ctrlProp1903.xml"/><Relationship Id="rId52" Type="http://schemas.openxmlformats.org/officeDocument/2006/relationships/ctrlProp" Target="../ctrlProps/ctrlProp1924.xml"/><Relationship Id="rId73" Type="http://schemas.openxmlformats.org/officeDocument/2006/relationships/ctrlProp" Target="../ctrlProps/ctrlProp1945.xml"/><Relationship Id="rId78" Type="http://schemas.openxmlformats.org/officeDocument/2006/relationships/ctrlProp" Target="../ctrlProps/ctrlProp1950.xml"/><Relationship Id="rId94" Type="http://schemas.openxmlformats.org/officeDocument/2006/relationships/ctrlProp" Target="../ctrlProps/ctrlProp1966.xml"/><Relationship Id="rId99" Type="http://schemas.openxmlformats.org/officeDocument/2006/relationships/ctrlProp" Target="../ctrlProps/ctrlProp1971.xml"/><Relationship Id="rId101" Type="http://schemas.openxmlformats.org/officeDocument/2006/relationships/ctrlProp" Target="../ctrlProps/ctrlProp1973.xml"/><Relationship Id="rId122" Type="http://schemas.openxmlformats.org/officeDocument/2006/relationships/ctrlProp" Target="../ctrlProps/ctrlProp1994.xml"/><Relationship Id="rId4" Type="http://schemas.openxmlformats.org/officeDocument/2006/relationships/drawing" Target="../drawings/drawing22.xml"/><Relationship Id="rId9" Type="http://schemas.openxmlformats.org/officeDocument/2006/relationships/ctrlProp" Target="../ctrlProps/ctrlProp1881.xml"/><Relationship Id="rId26" Type="http://schemas.openxmlformats.org/officeDocument/2006/relationships/ctrlProp" Target="../ctrlProps/ctrlProp1898.xml"/><Relationship Id="rId47" Type="http://schemas.openxmlformats.org/officeDocument/2006/relationships/ctrlProp" Target="../ctrlProps/ctrlProp1919.xml"/><Relationship Id="rId68" Type="http://schemas.openxmlformats.org/officeDocument/2006/relationships/ctrlProp" Target="../ctrlProps/ctrlProp1940.xml"/><Relationship Id="rId89" Type="http://schemas.openxmlformats.org/officeDocument/2006/relationships/ctrlProp" Target="../ctrlProps/ctrlProp1961.xml"/><Relationship Id="rId112" Type="http://schemas.openxmlformats.org/officeDocument/2006/relationships/ctrlProp" Target="../ctrlProps/ctrlProp1984.xml"/><Relationship Id="rId133" Type="http://schemas.openxmlformats.org/officeDocument/2006/relationships/ctrlProp" Target="../ctrlProps/ctrlProp2005.xml"/></Relationships>
</file>

<file path=xl/worksheets/_rels/sheet2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028.xml"/><Relationship Id="rId21" Type="http://schemas.openxmlformats.org/officeDocument/2006/relationships/ctrlProp" Target="../ctrlProps/ctrlProp2023.xml"/><Relationship Id="rId42" Type="http://schemas.openxmlformats.org/officeDocument/2006/relationships/ctrlProp" Target="../ctrlProps/ctrlProp2044.xml"/><Relationship Id="rId47" Type="http://schemas.openxmlformats.org/officeDocument/2006/relationships/ctrlProp" Target="../ctrlProps/ctrlProp2049.xml"/><Relationship Id="rId63" Type="http://schemas.openxmlformats.org/officeDocument/2006/relationships/ctrlProp" Target="../ctrlProps/ctrlProp2065.xml"/><Relationship Id="rId68" Type="http://schemas.openxmlformats.org/officeDocument/2006/relationships/ctrlProp" Target="../ctrlProps/ctrlProp2070.xml"/><Relationship Id="rId2" Type="http://schemas.openxmlformats.org/officeDocument/2006/relationships/printerSettings" Target="../printerSettings/printerSettings23.bin"/><Relationship Id="rId16" Type="http://schemas.openxmlformats.org/officeDocument/2006/relationships/ctrlProp" Target="../ctrlProps/ctrlProp2018.xml"/><Relationship Id="rId29" Type="http://schemas.openxmlformats.org/officeDocument/2006/relationships/ctrlProp" Target="../ctrlProps/ctrlProp2031.xml"/><Relationship Id="rId11" Type="http://schemas.openxmlformats.org/officeDocument/2006/relationships/ctrlProp" Target="../ctrlProps/ctrlProp2013.xml"/><Relationship Id="rId24" Type="http://schemas.openxmlformats.org/officeDocument/2006/relationships/ctrlProp" Target="../ctrlProps/ctrlProp2026.xml"/><Relationship Id="rId32" Type="http://schemas.openxmlformats.org/officeDocument/2006/relationships/ctrlProp" Target="../ctrlProps/ctrlProp2034.xml"/><Relationship Id="rId37" Type="http://schemas.openxmlformats.org/officeDocument/2006/relationships/ctrlProp" Target="../ctrlProps/ctrlProp2039.xml"/><Relationship Id="rId40" Type="http://schemas.openxmlformats.org/officeDocument/2006/relationships/ctrlProp" Target="../ctrlProps/ctrlProp2042.xml"/><Relationship Id="rId45" Type="http://schemas.openxmlformats.org/officeDocument/2006/relationships/ctrlProp" Target="../ctrlProps/ctrlProp2047.xml"/><Relationship Id="rId53" Type="http://schemas.openxmlformats.org/officeDocument/2006/relationships/ctrlProp" Target="../ctrlProps/ctrlProp2055.xml"/><Relationship Id="rId58" Type="http://schemas.openxmlformats.org/officeDocument/2006/relationships/ctrlProp" Target="../ctrlProps/ctrlProp2060.xml"/><Relationship Id="rId66" Type="http://schemas.openxmlformats.org/officeDocument/2006/relationships/ctrlProp" Target="../ctrlProps/ctrlProp2068.xml"/><Relationship Id="rId5" Type="http://schemas.openxmlformats.org/officeDocument/2006/relationships/ctrlProp" Target="../ctrlProps/ctrlProp2007.xml"/><Relationship Id="rId61" Type="http://schemas.openxmlformats.org/officeDocument/2006/relationships/ctrlProp" Target="../ctrlProps/ctrlProp2063.xml"/><Relationship Id="rId19" Type="http://schemas.openxmlformats.org/officeDocument/2006/relationships/ctrlProp" Target="../ctrlProps/ctrlProp2021.xml"/><Relationship Id="rId14" Type="http://schemas.openxmlformats.org/officeDocument/2006/relationships/ctrlProp" Target="../ctrlProps/ctrlProp2016.xml"/><Relationship Id="rId22" Type="http://schemas.openxmlformats.org/officeDocument/2006/relationships/ctrlProp" Target="../ctrlProps/ctrlProp2024.xml"/><Relationship Id="rId27" Type="http://schemas.openxmlformats.org/officeDocument/2006/relationships/ctrlProp" Target="../ctrlProps/ctrlProp2029.xml"/><Relationship Id="rId30" Type="http://schemas.openxmlformats.org/officeDocument/2006/relationships/ctrlProp" Target="../ctrlProps/ctrlProp2032.xml"/><Relationship Id="rId35" Type="http://schemas.openxmlformats.org/officeDocument/2006/relationships/ctrlProp" Target="../ctrlProps/ctrlProp2037.xml"/><Relationship Id="rId43" Type="http://schemas.openxmlformats.org/officeDocument/2006/relationships/ctrlProp" Target="../ctrlProps/ctrlProp2045.xml"/><Relationship Id="rId48" Type="http://schemas.openxmlformats.org/officeDocument/2006/relationships/ctrlProp" Target="../ctrlProps/ctrlProp2050.xml"/><Relationship Id="rId56" Type="http://schemas.openxmlformats.org/officeDocument/2006/relationships/ctrlProp" Target="../ctrlProps/ctrlProp2058.xml"/><Relationship Id="rId64" Type="http://schemas.openxmlformats.org/officeDocument/2006/relationships/ctrlProp" Target="../ctrlProps/ctrlProp2066.xml"/><Relationship Id="rId69" Type="http://schemas.openxmlformats.org/officeDocument/2006/relationships/ctrlProp" Target="../ctrlProps/ctrlProp2071.xml"/><Relationship Id="rId8" Type="http://schemas.openxmlformats.org/officeDocument/2006/relationships/ctrlProp" Target="../ctrlProps/ctrlProp2010.xml"/><Relationship Id="rId51" Type="http://schemas.openxmlformats.org/officeDocument/2006/relationships/ctrlProp" Target="../ctrlProps/ctrlProp2053.xml"/><Relationship Id="rId72" Type="http://schemas.openxmlformats.org/officeDocument/2006/relationships/ctrlProp" Target="../ctrlProps/ctrlProp2074.xml"/><Relationship Id="rId3" Type="http://schemas.openxmlformats.org/officeDocument/2006/relationships/drawing" Target="../drawings/drawing23.xml"/><Relationship Id="rId12" Type="http://schemas.openxmlformats.org/officeDocument/2006/relationships/ctrlProp" Target="../ctrlProps/ctrlProp2014.xml"/><Relationship Id="rId17" Type="http://schemas.openxmlformats.org/officeDocument/2006/relationships/ctrlProp" Target="../ctrlProps/ctrlProp2019.xml"/><Relationship Id="rId25" Type="http://schemas.openxmlformats.org/officeDocument/2006/relationships/ctrlProp" Target="../ctrlProps/ctrlProp2027.xml"/><Relationship Id="rId33" Type="http://schemas.openxmlformats.org/officeDocument/2006/relationships/ctrlProp" Target="../ctrlProps/ctrlProp2035.xml"/><Relationship Id="rId38" Type="http://schemas.openxmlformats.org/officeDocument/2006/relationships/ctrlProp" Target="../ctrlProps/ctrlProp2040.xml"/><Relationship Id="rId46" Type="http://schemas.openxmlformats.org/officeDocument/2006/relationships/ctrlProp" Target="../ctrlProps/ctrlProp2048.xml"/><Relationship Id="rId59" Type="http://schemas.openxmlformats.org/officeDocument/2006/relationships/ctrlProp" Target="../ctrlProps/ctrlProp2061.xml"/><Relationship Id="rId67" Type="http://schemas.openxmlformats.org/officeDocument/2006/relationships/ctrlProp" Target="../ctrlProps/ctrlProp2069.xml"/><Relationship Id="rId20" Type="http://schemas.openxmlformats.org/officeDocument/2006/relationships/ctrlProp" Target="../ctrlProps/ctrlProp2022.xml"/><Relationship Id="rId41" Type="http://schemas.openxmlformats.org/officeDocument/2006/relationships/ctrlProp" Target="../ctrlProps/ctrlProp2043.xml"/><Relationship Id="rId54" Type="http://schemas.openxmlformats.org/officeDocument/2006/relationships/ctrlProp" Target="../ctrlProps/ctrlProp2056.xml"/><Relationship Id="rId62" Type="http://schemas.openxmlformats.org/officeDocument/2006/relationships/ctrlProp" Target="../ctrlProps/ctrlProp2064.xml"/><Relationship Id="rId70" Type="http://schemas.openxmlformats.org/officeDocument/2006/relationships/ctrlProp" Target="../ctrlProps/ctrlProp2072.xml"/><Relationship Id="rId1" Type="http://schemas.openxmlformats.org/officeDocument/2006/relationships/hyperlink" Target="https://www.make-you-happy.fr/" TargetMode="External"/><Relationship Id="rId6" Type="http://schemas.openxmlformats.org/officeDocument/2006/relationships/ctrlProp" Target="../ctrlProps/ctrlProp2008.xml"/><Relationship Id="rId15" Type="http://schemas.openxmlformats.org/officeDocument/2006/relationships/ctrlProp" Target="../ctrlProps/ctrlProp2017.xml"/><Relationship Id="rId23" Type="http://schemas.openxmlformats.org/officeDocument/2006/relationships/ctrlProp" Target="../ctrlProps/ctrlProp2025.xml"/><Relationship Id="rId28" Type="http://schemas.openxmlformats.org/officeDocument/2006/relationships/ctrlProp" Target="../ctrlProps/ctrlProp2030.xml"/><Relationship Id="rId36" Type="http://schemas.openxmlformats.org/officeDocument/2006/relationships/ctrlProp" Target="../ctrlProps/ctrlProp2038.xml"/><Relationship Id="rId49" Type="http://schemas.openxmlformats.org/officeDocument/2006/relationships/ctrlProp" Target="../ctrlProps/ctrlProp2051.xml"/><Relationship Id="rId57" Type="http://schemas.openxmlformats.org/officeDocument/2006/relationships/ctrlProp" Target="../ctrlProps/ctrlProp2059.xml"/><Relationship Id="rId10" Type="http://schemas.openxmlformats.org/officeDocument/2006/relationships/ctrlProp" Target="../ctrlProps/ctrlProp2012.xml"/><Relationship Id="rId31" Type="http://schemas.openxmlformats.org/officeDocument/2006/relationships/ctrlProp" Target="../ctrlProps/ctrlProp2033.xml"/><Relationship Id="rId44" Type="http://schemas.openxmlformats.org/officeDocument/2006/relationships/ctrlProp" Target="../ctrlProps/ctrlProp2046.xml"/><Relationship Id="rId52" Type="http://schemas.openxmlformats.org/officeDocument/2006/relationships/ctrlProp" Target="../ctrlProps/ctrlProp2054.xml"/><Relationship Id="rId60" Type="http://schemas.openxmlformats.org/officeDocument/2006/relationships/ctrlProp" Target="../ctrlProps/ctrlProp2062.xml"/><Relationship Id="rId65" Type="http://schemas.openxmlformats.org/officeDocument/2006/relationships/ctrlProp" Target="../ctrlProps/ctrlProp2067.xml"/><Relationship Id="rId73" Type="http://schemas.openxmlformats.org/officeDocument/2006/relationships/ctrlProp" Target="../ctrlProps/ctrlProp2075.xml"/><Relationship Id="rId4" Type="http://schemas.openxmlformats.org/officeDocument/2006/relationships/vmlDrawing" Target="../drawings/vmlDrawing22.vml"/><Relationship Id="rId9" Type="http://schemas.openxmlformats.org/officeDocument/2006/relationships/ctrlProp" Target="../ctrlProps/ctrlProp2011.xml"/><Relationship Id="rId13" Type="http://schemas.openxmlformats.org/officeDocument/2006/relationships/ctrlProp" Target="../ctrlProps/ctrlProp2015.xml"/><Relationship Id="rId18" Type="http://schemas.openxmlformats.org/officeDocument/2006/relationships/ctrlProp" Target="../ctrlProps/ctrlProp2020.xml"/><Relationship Id="rId39" Type="http://schemas.openxmlformats.org/officeDocument/2006/relationships/ctrlProp" Target="../ctrlProps/ctrlProp2041.xml"/><Relationship Id="rId34" Type="http://schemas.openxmlformats.org/officeDocument/2006/relationships/ctrlProp" Target="../ctrlProps/ctrlProp2036.xml"/><Relationship Id="rId50" Type="http://schemas.openxmlformats.org/officeDocument/2006/relationships/ctrlProp" Target="../ctrlProps/ctrlProp2052.xml"/><Relationship Id="rId55" Type="http://schemas.openxmlformats.org/officeDocument/2006/relationships/ctrlProp" Target="../ctrlProps/ctrlProp2057.xml"/><Relationship Id="rId7" Type="http://schemas.openxmlformats.org/officeDocument/2006/relationships/ctrlProp" Target="../ctrlProps/ctrlProp2009.xml"/><Relationship Id="rId71" Type="http://schemas.openxmlformats.org/officeDocument/2006/relationships/ctrlProp" Target="../ctrlProps/ctrlProp2073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87.xml"/><Relationship Id="rId21" Type="http://schemas.openxmlformats.org/officeDocument/2006/relationships/ctrlProp" Target="../ctrlProps/ctrlProp2091.xml"/><Relationship Id="rId42" Type="http://schemas.openxmlformats.org/officeDocument/2006/relationships/ctrlProp" Target="../ctrlProps/ctrlProp2112.xml"/><Relationship Id="rId63" Type="http://schemas.openxmlformats.org/officeDocument/2006/relationships/ctrlProp" Target="../ctrlProps/ctrlProp2133.xml"/><Relationship Id="rId84" Type="http://schemas.openxmlformats.org/officeDocument/2006/relationships/ctrlProp" Target="../ctrlProps/ctrlProp2154.xml"/><Relationship Id="rId16" Type="http://schemas.openxmlformats.org/officeDocument/2006/relationships/ctrlProp" Target="../ctrlProps/ctrlProp2086.xml"/><Relationship Id="rId107" Type="http://schemas.openxmlformats.org/officeDocument/2006/relationships/ctrlProp" Target="../ctrlProps/ctrlProp2177.xml"/><Relationship Id="rId11" Type="http://schemas.openxmlformats.org/officeDocument/2006/relationships/ctrlProp" Target="../ctrlProps/ctrlProp2081.xml"/><Relationship Id="rId32" Type="http://schemas.openxmlformats.org/officeDocument/2006/relationships/ctrlProp" Target="../ctrlProps/ctrlProp2102.xml"/><Relationship Id="rId37" Type="http://schemas.openxmlformats.org/officeDocument/2006/relationships/ctrlProp" Target="../ctrlProps/ctrlProp2107.xml"/><Relationship Id="rId53" Type="http://schemas.openxmlformats.org/officeDocument/2006/relationships/ctrlProp" Target="../ctrlProps/ctrlProp2123.xml"/><Relationship Id="rId58" Type="http://schemas.openxmlformats.org/officeDocument/2006/relationships/ctrlProp" Target="../ctrlProps/ctrlProp2128.xml"/><Relationship Id="rId74" Type="http://schemas.openxmlformats.org/officeDocument/2006/relationships/ctrlProp" Target="../ctrlProps/ctrlProp2144.xml"/><Relationship Id="rId79" Type="http://schemas.openxmlformats.org/officeDocument/2006/relationships/ctrlProp" Target="../ctrlProps/ctrlProp2149.xml"/><Relationship Id="rId102" Type="http://schemas.openxmlformats.org/officeDocument/2006/relationships/ctrlProp" Target="../ctrlProps/ctrlProp2172.xml"/><Relationship Id="rId123" Type="http://schemas.openxmlformats.org/officeDocument/2006/relationships/ctrlProp" Target="../ctrlProps/ctrlProp2193.xml"/><Relationship Id="rId128" Type="http://schemas.openxmlformats.org/officeDocument/2006/relationships/ctrlProp" Target="../ctrlProps/ctrlProp2198.xml"/><Relationship Id="rId5" Type="http://schemas.openxmlformats.org/officeDocument/2006/relationships/vmlDrawing" Target="../drawings/vmlDrawing23.vml"/><Relationship Id="rId90" Type="http://schemas.openxmlformats.org/officeDocument/2006/relationships/ctrlProp" Target="../ctrlProps/ctrlProp2160.xml"/><Relationship Id="rId95" Type="http://schemas.openxmlformats.org/officeDocument/2006/relationships/ctrlProp" Target="../ctrlProps/ctrlProp2165.xml"/><Relationship Id="rId22" Type="http://schemas.openxmlformats.org/officeDocument/2006/relationships/ctrlProp" Target="../ctrlProps/ctrlProp2092.xml"/><Relationship Id="rId27" Type="http://schemas.openxmlformats.org/officeDocument/2006/relationships/ctrlProp" Target="../ctrlProps/ctrlProp2097.xml"/><Relationship Id="rId43" Type="http://schemas.openxmlformats.org/officeDocument/2006/relationships/ctrlProp" Target="../ctrlProps/ctrlProp2113.xml"/><Relationship Id="rId48" Type="http://schemas.openxmlformats.org/officeDocument/2006/relationships/ctrlProp" Target="../ctrlProps/ctrlProp2118.xml"/><Relationship Id="rId64" Type="http://schemas.openxmlformats.org/officeDocument/2006/relationships/ctrlProp" Target="../ctrlProps/ctrlProp2134.xml"/><Relationship Id="rId69" Type="http://schemas.openxmlformats.org/officeDocument/2006/relationships/ctrlProp" Target="../ctrlProps/ctrlProp2139.xml"/><Relationship Id="rId113" Type="http://schemas.openxmlformats.org/officeDocument/2006/relationships/ctrlProp" Target="../ctrlProps/ctrlProp2183.xml"/><Relationship Id="rId118" Type="http://schemas.openxmlformats.org/officeDocument/2006/relationships/ctrlProp" Target="../ctrlProps/ctrlProp2188.xml"/><Relationship Id="rId134" Type="http://schemas.openxmlformats.org/officeDocument/2006/relationships/ctrlProp" Target="../ctrlProps/ctrlProp2204.xml"/><Relationship Id="rId80" Type="http://schemas.openxmlformats.org/officeDocument/2006/relationships/ctrlProp" Target="../ctrlProps/ctrlProp2150.xml"/><Relationship Id="rId85" Type="http://schemas.openxmlformats.org/officeDocument/2006/relationships/ctrlProp" Target="../ctrlProps/ctrlProp2155.xml"/><Relationship Id="rId12" Type="http://schemas.openxmlformats.org/officeDocument/2006/relationships/ctrlProp" Target="../ctrlProps/ctrlProp2082.xml"/><Relationship Id="rId17" Type="http://schemas.openxmlformats.org/officeDocument/2006/relationships/ctrlProp" Target="../ctrlProps/ctrlProp2087.xml"/><Relationship Id="rId33" Type="http://schemas.openxmlformats.org/officeDocument/2006/relationships/ctrlProp" Target="../ctrlProps/ctrlProp2103.xml"/><Relationship Id="rId38" Type="http://schemas.openxmlformats.org/officeDocument/2006/relationships/ctrlProp" Target="../ctrlProps/ctrlProp2108.xml"/><Relationship Id="rId59" Type="http://schemas.openxmlformats.org/officeDocument/2006/relationships/ctrlProp" Target="../ctrlProps/ctrlProp2129.xml"/><Relationship Id="rId103" Type="http://schemas.openxmlformats.org/officeDocument/2006/relationships/ctrlProp" Target="../ctrlProps/ctrlProp2173.xml"/><Relationship Id="rId108" Type="http://schemas.openxmlformats.org/officeDocument/2006/relationships/ctrlProp" Target="../ctrlProps/ctrlProp2178.xml"/><Relationship Id="rId124" Type="http://schemas.openxmlformats.org/officeDocument/2006/relationships/ctrlProp" Target="../ctrlProps/ctrlProp2194.xml"/><Relationship Id="rId129" Type="http://schemas.openxmlformats.org/officeDocument/2006/relationships/ctrlProp" Target="../ctrlProps/ctrlProp2199.xml"/><Relationship Id="rId54" Type="http://schemas.openxmlformats.org/officeDocument/2006/relationships/ctrlProp" Target="../ctrlProps/ctrlProp2124.xml"/><Relationship Id="rId70" Type="http://schemas.openxmlformats.org/officeDocument/2006/relationships/ctrlProp" Target="../ctrlProps/ctrlProp2140.xml"/><Relationship Id="rId75" Type="http://schemas.openxmlformats.org/officeDocument/2006/relationships/ctrlProp" Target="../ctrlProps/ctrlProp2145.xml"/><Relationship Id="rId91" Type="http://schemas.openxmlformats.org/officeDocument/2006/relationships/ctrlProp" Target="../ctrlProps/ctrlProp2161.xml"/><Relationship Id="rId96" Type="http://schemas.openxmlformats.org/officeDocument/2006/relationships/ctrlProp" Target="../ctrlProps/ctrlProp2166.xml"/><Relationship Id="rId1" Type="http://schemas.openxmlformats.org/officeDocument/2006/relationships/pivotTable" Target="../pivotTables/pivotTable21.xml"/><Relationship Id="rId6" Type="http://schemas.openxmlformats.org/officeDocument/2006/relationships/ctrlProp" Target="../ctrlProps/ctrlProp2076.xml"/><Relationship Id="rId23" Type="http://schemas.openxmlformats.org/officeDocument/2006/relationships/ctrlProp" Target="../ctrlProps/ctrlProp2093.xml"/><Relationship Id="rId28" Type="http://schemas.openxmlformats.org/officeDocument/2006/relationships/ctrlProp" Target="../ctrlProps/ctrlProp2098.xml"/><Relationship Id="rId49" Type="http://schemas.openxmlformats.org/officeDocument/2006/relationships/ctrlProp" Target="../ctrlProps/ctrlProp2119.xml"/><Relationship Id="rId114" Type="http://schemas.openxmlformats.org/officeDocument/2006/relationships/ctrlProp" Target="../ctrlProps/ctrlProp2184.xml"/><Relationship Id="rId119" Type="http://schemas.openxmlformats.org/officeDocument/2006/relationships/ctrlProp" Target="../ctrlProps/ctrlProp2189.xml"/><Relationship Id="rId44" Type="http://schemas.openxmlformats.org/officeDocument/2006/relationships/ctrlProp" Target="../ctrlProps/ctrlProp2114.xml"/><Relationship Id="rId60" Type="http://schemas.openxmlformats.org/officeDocument/2006/relationships/ctrlProp" Target="../ctrlProps/ctrlProp2130.xml"/><Relationship Id="rId65" Type="http://schemas.openxmlformats.org/officeDocument/2006/relationships/ctrlProp" Target="../ctrlProps/ctrlProp2135.xml"/><Relationship Id="rId81" Type="http://schemas.openxmlformats.org/officeDocument/2006/relationships/ctrlProp" Target="../ctrlProps/ctrlProp2151.xml"/><Relationship Id="rId86" Type="http://schemas.openxmlformats.org/officeDocument/2006/relationships/ctrlProp" Target="../ctrlProps/ctrlProp2156.xml"/><Relationship Id="rId130" Type="http://schemas.openxmlformats.org/officeDocument/2006/relationships/ctrlProp" Target="../ctrlProps/ctrlProp2200.xml"/><Relationship Id="rId13" Type="http://schemas.openxmlformats.org/officeDocument/2006/relationships/ctrlProp" Target="../ctrlProps/ctrlProp2083.xml"/><Relationship Id="rId18" Type="http://schemas.openxmlformats.org/officeDocument/2006/relationships/ctrlProp" Target="../ctrlProps/ctrlProp2088.xml"/><Relationship Id="rId39" Type="http://schemas.openxmlformats.org/officeDocument/2006/relationships/ctrlProp" Target="../ctrlProps/ctrlProp2109.xml"/><Relationship Id="rId109" Type="http://schemas.openxmlformats.org/officeDocument/2006/relationships/ctrlProp" Target="../ctrlProps/ctrlProp2179.xml"/><Relationship Id="rId34" Type="http://schemas.openxmlformats.org/officeDocument/2006/relationships/ctrlProp" Target="../ctrlProps/ctrlProp2104.xml"/><Relationship Id="rId50" Type="http://schemas.openxmlformats.org/officeDocument/2006/relationships/ctrlProp" Target="../ctrlProps/ctrlProp2120.xml"/><Relationship Id="rId55" Type="http://schemas.openxmlformats.org/officeDocument/2006/relationships/ctrlProp" Target="../ctrlProps/ctrlProp2125.xml"/><Relationship Id="rId76" Type="http://schemas.openxmlformats.org/officeDocument/2006/relationships/ctrlProp" Target="../ctrlProps/ctrlProp2146.xml"/><Relationship Id="rId97" Type="http://schemas.openxmlformats.org/officeDocument/2006/relationships/ctrlProp" Target="../ctrlProps/ctrlProp2167.xml"/><Relationship Id="rId104" Type="http://schemas.openxmlformats.org/officeDocument/2006/relationships/ctrlProp" Target="../ctrlProps/ctrlProp2174.xml"/><Relationship Id="rId120" Type="http://schemas.openxmlformats.org/officeDocument/2006/relationships/ctrlProp" Target="../ctrlProps/ctrlProp2190.xml"/><Relationship Id="rId125" Type="http://schemas.openxmlformats.org/officeDocument/2006/relationships/ctrlProp" Target="../ctrlProps/ctrlProp2195.xml"/><Relationship Id="rId7" Type="http://schemas.openxmlformats.org/officeDocument/2006/relationships/ctrlProp" Target="../ctrlProps/ctrlProp2077.xml"/><Relationship Id="rId71" Type="http://schemas.openxmlformats.org/officeDocument/2006/relationships/ctrlProp" Target="../ctrlProps/ctrlProp2141.xml"/><Relationship Id="rId92" Type="http://schemas.openxmlformats.org/officeDocument/2006/relationships/ctrlProp" Target="../ctrlProps/ctrlProp2162.xml"/><Relationship Id="rId2" Type="http://schemas.openxmlformats.org/officeDocument/2006/relationships/pivotTable" Target="../pivotTables/pivotTable22.xml"/><Relationship Id="rId29" Type="http://schemas.openxmlformats.org/officeDocument/2006/relationships/ctrlProp" Target="../ctrlProps/ctrlProp2099.xml"/><Relationship Id="rId24" Type="http://schemas.openxmlformats.org/officeDocument/2006/relationships/ctrlProp" Target="../ctrlProps/ctrlProp2094.xml"/><Relationship Id="rId40" Type="http://schemas.openxmlformats.org/officeDocument/2006/relationships/ctrlProp" Target="../ctrlProps/ctrlProp2110.xml"/><Relationship Id="rId45" Type="http://schemas.openxmlformats.org/officeDocument/2006/relationships/ctrlProp" Target="../ctrlProps/ctrlProp2115.xml"/><Relationship Id="rId66" Type="http://schemas.openxmlformats.org/officeDocument/2006/relationships/ctrlProp" Target="../ctrlProps/ctrlProp2136.xml"/><Relationship Id="rId87" Type="http://schemas.openxmlformats.org/officeDocument/2006/relationships/ctrlProp" Target="../ctrlProps/ctrlProp2157.xml"/><Relationship Id="rId110" Type="http://schemas.openxmlformats.org/officeDocument/2006/relationships/ctrlProp" Target="../ctrlProps/ctrlProp2180.xml"/><Relationship Id="rId115" Type="http://schemas.openxmlformats.org/officeDocument/2006/relationships/ctrlProp" Target="../ctrlProps/ctrlProp2185.xml"/><Relationship Id="rId131" Type="http://schemas.openxmlformats.org/officeDocument/2006/relationships/ctrlProp" Target="../ctrlProps/ctrlProp2201.xml"/><Relationship Id="rId61" Type="http://schemas.openxmlformats.org/officeDocument/2006/relationships/ctrlProp" Target="../ctrlProps/ctrlProp2131.xml"/><Relationship Id="rId82" Type="http://schemas.openxmlformats.org/officeDocument/2006/relationships/ctrlProp" Target="../ctrlProps/ctrlProp2152.xml"/><Relationship Id="rId19" Type="http://schemas.openxmlformats.org/officeDocument/2006/relationships/ctrlProp" Target="../ctrlProps/ctrlProp2089.xml"/><Relationship Id="rId14" Type="http://schemas.openxmlformats.org/officeDocument/2006/relationships/ctrlProp" Target="../ctrlProps/ctrlProp2084.xml"/><Relationship Id="rId30" Type="http://schemas.openxmlformats.org/officeDocument/2006/relationships/ctrlProp" Target="../ctrlProps/ctrlProp2100.xml"/><Relationship Id="rId35" Type="http://schemas.openxmlformats.org/officeDocument/2006/relationships/ctrlProp" Target="../ctrlProps/ctrlProp2105.xml"/><Relationship Id="rId56" Type="http://schemas.openxmlformats.org/officeDocument/2006/relationships/ctrlProp" Target="../ctrlProps/ctrlProp2126.xml"/><Relationship Id="rId77" Type="http://schemas.openxmlformats.org/officeDocument/2006/relationships/ctrlProp" Target="../ctrlProps/ctrlProp2147.xml"/><Relationship Id="rId100" Type="http://schemas.openxmlformats.org/officeDocument/2006/relationships/ctrlProp" Target="../ctrlProps/ctrlProp2170.xml"/><Relationship Id="rId105" Type="http://schemas.openxmlformats.org/officeDocument/2006/relationships/ctrlProp" Target="../ctrlProps/ctrlProp2175.xml"/><Relationship Id="rId126" Type="http://schemas.openxmlformats.org/officeDocument/2006/relationships/ctrlProp" Target="../ctrlProps/ctrlProp2196.xml"/><Relationship Id="rId8" Type="http://schemas.openxmlformats.org/officeDocument/2006/relationships/ctrlProp" Target="../ctrlProps/ctrlProp2078.xml"/><Relationship Id="rId51" Type="http://schemas.openxmlformats.org/officeDocument/2006/relationships/ctrlProp" Target="../ctrlProps/ctrlProp2121.xml"/><Relationship Id="rId72" Type="http://schemas.openxmlformats.org/officeDocument/2006/relationships/ctrlProp" Target="../ctrlProps/ctrlProp2142.xml"/><Relationship Id="rId93" Type="http://schemas.openxmlformats.org/officeDocument/2006/relationships/ctrlProp" Target="../ctrlProps/ctrlProp2163.xml"/><Relationship Id="rId98" Type="http://schemas.openxmlformats.org/officeDocument/2006/relationships/ctrlProp" Target="../ctrlProps/ctrlProp2168.xml"/><Relationship Id="rId121" Type="http://schemas.openxmlformats.org/officeDocument/2006/relationships/ctrlProp" Target="../ctrlProps/ctrlProp2191.xml"/><Relationship Id="rId3" Type="http://schemas.openxmlformats.org/officeDocument/2006/relationships/printerSettings" Target="../printerSettings/printerSettings24.bin"/><Relationship Id="rId25" Type="http://schemas.openxmlformats.org/officeDocument/2006/relationships/ctrlProp" Target="../ctrlProps/ctrlProp2095.xml"/><Relationship Id="rId46" Type="http://schemas.openxmlformats.org/officeDocument/2006/relationships/ctrlProp" Target="../ctrlProps/ctrlProp2116.xml"/><Relationship Id="rId67" Type="http://schemas.openxmlformats.org/officeDocument/2006/relationships/ctrlProp" Target="../ctrlProps/ctrlProp2137.xml"/><Relationship Id="rId116" Type="http://schemas.openxmlformats.org/officeDocument/2006/relationships/ctrlProp" Target="../ctrlProps/ctrlProp2186.xml"/><Relationship Id="rId20" Type="http://schemas.openxmlformats.org/officeDocument/2006/relationships/ctrlProp" Target="../ctrlProps/ctrlProp2090.xml"/><Relationship Id="rId41" Type="http://schemas.openxmlformats.org/officeDocument/2006/relationships/ctrlProp" Target="../ctrlProps/ctrlProp2111.xml"/><Relationship Id="rId62" Type="http://schemas.openxmlformats.org/officeDocument/2006/relationships/ctrlProp" Target="../ctrlProps/ctrlProp2132.xml"/><Relationship Id="rId83" Type="http://schemas.openxmlformats.org/officeDocument/2006/relationships/ctrlProp" Target="../ctrlProps/ctrlProp2153.xml"/><Relationship Id="rId88" Type="http://schemas.openxmlformats.org/officeDocument/2006/relationships/ctrlProp" Target="../ctrlProps/ctrlProp2158.xml"/><Relationship Id="rId111" Type="http://schemas.openxmlformats.org/officeDocument/2006/relationships/ctrlProp" Target="../ctrlProps/ctrlProp2181.xml"/><Relationship Id="rId132" Type="http://schemas.openxmlformats.org/officeDocument/2006/relationships/ctrlProp" Target="../ctrlProps/ctrlProp2202.xml"/><Relationship Id="rId15" Type="http://schemas.openxmlformats.org/officeDocument/2006/relationships/ctrlProp" Target="../ctrlProps/ctrlProp2085.xml"/><Relationship Id="rId36" Type="http://schemas.openxmlformats.org/officeDocument/2006/relationships/ctrlProp" Target="../ctrlProps/ctrlProp2106.xml"/><Relationship Id="rId57" Type="http://schemas.openxmlformats.org/officeDocument/2006/relationships/ctrlProp" Target="../ctrlProps/ctrlProp2127.xml"/><Relationship Id="rId106" Type="http://schemas.openxmlformats.org/officeDocument/2006/relationships/ctrlProp" Target="../ctrlProps/ctrlProp2176.xml"/><Relationship Id="rId127" Type="http://schemas.openxmlformats.org/officeDocument/2006/relationships/ctrlProp" Target="../ctrlProps/ctrlProp2197.xml"/><Relationship Id="rId10" Type="http://schemas.openxmlformats.org/officeDocument/2006/relationships/ctrlProp" Target="../ctrlProps/ctrlProp2080.xml"/><Relationship Id="rId31" Type="http://schemas.openxmlformats.org/officeDocument/2006/relationships/ctrlProp" Target="../ctrlProps/ctrlProp2101.xml"/><Relationship Id="rId52" Type="http://schemas.openxmlformats.org/officeDocument/2006/relationships/ctrlProp" Target="../ctrlProps/ctrlProp2122.xml"/><Relationship Id="rId73" Type="http://schemas.openxmlformats.org/officeDocument/2006/relationships/ctrlProp" Target="../ctrlProps/ctrlProp2143.xml"/><Relationship Id="rId78" Type="http://schemas.openxmlformats.org/officeDocument/2006/relationships/ctrlProp" Target="../ctrlProps/ctrlProp2148.xml"/><Relationship Id="rId94" Type="http://schemas.openxmlformats.org/officeDocument/2006/relationships/ctrlProp" Target="../ctrlProps/ctrlProp2164.xml"/><Relationship Id="rId99" Type="http://schemas.openxmlformats.org/officeDocument/2006/relationships/ctrlProp" Target="../ctrlProps/ctrlProp2169.xml"/><Relationship Id="rId101" Type="http://schemas.openxmlformats.org/officeDocument/2006/relationships/ctrlProp" Target="../ctrlProps/ctrlProp2171.xml"/><Relationship Id="rId122" Type="http://schemas.openxmlformats.org/officeDocument/2006/relationships/ctrlProp" Target="../ctrlProps/ctrlProp2192.xml"/><Relationship Id="rId4" Type="http://schemas.openxmlformats.org/officeDocument/2006/relationships/drawing" Target="../drawings/drawing24.xml"/><Relationship Id="rId9" Type="http://schemas.openxmlformats.org/officeDocument/2006/relationships/ctrlProp" Target="../ctrlProps/ctrlProp2079.xml"/><Relationship Id="rId26" Type="http://schemas.openxmlformats.org/officeDocument/2006/relationships/ctrlProp" Target="../ctrlProps/ctrlProp2096.xml"/><Relationship Id="rId47" Type="http://schemas.openxmlformats.org/officeDocument/2006/relationships/ctrlProp" Target="../ctrlProps/ctrlProp2117.xml"/><Relationship Id="rId68" Type="http://schemas.openxmlformats.org/officeDocument/2006/relationships/ctrlProp" Target="../ctrlProps/ctrlProp2138.xml"/><Relationship Id="rId89" Type="http://schemas.openxmlformats.org/officeDocument/2006/relationships/ctrlProp" Target="../ctrlProps/ctrlProp2159.xml"/><Relationship Id="rId112" Type="http://schemas.openxmlformats.org/officeDocument/2006/relationships/ctrlProp" Target="../ctrlProps/ctrlProp2182.xml"/><Relationship Id="rId133" Type="http://schemas.openxmlformats.org/officeDocument/2006/relationships/ctrlProp" Target="../ctrlProps/ctrlProp2203.xml"/></Relationships>
</file>

<file path=xl/worksheets/_rels/sheet2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26.xml"/><Relationship Id="rId21" Type="http://schemas.openxmlformats.org/officeDocument/2006/relationships/ctrlProp" Target="../ctrlProps/ctrlProp2221.xml"/><Relationship Id="rId42" Type="http://schemas.openxmlformats.org/officeDocument/2006/relationships/ctrlProp" Target="../ctrlProps/ctrlProp2242.xml"/><Relationship Id="rId47" Type="http://schemas.openxmlformats.org/officeDocument/2006/relationships/ctrlProp" Target="../ctrlProps/ctrlProp2247.xml"/><Relationship Id="rId63" Type="http://schemas.openxmlformats.org/officeDocument/2006/relationships/ctrlProp" Target="../ctrlProps/ctrlProp2263.xml"/><Relationship Id="rId68" Type="http://schemas.openxmlformats.org/officeDocument/2006/relationships/ctrlProp" Target="../ctrlProps/ctrlProp2268.xml"/><Relationship Id="rId2" Type="http://schemas.openxmlformats.org/officeDocument/2006/relationships/printerSettings" Target="../printerSettings/printerSettings25.bin"/><Relationship Id="rId16" Type="http://schemas.openxmlformats.org/officeDocument/2006/relationships/ctrlProp" Target="../ctrlProps/ctrlProp2216.xml"/><Relationship Id="rId29" Type="http://schemas.openxmlformats.org/officeDocument/2006/relationships/ctrlProp" Target="../ctrlProps/ctrlProp2229.xml"/><Relationship Id="rId11" Type="http://schemas.openxmlformats.org/officeDocument/2006/relationships/ctrlProp" Target="../ctrlProps/ctrlProp2211.xml"/><Relationship Id="rId24" Type="http://schemas.openxmlformats.org/officeDocument/2006/relationships/ctrlProp" Target="../ctrlProps/ctrlProp2224.xml"/><Relationship Id="rId32" Type="http://schemas.openxmlformats.org/officeDocument/2006/relationships/ctrlProp" Target="../ctrlProps/ctrlProp2232.xml"/><Relationship Id="rId37" Type="http://schemas.openxmlformats.org/officeDocument/2006/relationships/ctrlProp" Target="../ctrlProps/ctrlProp2237.xml"/><Relationship Id="rId40" Type="http://schemas.openxmlformats.org/officeDocument/2006/relationships/ctrlProp" Target="../ctrlProps/ctrlProp2240.xml"/><Relationship Id="rId45" Type="http://schemas.openxmlformats.org/officeDocument/2006/relationships/ctrlProp" Target="../ctrlProps/ctrlProp2245.xml"/><Relationship Id="rId53" Type="http://schemas.openxmlformats.org/officeDocument/2006/relationships/ctrlProp" Target="../ctrlProps/ctrlProp2253.xml"/><Relationship Id="rId58" Type="http://schemas.openxmlformats.org/officeDocument/2006/relationships/ctrlProp" Target="../ctrlProps/ctrlProp2258.xml"/><Relationship Id="rId66" Type="http://schemas.openxmlformats.org/officeDocument/2006/relationships/ctrlProp" Target="../ctrlProps/ctrlProp2266.xml"/><Relationship Id="rId5" Type="http://schemas.openxmlformats.org/officeDocument/2006/relationships/ctrlProp" Target="../ctrlProps/ctrlProp2205.xml"/><Relationship Id="rId61" Type="http://schemas.openxmlformats.org/officeDocument/2006/relationships/ctrlProp" Target="../ctrlProps/ctrlProp2261.xml"/><Relationship Id="rId19" Type="http://schemas.openxmlformats.org/officeDocument/2006/relationships/ctrlProp" Target="../ctrlProps/ctrlProp2219.xml"/><Relationship Id="rId14" Type="http://schemas.openxmlformats.org/officeDocument/2006/relationships/ctrlProp" Target="../ctrlProps/ctrlProp2214.xml"/><Relationship Id="rId22" Type="http://schemas.openxmlformats.org/officeDocument/2006/relationships/ctrlProp" Target="../ctrlProps/ctrlProp2222.xml"/><Relationship Id="rId27" Type="http://schemas.openxmlformats.org/officeDocument/2006/relationships/ctrlProp" Target="../ctrlProps/ctrlProp2227.xml"/><Relationship Id="rId30" Type="http://schemas.openxmlformats.org/officeDocument/2006/relationships/ctrlProp" Target="../ctrlProps/ctrlProp2230.xml"/><Relationship Id="rId35" Type="http://schemas.openxmlformats.org/officeDocument/2006/relationships/ctrlProp" Target="../ctrlProps/ctrlProp2235.xml"/><Relationship Id="rId43" Type="http://schemas.openxmlformats.org/officeDocument/2006/relationships/ctrlProp" Target="../ctrlProps/ctrlProp2243.xml"/><Relationship Id="rId48" Type="http://schemas.openxmlformats.org/officeDocument/2006/relationships/ctrlProp" Target="../ctrlProps/ctrlProp2248.xml"/><Relationship Id="rId56" Type="http://schemas.openxmlformats.org/officeDocument/2006/relationships/ctrlProp" Target="../ctrlProps/ctrlProp2256.xml"/><Relationship Id="rId64" Type="http://schemas.openxmlformats.org/officeDocument/2006/relationships/ctrlProp" Target="../ctrlProps/ctrlProp2264.xml"/><Relationship Id="rId69" Type="http://schemas.openxmlformats.org/officeDocument/2006/relationships/ctrlProp" Target="../ctrlProps/ctrlProp2269.xml"/><Relationship Id="rId8" Type="http://schemas.openxmlformats.org/officeDocument/2006/relationships/ctrlProp" Target="../ctrlProps/ctrlProp2208.xml"/><Relationship Id="rId51" Type="http://schemas.openxmlformats.org/officeDocument/2006/relationships/ctrlProp" Target="../ctrlProps/ctrlProp2251.xml"/><Relationship Id="rId72" Type="http://schemas.openxmlformats.org/officeDocument/2006/relationships/ctrlProp" Target="../ctrlProps/ctrlProp2272.xml"/><Relationship Id="rId3" Type="http://schemas.openxmlformats.org/officeDocument/2006/relationships/drawing" Target="../drawings/drawing25.xml"/><Relationship Id="rId12" Type="http://schemas.openxmlformats.org/officeDocument/2006/relationships/ctrlProp" Target="../ctrlProps/ctrlProp2212.xml"/><Relationship Id="rId17" Type="http://schemas.openxmlformats.org/officeDocument/2006/relationships/ctrlProp" Target="../ctrlProps/ctrlProp2217.xml"/><Relationship Id="rId25" Type="http://schemas.openxmlformats.org/officeDocument/2006/relationships/ctrlProp" Target="../ctrlProps/ctrlProp2225.xml"/><Relationship Id="rId33" Type="http://schemas.openxmlformats.org/officeDocument/2006/relationships/ctrlProp" Target="../ctrlProps/ctrlProp2233.xml"/><Relationship Id="rId38" Type="http://schemas.openxmlformats.org/officeDocument/2006/relationships/ctrlProp" Target="../ctrlProps/ctrlProp2238.xml"/><Relationship Id="rId46" Type="http://schemas.openxmlformats.org/officeDocument/2006/relationships/ctrlProp" Target="../ctrlProps/ctrlProp2246.xml"/><Relationship Id="rId59" Type="http://schemas.openxmlformats.org/officeDocument/2006/relationships/ctrlProp" Target="../ctrlProps/ctrlProp2259.xml"/><Relationship Id="rId67" Type="http://schemas.openxmlformats.org/officeDocument/2006/relationships/ctrlProp" Target="../ctrlProps/ctrlProp2267.xml"/><Relationship Id="rId20" Type="http://schemas.openxmlformats.org/officeDocument/2006/relationships/ctrlProp" Target="../ctrlProps/ctrlProp2220.xml"/><Relationship Id="rId41" Type="http://schemas.openxmlformats.org/officeDocument/2006/relationships/ctrlProp" Target="../ctrlProps/ctrlProp2241.xml"/><Relationship Id="rId54" Type="http://schemas.openxmlformats.org/officeDocument/2006/relationships/ctrlProp" Target="../ctrlProps/ctrlProp2254.xml"/><Relationship Id="rId62" Type="http://schemas.openxmlformats.org/officeDocument/2006/relationships/ctrlProp" Target="../ctrlProps/ctrlProp2262.xml"/><Relationship Id="rId70" Type="http://schemas.openxmlformats.org/officeDocument/2006/relationships/ctrlProp" Target="../ctrlProps/ctrlProp2270.xml"/><Relationship Id="rId1" Type="http://schemas.openxmlformats.org/officeDocument/2006/relationships/hyperlink" Target="https://www.make-you-happy.fr/" TargetMode="External"/><Relationship Id="rId6" Type="http://schemas.openxmlformats.org/officeDocument/2006/relationships/ctrlProp" Target="../ctrlProps/ctrlProp2206.xml"/><Relationship Id="rId15" Type="http://schemas.openxmlformats.org/officeDocument/2006/relationships/ctrlProp" Target="../ctrlProps/ctrlProp2215.xml"/><Relationship Id="rId23" Type="http://schemas.openxmlformats.org/officeDocument/2006/relationships/ctrlProp" Target="../ctrlProps/ctrlProp2223.xml"/><Relationship Id="rId28" Type="http://schemas.openxmlformats.org/officeDocument/2006/relationships/ctrlProp" Target="../ctrlProps/ctrlProp2228.xml"/><Relationship Id="rId36" Type="http://schemas.openxmlformats.org/officeDocument/2006/relationships/ctrlProp" Target="../ctrlProps/ctrlProp2236.xml"/><Relationship Id="rId49" Type="http://schemas.openxmlformats.org/officeDocument/2006/relationships/ctrlProp" Target="../ctrlProps/ctrlProp2249.xml"/><Relationship Id="rId57" Type="http://schemas.openxmlformats.org/officeDocument/2006/relationships/ctrlProp" Target="../ctrlProps/ctrlProp2257.xml"/><Relationship Id="rId10" Type="http://schemas.openxmlformats.org/officeDocument/2006/relationships/ctrlProp" Target="../ctrlProps/ctrlProp2210.xml"/><Relationship Id="rId31" Type="http://schemas.openxmlformats.org/officeDocument/2006/relationships/ctrlProp" Target="../ctrlProps/ctrlProp2231.xml"/><Relationship Id="rId44" Type="http://schemas.openxmlformats.org/officeDocument/2006/relationships/ctrlProp" Target="../ctrlProps/ctrlProp2244.xml"/><Relationship Id="rId52" Type="http://schemas.openxmlformats.org/officeDocument/2006/relationships/ctrlProp" Target="../ctrlProps/ctrlProp2252.xml"/><Relationship Id="rId60" Type="http://schemas.openxmlformats.org/officeDocument/2006/relationships/ctrlProp" Target="../ctrlProps/ctrlProp2260.xml"/><Relationship Id="rId65" Type="http://schemas.openxmlformats.org/officeDocument/2006/relationships/ctrlProp" Target="../ctrlProps/ctrlProp2265.xml"/><Relationship Id="rId73" Type="http://schemas.openxmlformats.org/officeDocument/2006/relationships/ctrlProp" Target="../ctrlProps/ctrlProp2273.xml"/><Relationship Id="rId4" Type="http://schemas.openxmlformats.org/officeDocument/2006/relationships/vmlDrawing" Target="../drawings/vmlDrawing24.vml"/><Relationship Id="rId9" Type="http://schemas.openxmlformats.org/officeDocument/2006/relationships/ctrlProp" Target="../ctrlProps/ctrlProp2209.xml"/><Relationship Id="rId13" Type="http://schemas.openxmlformats.org/officeDocument/2006/relationships/ctrlProp" Target="../ctrlProps/ctrlProp2213.xml"/><Relationship Id="rId18" Type="http://schemas.openxmlformats.org/officeDocument/2006/relationships/ctrlProp" Target="../ctrlProps/ctrlProp2218.xml"/><Relationship Id="rId39" Type="http://schemas.openxmlformats.org/officeDocument/2006/relationships/ctrlProp" Target="../ctrlProps/ctrlProp2239.xml"/><Relationship Id="rId34" Type="http://schemas.openxmlformats.org/officeDocument/2006/relationships/ctrlProp" Target="../ctrlProps/ctrlProp2234.xml"/><Relationship Id="rId50" Type="http://schemas.openxmlformats.org/officeDocument/2006/relationships/ctrlProp" Target="../ctrlProps/ctrlProp2250.xml"/><Relationship Id="rId55" Type="http://schemas.openxmlformats.org/officeDocument/2006/relationships/ctrlProp" Target="../ctrlProps/ctrlProp2255.xml"/><Relationship Id="rId7" Type="http://schemas.openxmlformats.org/officeDocument/2006/relationships/ctrlProp" Target="../ctrlProps/ctrlProp2207.xml"/><Relationship Id="rId71" Type="http://schemas.openxmlformats.org/officeDocument/2006/relationships/ctrlProp" Target="../ctrlProps/ctrlProp2271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85.xml"/><Relationship Id="rId21" Type="http://schemas.openxmlformats.org/officeDocument/2006/relationships/ctrlProp" Target="../ctrlProps/ctrlProp2289.xml"/><Relationship Id="rId42" Type="http://schemas.openxmlformats.org/officeDocument/2006/relationships/ctrlProp" Target="../ctrlProps/ctrlProp2310.xml"/><Relationship Id="rId63" Type="http://schemas.openxmlformats.org/officeDocument/2006/relationships/ctrlProp" Target="../ctrlProps/ctrlProp2331.xml"/><Relationship Id="rId84" Type="http://schemas.openxmlformats.org/officeDocument/2006/relationships/ctrlProp" Target="../ctrlProps/ctrlProp2352.xml"/><Relationship Id="rId16" Type="http://schemas.openxmlformats.org/officeDocument/2006/relationships/ctrlProp" Target="../ctrlProps/ctrlProp2284.xml"/><Relationship Id="rId107" Type="http://schemas.openxmlformats.org/officeDocument/2006/relationships/ctrlProp" Target="../ctrlProps/ctrlProp2375.xml"/><Relationship Id="rId11" Type="http://schemas.openxmlformats.org/officeDocument/2006/relationships/ctrlProp" Target="../ctrlProps/ctrlProp2279.xml"/><Relationship Id="rId32" Type="http://schemas.openxmlformats.org/officeDocument/2006/relationships/ctrlProp" Target="../ctrlProps/ctrlProp2300.xml"/><Relationship Id="rId37" Type="http://schemas.openxmlformats.org/officeDocument/2006/relationships/ctrlProp" Target="../ctrlProps/ctrlProp2305.xml"/><Relationship Id="rId53" Type="http://schemas.openxmlformats.org/officeDocument/2006/relationships/ctrlProp" Target="../ctrlProps/ctrlProp2321.xml"/><Relationship Id="rId58" Type="http://schemas.openxmlformats.org/officeDocument/2006/relationships/ctrlProp" Target="../ctrlProps/ctrlProp2326.xml"/><Relationship Id="rId74" Type="http://schemas.openxmlformats.org/officeDocument/2006/relationships/ctrlProp" Target="../ctrlProps/ctrlProp2342.xml"/><Relationship Id="rId79" Type="http://schemas.openxmlformats.org/officeDocument/2006/relationships/ctrlProp" Target="../ctrlProps/ctrlProp2347.xml"/><Relationship Id="rId102" Type="http://schemas.openxmlformats.org/officeDocument/2006/relationships/ctrlProp" Target="../ctrlProps/ctrlProp2370.xml"/><Relationship Id="rId123" Type="http://schemas.openxmlformats.org/officeDocument/2006/relationships/ctrlProp" Target="../ctrlProps/ctrlProp2391.xml"/><Relationship Id="rId128" Type="http://schemas.openxmlformats.org/officeDocument/2006/relationships/ctrlProp" Target="../ctrlProps/ctrlProp2396.xml"/><Relationship Id="rId5" Type="http://schemas.openxmlformats.org/officeDocument/2006/relationships/vmlDrawing" Target="../drawings/vmlDrawing25.vml"/><Relationship Id="rId90" Type="http://schemas.openxmlformats.org/officeDocument/2006/relationships/ctrlProp" Target="../ctrlProps/ctrlProp2358.xml"/><Relationship Id="rId95" Type="http://schemas.openxmlformats.org/officeDocument/2006/relationships/ctrlProp" Target="../ctrlProps/ctrlProp2363.xml"/><Relationship Id="rId22" Type="http://schemas.openxmlformats.org/officeDocument/2006/relationships/ctrlProp" Target="../ctrlProps/ctrlProp2290.xml"/><Relationship Id="rId27" Type="http://schemas.openxmlformats.org/officeDocument/2006/relationships/ctrlProp" Target="../ctrlProps/ctrlProp2295.xml"/><Relationship Id="rId43" Type="http://schemas.openxmlformats.org/officeDocument/2006/relationships/ctrlProp" Target="../ctrlProps/ctrlProp2311.xml"/><Relationship Id="rId48" Type="http://schemas.openxmlformats.org/officeDocument/2006/relationships/ctrlProp" Target="../ctrlProps/ctrlProp2316.xml"/><Relationship Id="rId64" Type="http://schemas.openxmlformats.org/officeDocument/2006/relationships/ctrlProp" Target="../ctrlProps/ctrlProp2332.xml"/><Relationship Id="rId69" Type="http://schemas.openxmlformats.org/officeDocument/2006/relationships/ctrlProp" Target="../ctrlProps/ctrlProp2337.xml"/><Relationship Id="rId113" Type="http://schemas.openxmlformats.org/officeDocument/2006/relationships/ctrlProp" Target="../ctrlProps/ctrlProp2381.xml"/><Relationship Id="rId118" Type="http://schemas.openxmlformats.org/officeDocument/2006/relationships/ctrlProp" Target="../ctrlProps/ctrlProp2386.xml"/><Relationship Id="rId134" Type="http://schemas.openxmlformats.org/officeDocument/2006/relationships/ctrlProp" Target="../ctrlProps/ctrlProp2402.xml"/><Relationship Id="rId80" Type="http://schemas.openxmlformats.org/officeDocument/2006/relationships/ctrlProp" Target="../ctrlProps/ctrlProp2348.xml"/><Relationship Id="rId85" Type="http://schemas.openxmlformats.org/officeDocument/2006/relationships/ctrlProp" Target="../ctrlProps/ctrlProp2353.xml"/><Relationship Id="rId12" Type="http://schemas.openxmlformats.org/officeDocument/2006/relationships/ctrlProp" Target="../ctrlProps/ctrlProp2280.xml"/><Relationship Id="rId17" Type="http://schemas.openxmlformats.org/officeDocument/2006/relationships/ctrlProp" Target="../ctrlProps/ctrlProp2285.xml"/><Relationship Id="rId33" Type="http://schemas.openxmlformats.org/officeDocument/2006/relationships/ctrlProp" Target="../ctrlProps/ctrlProp2301.xml"/><Relationship Id="rId38" Type="http://schemas.openxmlformats.org/officeDocument/2006/relationships/ctrlProp" Target="../ctrlProps/ctrlProp2306.xml"/><Relationship Id="rId59" Type="http://schemas.openxmlformats.org/officeDocument/2006/relationships/ctrlProp" Target="../ctrlProps/ctrlProp2327.xml"/><Relationship Id="rId103" Type="http://schemas.openxmlformats.org/officeDocument/2006/relationships/ctrlProp" Target="../ctrlProps/ctrlProp2371.xml"/><Relationship Id="rId108" Type="http://schemas.openxmlformats.org/officeDocument/2006/relationships/ctrlProp" Target="../ctrlProps/ctrlProp2376.xml"/><Relationship Id="rId124" Type="http://schemas.openxmlformats.org/officeDocument/2006/relationships/ctrlProp" Target="../ctrlProps/ctrlProp2392.xml"/><Relationship Id="rId129" Type="http://schemas.openxmlformats.org/officeDocument/2006/relationships/ctrlProp" Target="../ctrlProps/ctrlProp2397.xml"/><Relationship Id="rId54" Type="http://schemas.openxmlformats.org/officeDocument/2006/relationships/ctrlProp" Target="../ctrlProps/ctrlProp2322.xml"/><Relationship Id="rId70" Type="http://schemas.openxmlformats.org/officeDocument/2006/relationships/ctrlProp" Target="../ctrlProps/ctrlProp2338.xml"/><Relationship Id="rId75" Type="http://schemas.openxmlformats.org/officeDocument/2006/relationships/ctrlProp" Target="../ctrlProps/ctrlProp2343.xml"/><Relationship Id="rId91" Type="http://schemas.openxmlformats.org/officeDocument/2006/relationships/ctrlProp" Target="../ctrlProps/ctrlProp2359.xml"/><Relationship Id="rId96" Type="http://schemas.openxmlformats.org/officeDocument/2006/relationships/ctrlProp" Target="../ctrlProps/ctrlProp2364.xml"/><Relationship Id="rId1" Type="http://schemas.openxmlformats.org/officeDocument/2006/relationships/pivotTable" Target="../pivotTables/pivotTable23.xml"/><Relationship Id="rId6" Type="http://schemas.openxmlformats.org/officeDocument/2006/relationships/ctrlProp" Target="../ctrlProps/ctrlProp2274.xml"/><Relationship Id="rId23" Type="http://schemas.openxmlformats.org/officeDocument/2006/relationships/ctrlProp" Target="../ctrlProps/ctrlProp2291.xml"/><Relationship Id="rId28" Type="http://schemas.openxmlformats.org/officeDocument/2006/relationships/ctrlProp" Target="../ctrlProps/ctrlProp2296.xml"/><Relationship Id="rId49" Type="http://schemas.openxmlformats.org/officeDocument/2006/relationships/ctrlProp" Target="../ctrlProps/ctrlProp2317.xml"/><Relationship Id="rId114" Type="http://schemas.openxmlformats.org/officeDocument/2006/relationships/ctrlProp" Target="../ctrlProps/ctrlProp2382.xml"/><Relationship Id="rId119" Type="http://schemas.openxmlformats.org/officeDocument/2006/relationships/ctrlProp" Target="../ctrlProps/ctrlProp2387.xml"/><Relationship Id="rId44" Type="http://schemas.openxmlformats.org/officeDocument/2006/relationships/ctrlProp" Target="../ctrlProps/ctrlProp2312.xml"/><Relationship Id="rId60" Type="http://schemas.openxmlformats.org/officeDocument/2006/relationships/ctrlProp" Target="../ctrlProps/ctrlProp2328.xml"/><Relationship Id="rId65" Type="http://schemas.openxmlformats.org/officeDocument/2006/relationships/ctrlProp" Target="../ctrlProps/ctrlProp2333.xml"/><Relationship Id="rId81" Type="http://schemas.openxmlformats.org/officeDocument/2006/relationships/ctrlProp" Target="../ctrlProps/ctrlProp2349.xml"/><Relationship Id="rId86" Type="http://schemas.openxmlformats.org/officeDocument/2006/relationships/ctrlProp" Target="../ctrlProps/ctrlProp2354.xml"/><Relationship Id="rId130" Type="http://schemas.openxmlformats.org/officeDocument/2006/relationships/ctrlProp" Target="../ctrlProps/ctrlProp2398.xml"/><Relationship Id="rId13" Type="http://schemas.openxmlformats.org/officeDocument/2006/relationships/ctrlProp" Target="../ctrlProps/ctrlProp2281.xml"/><Relationship Id="rId18" Type="http://schemas.openxmlformats.org/officeDocument/2006/relationships/ctrlProp" Target="../ctrlProps/ctrlProp2286.xml"/><Relationship Id="rId39" Type="http://schemas.openxmlformats.org/officeDocument/2006/relationships/ctrlProp" Target="../ctrlProps/ctrlProp2307.xml"/><Relationship Id="rId109" Type="http://schemas.openxmlformats.org/officeDocument/2006/relationships/ctrlProp" Target="../ctrlProps/ctrlProp2377.xml"/><Relationship Id="rId34" Type="http://schemas.openxmlformats.org/officeDocument/2006/relationships/ctrlProp" Target="../ctrlProps/ctrlProp2302.xml"/><Relationship Id="rId50" Type="http://schemas.openxmlformats.org/officeDocument/2006/relationships/ctrlProp" Target="../ctrlProps/ctrlProp2318.xml"/><Relationship Id="rId55" Type="http://schemas.openxmlformats.org/officeDocument/2006/relationships/ctrlProp" Target="../ctrlProps/ctrlProp2323.xml"/><Relationship Id="rId76" Type="http://schemas.openxmlformats.org/officeDocument/2006/relationships/ctrlProp" Target="../ctrlProps/ctrlProp2344.xml"/><Relationship Id="rId97" Type="http://schemas.openxmlformats.org/officeDocument/2006/relationships/ctrlProp" Target="../ctrlProps/ctrlProp2365.xml"/><Relationship Id="rId104" Type="http://schemas.openxmlformats.org/officeDocument/2006/relationships/ctrlProp" Target="../ctrlProps/ctrlProp2372.xml"/><Relationship Id="rId120" Type="http://schemas.openxmlformats.org/officeDocument/2006/relationships/ctrlProp" Target="../ctrlProps/ctrlProp2388.xml"/><Relationship Id="rId125" Type="http://schemas.openxmlformats.org/officeDocument/2006/relationships/ctrlProp" Target="../ctrlProps/ctrlProp2393.xml"/><Relationship Id="rId7" Type="http://schemas.openxmlformats.org/officeDocument/2006/relationships/ctrlProp" Target="../ctrlProps/ctrlProp2275.xml"/><Relationship Id="rId71" Type="http://schemas.openxmlformats.org/officeDocument/2006/relationships/ctrlProp" Target="../ctrlProps/ctrlProp2339.xml"/><Relationship Id="rId92" Type="http://schemas.openxmlformats.org/officeDocument/2006/relationships/ctrlProp" Target="../ctrlProps/ctrlProp2360.xml"/><Relationship Id="rId2" Type="http://schemas.openxmlformats.org/officeDocument/2006/relationships/pivotTable" Target="../pivotTables/pivotTable24.xml"/><Relationship Id="rId29" Type="http://schemas.openxmlformats.org/officeDocument/2006/relationships/ctrlProp" Target="../ctrlProps/ctrlProp2297.xml"/><Relationship Id="rId24" Type="http://schemas.openxmlformats.org/officeDocument/2006/relationships/ctrlProp" Target="../ctrlProps/ctrlProp2292.xml"/><Relationship Id="rId40" Type="http://schemas.openxmlformats.org/officeDocument/2006/relationships/ctrlProp" Target="../ctrlProps/ctrlProp2308.xml"/><Relationship Id="rId45" Type="http://schemas.openxmlformats.org/officeDocument/2006/relationships/ctrlProp" Target="../ctrlProps/ctrlProp2313.xml"/><Relationship Id="rId66" Type="http://schemas.openxmlformats.org/officeDocument/2006/relationships/ctrlProp" Target="../ctrlProps/ctrlProp2334.xml"/><Relationship Id="rId87" Type="http://schemas.openxmlformats.org/officeDocument/2006/relationships/ctrlProp" Target="../ctrlProps/ctrlProp2355.xml"/><Relationship Id="rId110" Type="http://schemas.openxmlformats.org/officeDocument/2006/relationships/ctrlProp" Target="../ctrlProps/ctrlProp2378.xml"/><Relationship Id="rId115" Type="http://schemas.openxmlformats.org/officeDocument/2006/relationships/ctrlProp" Target="../ctrlProps/ctrlProp2383.xml"/><Relationship Id="rId131" Type="http://schemas.openxmlformats.org/officeDocument/2006/relationships/ctrlProp" Target="../ctrlProps/ctrlProp2399.xml"/><Relationship Id="rId61" Type="http://schemas.openxmlformats.org/officeDocument/2006/relationships/ctrlProp" Target="../ctrlProps/ctrlProp2329.xml"/><Relationship Id="rId82" Type="http://schemas.openxmlformats.org/officeDocument/2006/relationships/ctrlProp" Target="../ctrlProps/ctrlProp2350.xml"/><Relationship Id="rId19" Type="http://schemas.openxmlformats.org/officeDocument/2006/relationships/ctrlProp" Target="../ctrlProps/ctrlProp2287.xml"/><Relationship Id="rId14" Type="http://schemas.openxmlformats.org/officeDocument/2006/relationships/ctrlProp" Target="../ctrlProps/ctrlProp2282.xml"/><Relationship Id="rId30" Type="http://schemas.openxmlformats.org/officeDocument/2006/relationships/ctrlProp" Target="../ctrlProps/ctrlProp2298.xml"/><Relationship Id="rId35" Type="http://schemas.openxmlformats.org/officeDocument/2006/relationships/ctrlProp" Target="../ctrlProps/ctrlProp2303.xml"/><Relationship Id="rId56" Type="http://schemas.openxmlformats.org/officeDocument/2006/relationships/ctrlProp" Target="../ctrlProps/ctrlProp2324.xml"/><Relationship Id="rId77" Type="http://schemas.openxmlformats.org/officeDocument/2006/relationships/ctrlProp" Target="../ctrlProps/ctrlProp2345.xml"/><Relationship Id="rId100" Type="http://schemas.openxmlformats.org/officeDocument/2006/relationships/ctrlProp" Target="../ctrlProps/ctrlProp2368.xml"/><Relationship Id="rId105" Type="http://schemas.openxmlformats.org/officeDocument/2006/relationships/ctrlProp" Target="../ctrlProps/ctrlProp2373.xml"/><Relationship Id="rId126" Type="http://schemas.openxmlformats.org/officeDocument/2006/relationships/ctrlProp" Target="../ctrlProps/ctrlProp2394.xml"/><Relationship Id="rId8" Type="http://schemas.openxmlformats.org/officeDocument/2006/relationships/ctrlProp" Target="../ctrlProps/ctrlProp2276.xml"/><Relationship Id="rId51" Type="http://schemas.openxmlformats.org/officeDocument/2006/relationships/ctrlProp" Target="../ctrlProps/ctrlProp2319.xml"/><Relationship Id="rId72" Type="http://schemas.openxmlformats.org/officeDocument/2006/relationships/ctrlProp" Target="../ctrlProps/ctrlProp2340.xml"/><Relationship Id="rId93" Type="http://schemas.openxmlformats.org/officeDocument/2006/relationships/ctrlProp" Target="../ctrlProps/ctrlProp2361.xml"/><Relationship Id="rId98" Type="http://schemas.openxmlformats.org/officeDocument/2006/relationships/ctrlProp" Target="../ctrlProps/ctrlProp2366.xml"/><Relationship Id="rId121" Type="http://schemas.openxmlformats.org/officeDocument/2006/relationships/ctrlProp" Target="../ctrlProps/ctrlProp2389.xml"/><Relationship Id="rId3" Type="http://schemas.openxmlformats.org/officeDocument/2006/relationships/printerSettings" Target="../printerSettings/printerSettings26.bin"/><Relationship Id="rId25" Type="http://schemas.openxmlformats.org/officeDocument/2006/relationships/ctrlProp" Target="../ctrlProps/ctrlProp2293.xml"/><Relationship Id="rId46" Type="http://schemas.openxmlformats.org/officeDocument/2006/relationships/ctrlProp" Target="../ctrlProps/ctrlProp2314.xml"/><Relationship Id="rId67" Type="http://schemas.openxmlformats.org/officeDocument/2006/relationships/ctrlProp" Target="../ctrlProps/ctrlProp2335.xml"/><Relationship Id="rId116" Type="http://schemas.openxmlformats.org/officeDocument/2006/relationships/ctrlProp" Target="../ctrlProps/ctrlProp2384.xml"/><Relationship Id="rId20" Type="http://schemas.openxmlformats.org/officeDocument/2006/relationships/ctrlProp" Target="../ctrlProps/ctrlProp2288.xml"/><Relationship Id="rId41" Type="http://schemas.openxmlformats.org/officeDocument/2006/relationships/ctrlProp" Target="../ctrlProps/ctrlProp2309.xml"/><Relationship Id="rId62" Type="http://schemas.openxmlformats.org/officeDocument/2006/relationships/ctrlProp" Target="../ctrlProps/ctrlProp2330.xml"/><Relationship Id="rId83" Type="http://schemas.openxmlformats.org/officeDocument/2006/relationships/ctrlProp" Target="../ctrlProps/ctrlProp2351.xml"/><Relationship Id="rId88" Type="http://schemas.openxmlformats.org/officeDocument/2006/relationships/ctrlProp" Target="../ctrlProps/ctrlProp2356.xml"/><Relationship Id="rId111" Type="http://schemas.openxmlformats.org/officeDocument/2006/relationships/ctrlProp" Target="../ctrlProps/ctrlProp2379.xml"/><Relationship Id="rId132" Type="http://schemas.openxmlformats.org/officeDocument/2006/relationships/ctrlProp" Target="../ctrlProps/ctrlProp2400.xml"/><Relationship Id="rId15" Type="http://schemas.openxmlformats.org/officeDocument/2006/relationships/ctrlProp" Target="../ctrlProps/ctrlProp2283.xml"/><Relationship Id="rId36" Type="http://schemas.openxmlformats.org/officeDocument/2006/relationships/ctrlProp" Target="../ctrlProps/ctrlProp2304.xml"/><Relationship Id="rId57" Type="http://schemas.openxmlformats.org/officeDocument/2006/relationships/ctrlProp" Target="../ctrlProps/ctrlProp2325.xml"/><Relationship Id="rId106" Type="http://schemas.openxmlformats.org/officeDocument/2006/relationships/ctrlProp" Target="../ctrlProps/ctrlProp2374.xml"/><Relationship Id="rId127" Type="http://schemas.openxmlformats.org/officeDocument/2006/relationships/ctrlProp" Target="../ctrlProps/ctrlProp2395.xml"/><Relationship Id="rId10" Type="http://schemas.openxmlformats.org/officeDocument/2006/relationships/ctrlProp" Target="../ctrlProps/ctrlProp2278.xml"/><Relationship Id="rId31" Type="http://schemas.openxmlformats.org/officeDocument/2006/relationships/ctrlProp" Target="../ctrlProps/ctrlProp2299.xml"/><Relationship Id="rId52" Type="http://schemas.openxmlformats.org/officeDocument/2006/relationships/ctrlProp" Target="../ctrlProps/ctrlProp2320.xml"/><Relationship Id="rId73" Type="http://schemas.openxmlformats.org/officeDocument/2006/relationships/ctrlProp" Target="../ctrlProps/ctrlProp2341.xml"/><Relationship Id="rId78" Type="http://schemas.openxmlformats.org/officeDocument/2006/relationships/ctrlProp" Target="../ctrlProps/ctrlProp2346.xml"/><Relationship Id="rId94" Type="http://schemas.openxmlformats.org/officeDocument/2006/relationships/ctrlProp" Target="../ctrlProps/ctrlProp2362.xml"/><Relationship Id="rId99" Type="http://schemas.openxmlformats.org/officeDocument/2006/relationships/ctrlProp" Target="../ctrlProps/ctrlProp2367.xml"/><Relationship Id="rId101" Type="http://schemas.openxmlformats.org/officeDocument/2006/relationships/ctrlProp" Target="../ctrlProps/ctrlProp2369.xml"/><Relationship Id="rId122" Type="http://schemas.openxmlformats.org/officeDocument/2006/relationships/ctrlProp" Target="../ctrlProps/ctrlProp2390.xml"/><Relationship Id="rId4" Type="http://schemas.openxmlformats.org/officeDocument/2006/relationships/drawing" Target="../drawings/drawing26.xml"/><Relationship Id="rId9" Type="http://schemas.openxmlformats.org/officeDocument/2006/relationships/ctrlProp" Target="../ctrlProps/ctrlProp2277.xml"/><Relationship Id="rId26" Type="http://schemas.openxmlformats.org/officeDocument/2006/relationships/ctrlProp" Target="../ctrlProps/ctrlProp2294.xml"/><Relationship Id="rId47" Type="http://schemas.openxmlformats.org/officeDocument/2006/relationships/ctrlProp" Target="../ctrlProps/ctrlProp2315.xml"/><Relationship Id="rId68" Type="http://schemas.openxmlformats.org/officeDocument/2006/relationships/ctrlProp" Target="../ctrlProps/ctrlProp2336.xml"/><Relationship Id="rId89" Type="http://schemas.openxmlformats.org/officeDocument/2006/relationships/ctrlProp" Target="../ctrlProps/ctrlProp2357.xml"/><Relationship Id="rId112" Type="http://schemas.openxmlformats.org/officeDocument/2006/relationships/ctrlProp" Target="../ctrlProps/ctrlProp2380.xml"/><Relationship Id="rId133" Type="http://schemas.openxmlformats.org/officeDocument/2006/relationships/ctrlProp" Target="../ctrlProps/ctrlProp240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ke-you-happy.fr/" TargetMode="External"/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Relationship Id="rId5" Type="http://schemas.microsoft.com/office/2007/relationships/slicer" Target="../slicers/slicer1.xml"/><Relationship Id="rId4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s://www.make-you-happy.fr/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7" Type="http://schemas.microsoft.com/office/2007/relationships/slicer" Target="../slicers/slicer2.xml"/><Relationship Id="rId2" Type="http://schemas.openxmlformats.org/officeDocument/2006/relationships/hyperlink" Target="https://www.make-you-happy.fr/" TargetMode="External"/><Relationship Id="rId1" Type="http://schemas.openxmlformats.org/officeDocument/2006/relationships/pivotTable" Target="../pivotTables/pivotTable27.xml"/><Relationship Id="rId6" Type="http://schemas.openxmlformats.org/officeDocument/2006/relationships/ctrlProp" Target="../ctrlProps/ctrlProp2403.xml"/><Relationship Id="rId5" Type="http://schemas.openxmlformats.org/officeDocument/2006/relationships/vmlDrawing" Target="../drawings/vmlDrawing26.vml"/><Relationship Id="rId4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>
    <tabColor theme="8" tint="-0.249977111117893"/>
  </sheetPr>
  <dimension ref="B4:N48"/>
  <sheetViews>
    <sheetView showGridLines="0" workbookViewId="0">
      <selection activeCell="B4" sqref="B4:N5"/>
    </sheetView>
  </sheetViews>
  <sheetFormatPr baseColWidth="10" defaultRowHeight="15" x14ac:dyDescent="0.25"/>
  <cols>
    <col min="2" max="2" width="19" customWidth="1"/>
    <col min="6" max="6" width="6.140625" customWidth="1"/>
    <col min="7" max="14" width="9.85546875" customWidth="1"/>
  </cols>
  <sheetData>
    <row r="4" spans="2:14" x14ac:dyDescent="0.25">
      <c r="B4" s="259" t="s">
        <v>123</v>
      </c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</row>
    <row r="5" spans="2:14" x14ac:dyDescent="0.25">
      <c r="B5" s="259"/>
      <c r="C5" s="259"/>
      <c r="D5" s="259"/>
      <c r="E5" s="259"/>
      <c r="F5" s="259"/>
      <c r="G5" s="259"/>
      <c r="H5" s="259"/>
      <c r="I5" s="259"/>
      <c r="J5" s="259"/>
      <c r="K5" s="259"/>
      <c r="L5" s="259"/>
      <c r="M5" s="259"/>
      <c r="N5" s="259"/>
    </row>
    <row r="6" spans="2:14" x14ac:dyDescent="0.25">
      <c r="B6" s="232"/>
      <c r="C6" s="232"/>
      <c r="D6" s="232"/>
      <c r="E6" s="232"/>
    </row>
    <row r="7" spans="2:14" x14ac:dyDescent="0.25">
      <c r="B7" s="261"/>
      <c r="C7" s="261"/>
      <c r="D7" s="261"/>
      <c r="E7" s="261"/>
    </row>
    <row r="8" spans="2:14" ht="17.25" customHeight="1" x14ac:dyDescent="0.25">
      <c r="G8" s="227"/>
      <c r="H8" s="227"/>
      <c r="I8" s="227"/>
      <c r="J8" s="227"/>
      <c r="K8" s="227"/>
      <c r="L8" s="227"/>
      <c r="M8" s="227"/>
      <c r="N8" s="227"/>
    </row>
    <row r="9" spans="2:14" ht="28.5" customHeight="1" x14ac:dyDescent="0.25">
      <c r="B9" s="260" t="s">
        <v>89</v>
      </c>
      <c r="C9" s="260"/>
      <c r="D9" s="260"/>
      <c r="E9" s="260"/>
      <c r="G9" s="265" t="s">
        <v>169</v>
      </c>
      <c r="H9" s="266"/>
      <c r="I9" s="266"/>
      <c r="J9" s="266"/>
      <c r="K9" s="266"/>
      <c r="L9" s="266"/>
      <c r="M9" s="266"/>
      <c r="N9" s="267"/>
    </row>
    <row r="10" spans="2:14" ht="11.25" customHeight="1" x14ac:dyDescent="0.25">
      <c r="B10" s="182"/>
      <c r="C10" s="182"/>
      <c r="D10" s="182"/>
      <c r="E10" s="182"/>
      <c r="G10" s="262"/>
      <c r="H10" s="263"/>
      <c r="I10" s="263"/>
      <c r="J10" s="263"/>
      <c r="K10" s="263"/>
      <c r="L10" s="263"/>
      <c r="M10" s="263"/>
      <c r="N10" s="264"/>
    </row>
    <row r="11" spans="2:14" ht="28.5" customHeight="1" x14ac:dyDescent="0.25">
      <c r="B11" s="260" t="s">
        <v>174</v>
      </c>
      <c r="C11" s="260"/>
      <c r="D11" s="260"/>
      <c r="E11" s="260"/>
      <c r="G11" s="223"/>
      <c r="H11" s="224"/>
      <c r="I11" s="224"/>
      <c r="J11" s="224"/>
      <c r="K11" s="224"/>
      <c r="L11" s="224"/>
      <c r="M11" s="219"/>
      <c r="N11" s="220"/>
    </row>
    <row r="12" spans="2:14" ht="9.75" customHeight="1" x14ac:dyDescent="0.25">
      <c r="G12" s="223"/>
      <c r="H12" s="224"/>
      <c r="I12" s="224"/>
      <c r="J12" s="224"/>
      <c r="K12" s="224"/>
      <c r="L12" s="224"/>
      <c r="M12" s="219"/>
      <c r="N12" s="220"/>
    </row>
    <row r="13" spans="2:14" ht="28.5" customHeight="1" x14ac:dyDescent="0.25">
      <c r="B13" s="260" t="s">
        <v>121</v>
      </c>
      <c r="C13" s="260"/>
      <c r="D13" s="260"/>
      <c r="E13" s="260"/>
      <c r="G13" s="223"/>
      <c r="H13" s="224"/>
      <c r="I13" s="224"/>
      <c r="J13" s="224"/>
      <c r="K13" s="224"/>
      <c r="L13" s="224"/>
      <c r="M13" s="219"/>
      <c r="N13" s="220"/>
    </row>
    <row r="14" spans="2:14" ht="12" customHeight="1" x14ac:dyDescent="0.25">
      <c r="B14" s="182"/>
      <c r="C14" s="182"/>
      <c r="D14" s="182"/>
      <c r="E14" s="182"/>
      <c r="G14" s="223"/>
      <c r="H14" s="224"/>
      <c r="I14" s="224"/>
      <c r="J14" s="224"/>
      <c r="K14" s="224"/>
      <c r="L14" s="224"/>
      <c r="M14" s="219"/>
      <c r="N14" s="220"/>
    </row>
    <row r="15" spans="2:14" ht="28.5" customHeight="1" x14ac:dyDescent="0.25">
      <c r="B15" s="260" t="s">
        <v>122</v>
      </c>
      <c r="C15" s="260"/>
      <c r="D15" s="260"/>
      <c r="E15" s="260"/>
      <c r="G15" s="225"/>
      <c r="H15" s="226"/>
      <c r="I15" s="226"/>
      <c r="J15" s="226"/>
      <c r="K15" s="226"/>
      <c r="L15" s="226"/>
      <c r="M15" s="221"/>
      <c r="N15" s="222"/>
    </row>
    <row r="19" spans="2:14" x14ac:dyDescent="0.25">
      <c r="B19" s="228" t="s">
        <v>176</v>
      </c>
      <c r="C19" s="228"/>
      <c r="D19" s="228"/>
      <c r="E19" s="228"/>
      <c r="F19" s="228"/>
      <c r="G19" s="228"/>
      <c r="H19" s="228"/>
      <c r="I19" s="228"/>
      <c r="J19" s="228"/>
      <c r="K19" s="228"/>
      <c r="L19" s="228"/>
      <c r="M19" s="228"/>
      <c r="N19" s="228"/>
    </row>
    <row r="20" spans="2:14" x14ac:dyDescent="0.25">
      <c r="B20" s="228" t="s">
        <v>177</v>
      </c>
      <c r="C20" s="228"/>
      <c r="D20" s="228"/>
      <c r="E20" s="228"/>
      <c r="F20" s="228"/>
      <c r="G20" s="228"/>
      <c r="H20" s="228"/>
      <c r="I20" s="228"/>
      <c r="J20" s="228"/>
      <c r="K20" s="228"/>
      <c r="L20" s="228"/>
      <c r="M20" s="228"/>
      <c r="N20" s="228"/>
    </row>
    <row r="21" spans="2:14" x14ac:dyDescent="0.25">
      <c r="B21" s="229" t="s">
        <v>198</v>
      </c>
      <c r="C21" s="228"/>
      <c r="D21" s="228"/>
      <c r="E21" s="228"/>
      <c r="F21" s="228"/>
      <c r="G21" s="228"/>
      <c r="H21" s="228"/>
      <c r="I21" s="228"/>
      <c r="J21" s="228"/>
      <c r="K21" s="228"/>
      <c r="L21" s="228"/>
      <c r="M21" s="228"/>
      <c r="N21" s="228"/>
    </row>
    <row r="22" spans="2:14" x14ac:dyDescent="0.25">
      <c r="B22" s="229" t="s">
        <v>178</v>
      </c>
      <c r="C22" s="228"/>
      <c r="D22" s="228"/>
      <c r="E22" s="228"/>
      <c r="F22" s="228"/>
      <c r="G22" s="228"/>
      <c r="H22" s="228"/>
      <c r="I22" s="228"/>
      <c r="J22" s="228"/>
      <c r="K22" s="228"/>
      <c r="L22" s="228"/>
      <c r="M22" s="228"/>
      <c r="N22" s="228"/>
    </row>
    <row r="23" spans="2:14" x14ac:dyDescent="0.25">
      <c r="B23" s="229" t="s">
        <v>185</v>
      </c>
      <c r="C23" s="228"/>
      <c r="D23" s="228"/>
      <c r="E23" s="228"/>
      <c r="F23" s="228"/>
      <c r="G23" s="228"/>
      <c r="H23" s="228"/>
      <c r="I23" s="228"/>
      <c r="J23" s="228"/>
      <c r="K23" s="228"/>
      <c r="L23" s="228"/>
      <c r="M23" s="228"/>
      <c r="N23" s="228"/>
    </row>
    <row r="24" spans="2:14" x14ac:dyDescent="0.25">
      <c r="B24" s="228"/>
      <c r="C24" s="228"/>
      <c r="D24" s="228"/>
      <c r="E24" s="228"/>
      <c r="F24" s="228"/>
      <c r="G24" s="228"/>
      <c r="H24" s="228"/>
      <c r="I24" s="228"/>
      <c r="J24" s="228"/>
      <c r="K24" s="228"/>
      <c r="L24" s="228"/>
      <c r="M24" s="228"/>
      <c r="N24" s="228"/>
    </row>
    <row r="25" spans="2:14" x14ac:dyDescent="0.25">
      <c r="B25" s="228" t="s">
        <v>179</v>
      </c>
      <c r="C25" s="228"/>
      <c r="D25" s="228"/>
      <c r="E25" s="228"/>
      <c r="F25" s="228"/>
      <c r="G25" s="228"/>
      <c r="H25" s="228"/>
      <c r="I25" s="228"/>
      <c r="J25" s="228"/>
      <c r="K25" s="228"/>
      <c r="L25" s="228"/>
      <c r="M25" s="228"/>
      <c r="N25" s="228"/>
    </row>
    <row r="26" spans="2:14" x14ac:dyDescent="0.25">
      <c r="B26" s="230" t="s">
        <v>180</v>
      </c>
      <c r="C26" s="228"/>
      <c r="D26" s="228"/>
      <c r="E26" s="228"/>
      <c r="F26" s="228"/>
      <c r="G26" s="228"/>
      <c r="H26" s="228"/>
      <c r="I26" s="228"/>
      <c r="J26" s="228"/>
      <c r="K26" s="228"/>
      <c r="L26" s="228"/>
      <c r="M26" s="228"/>
      <c r="N26" s="228"/>
    </row>
    <row r="27" spans="2:14" x14ac:dyDescent="0.25">
      <c r="B27" s="228" t="s">
        <v>199</v>
      </c>
      <c r="C27" s="228"/>
      <c r="D27" s="228"/>
      <c r="E27" s="228"/>
      <c r="F27" s="228"/>
      <c r="G27" s="228"/>
      <c r="H27" s="228"/>
      <c r="I27" s="228"/>
      <c r="J27" s="228"/>
      <c r="K27" s="228"/>
      <c r="L27" s="228"/>
      <c r="M27" s="228"/>
      <c r="N27" s="228"/>
    </row>
    <row r="28" spans="2:14" x14ac:dyDescent="0.25">
      <c r="B28" s="228" t="s">
        <v>181</v>
      </c>
      <c r="C28" s="228"/>
      <c r="D28" s="228"/>
      <c r="E28" s="228"/>
      <c r="F28" s="228"/>
      <c r="G28" s="228"/>
      <c r="H28" s="228"/>
      <c r="I28" s="228"/>
      <c r="J28" s="228"/>
      <c r="K28" s="228"/>
      <c r="L28" s="228"/>
      <c r="M28" s="228"/>
      <c r="N28" s="228"/>
    </row>
    <row r="29" spans="2:14" x14ac:dyDescent="0.25">
      <c r="B29" s="228"/>
      <c r="C29" s="228"/>
      <c r="D29" s="228"/>
      <c r="E29" s="228"/>
      <c r="F29" s="228"/>
      <c r="G29" s="228"/>
      <c r="H29" s="228"/>
      <c r="I29" s="228"/>
      <c r="J29" s="228"/>
      <c r="K29" s="228"/>
      <c r="L29" s="228"/>
      <c r="M29" s="228"/>
      <c r="N29" s="228"/>
    </row>
    <row r="30" spans="2:14" x14ac:dyDescent="0.25">
      <c r="B30" s="228" t="s">
        <v>182</v>
      </c>
      <c r="C30" s="228"/>
      <c r="D30" s="228"/>
      <c r="E30" s="228"/>
      <c r="F30" s="228"/>
      <c r="G30" s="228"/>
      <c r="H30" s="228"/>
      <c r="I30" s="228"/>
      <c r="J30" s="228"/>
      <c r="K30" s="228"/>
      <c r="L30" s="228"/>
      <c r="M30" s="228"/>
      <c r="N30" s="228"/>
    </row>
    <row r="31" spans="2:14" x14ac:dyDescent="0.25">
      <c r="B31" s="228"/>
      <c r="C31" s="228"/>
      <c r="D31" s="228"/>
      <c r="E31" s="228"/>
      <c r="F31" s="228"/>
      <c r="G31" s="228"/>
      <c r="H31" s="228"/>
      <c r="I31" s="228"/>
      <c r="J31" s="228"/>
      <c r="K31" s="228" t="s">
        <v>183</v>
      </c>
      <c r="M31" s="228"/>
    </row>
    <row r="32" spans="2:14" x14ac:dyDescent="0.25">
      <c r="B32" s="228"/>
      <c r="C32" s="228"/>
      <c r="D32" s="228"/>
      <c r="E32" s="228"/>
      <c r="F32" s="228"/>
      <c r="G32" s="228"/>
      <c r="H32" s="228"/>
      <c r="I32" s="228"/>
      <c r="J32" s="228"/>
      <c r="L32" s="228"/>
      <c r="M32" s="228" t="s">
        <v>184</v>
      </c>
    </row>
    <row r="33" spans="2:14" x14ac:dyDescent="0.25">
      <c r="B33" s="228" t="s">
        <v>200</v>
      </c>
      <c r="C33" s="228"/>
      <c r="D33" s="228"/>
      <c r="E33" s="228"/>
      <c r="F33" s="228"/>
      <c r="G33" s="228"/>
      <c r="H33" s="228"/>
      <c r="I33" s="228"/>
      <c r="J33" s="228"/>
      <c r="K33" s="228"/>
      <c r="L33" s="228"/>
      <c r="M33" s="228"/>
    </row>
    <row r="34" spans="2:14" x14ac:dyDescent="0.25">
      <c r="B34" s="228" t="s">
        <v>201</v>
      </c>
      <c r="C34" s="228"/>
      <c r="D34" s="228"/>
      <c r="E34" s="228"/>
      <c r="F34" s="228"/>
      <c r="G34" s="228"/>
      <c r="H34" s="228"/>
      <c r="I34" s="228"/>
      <c r="J34" s="228"/>
      <c r="K34" s="233" t="s">
        <v>202</v>
      </c>
      <c r="L34" s="228"/>
      <c r="M34" s="228"/>
    </row>
    <row r="35" spans="2:14" x14ac:dyDescent="0.25">
      <c r="B35" s="228"/>
      <c r="C35" s="228"/>
      <c r="D35" s="228"/>
      <c r="E35" s="228"/>
      <c r="F35" s="228"/>
      <c r="G35" s="228"/>
      <c r="H35" s="228"/>
      <c r="I35" s="228"/>
      <c r="J35" s="228"/>
      <c r="K35" s="228"/>
      <c r="L35" s="228"/>
      <c r="M35" s="228"/>
    </row>
    <row r="36" spans="2:14" x14ac:dyDescent="0.25">
      <c r="B36" s="228"/>
      <c r="C36" s="228"/>
      <c r="D36" s="228"/>
      <c r="E36" s="228"/>
      <c r="F36" s="228"/>
      <c r="G36" s="228"/>
      <c r="H36" s="228"/>
      <c r="I36" s="228"/>
      <c r="J36" s="228"/>
      <c r="K36" s="228"/>
      <c r="L36" s="228"/>
      <c r="M36" s="228"/>
    </row>
    <row r="37" spans="2:14" x14ac:dyDescent="0.25">
      <c r="B37" s="228"/>
      <c r="C37" s="228"/>
      <c r="D37" s="228"/>
      <c r="E37" s="228"/>
      <c r="F37" s="228"/>
      <c r="G37" s="228"/>
      <c r="H37" s="228"/>
      <c r="I37" s="228"/>
      <c r="J37" s="228"/>
      <c r="K37" s="228"/>
      <c r="L37" s="228"/>
      <c r="M37" s="228"/>
    </row>
    <row r="38" spans="2:14" x14ac:dyDescent="0.25">
      <c r="B38" s="228"/>
      <c r="C38" s="228"/>
      <c r="D38" s="228"/>
      <c r="E38" s="228"/>
      <c r="F38" s="228"/>
      <c r="G38" s="228"/>
      <c r="H38" s="228"/>
      <c r="I38" s="228"/>
      <c r="J38" s="228"/>
      <c r="K38" s="228"/>
      <c r="L38" s="228"/>
      <c r="M38" s="228"/>
    </row>
    <row r="39" spans="2:14" x14ac:dyDescent="0.25">
      <c r="B39" s="228"/>
      <c r="C39" s="228"/>
      <c r="D39" s="228"/>
      <c r="E39" s="228"/>
      <c r="F39" s="228"/>
      <c r="G39" s="228"/>
      <c r="H39" s="228"/>
      <c r="I39" s="228"/>
      <c r="J39" s="228"/>
      <c r="K39" s="228"/>
      <c r="L39" s="228"/>
      <c r="M39" s="228"/>
    </row>
    <row r="40" spans="2:14" x14ac:dyDescent="0.25"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</row>
    <row r="41" spans="2:14" x14ac:dyDescent="0.25">
      <c r="B41" s="228"/>
      <c r="C41" s="228"/>
      <c r="D41" s="228"/>
      <c r="E41" s="228"/>
      <c r="F41" s="228"/>
      <c r="G41" s="228"/>
      <c r="H41" s="228"/>
      <c r="I41" s="228"/>
      <c r="J41" s="228"/>
      <c r="K41" s="228"/>
      <c r="L41" s="228"/>
      <c r="M41" s="228"/>
    </row>
    <row r="42" spans="2:14" x14ac:dyDescent="0.25">
      <c r="B42" s="228"/>
      <c r="C42" s="228"/>
      <c r="D42" s="228"/>
      <c r="E42" s="228"/>
      <c r="F42" s="228"/>
      <c r="G42" s="228"/>
      <c r="H42" s="228"/>
      <c r="I42" s="228"/>
      <c r="J42" s="228"/>
      <c r="K42" s="228"/>
      <c r="L42" s="228"/>
      <c r="M42" s="228"/>
    </row>
    <row r="43" spans="2:14" x14ac:dyDescent="0.25">
      <c r="B43" s="228"/>
      <c r="C43" s="228"/>
      <c r="D43" s="228"/>
      <c r="E43" s="228"/>
      <c r="F43" s="228"/>
      <c r="G43" s="228"/>
      <c r="H43" s="228"/>
      <c r="I43" s="228"/>
      <c r="J43" s="228"/>
      <c r="K43" s="228"/>
      <c r="L43" s="228"/>
      <c r="M43" s="228"/>
    </row>
    <row r="44" spans="2:14" x14ac:dyDescent="0.25">
      <c r="B44" s="228"/>
      <c r="C44" s="228"/>
      <c r="D44" s="228"/>
      <c r="E44" s="228"/>
      <c r="F44" s="228"/>
      <c r="G44" s="228"/>
      <c r="H44" s="228"/>
      <c r="I44" s="228"/>
      <c r="J44" s="228"/>
      <c r="K44" s="228"/>
      <c r="L44" s="228"/>
      <c r="M44" s="228"/>
    </row>
    <row r="45" spans="2:14" x14ac:dyDescent="0.25">
      <c r="B45" s="228"/>
      <c r="C45" s="228"/>
      <c r="D45" s="228"/>
      <c r="E45" s="228"/>
      <c r="F45" s="228"/>
      <c r="G45" s="228"/>
      <c r="H45" s="228"/>
      <c r="I45" s="228"/>
      <c r="J45" s="228"/>
      <c r="K45" s="228"/>
      <c r="L45" s="228"/>
      <c r="M45" s="228"/>
    </row>
    <row r="46" spans="2:14" x14ac:dyDescent="0.25">
      <c r="B46" s="228"/>
      <c r="C46" s="228"/>
      <c r="D46" s="228"/>
      <c r="E46" s="228"/>
      <c r="F46" s="228"/>
      <c r="G46" s="228"/>
      <c r="H46" s="228"/>
      <c r="I46" s="228"/>
      <c r="J46" s="228"/>
      <c r="K46" s="228"/>
      <c r="L46" s="228"/>
      <c r="M46" s="228"/>
    </row>
    <row r="47" spans="2:14" x14ac:dyDescent="0.25">
      <c r="B47" s="228"/>
      <c r="C47" s="228"/>
      <c r="D47" s="228"/>
      <c r="E47" s="228"/>
      <c r="F47" s="228"/>
      <c r="G47" s="228"/>
      <c r="H47" s="228"/>
      <c r="I47" s="228"/>
      <c r="J47" s="228"/>
      <c r="K47" s="228"/>
      <c r="L47" s="228"/>
      <c r="M47" s="228"/>
    </row>
    <row r="48" spans="2:14" x14ac:dyDescent="0.25">
      <c r="B48" s="258" t="s">
        <v>170</v>
      </c>
      <c r="C48" s="258"/>
      <c r="D48" s="258"/>
      <c r="E48" s="258"/>
      <c r="F48" s="258"/>
      <c r="G48" s="258"/>
      <c r="H48" s="258"/>
      <c r="I48" s="258"/>
      <c r="J48" s="258"/>
      <c r="K48" s="258"/>
      <c r="L48" s="258"/>
      <c r="M48" s="258"/>
      <c r="N48" s="258"/>
    </row>
  </sheetData>
  <sheetProtection password="DC52" sheet="1" objects="1" scenarios="1"/>
  <mergeCells count="12">
    <mergeCell ref="B48:N48"/>
    <mergeCell ref="B4:N5"/>
    <mergeCell ref="B11:E11"/>
    <mergeCell ref="B7:E7"/>
    <mergeCell ref="G10:H10"/>
    <mergeCell ref="I10:J10"/>
    <mergeCell ref="K10:L10"/>
    <mergeCell ref="M10:N10"/>
    <mergeCell ref="B9:E9"/>
    <mergeCell ref="B13:E13"/>
    <mergeCell ref="G9:N9"/>
    <mergeCell ref="B15:E15"/>
  </mergeCells>
  <hyperlinks>
    <hyperlink ref="B9:E9" location="'SYNTHESE ANNUELLE'!A1" display="Synthèse annuelle" xr:uid="{00000000-0004-0000-0000-000000000000}"/>
    <hyperlink ref="B13:E13" location="'SUIVI EPARGNE'!A1" display="Suivi épargne" xr:uid="{00000000-0004-0000-0000-000001000000}"/>
    <hyperlink ref="B11:E11" location="'ANALYSES DES DEPENSES'!A1" display="Analyses des dépenses" xr:uid="{00000000-0004-0000-0000-000002000000}"/>
    <hyperlink ref="B48:N48" r:id="rId1" display="Ce tableau est la propriété du site make-you-happy.fr. Toute reproduction partielle ou totale est interdite" xr:uid="{00000000-0004-0000-0000-000003000000}"/>
    <hyperlink ref="B26" r:id="rId2" xr:uid="{00000000-0004-0000-0000-000004000000}"/>
    <hyperlink ref="B15:E15" location="'SUIVI DEPENSES MEDICALES'!A1" display="Suivi dépenses médicales" xr:uid="{00000000-0004-0000-0000-000005000000}"/>
    <hyperlink ref="K34" r:id="rId3" xr:uid="{00000000-0004-0000-0000-000006000000}"/>
  </hyperlinks>
  <pageMargins left="0.7" right="0.7" top="0.75" bottom="0.75" header="0.3" footer="0.3"/>
  <pageSetup paperSize="9" orientation="portrait" horizontalDpi="4294967293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7" name="Button 1">
              <controlPr defaultSize="0" print="0" autoFill="0" autoPict="0" macro="[0]!JANVIER_OUVERT.JANVIER_OUVERT">
                <anchor moveWithCells="1" sizeWithCells="1">
                  <from>
                    <xdr:col>6</xdr:col>
                    <xdr:colOff>161925</xdr:colOff>
                    <xdr:row>10</xdr:row>
                    <xdr:rowOff>276225</xdr:rowOff>
                  </from>
                  <to>
                    <xdr:col>7</xdr:col>
                    <xdr:colOff>228600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JANVIER_FERME">
                <anchor moveWithCells="1" sizeWithCells="1">
                  <from>
                    <xdr:col>7</xdr:col>
                    <xdr:colOff>238125</xdr:colOff>
                    <xdr:row>10</xdr:row>
                    <xdr:rowOff>276225</xdr:rowOff>
                  </from>
                  <to>
                    <xdr:col>7</xdr:col>
                    <xdr:colOff>476250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9" name="Button 3">
              <controlPr defaultSize="0" print="0" autoFill="0" autoPict="0" macro="[0]!FEVRIER_OUVERT">
                <anchor moveWithCells="1" sizeWithCells="1">
                  <from>
                    <xdr:col>6</xdr:col>
                    <xdr:colOff>161925</xdr:colOff>
                    <xdr:row>12</xdr:row>
                    <xdr:rowOff>38100</xdr:rowOff>
                  </from>
                  <to>
                    <xdr:col>7</xdr:col>
                    <xdr:colOff>228600</xdr:colOff>
                    <xdr:row>12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10" name="Button 4">
              <controlPr defaultSize="0" print="0" autoFill="0" autoPict="0" macro="[0]!FEVRIER_FERME">
                <anchor moveWithCells="1" sizeWithCells="1">
                  <from>
                    <xdr:col>7</xdr:col>
                    <xdr:colOff>238125</xdr:colOff>
                    <xdr:row>12</xdr:row>
                    <xdr:rowOff>38100</xdr:rowOff>
                  </from>
                  <to>
                    <xdr:col>7</xdr:col>
                    <xdr:colOff>476250</xdr:colOff>
                    <xdr:row>12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11" name="Button 5">
              <controlPr defaultSize="0" print="0" autoFill="0" autoPict="0" macro="[0]!MARS_OUVERT">
                <anchor moveWithCells="1" sizeWithCells="1">
                  <from>
                    <xdr:col>6</xdr:col>
                    <xdr:colOff>161925</xdr:colOff>
                    <xdr:row>12</xdr:row>
                    <xdr:rowOff>285750</xdr:rowOff>
                  </from>
                  <to>
                    <xdr:col>7</xdr:col>
                    <xdr:colOff>228600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12" name="Button 6">
              <controlPr defaultSize="0" print="0" autoFill="0" autoPict="0" macro="[0]!MARS_FERME">
                <anchor moveWithCells="1" sizeWithCells="1">
                  <from>
                    <xdr:col>7</xdr:col>
                    <xdr:colOff>238125</xdr:colOff>
                    <xdr:row>12</xdr:row>
                    <xdr:rowOff>285750</xdr:rowOff>
                  </from>
                  <to>
                    <xdr:col>7</xdr:col>
                    <xdr:colOff>476250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3" name="Button 7">
              <controlPr defaultSize="0" print="0" autoFill="0" autoPict="0" macro="[0]!AVRIL_OUVERT">
                <anchor moveWithCells="1" sizeWithCells="1">
                  <from>
                    <xdr:col>8</xdr:col>
                    <xdr:colOff>200025</xdr:colOff>
                    <xdr:row>10</xdr:row>
                    <xdr:rowOff>276225</xdr:rowOff>
                  </from>
                  <to>
                    <xdr:col>9</xdr:col>
                    <xdr:colOff>266700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4" name="Button 8">
              <controlPr defaultSize="0" print="0" autoFill="0" autoPict="0" macro="[0]!AVRIL_FERME">
                <anchor moveWithCells="1" sizeWithCells="1">
                  <from>
                    <xdr:col>9</xdr:col>
                    <xdr:colOff>276225</xdr:colOff>
                    <xdr:row>10</xdr:row>
                    <xdr:rowOff>276225</xdr:rowOff>
                  </from>
                  <to>
                    <xdr:col>9</xdr:col>
                    <xdr:colOff>514350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5" name="Button 10">
              <controlPr defaultSize="0" print="0" autoFill="0" autoPict="0" macro="[0]!MAI_OUVERT">
                <anchor moveWithCells="1" sizeWithCells="1">
                  <from>
                    <xdr:col>8</xdr:col>
                    <xdr:colOff>200025</xdr:colOff>
                    <xdr:row>12</xdr:row>
                    <xdr:rowOff>38100</xdr:rowOff>
                  </from>
                  <to>
                    <xdr:col>9</xdr:col>
                    <xdr:colOff>266700</xdr:colOff>
                    <xdr:row>12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6" name="Button 11">
              <controlPr defaultSize="0" print="0" autoFill="0" autoPict="0" macro="[0]!MAI_FERME">
                <anchor moveWithCells="1" sizeWithCells="1">
                  <from>
                    <xdr:col>9</xdr:col>
                    <xdr:colOff>276225</xdr:colOff>
                    <xdr:row>12</xdr:row>
                    <xdr:rowOff>38100</xdr:rowOff>
                  </from>
                  <to>
                    <xdr:col>9</xdr:col>
                    <xdr:colOff>514350</xdr:colOff>
                    <xdr:row>12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7" name="Button 12">
              <controlPr defaultSize="0" print="0" autoFill="0" autoPict="0" macro="[0]!JUIN_OUVERT">
                <anchor moveWithCells="1" sizeWithCells="1">
                  <from>
                    <xdr:col>8</xdr:col>
                    <xdr:colOff>200025</xdr:colOff>
                    <xdr:row>12</xdr:row>
                    <xdr:rowOff>285750</xdr:rowOff>
                  </from>
                  <to>
                    <xdr:col>9</xdr:col>
                    <xdr:colOff>266700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8" name="Button 13">
              <controlPr defaultSize="0" print="0" autoFill="0" autoPict="0" macro="[0]!JUIN_FERME">
                <anchor moveWithCells="1" sizeWithCells="1">
                  <from>
                    <xdr:col>9</xdr:col>
                    <xdr:colOff>276225</xdr:colOff>
                    <xdr:row>12</xdr:row>
                    <xdr:rowOff>285750</xdr:rowOff>
                  </from>
                  <to>
                    <xdr:col>9</xdr:col>
                    <xdr:colOff>514350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9" name="Button 14">
              <controlPr defaultSize="0" print="0" autoFill="0" autoPict="0" macro="[0]!JUILLET_OUVERT">
                <anchor moveWithCells="1" sizeWithCells="1">
                  <from>
                    <xdr:col>10</xdr:col>
                    <xdr:colOff>200025</xdr:colOff>
                    <xdr:row>10</xdr:row>
                    <xdr:rowOff>285750</xdr:rowOff>
                  </from>
                  <to>
                    <xdr:col>11</xdr:col>
                    <xdr:colOff>266700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20" name="Button 15">
              <controlPr defaultSize="0" print="0" autoFill="0" autoPict="0" macro="[0]!JUILLET_FERME">
                <anchor moveWithCells="1" sizeWithCells="1">
                  <from>
                    <xdr:col>11</xdr:col>
                    <xdr:colOff>276225</xdr:colOff>
                    <xdr:row>10</xdr:row>
                    <xdr:rowOff>285750</xdr:rowOff>
                  </from>
                  <to>
                    <xdr:col>11</xdr:col>
                    <xdr:colOff>514350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21" name="Button 17">
              <controlPr defaultSize="0" print="0" autoFill="0" autoPict="0" macro="[0]!AOUT_OUVERT">
                <anchor moveWithCells="1" sizeWithCells="1">
                  <from>
                    <xdr:col>10</xdr:col>
                    <xdr:colOff>200025</xdr:colOff>
                    <xdr:row>12</xdr:row>
                    <xdr:rowOff>47625</xdr:rowOff>
                  </from>
                  <to>
                    <xdr:col>11</xdr:col>
                    <xdr:colOff>266700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2" name="Button 18">
              <controlPr defaultSize="0" print="0" autoFill="0" autoPict="0" macro="[0]!AOUT_FERME">
                <anchor moveWithCells="1" sizeWithCells="1">
                  <from>
                    <xdr:col>11</xdr:col>
                    <xdr:colOff>276225</xdr:colOff>
                    <xdr:row>12</xdr:row>
                    <xdr:rowOff>47625</xdr:rowOff>
                  </from>
                  <to>
                    <xdr:col>11</xdr:col>
                    <xdr:colOff>514350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3" name="Button 19">
              <controlPr defaultSize="0" print="0" autoFill="0" autoPict="0" macro="[0]!SEPTEMBRE_OUVERT">
                <anchor moveWithCells="1" sizeWithCells="1">
                  <from>
                    <xdr:col>10</xdr:col>
                    <xdr:colOff>200025</xdr:colOff>
                    <xdr:row>12</xdr:row>
                    <xdr:rowOff>295275</xdr:rowOff>
                  </from>
                  <to>
                    <xdr:col>11</xdr:col>
                    <xdr:colOff>266700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4" name="Button 20">
              <controlPr defaultSize="0" print="0" autoFill="0" autoPict="0" macro="[0]!SEPTEMBRE_FERME">
                <anchor moveWithCells="1" sizeWithCells="1">
                  <from>
                    <xdr:col>11</xdr:col>
                    <xdr:colOff>276225</xdr:colOff>
                    <xdr:row>12</xdr:row>
                    <xdr:rowOff>295275</xdr:rowOff>
                  </from>
                  <to>
                    <xdr:col>11</xdr:col>
                    <xdr:colOff>514350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5" name="Button 21">
              <controlPr defaultSize="0" print="0" autoFill="0" autoPict="0" macro="[0]!OCTOBRE_OUVERT">
                <anchor moveWithCells="1" sizeWithCells="1">
                  <from>
                    <xdr:col>12</xdr:col>
                    <xdr:colOff>161925</xdr:colOff>
                    <xdr:row>10</xdr:row>
                    <xdr:rowOff>285750</xdr:rowOff>
                  </from>
                  <to>
                    <xdr:col>13</xdr:col>
                    <xdr:colOff>228600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6" name="Button 23">
              <controlPr defaultSize="0" print="0" autoFill="0" autoPict="0" macro="[0]!OCTOBRE_FERME">
                <anchor moveWithCells="1" sizeWithCells="1">
                  <from>
                    <xdr:col>13</xdr:col>
                    <xdr:colOff>238125</xdr:colOff>
                    <xdr:row>10</xdr:row>
                    <xdr:rowOff>285750</xdr:rowOff>
                  </from>
                  <to>
                    <xdr:col>13</xdr:col>
                    <xdr:colOff>476250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7" name="Button 24">
              <controlPr defaultSize="0" print="0" autoFill="0" autoPict="0" macro="[0]!NOVEMBRE_OUVERT">
                <anchor moveWithCells="1" sizeWithCells="1">
                  <from>
                    <xdr:col>12</xdr:col>
                    <xdr:colOff>161925</xdr:colOff>
                    <xdr:row>12</xdr:row>
                    <xdr:rowOff>47625</xdr:rowOff>
                  </from>
                  <to>
                    <xdr:col>13</xdr:col>
                    <xdr:colOff>228600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8" name="Button 25">
              <controlPr defaultSize="0" print="0" autoFill="0" autoPict="0" macro="[0]!NOVEMBRE_FERME">
                <anchor moveWithCells="1" sizeWithCells="1">
                  <from>
                    <xdr:col>13</xdr:col>
                    <xdr:colOff>238125</xdr:colOff>
                    <xdr:row>12</xdr:row>
                    <xdr:rowOff>47625</xdr:rowOff>
                  </from>
                  <to>
                    <xdr:col>13</xdr:col>
                    <xdr:colOff>476250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9" name="Button 26">
              <controlPr defaultSize="0" print="0" autoFill="0" autoPict="0" macro="[0]!DECEMBRE_OUVERT">
                <anchor moveWithCells="1" sizeWithCells="1">
                  <from>
                    <xdr:col>12</xdr:col>
                    <xdr:colOff>161925</xdr:colOff>
                    <xdr:row>12</xdr:row>
                    <xdr:rowOff>295275</xdr:rowOff>
                  </from>
                  <to>
                    <xdr:col>13</xdr:col>
                    <xdr:colOff>228600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30" name="Button 27">
              <controlPr defaultSize="0" print="0" autoFill="0" autoPict="0" macro="[0]!DECEMBRE_FERME">
                <anchor moveWithCells="1" sizeWithCells="1">
                  <from>
                    <xdr:col>13</xdr:col>
                    <xdr:colOff>238125</xdr:colOff>
                    <xdr:row>12</xdr:row>
                    <xdr:rowOff>295275</xdr:rowOff>
                  </from>
                  <to>
                    <xdr:col>13</xdr:col>
                    <xdr:colOff>476250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1" name="Button 28">
              <controlPr defaultSize="0" print="0" autoFill="0" autoPict="0" macro="[0]!ALL_OUVERT">
                <anchor moveWithCells="1" sizeWithCells="1">
                  <from>
                    <xdr:col>8</xdr:col>
                    <xdr:colOff>123825</xdr:colOff>
                    <xdr:row>8</xdr:row>
                    <xdr:rowOff>333375</xdr:rowOff>
                  </from>
                  <to>
                    <xdr:col>9</xdr:col>
                    <xdr:colOff>552450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2" name="Button 29">
              <controlPr defaultSize="0" print="0" autoFill="0" autoPict="0" macro="[0]!ALL_FERME">
                <anchor moveWithCells="1" sizeWithCells="1">
                  <from>
                    <xdr:col>10</xdr:col>
                    <xdr:colOff>142875</xdr:colOff>
                    <xdr:row>8</xdr:row>
                    <xdr:rowOff>333375</xdr:rowOff>
                  </from>
                  <to>
                    <xdr:col>11</xdr:col>
                    <xdr:colOff>571500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>
    <tabColor theme="8" tint="-0.249977111117893"/>
  </sheetPr>
  <dimension ref="A1:BH46"/>
  <sheetViews>
    <sheetView showGridLines="0" zoomScale="80" zoomScaleNormal="80" workbookViewId="0">
      <selection activeCell="M15" sqref="M15"/>
    </sheetView>
  </sheetViews>
  <sheetFormatPr baseColWidth="10" defaultRowHeight="15" x14ac:dyDescent="0.25"/>
  <cols>
    <col min="1" max="1" width="15.85546875" customWidth="1"/>
    <col min="2" max="2" width="18.7109375" customWidth="1"/>
    <col min="4" max="4" width="3" customWidth="1"/>
    <col min="5" max="5" width="18.7109375" customWidth="1"/>
    <col min="6" max="6" width="12.85546875" bestFit="1" customWidth="1"/>
    <col min="7" max="7" width="3" customWidth="1"/>
    <col min="8" max="8" width="18.7109375" customWidth="1"/>
    <col min="10" max="10" width="3" customWidth="1"/>
    <col min="11" max="11" width="18.7109375" customWidth="1"/>
    <col min="13" max="13" width="3" customWidth="1"/>
    <col min="14" max="14" width="18.7109375" customWidth="1"/>
    <col min="16" max="16" width="3" customWidth="1"/>
    <col min="17" max="17" width="18.7109375" customWidth="1"/>
    <col min="19" max="19" width="3" customWidth="1"/>
    <col min="20" max="20" width="18.7109375" customWidth="1"/>
    <col min="22" max="22" width="3" customWidth="1"/>
    <col min="23" max="23" width="18.7109375" customWidth="1"/>
    <col min="25" max="25" width="3" customWidth="1"/>
    <col min="26" max="26" width="18.7109375" customWidth="1"/>
    <col min="28" max="28" width="3" customWidth="1"/>
    <col min="29" max="29" width="18.7109375" customWidth="1"/>
    <col min="31" max="31" width="3" customWidth="1"/>
    <col min="32" max="32" width="18.7109375" customWidth="1"/>
    <col min="34" max="34" width="3" customWidth="1"/>
    <col min="35" max="35" width="18.7109375" customWidth="1"/>
    <col min="37" max="37" width="3" customWidth="1"/>
  </cols>
  <sheetData>
    <row r="1" spans="1:60" x14ac:dyDescent="0.25">
      <c r="B1" s="144" t="s">
        <v>63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AJ1" s="146" t="s">
        <v>64</v>
      </c>
    </row>
    <row r="2" spans="1:60" ht="30.75" customHeight="1" x14ac:dyDescent="0.25">
      <c r="A2" s="231"/>
      <c r="B2" s="297" t="s">
        <v>89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8"/>
    </row>
    <row r="4" spans="1:60" x14ac:dyDescent="0.25">
      <c r="B4" s="274" t="s">
        <v>65</v>
      </c>
      <c r="C4" s="275"/>
      <c r="D4" s="150"/>
      <c r="E4" s="274" t="s">
        <v>67</v>
      </c>
      <c r="F4" s="275"/>
      <c r="G4" s="150"/>
      <c r="H4" s="274" t="s">
        <v>68</v>
      </c>
      <c r="I4" s="275"/>
      <c r="J4" s="150"/>
      <c r="K4" s="280" t="s">
        <v>69</v>
      </c>
      <c r="L4" s="281"/>
      <c r="M4" s="150"/>
      <c r="N4" s="280" t="s">
        <v>70</v>
      </c>
      <c r="O4" s="281"/>
      <c r="P4" s="150"/>
      <c r="Q4" s="280" t="s">
        <v>71</v>
      </c>
      <c r="R4" s="281"/>
      <c r="S4" s="150"/>
      <c r="T4" s="301" t="s">
        <v>76</v>
      </c>
      <c r="U4" s="302"/>
      <c r="V4" s="150"/>
      <c r="W4" s="301" t="s">
        <v>77</v>
      </c>
      <c r="X4" s="302"/>
      <c r="Y4" s="150"/>
      <c r="Z4" s="301" t="s">
        <v>78</v>
      </c>
      <c r="AA4" s="302"/>
      <c r="AB4" s="150"/>
      <c r="AC4" s="299" t="s">
        <v>79</v>
      </c>
      <c r="AD4" s="300"/>
      <c r="AE4" s="150"/>
      <c r="AF4" s="299" t="s">
        <v>80</v>
      </c>
      <c r="AG4" s="300"/>
      <c r="AH4" s="150"/>
      <c r="AI4" s="299" t="s">
        <v>81</v>
      </c>
      <c r="AJ4" s="300"/>
    </row>
    <row r="5" spans="1:60" x14ac:dyDescent="0.25">
      <c r="B5" s="153" t="s">
        <v>1</v>
      </c>
      <c r="C5" s="153" t="s">
        <v>2</v>
      </c>
      <c r="D5" s="154"/>
      <c r="E5" s="153" t="s">
        <v>1</v>
      </c>
      <c r="F5" s="153" t="s">
        <v>2</v>
      </c>
      <c r="G5" s="154"/>
      <c r="H5" s="153" t="s">
        <v>1</v>
      </c>
      <c r="I5" s="153" t="s">
        <v>2</v>
      </c>
      <c r="J5" s="148"/>
      <c r="K5" s="155" t="s">
        <v>1</v>
      </c>
      <c r="L5" s="155" t="s">
        <v>2</v>
      </c>
      <c r="M5" s="148"/>
      <c r="N5" s="155" t="s">
        <v>1</v>
      </c>
      <c r="O5" s="155" t="s">
        <v>2</v>
      </c>
      <c r="P5" s="148"/>
      <c r="Q5" s="155" t="s">
        <v>1</v>
      </c>
      <c r="R5" s="155" t="s">
        <v>2</v>
      </c>
      <c r="S5" s="148"/>
      <c r="T5" s="156" t="s">
        <v>1</v>
      </c>
      <c r="U5" s="156" t="s">
        <v>2</v>
      </c>
      <c r="V5" s="148"/>
      <c r="W5" s="156" t="s">
        <v>1</v>
      </c>
      <c r="X5" s="156" t="s">
        <v>2</v>
      </c>
      <c r="Y5" s="148"/>
      <c r="Z5" s="156" t="s">
        <v>1</v>
      </c>
      <c r="AA5" s="156" t="s">
        <v>2</v>
      </c>
      <c r="AB5" s="148"/>
      <c r="AC5" s="198" t="s">
        <v>1</v>
      </c>
      <c r="AD5" s="198" t="s">
        <v>2</v>
      </c>
      <c r="AE5" s="148"/>
      <c r="AF5" s="198" t="s">
        <v>1</v>
      </c>
      <c r="AG5" s="198" t="s">
        <v>2</v>
      </c>
      <c r="AH5" s="148"/>
      <c r="AI5" s="198" t="s">
        <v>1</v>
      </c>
      <c r="AJ5" s="198" t="s">
        <v>2</v>
      </c>
      <c r="BE5" t="s">
        <v>94</v>
      </c>
    </row>
    <row r="6" spans="1:60" x14ac:dyDescent="0.25">
      <c r="B6" s="199" t="s">
        <v>0</v>
      </c>
      <c r="C6" s="200">
        <f>JANVIER!$C$42</f>
        <v>6446.64</v>
      </c>
      <c r="E6" s="199" t="s">
        <v>0</v>
      </c>
      <c r="F6" s="200">
        <f>FEVRIER!$C$42</f>
        <v>7809.94</v>
      </c>
      <c r="H6" s="199" t="s">
        <v>0</v>
      </c>
      <c r="I6" s="200">
        <f>MARS!$C$42</f>
        <v>6334.62</v>
      </c>
      <c r="K6" s="199" t="s">
        <v>0</v>
      </c>
      <c r="L6" s="200">
        <f>AVRIL!$C$42</f>
        <v>6993.8</v>
      </c>
      <c r="N6" s="199" t="s">
        <v>0</v>
      </c>
      <c r="O6" s="200">
        <f>MAI!$C$42</f>
        <v>6371.87</v>
      </c>
      <c r="Q6" s="199" t="s">
        <v>0</v>
      </c>
      <c r="R6" s="200">
        <f>JUIN!$C$42</f>
        <v>6218.3899999999994</v>
      </c>
      <c r="T6" s="199" t="s">
        <v>0</v>
      </c>
      <c r="U6" s="200">
        <f>JUILLET!$C$42</f>
        <v>6446.64</v>
      </c>
      <c r="W6" s="199" t="s">
        <v>0</v>
      </c>
      <c r="X6" s="200">
        <f>AOUT!$C$42</f>
        <v>6446.64</v>
      </c>
      <c r="Z6" s="199" t="s">
        <v>0</v>
      </c>
      <c r="AA6" s="200">
        <f>SEPTEMBRE!$C$42</f>
        <v>6446.64</v>
      </c>
      <c r="AC6" s="199" t="s">
        <v>0</v>
      </c>
      <c r="AD6" s="200">
        <f>OCTOBRE!$C$42</f>
        <v>6446.64</v>
      </c>
      <c r="AF6" s="199" t="s">
        <v>0</v>
      </c>
      <c r="AG6" s="200">
        <f>NOVEMBRE!$C$42</f>
        <v>6446.64</v>
      </c>
      <c r="AI6" s="199" t="s">
        <v>0</v>
      </c>
      <c r="AJ6" s="200">
        <f>DECEMBRE!$C$42</f>
        <v>6446.64</v>
      </c>
    </row>
    <row r="7" spans="1:60" s="148" customFormat="1" x14ac:dyDescent="0.25">
      <c r="B7" s="201" t="s">
        <v>3</v>
      </c>
      <c r="C7" s="202">
        <f>JANVIER!$H$42</f>
        <v>3402.9099999999994</v>
      </c>
      <c r="D7"/>
      <c r="E7" s="201" t="s">
        <v>3</v>
      </c>
      <c r="F7" s="202">
        <f>FEVRIER!$H$42</f>
        <v>3473.7499999999995</v>
      </c>
      <c r="G7"/>
      <c r="H7" s="201" t="s">
        <v>3</v>
      </c>
      <c r="I7" s="202">
        <f>MARS!$H$42</f>
        <v>3367.7499999999991</v>
      </c>
      <c r="J7"/>
      <c r="K7" s="201" t="s">
        <v>3</v>
      </c>
      <c r="L7" s="202">
        <f>AVRIL!$H$42</f>
        <v>3495.8799999999992</v>
      </c>
      <c r="M7"/>
      <c r="N7" s="201" t="s">
        <v>3</v>
      </c>
      <c r="O7" s="202">
        <f>MAI!$H$42</f>
        <v>3434.6299999999992</v>
      </c>
      <c r="P7"/>
      <c r="Q7" s="201" t="s">
        <v>3</v>
      </c>
      <c r="R7" s="202">
        <f>JUIN!$H$42</f>
        <v>3401.9199999999996</v>
      </c>
      <c r="S7"/>
      <c r="T7" s="201" t="s">
        <v>3</v>
      </c>
      <c r="U7" s="202">
        <f>JUILLET!$H$42</f>
        <v>3441.9099999999994</v>
      </c>
      <c r="V7"/>
      <c r="W7" s="201" t="s">
        <v>3</v>
      </c>
      <c r="X7" s="202">
        <f>AOUT!$H$42</f>
        <v>3441.9099999999994</v>
      </c>
      <c r="Y7"/>
      <c r="Z7" s="201" t="s">
        <v>3</v>
      </c>
      <c r="AA7" s="202">
        <f>SEPTEMBRE!$H$42</f>
        <v>3424.9099999999994</v>
      </c>
      <c r="AB7"/>
      <c r="AC7" s="201" t="s">
        <v>3</v>
      </c>
      <c r="AD7" s="202">
        <f>OCTOBRE!$H$42</f>
        <v>3398.9099999999994</v>
      </c>
      <c r="AE7"/>
      <c r="AF7" s="201" t="s">
        <v>3</v>
      </c>
      <c r="AG7" s="202">
        <f>NOVEMBRE!$H$42</f>
        <v>3398.9099999999994</v>
      </c>
      <c r="AH7"/>
      <c r="AI7" s="201" t="s">
        <v>3</v>
      </c>
      <c r="AJ7" s="202">
        <f>DECEMBRE!$H$42</f>
        <v>3398.9099999999994</v>
      </c>
    </row>
    <row r="8" spans="1:60" x14ac:dyDescent="0.25">
      <c r="A8" s="268"/>
      <c r="B8" s="273" t="s">
        <v>66</v>
      </c>
      <c r="C8" s="273"/>
      <c r="D8" s="151"/>
      <c r="E8" s="276" t="s">
        <v>66</v>
      </c>
      <c r="F8" s="277"/>
      <c r="G8" s="151"/>
      <c r="H8" s="273" t="s">
        <v>66</v>
      </c>
      <c r="I8" s="273"/>
      <c r="K8" s="282" t="s">
        <v>66</v>
      </c>
      <c r="L8" s="282"/>
      <c r="N8" s="282" t="s">
        <v>66</v>
      </c>
      <c r="O8" s="282"/>
      <c r="Q8" s="282" t="s">
        <v>66</v>
      </c>
      <c r="R8" s="282"/>
      <c r="T8" s="289" t="s">
        <v>66</v>
      </c>
      <c r="U8" s="289"/>
      <c r="W8" s="289" t="s">
        <v>66</v>
      </c>
      <c r="X8" s="289"/>
      <c r="Z8" s="289" t="s">
        <v>66</v>
      </c>
      <c r="AA8" s="289"/>
      <c r="AC8" s="294" t="s">
        <v>66</v>
      </c>
      <c r="AD8" s="294"/>
      <c r="AF8" s="294" t="s">
        <v>66</v>
      </c>
      <c r="AG8" s="294"/>
      <c r="AI8" s="294" t="s">
        <v>66</v>
      </c>
      <c r="AJ8" s="294"/>
      <c r="BE8" s="158" t="s">
        <v>49</v>
      </c>
      <c r="BF8" s="158" t="s">
        <v>92</v>
      </c>
      <c r="BG8" s="158" t="s">
        <v>93</v>
      </c>
      <c r="BH8" s="158" t="s">
        <v>172</v>
      </c>
    </row>
    <row r="9" spans="1:60" x14ac:dyDescent="0.25">
      <c r="A9" s="268"/>
      <c r="B9" s="167" t="s">
        <v>265</v>
      </c>
      <c r="C9" s="152">
        <v>36</v>
      </c>
      <c r="D9" s="151"/>
      <c r="E9" s="167" t="s">
        <v>302</v>
      </c>
      <c r="F9" s="152">
        <v>17.48</v>
      </c>
      <c r="G9" s="151"/>
      <c r="H9" s="167"/>
      <c r="I9" s="152"/>
      <c r="K9" s="167"/>
      <c r="L9" s="152"/>
      <c r="N9" s="167"/>
      <c r="O9" s="152"/>
      <c r="Q9" s="167"/>
      <c r="R9" s="152"/>
      <c r="T9" s="167"/>
      <c r="U9" s="152"/>
      <c r="W9" s="167"/>
      <c r="X9" s="152"/>
      <c r="Z9" s="167"/>
      <c r="AA9" s="152"/>
      <c r="AC9" s="167"/>
      <c r="AD9" s="152"/>
      <c r="AF9" s="167"/>
      <c r="AG9" s="152"/>
      <c r="AI9" s="167"/>
      <c r="AJ9" s="152"/>
      <c r="BE9" s="158"/>
      <c r="BF9" s="159"/>
      <c r="BG9" s="159"/>
      <c r="BH9" s="159"/>
    </row>
    <row r="10" spans="1:60" x14ac:dyDescent="0.25">
      <c r="A10" s="268"/>
      <c r="B10" s="168" t="s">
        <v>274</v>
      </c>
      <c r="C10" s="22">
        <v>250</v>
      </c>
      <c r="E10" s="168" t="s">
        <v>304</v>
      </c>
      <c r="F10" s="22">
        <v>708.42</v>
      </c>
      <c r="H10" s="168"/>
      <c r="I10" s="22"/>
      <c r="K10" s="168"/>
      <c r="L10" s="22"/>
      <c r="N10" s="168"/>
      <c r="O10" s="22"/>
      <c r="Q10" s="168"/>
      <c r="R10" s="22"/>
      <c r="T10" s="168"/>
      <c r="U10" s="22"/>
      <c r="W10" s="168"/>
      <c r="X10" s="22"/>
      <c r="Z10" s="168"/>
      <c r="AA10" s="22"/>
      <c r="AC10" s="168"/>
      <c r="AD10" s="22"/>
      <c r="AF10" s="168"/>
      <c r="AG10" s="22"/>
      <c r="AI10" s="168"/>
      <c r="AJ10" s="22"/>
      <c r="BE10" s="158" t="s">
        <v>65</v>
      </c>
      <c r="BF10" s="159">
        <f>$C$6+$C$12</f>
        <v>6732.64</v>
      </c>
      <c r="BG10" s="159"/>
      <c r="BH10" s="159"/>
    </row>
    <row r="11" spans="1:60" x14ac:dyDescent="0.25">
      <c r="A11" s="268"/>
      <c r="B11" s="169"/>
      <c r="C11" s="157"/>
      <c r="E11" s="169" t="s">
        <v>310</v>
      </c>
      <c r="F11" s="157">
        <v>12.59</v>
      </c>
      <c r="H11" s="169"/>
      <c r="I11" s="157"/>
      <c r="K11" s="169"/>
      <c r="L11" s="157"/>
      <c r="N11" s="169"/>
      <c r="O11" s="157"/>
      <c r="Q11" s="169"/>
      <c r="R11" s="157"/>
      <c r="T11" s="169"/>
      <c r="U11" s="157"/>
      <c r="W11" s="169"/>
      <c r="X11" s="157"/>
      <c r="Z11" s="169"/>
      <c r="AA11" s="157"/>
      <c r="AC11" s="169"/>
      <c r="AD11" s="157"/>
      <c r="AF11" s="169"/>
      <c r="AG11" s="157"/>
      <c r="AI11" s="169"/>
      <c r="AJ11" s="157"/>
      <c r="BE11" s="158"/>
      <c r="BF11" s="159"/>
      <c r="BG11" s="159">
        <f>$C$7+$C$20</f>
        <v>4303.74</v>
      </c>
      <c r="BH11" s="159">
        <f>IF($C$23="","",$C$23)</f>
        <v>3273.6</v>
      </c>
    </row>
    <row r="12" spans="1:60" x14ac:dyDescent="0.25">
      <c r="A12" s="268"/>
      <c r="B12" s="104" t="s">
        <v>6</v>
      </c>
      <c r="C12" s="206">
        <f>SUM(C9:C11)</f>
        <v>286</v>
      </c>
      <c r="D12" s="150"/>
      <c r="E12" s="104" t="s">
        <v>6</v>
      </c>
      <c r="F12" s="206">
        <f>SUM(F9:F11)</f>
        <v>738.49</v>
      </c>
      <c r="G12" s="150"/>
      <c r="H12" s="104" t="s">
        <v>6</v>
      </c>
      <c r="I12" s="206">
        <f>SUM(I9:I11)</f>
        <v>0</v>
      </c>
      <c r="J12" s="150"/>
      <c r="K12" s="104" t="s">
        <v>6</v>
      </c>
      <c r="L12" s="206">
        <f>SUM(L9:L11)</f>
        <v>0</v>
      </c>
      <c r="M12" s="150"/>
      <c r="N12" s="104" t="s">
        <v>6</v>
      </c>
      <c r="O12" s="206">
        <f>SUM(O9:O11)</f>
        <v>0</v>
      </c>
      <c r="P12" s="150"/>
      <c r="Q12" s="104" t="s">
        <v>6</v>
      </c>
      <c r="R12" s="206">
        <f>SUM(R9:R11)</f>
        <v>0</v>
      </c>
      <c r="S12" s="150"/>
      <c r="T12" s="104" t="s">
        <v>6</v>
      </c>
      <c r="U12" s="206">
        <f>SUM(U9:U11)</f>
        <v>0</v>
      </c>
      <c r="V12" s="150"/>
      <c r="W12" s="104" t="s">
        <v>6</v>
      </c>
      <c r="X12" s="206">
        <f>SUM(X9:X11)</f>
        <v>0</v>
      </c>
      <c r="Y12" s="150"/>
      <c r="Z12" s="104" t="s">
        <v>6</v>
      </c>
      <c r="AA12" s="206">
        <f>SUM(AA9:AA11)</f>
        <v>0</v>
      </c>
      <c r="AB12" s="150"/>
      <c r="AC12" s="104" t="s">
        <v>6</v>
      </c>
      <c r="AD12" s="206">
        <f>SUM(AD9:AD11)</f>
        <v>0</v>
      </c>
      <c r="AE12" s="150"/>
      <c r="AF12" s="104" t="s">
        <v>6</v>
      </c>
      <c r="AG12" s="206">
        <f>SUM(AG9:AG11)</f>
        <v>0</v>
      </c>
      <c r="AH12" s="150"/>
      <c r="AI12" s="104" t="s">
        <v>6</v>
      </c>
      <c r="AJ12" s="206">
        <f>SUM(AJ9:AJ11)</f>
        <v>0</v>
      </c>
      <c r="BE12" s="158"/>
      <c r="BF12" s="159"/>
      <c r="BG12" s="159"/>
      <c r="BH12" s="159"/>
    </row>
    <row r="13" spans="1:60" x14ac:dyDescent="0.25">
      <c r="A13" s="268"/>
      <c r="B13" s="273" t="s">
        <v>72</v>
      </c>
      <c r="C13" s="273"/>
      <c r="D13" s="151"/>
      <c r="E13" s="276" t="s">
        <v>73</v>
      </c>
      <c r="F13" s="277"/>
      <c r="G13" s="151"/>
      <c r="H13" s="273" t="s">
        <v>74</v>
      </c>
      <c r="I13" s="273"/>
      <c r="K13" s="282" t="s">
        <v>75</v>
      </c>
      <c r="L13" s="282"/>
      <c r="N13" s="282" t="s">
        <v>82</v>
      </c>
      <c r="O13" s="282"/>
      <c r="Q13" s="282" t="s">
        <v>83</v>
      </c>
      <c r="R13" s="282"/>
      <c r="T13" s="289" t="s">
        <v>203</v>
      </c>
      <c r="U13" s="289"/>
      <c r="W13" s="289" t="s">
        <v>84</v>
      </c>
      <c r="X13" s="289"/>
      <c r="Z13" s="289" t="s">
        <v>85</v>
      </c>
      <c r="AA13" s="289"/>
      <c r="AC13" s="294" t="s">
        <v>86</v>
      </c>
      <c r="AD13" s="294"/>
      <c r="AF13" s="294" t="s">
        <v>87</v>
      </c>
      <c r="AG13" s="294"/>
      <c r="AI13" s="294" t="s">
        <v>88</v>
      </c>
      <c r="AJ13" s="294"/>
      <c r="BE13" s="158" t="s">
        <v>67</v>
      </c>
      <c r="BF13" s="159">
        <f>$F$6+$F$12</f>
        <v>8548.43</v>
      </c>
      <c r="BG13" s="159"/>
      <c r="BH13" s="159"/>
    </row>
    <row r="14" spans="1:60" x14ac:dyDescent="0.25">
      <c r="A14" s="268"/>
      <c r="B14" s="167" t="s">
        <v>209</v>
      </c>
      <c r="C14" s="152">
        <v>0</v>
      </c>
      <c r="D14" s="151"/>
      <c r="E14" s="167"/>
      <c r="F14" s="152"/>
      <c r="G14" s="151"/>
      <c r="H14" s="167"/>
      <c r="I14" s="152"/>
      <c r="K14" s="167" t="s">
        <v>209</v>
      </c>
      <c r="L14" s="152">
        <v>580</v>
      </c>
      <c r="N14" s="167"/>
      <c r="O14" s="152"/>
      <c r="Q14" s="167"/>
      <c r="R14" s="152"/>
      <c r="T14" s="167" t="s">
        <v>209</v>
      </c>
      <c r="U14" s="152">
        <v>580</v>
      </c>
      <c r="W14" s="167"/>
      <c r="X14" s="152"/>
      <c r="Z14" s="167" t="s">
        <v>222</v>
      </c>
      <c r="AA14" s="152">
        <v>49.9</v>
      </c>
      <c r="AC14" s="167" t="s">
        <v>209</v>
      </c>
      <c r="AD14" s="152">
        <v>580</v>
      </c>
      <c r="AF14" s="167"/>
      <c r="AG14" s="152"/>
      <c r="AI14" s="167" t="s">
        <v>212</v>
      </c>
      <c r="AJ14" s="152">
        <v>64.5</v>
      </c>
      <c r="BE14" s="158"/>
      <c r="BF14" s="159"/>
      <c r="BG14" s="159">
        <f>$F$7+$F$20</f>
        <v>3473.7499999999995</v>
      </c>
      <c r="BH14" s="159">
        <f>$F$23</f>
        <v>4375.579999999999</v>
      </c>
    </row>
    <row r="15" spans="1:60" x14ac:dyDescent="0.25">
      <c r="A15" s="268"/>
      <c r="B15" s="168" t="s">
        <v>210</v>
      </c>
      <c r="C15" s="22">
        <v>848.78</v>
      </c>
      <c r="D15" s="151"/>
      <c r="E15" s="168"/>
      <c r="F15" s="22"/>
      <c r="G15" s="151"/>
      <c r="H15" s="168"/>
      <c r="I15" s="22"/>
      <c r="K15" s="168" t="s">
        <v>211</v>
      </c>
      <c r="L15" s="22">
        <v>52.05</v>
      </c>
      <c r="N15" s="168"/>
      <c r="O15" s="22"/>
      <c r="Q15" s="168"/>
      <c r="R15" s="22"/>
      <c r="T15" s="168" t="s">
        <v>211</v>
      </c>
      <c r="U15" s="22">
        <v>46.5</v>
      </c>
      <c r="W15" s="168"/>
      <c r="X15" s="22"/>
      <c r="Z15" s="168"/>
      <c r="AA15" s="22"/>
      <c r="AC15" s="168" t="s">
        <v>211</v>
      </c>
      <c r="AD15" s="22">
        <v>46.5</v>
      </c>
      <c r="AF15" s="168"/>
      <c r="AG15" s="22"/>
      <c r="AI15" s="168"/>
      <c r="AJ15" s="22"/>
      <c r="BE15" s="158"/>
      <c r="BF15" s="159"/>
      <c r="BG15" s="159"/>
      <c r="BH15" s="159"/>
    </row>
    <row r="16" spans="1:60" x14ac:dyDescent="0.25">
      <c r="A16" s="268"/>
      <c r="B16" s="168" t="s">
        <v>211</v>
      </c>
      <c r="C16" s="22">
        <v>52.05</v>
      </c>
      <c r="D16" s="151"/>
      <c r="E16" s="168"/>
      <c r="F16" s="22"/>
      <c r="G16" s="151"/>
      <c r="H16" s="168"/>
      <c r="I16" s="22"/>
      <c r="K16" s="168"/>
      <c r="L16" s="22"/>
      <c r="N16" s="168"/>
      <c r="O16" s="22"/>
      <c r="Q16" s="168"/>
      <c r="R16" s="22"/>
      <c r="T16" s="168"/>
      <c r="U16" s="22"/>
      <c r="W16" s="168"/>
      <c r="X16" s="22"/>
      <c r="Z16" s="168"/>
      <c r="AA16" s="22"/>
      <c r="AC16" s="168"/>
      <c r="AD16" s="22"/>
      <c r="AF16" s="168"/>
      <c r="AG16" s="22"/>
      <c r="AI16" s="168"/>
      <c r="AJ16" s="22"/>
      <c r="BE16" s="158" t="s">
        <v>68</v>
      </c>
      <c r="BF16" s="159">
        <f>$I$6+$I$12</f>
        <v>6334.62</v>
      </c>
      <c r="BG16" s="159"/>
      <c r="BH16" s="159"/>
    </row>
    <row r="17" spans="1:60" x14ac:dyDescent="0.25">
      <c r="A17" s="268"/>
      <c r="B17" s="168"/>
      <c r="C17" s="22"/>
      <c r="D17" s="151"/>
      <c r="E17" s="168"/>
      <c r="F17" s="22"/>
      <c r="G17" s="151"/>
      <c r="H17" s="168"/>
      <c r="I17" s="22"/>
      <c r="K17" s="168"/>
      <c r="L17" s="22"/>
      <c r="N17" s="168"/>
      <c r="O17" s="22"/>
      <c r="Q17" s="168"/>
      <c r="R17" s="22"/>
      <c r="T17" s="168"/>
      <c r="U17" s="22"/>
      <c r="W17" s="168"/>
      <c r="X17" s="22"/>
      <c r="Z17" s="168"/>
      <c r="AA17" s="22"/>
      <c r="AC17" s="168"/>
      <c r="AD17" s="22"/>
      <c r="AF17" s="168"/>
      <c r="AG17" s="22"/>
      <c r="AI17" s="168"/>
      <c r="AJ17" s="22"/>
      <c r="BE17" s="158"/>
      <c r="BF17" s="159"/>
      <c r="BG17" s="159">
        <f>$I$7+$I$20</f>
        <v>3367.7499999999991</v>
      </c>
      <c r="BH17" s="159">
        <f>$I$23</f>
        <v>5205.0999999999995</v>
      </c>
    </row>
    <row r="18" spans="1:60" x14ac:dyDescent="0.25">
      <c r="A18" s="268"/>
      <c r="B18" s="168"/>
      <c r="C18" s="22"/>
      <c r="D18" s="151"/>
      <c r="E18" s="168"/>
      <c r="F18" s="22"/>
      <c r="G18" s="151"/>
      <c r="H18" s="168"/>
      <c r="I18" s="22"/>
      <c r="K18" s="168"/>
      <c r="L18" s="22"/>
      <c r="N18" s="168"/>
      <c r="O18" s="22"/>
      <c r="Q18" s="168"/>
      <c r="R18" s="22"/>
      <c r="T18" s="168"/>
      <c r="U18" s="22"/>
      <c r="W18" s="168"/>
      <c r="X18" s="22"/>
      <c r="Z18" s="168"/>
      <c r="AA18" s="22"/>
      <c r="AC18" s="168"/>
      <c r="AD18" s="22"/>
      <c r="AF18" s="168"/>
      <c r="AG18" s="22"/>
      <c r="AI18" s="168"/>
      <c r="AJ18" s="22"/>
      <c r="BE18" s="158"/>
      <c r="BF18" s="159"/>
      <c r="BG18" s="159"/>
      <c r="BH18" s="159"/>
    </row>
    <row r="19" spans="1:60" x14ac:dyDescent="0.25">
      <c r="A19" s="268"/>
      <c r="B19" s="168"/>
      <c r="C19" s="22"/>
      <c r="D19" s="151"/>
      <c r="E19" s="168"/>
      <c r="F19" s="22"/>
      <c r="G19" s="151"/>
      <c r="H19" s="168"/>
      <c r="I19" s="22"/>
      <c r="K19" s="168"/>
      <c r="L19" s="22"/>
      <c r="N19" s="168"/>
      <c r="O19" s="22"/>
      <c r="Q19" s="168"/>
      <c r="R19" s="22"/>
      <c r="T19" s="168"/>
      <c r="U19" s="22"/>
      <c r="W19" s="168"/>
      <c r="X19" s="22"/>
      <c r="Z19" s="168"/>
      <c r="AA19" s="22"/>
      <c r="AC19" s="168"/>
      <c r="AD19" s="22"/>
      <c r="AF19" s="168"/>
      <c r="AG19" s="22"/>
      <c r="AI19" s="168"/>
      <c r="AJ19" s="22"/>
      <c r="BE19" s="158" t="s">
        <v>69</v>
      </c>
      <c r="BF19" s="159">
        <f>$L$6+$L$12</f>
        <v>6993.8</v>
      </c>
      <c r="BG19" s="159"/>
      <c r="BH19" s="159"/>
    </row>
    <row r="20" spans="1:60" x14ac:dyDescent="0.25">
      <c r="A20" s="268"/>
      <c r="B20" s="203" t="s">
        <v>6</v>
      </c>
      <c r="C20" s="204">
        <f>SUM(C14:C19)</f>
        <v>900.82999999999993</v>
      </c>
      <c r="D20" s="205"/>
      <c r="E20" s="203" t="s">
        <v>6</v>
      </c>
      <c r="F20" s="204">
        <f>SUM(F14:F19)</f>
        <v>0</v>
      </c>
      <c r="G20" s="205"/>
      <c r="H20" s="203" t="s">
        <v>6</v>
      </c>
      <c r="I20" s="204">
        <f>SUM(I14:I19)</f>
        <v>0</v>
      </c>
      <c r="J20" s="150"/>
      <c r="K20" s="203" t="s">
        <v>6</v>
      </c>
      <c r="L20" s="204">
        <f>SUM(L14:L19)</f>
        <v>632.04999999999995</v>
      </c>
      <c r="M20" s="150"/>
      <c r="N20" s="203" t="s">
        <v>6</v>
      </c>
      <c r="O20" s="204">
        <f>SUM(O14:O19)</f>
        <v>0</v>
      </c>
      <c r="P20" s="150"/>
      <c r="Q20" s="203" t="s">
        <v>6</v>
      </c>
      <c r="R20" s="204">
        <f>SUM(R14:R19)</f>
        <v>0</v>
      </c>
      <c r="S20" s="150"/>
      <c r="T20" s="203" t="s">
        <v>6</v>
      </c>
      <c r="U20" s="204">
        <f>SUM(U14:U19)</f>
        <v>626.5</v>
      </c>
      <c r="V20" s="150"/>
      <c r="W20" s="203" t="s">
        <v>6</v>
      </c>
      <c r="X20" s="204">
        <f>SUM(X14:X19)</f>
        <v>0</v>
      </c>
      <c r="Y20" s="150"/>
      <c r="Z20" s="203" t="s">
        <v>6</v>
      </c>
      <c r="AA20" s="204">
        <f>SUM(AA14:AA19)</f>
        <v>49.9</v>
      </c>
      <c r="AB20" s="150"/>
      <c r="AC20" s="203" t="s">
        <v>6</v>
      </c>
      <c r="AD20" s="204">
        <f>SUM(AD14:AD19)</f>
        <v>626.5</v>
      </c>
      <c r="AE20" s="150"/>
      <c r="AF20" s="203" t="s">
        <v>6</v>
      </c>
      <c r="AG20" s="204">
        <f>SUM(AG14:AG19)</f>
        <v>0</v>
      </c>
      <c r="AH20" s="150"/>
      <c r="AI20" s="203" t="s">
        <v>6</v>
      </c>
      <c r="AJ20" s="204">
        <f>SUM(AJ14:AJ19)</f>
        <v>64.5</v>
      </c>
      <c r="BE20" s="158"/>
      <c r="BF20" s="159"/>
      <c r="BG20" s="159">
        <f>$L$7+$L$20</f>
        <v>4127.9299999999994</v>
      </c>
      <c r="BH20" s="159">
        <f>$L$23</f>
        <v>3984.8300000000004</v>
      </c>
    </row>
    <row r="21" spans="1:60" x14ac:dyDescent="0.25">
      <c r="C21" s="149"/>
      <c r="F21" s="149"/>
      <c r="I21" s="149"/>
      <c r="L21" s="149"/>
      <c r="O21" s="149"/>
      <c r="R21" s="149"/>
      <c r="U21" s="149"/>
      <c r="X21" s="149"/>
      <c r="AA21" s="149"/>
      <c r="AD21" s="149"/>
      <c r="AG21" s="149"/>
      <c r="AJ21" s="149"/>
      <c r="BE21" s="158"/>
      <c r="BF21" s="159"/>
      <c r="BG21" s="159"/>
      <c r="BH21" s="159"/>
    </row>
    <row r="22" spans="1:60" x14ac:dyDescent="0.25">
      <c r="B22" s="172" t="s">
        <v>90</v>
      </c>
      <c r="C22" s="173">
        <f>C6-C7-C20+C12</f>
        <v>2428.900000000001</v>
      </c>
      <c r="D22" s="150"/>
      <c r="E22" s="172" t="s">
        <v>90</v>
      </c>
      <c r="F22" s="173">
        <f>F6-F7-F20+F12</f>
        <v>5074.68</v>
      </c>
      <c r="G22" s="150"/>
      <c r="H22" s="172" t="s">
        <v>90</v>
      </c>
      <c r="I22" s="173">
        <f>I6-I7-I20+I12</f>
        <v>2966.8700000000008</v>
      </c>
      <c r="J22" s="150"/>
      <c r="K22" s="174" t="s">
        <v>90</v>
      </c>
      <c r="L22" s="175">
        <f>L6-L7-L20+L12</f>
        <v>2865.8700000000008</v>
      </c>
      <c r="M22" s="150"/>
      <c r="N22" s="174" t="s">
        <v>90</v>
      </c>
      <c r="O22" s="175">
        <f>O6-O7-O20+O12</f>
        <v>2937.2400000000007</v>
      </c>
      <c r="P22" s="150"/>
      <c r="Q22" s="174" t="s">
        <v>90</v>
      </c>
      <c r="R22" s="175">
        <f>R6-R7-R20+R12</f>
        <v>2816.47</v>
      </c>
      <c r="S22" s="150"/>
      <c r="T22" s="176" t="s">
        <v>90</v>
      </c>
      <c r="U22" s="177">
        <f>U6-U7-U20+U12</f>
        <v>2378.2300000000009</v>
      </c>
      <c r="V22" s="150"/>
      <c r="W22" s="176" t="s">
        <v>90</v>
      </c>
      <c r="X22" s="177">
        <f>X6-X7-X20+X12</f>
        <v>3004.7300000000009</v>
      </c>
      <c r="Y22" s="150"/>
      <c r="Z22" s="176" t="s">
        <v>90</v>
      </c>
      <c r="AA22" s="177">
        <f>AA6-AA7-AA20+AA12</f>
        <v>2971.8300000000008</v>
      </c>
      <c r="AB22" s="150"/>
      <c r="AC22" s="178" t="s">
        <v>90</v>
      </c>
      <c r="AD22" s="179">
        <f>AD6-AD7-AD20+AD12</f>
        <v>2421.2300000000009</v>
      </c>
      <c r="AE22" s="150"/>
      <c r="AF22" s="178" t="s">
        <v>90</v>
      </c>
      <c r="AG22" s="179">
        <f>AG6-AG7-AG20+AG12</f>
        <v>3047.7300000000009</v>
      </c>
      <c r="AH22" s="150"/>
      <c r="AI22" s="178" t="s">
        <v>90</v>
      </c>
      <c r="AJ22" s="179">
        <f>AJ6-AJ7-AJ20+AJ12</f>
        <v>2983.2300000000009</v>
      </c>
      <c r="BE22" s="158" t="s">
        <v>70</v>
      </c>
      <c r="BF22" s="159">
        <f>$O$6+$O$12</f>
        <v>6371.87</v>
      </c>
      <c r="BG22" s="159"/>
      <c r="BH22" s="159"/>
    </row>
    <row r="23" spans="1:60" x14ac:dyDescent="0.25">
      <c r="B23" s="172" t="s">
        <v>171</v>
      </c>
      <c r="C23" s="173">
        <f>SUM('JANVIER - SUIVI ENVELOPPES'!$F$5:$F$130)</f>
        <v>3273.6</v>
      </c>
      <c r="D23" s="150"/>
      <c r="E23" s="172" t="s">
        <v>171</v>
      </c>
      <c r="F23" s="173">
        <f>SUM('FEVRIER - SUIVI ENVELOPPES'!$F$5:$F$130)</f>
        <v>4375.579999999999</v>
      </c>
      <c r="G23" s="150"/>
      <c r="H23" s="172" t="s">
        <v>171</v>
      </c>
      <c r="I23" s="173">
        <f>SUM('MARS - SUIVI ENVELOPPES'!$F$5:$F$130)</f>
        <v>5205.0999999999995</v>
      </c>
      <c r="J23" s="150"/>
      <c r="K23" s="174" t="s">
        <v>171</v>
      </c>
      <c r="L23" s="175">
        <f>SUM('AVRIL - SUIVI ENVELOPPES'!$F$5:$F$130)</f>
        <v>3984.8300000000004</v>
      </c>
      <c r="M23" s="150"/>
      <c r="N23" s="174" t="s">
        <v>171</v>
      </c>
      <c r="O23" s="175">
        <f>SUM('MAI - SUIVI ENVELOPPES'!$F$5:$F$130)</f>
        <v>4237.96</v>
      </c>
      <c r="P23" s="150"/>
      <c r="Q23" s="174" t="s">
        <v>171</v>
      </c>
      <c r="R23" s="175">
        <f>SUM('JUIN - SUIVI ENVELOPPES'!$F$5:$F$130)</f>
        <v>25</v>
      </c>
      <c r="S23" s="150"/>
      <c r="T23" s="176" t="s">
        <v>171</v>
      </c>
      <c r="U23" s="177">
        <f>SUM('JUILLET - SUIVI ENVELOPPES'!$F$5:$F$130)</f>
        <v>0</v>
      </c>
      <c r="V23" s="150"/>
      <c r="W23" s="176" t="s">
        <v>171</v>
      </c>
      <c r="X23" s="177">
        <f>SUM('AOUT - SUIVI ENVELOPPES'!$F$5:$F$130)</f>
        <v>0</v>
      </c>
      <c r="Y23" s="150"/>
      <c r="Z23" s="176" t="s">
        <v>171</v>
      </c>
      <c r="AA23" s="177">
        <f>SUM('SEPTEMBRE - SUIVI ENVELOPPES'!$F$5:$F$130)</f>
        <v>0</v>
      </c>
      <c r="AB23" s="150"/>
      <c r="AC23" s="178" t="s">
        <v>171</v>
      </c>
      <c r="AD23" s="179">
        <f>SUM('OCTOBRE - SUIVI ENVELOPPES'!$F$5:$F$130)</f>
        <v>0</v>
      </c>
      <c r="AE23" s="150"/>
      <c r="AF23" s="178" t="s">
        <v>171</v>
      </c>
      <c r="AG23" s="179">
        <f>SUM('NOVEMBRE - SUIVI ENVELOPPES'!$F$5:$F$130)</f>
        <v>0</v>
      </c>
      <c r="AH23" s="150"/>
      <c r="AI23" s="178" t="s">
        <v>171</v>
      </c>
      <c r="AJ23" s="179">
        <f>SUM('DECEMBRE - SUIVI ENVELOPPES'!$F$5:$F$130)</f>
        <v>0</v>
      </c>
      <c r="BE23" s="158"/>
      <c r="BF23" s="159"/>
      <c r="BG23" s="159">
        <f>$O$7+$O$20</f>
        <v>3434.6299999999992</v>
      </c>
      <c r="BH23" s="159">
        <f>IF($O$23=""," ",$O$23)</f>
        <v>4237.96</v>
      </c>
    </row>
    <row r="24" spans="1:60" x14ac:dyDescent="0.25">
      <c r="B24" s="172" t="s">
        <v>175</v>
      </c>
      <c r="C24" s="173">
        <f>C22-C23</f>
        <v>-844.69999999999891</v>
      </c>
      <c r="D24" s="150"/>
      <c r="E24" s="172" t="s">
        <v>175</v>
      </c>
      <c r="F24" s="173">
        <f>F22-F23</f>
        <v>699.10000000000127</v>
      </c>
      <c r="G24" s="150"/>
      <c r="H24" s="172" t="s">
        <v>175</v>
      </c>
      <c r="I24" s="173">
        <f>I22-I23</f>
        <v>-2238.2299999999987</v>
      </c>
      <c r="J24" s="150"/>
      <c r="K24" s="174" t="s">
        <v>175</v>
      </c>
      <c r="L24" s="175">
        <f>L22-L23</f>
        <v>-1118.9599999999996</v>
      </c>
      <c r="M24" s="150"/>
      <c r="N24" s="174" t="s">
        <v>175</v>
      </c>
      <c r="O24" s="175">
        <f>O22-O23</f>
        <v>-1300.7199999999993</v>
      </c>
      <c r="P24" s="150"/>
      <c r="Q24" s="174" t="s">
        <v>175</v>
      </c>
      <c r="R24" s="175">
        <f>R22-R23</f>
        <v>2791.47</v>
      </c>
      <c r="S24" s="150"/>
      <c r="T24" s="176" t="s">
        <v>175</v>
      </c>
      <c r="U24" s="177">
        <f>U22-U23</f>
        <v>2378.2300000000009</v>
      </c>
      <c r="V24" s="150"/>
      <c r="W24" s="176" t="s">
        <v>175</v>
      </c>
      <c r="X24" s="177">
        <f>X22-X23</f>
        <v>3004.7300000000009</v>
      </c>
      <c r="Y24" s="150"/>
      <c r="Z24" s="176" t="s">
        <v>175</v>
      </c>
      <c r="AA24" s="177">
        <f>AA22-AA23</f>
        <v>2971.8300000000008</v>
      </c>
      <c r="AB24" s="150"/>
      <c r="AC24" s="178" t="s">
        <v>175</v>
      </c>
      <c r="AD24" s="179">
        <f>AD22-AD23</f>
        <v>2421.2300000000009</v>
      </c>
      <c r="AE24" s="150"/>
      <c r="AF24" s="178" t="s">
        <v>175</v>
      </c>
      <c r="AG24" s="179">
        <f>AG22-AG23</f>
        <v>3047.7300000000009</v>
      </c>
      <c r="AH24" s="150"/>
      <c r="AI24" s="178" t="s">
        <v>175</v>
      </c>
      <c r="AJ24" s="179">
        <f>AJ22-AJ23</f>
        <v>2983.2300000000009</v>
      </c>
      <c r="BE24" s="158"/>
      <c r="BF24" s="159"/>
      <c r="BG24" s="159"/>
      <c r="BH24" s="159"/>
    </row>
    <row r="25" spans="1:60" x14ac:dyDescent="0.25">
      <c r="BE25" s="158" t="s">
        <v>71</v>
      </c>
      <c r="BF25" s="159">
        <f>$R$6+$R$12</f>
        <v>6218.3899999999994</v>
      </c>
      <c r="BG25" s="159"/>
      <c r="BH25" s="159"/>
    </row>
    <row r="26" spans="1:60" x14ac:dyDescent="0.25">
      <c r="BE26" s="158"/>
      <c r="BF26" s="158"/>
      <c r="BG26" s="159">
        <f>$R$7+$R$20</f>
        <v>3401.9199999999996</v>
      </c>
      <c r="BH26" s="159">
        <f>$R$23</f>
        <v>25</v>
      </c>
    </row>
    <row r="27" spans="1:60" x14ac:dyDescent="0.25">
      <c r="BE27" s="158"/>
      <c r="BF27" s="159"/>
      <c r="BG27" s="159"/>
      <c r="BH27" s="159"/>
    </row>
    <row r="28" spans="1:60" x14ac:dyDescent="0.25">
      <c r="BE28" s="158" t="s">
        <v>76</v>
      </c>
      <c r="BF28" s="159">
        <f>$U$6+$U$12</f>
        <v>6446.64</v>
      </c>
      <c r="BG28" s="159"/>
      <c r="BH28" s="159"/>
    </row>
    <row r="29" spans="1:60" x14ac:dyDescent="0.25">
      <c r="BE29" s="158"/>
      <c r="BF29" s="159"/>
      <c r="BG29" s="159">
        <f>$U$7+$U$20</f>
        <v>4068.4099999999994</v>
      </c>
      <c r="BH29" s="159">
        <f>$U$23</f>
        <v>0</v>
      </c>
    </row>
    <row r="30" spans="1:60" x14ac:dyDescent="0.25">
      <c r="BE30" s="158"/>
      <c r="BF30" s="159"/>
      <c r="BG30" s="159"/>
      <c r="BH30" s="159"/>
    </row>
    <row r="31" spans="1:60" x14ac:dyDescent="0.25">
      <c r="BE31" s="158" t="s">
        <v>173</v>
      </c>
      <c r="BF31" s="159">
        <f>$X$6+$X$12</f>
        <v>6446.64</v>
      </c>
      <c r="BG31" s="159"/>
      <c r="BH31" s="159"/>
    </row>
    <row r="32" spans="1:60" x14ac:dyDescent="0.25">
      <c r="BE32" s="158"/>
      <c r="BF32" s="159"/>
      <c r="BG32" s="159">
        <f>$X$7+$X$20</f>
        <v>3441.9099999999994</v>
      </c>
      <c r="BH32" s="159">
        <f>$X$23</f>
        <v>0</v>
      </c>
    </row>
    <row r="33" spans="2:60" x14ac:dyDescent="0.25">
      <c r="BE33" s="158"/>
      <c r="BF33" s="159"/>
      <c r="BG33" s="159"/>
      <c r="BH33" s="159"/>
    </row>
    <row r="34" spans="2:60" x14ac:dyDescent="0.25">
      <c r="BE34" s="158" t="s">
        <v>78</v>
      </c>
      <c r="BF34" s="159">
        <f>$AA$6+$AA$12</f>
        <v>6446.64</v>
      </c>
      <c r="BG34" s="159"/>
      <c r="BH34" s="159"/>
    </row>
    <row r="35" spans="2:60" x14ac:dyDescent="0.25">
      <c r="BE35" s="158"/>
      <c r="BF35" s="159"/>
      <c r="BG35" s="159">
        <f>$AA$7+$AA$20</f>
        <v>3474.8099999999995</v>
      </c>
      <c r="BH35" s="159">
        <f>$AA$23</f>
        <v>0</v>
      </c>
    </row>
    <row r="36" spans="2:60" x14ac:dyDescent="0.25">
      <c r="BE36" s="158"/>
      <c r="BF36" s="159"/>
      <c r="BG36" s="159"/>
      <c r="BH36" s="159"/>
    </row>
    <row r="37" spans="2:60" x14ac:dyDescent="0.25">
      <c r="BE37" s="158" t="s">
        <v>79</v>
      </c>
      <c r="BF37" s="159">
        <f>$AD$6+$AD$12</f>
        <v>6446.64</v>
      </c>
      <c r="BG37" s="159"/>
      <c r="BH37" s="159"/>
    </row>
    <row r="38" spans="2:60" x14ac:dyDescent="0.25">
      <c r="BE38" s="158"/>
      <c r="BF38" s="159"/>
      <c r="BG38" s="159">
        <f>$AD$7+$AD$20</f>
        <v>4025.4099999999994</v>
      </c>
      <c r="BH38" s="159">
        <f>$AD$23</f>
        <v>0</v>
      </c>
    </row>
    <row r="39" spans="2:60" x14ac:dyDescent="0.25">
      <c r="BE39" s="158"/>
      <c r="BF39" s="159"/>
      <c r="BG39" s="159"/>
      <c r="BH39" s="159"/>
    </row>
    <row r="40" spans="2:60" x14ac:dyDescent="0.25">
      <c r="BE40" s="158" t="s">
        <v>80</v>
      </c>
      <c r="BF40" s="159">
        <f>$AG$6+$AG$12</f>
        <v>6446.64</v>
      </c>
      <c r="BG40" s="159"/>
      <c r="BH40" s="159"/>
    </row>
    <row r="41" spans="2:60" x14ac:dyDescent="0.25">
      <c r="BE41" s="158"/>
      <c r="BF41" s="159"/>
      <c r="BG41" s="159">
        <f>$AG$7+$AG$20</f>
        <v>3398.9099999999994</v>
      </c>
      <c r="BH41" s="159">
        <f>$AG$23</f>
        <v>0</v>
      </c>
    </row>
    <row r="42" spans="2:60" x14ac:dyDescent="0.25">
      <c r="B42" t="s">
        <v>95</v>
      </c>
      <c r="E42" t="s">
        <v>96</v>
      </c>
      <c r="H42" t="s">
        <v>97</v>
      </c>
      <c r="K42" t="s">
        <v>98</v>
      </c>
      <c r="N42" t="s">
        <v>99</v>
      </c>
      <c r="Q42" t="s">
        <v>100</v>
      </c>
      <c r="T42" t="s">
        <v>101</v>
      </c>
      <c r="W42" t="s">
        <v>102</v>
      </c>
      <c r="Z42" t="s">
        <v>103</v>
      </c>
      <c r="AC42" t="s">
        <v>104</v>
      </c>
      <c r="AF42" t="s">
        <v>105</v>
      </c>
      <c r="AI42" t="s">
        <v>106</v>
      </c>
      <c r="BE42" s="158"/>
      <c r="BF42" s="159"/>
      <c r="BG42" s="159"/>
      <c r="BH42" s="159"/>
    </row>
    <row r="43" spans="2:60" x14ac:dyDescent="0.25">
      <c r="B43" s="278"/>
      <c r="C43" s="279"/>
      <c r="D43" s="31"/>
      <c r="E43" s="278"/>
      <c r="F43" s="279"/>
      <c r="G43" s="31"/>
      <c r="H43" s="278"/>
      <c r="I43" s="279"/>
      <c r="J43" s="31"/>
      <c r="K43" s="287"/>
      <c r="L43" s="288"/>
      <c r="M43" s="31"/>
      <c r="N43" s="287"/>
      <c r="O43" s="288"/>
      <c r="P43" s="31"/>
      <c r="Q43" s="287"/>
      <c r="R43" s="288"/>
      <c r="S43" s="31"/>
      <c r="T43" s="290"/>
      <c r="U43" s="291"/>
      <c r="V43" s="31"/>
      <c r="W43" s="290"/>
      <c r="X43" s="291"/>
      <c r="Y43" s="31"/>
      <c r="Z43" s="290"/>
      <c r="AA43" s="291"/>
      <c r="AB43" s="31"/>
      <c r="AC43" s="295"/>
      <c r="AD43" s="296"/>
      <c r="AE43" s="31"/>
      <c r="AF43" s="295"/>
      <c r="AG43" s="296"/>
      <c r="AH43" s="31"/>
      <c r="AI43" s="295"/>
      <c r="AJ43" s="296"/>
      <c r="BE43" s="158" t="s">
        <v>81</v>
      </c>
      <c r="BF43" s="159">
        <f>$AJ$6+$AJ$12</f>
        <v>6446.64</v>
      </c>
      <c r="BG43" s="159"/>
      <c r="BH43" s="159"/>
    </row>
    <row r="44" spans="2:60" x14ac:dyDescent="0.25">
      <c r="B44" s="269"/>
      <c r="C44" s="270"/>
      <c r="D44" s="31"/>
      <c r="E44" s="269"/>
      <c r="F44" s="270"/>
      <c r="G44" s="31"/>
      <c r="H44" s="269"/>
      <c r="I44" s="270"/>
      <c r="J44" s="31"/>
      <c r="K44" s="285"/>
      <c r="L44" s="286"/>
      <c r="M44" s="31"/>
      <c r="N44" s="285"/>
      <c r="O44" s="286"/>
      <c r="P44" s="31"/>
      <c r="Q44" s="285"/>
      <c r="R44" s="286"/>
      <c r="S44" s="31"/>
      <c r="T44" s="292"/>
      <c r="U44" s="293"/>
      <c r="V44" s="31"/>
      <c r="W44" s="292"/>
      <c r="X44" s="293"/>
      <c r="Y44" s="31"/>
      <c r="Z44" s="292"/>
      <c r="AA44" s="293"/>
      <c r="AB44" s="31"/>
      <c r="AC44" s="303"/>
      <c r="AD44" s="304"/>
      <c r="AE44" s="31"/>
      <c r="AF44" s="303"/>
      <c r="AG44" s="304"/>
      <c r="AH44" s="31"/>
      <c r="AI44" s="303"/>
      <c r="AJ44" s="304"/>
      <c r="BE44" s="158"/>
      <c r="BF44" s="159"/>
      <c r="BG44" s="159">
        <f>$AJ$7+$AJ$20</f>
        <v>3463.4099999999994</v>
      </c>
      <c r="BH44" s="159">
        <f>$AJ$23</f>
        <v>0</v>
      </c>
    </row>
    <row r="45" spans="2:60" x14ac:dyDescent="0.25">
      <c r="B45" s="269"/>
      <c r="C45" s="270"/>
      <c r="D45" s="31"/>
      <c r="E45" s="269"/>
      <c r="F45" s="270"/>
      <c r="G45" s="31"/>
      <c r="H45" s="269"/>
      <c r="I45" s="270"/>
      <c r="J45" s="31"/>
      <c r="K45" s="285"/>
      <c r="L45" s="286"/>
      <c r="M45" s="31"/>
      <c r="N45" s="285"/>
      <c r="O45" s="286"/>
      <c r="P45" s="31"/>
      <c r="Q45" s="285"/>
      <c r="R45" s="286"/>
      <c r="S45" s="31"/>
      <c r="T45" s="292"/>
      <c r="U45" s="293"/>
      <c r="V45" s="31"/>
      <c r="W45" s="292"/>
      <c r="X45" s="293"/>
      <c r="Y45" s="31"/>
      <c r="Z45" s="292"/>
      <c r="AA45" s="293"/>
      <c r="AB45" s="31"/>
      <c r="AC45" s="303"/>
      <c r="AD45" s="304"/>
      <c r="AE45" s="31"/>
      <c r="AF45" s="303"/>
      <c r="AG45" s="304"/>
      <c r="AH45" s="31"/>
      <c r="AI45" s="303"/>
      <c r="AJ45" s="304"/>
      <c r="BE45" s="197"/>
      <c r="BF45" s="197"/>
      <c r="BG45" s="197"/>
      <c r="BH45" s="197"/>
    </row>
    <row r="46" spans="2:60" x14ac:dyDescent="0.25">
      <c r="B46" s="271"/>
      <c r="C46" s="272"/>
      <c r="D46" s="31"/>
      <c r="E46" s="271"/>
      <c r="F46" s="272"/>
      <c r="G46" s="31"/>
      <c r="H46" s="271"/>
      <c r="I46" s="272"/>
      <c r="J46" s="31"/>
      <c r="K46" s="283"/>
      <c r="L46" s="284"/>
      <c r="M46" s="31"/>
      <c r="N46" s="283"/>
      <c r="O46" s="284"/>
      <c r="P46" s="31"/>
      <c r="Q46" s="283"/>
      <c r="R46" s="284"/>
      <c r="S46" s="31"/>
      <c r="T46" s="307"/>
      <c r="U46" s="308"/>
      <c r="V46" s="31"/>
      <c r="W46" s="307"/>
      <c r="X46" s="308"/>
      <c r="Y46" s="31"/>
      <c r="Z46" s="307"/>
      <c r="AA46" s="308"/>
      <c r="AB46" s="31"/>
      <c r="AC46" s="305"/>
      <c r="AD46" s="306"/>
      <c r="AE46" s="31"/>
      <c r="AF46" s="305"/>
      <c r="AG46" s="306"/>
      <c r="AH46" s="31"/>
      <c r="AI46" s="305"/>
      <c r="AJ46" s="306"/>
    </row>
  </sheetData>
  <sheetProtection password="DC52" sheet="1" objects="1" scenarios="1"/>
  <mergeCells count="86">
    <mergeCell ref="T45:U45"/>
    <mergeCell ref="AC45:AD45"/>
    <mergeCell ref="T44:U44"/>
    <mergeCell ref="AC44:AD44"/>
    <mergeCell ref="AI46:AJ46"/>
    <mergeCell ref="W45:X45"/>
    <mergeCell ref="Z45:AA45"/>
    <mergeCell ref="AF45:AG45"/>
    <mergeCell ref="AI45:AJ45"/>
    <mergeCell ref="T46:U46"/>
    <mergeCell ref="W46:X46"/>
    <mergeCell ref="Z46:AA46"/>
    <mergeCell ref="AC46:AD46"/>
    <mergeCell ref="AF46:AG46"/>
    <mergeCell ref="AF44:AG44"/>
    <mergeCell ref="AI44:AJ44"/>
    <mergeCell ref="T8:U8"/>
    <mergeCell ref="W8:X8"/>
    <mergeCell ref="Z8:AA8"/>
    <mergeCell ref="AC8:AD8"/>
    <mergeCell ref="B2:AJ2"/>
    <mergeCell ref="AI8:AJ8"/>
    <mergeCell ref="AF8:AG8"/>
    <mergeCell ref="AI4:AJ4"/>
    <mergeCell ref="T4:U4"/>
    <mergeCell ref="W4:X4"/>
    <mergeCell ref="Z4:AA4"/>
    <mergeCell ref="AC4:AD4"/>
    <mergeCell ref="AF4:AG4"/>
    <mergeCell ref="H4:I4"/>
    <mergeCell ref="K4:L4"/>
    <mergeCell ref="N4:O4"/>
    <mergeCell ref="AC13:AD13"/>
    <mergeCell ref="AF13:AG13"/>
    <mergeCell ref="AI13:AJ13"/>
    <mergeCell ref="AF43:AG43"/>
    <mergeCell ref="AI43:AJ43"/>
    <mergeCell ref="AC43:AD43"/>
    <mergeCell ref="N46:O46"/>
    <mergeCell ref="Q46:R46"/>
    <mergeCell ref="T13:U13"/>
    <mergeCell ref="W13:X13"/>
    <mergeCell ref="Z13:AA13"/>
    <mergeCell ref="T43:U43"/>
    <mergeCell ref="W43:X43"/>
    <mergeCell ref="Z43:AA43"/>
    <mergeCell ref="W44:X44"/>
    <mergeCell ref="Z44:AA44"/>
    <mergeCell ref="N44:O44"/>
    <mergeCell ref="Q44:R44"/>
    <mergeCell ref="N45:O45"/>
    <mergeCell ref="Q45:R45"/>
    <mergeCell ref="N43:O43"/>
    <mergeCell ref="Q43:R43"/>
    <mergeCell ref="H13:I13"/>
    <mergeCell ref="K13:L13"/>
    <mergeCell ref="H8:I8"/>
    <mergeCell ref="K8:L8"/>
    <mergeCell ref="H46:I46"/>
    <mergeCell ref="K46:L46"/>
    <mergeCell ref="H44:I44"/>
    <mergeCell ref="K44:L44"/>
    <mergeCell ref="H45:I45"/>
    <mergeCell ref="K45:L45"/>
    <mergeCell ref="H43:I43"/>
    <mergeCell ref="K43:L43"/>
    <mergeCell ref="Q4:R4"/>
    <mergeCell ref="N13:O13"/>
    <mergeCell ref="Q13:R13"/>
    <mergeCell ref="N8:O8"/>
    <mergeCell ref="Q8:R8"/>
    <mergeCell ref="A8:A20"/>
    <mergeCell ref="E44:F44"/>
    <mergeCell ref="E46:F46"/>
    <mergeCell ref="B8:C8"/>
    <mergeCell ref="E4:F4"/>
    <mergeCell ref="E13:F13"/>
    <mergeCell ref="E8:F8"/>
    <mergeCell ref="E43:F43"/>
    <mergeCell ref="B4:C4"/>
    <mergeCell ref="B43:C43"/>
    <mergeCell ref="B13:C13"/>
    <mergeCell ref="B44:C44"/>
    <mergeCell ref="B45:C45"/>
    <mergeCell ref="B46:C46"/>
    <mergeCell ref="E45:F45"/>
  </mergeCells>
  <conditionalFormatting sqref="C14">
    <cfRule type="expression" dxfId="321" priority="84">
      <formula>IF(C14=0,TRUE,FALSE)</formula>
    </cfRule>
  </conditionalFormatting>
  <conditionalFormatting sqref="B14">
    <cfRule type="expression" dxfId="320" priority="83">
      <formula>IF(C14=0,TRUE,FALSE)</formula>
    </cfRule>
  </conditionalFormatting>
  <conditionalFormatting sqref="C9">
    <cfRule type="expression" dxfId="319" priority="82">
      <formula>IF(C9="",TRUE,FALSE)</formula>
    </cfRule>
  </conditionalFormatting>
  <conditionalFormatting sqref="B9:B11 E10:E11 H10:H11 K10:K11 N10:N11 Q10:Q11 T10:T11 W10:W11 Z10:Z11 AC10:AC11 AF10:AF11 AI10:AI11">
    <cfRule type="expression" dxfId="318" priority="81">
      <formula>IF(C9="",TRUE,FALSE)</formula>
    </cfRule>
  </conditionalFormatting>
  <conditionalFormatting sqref="C10:C11">
    <cfRule type="expression" dxfId="317" priority="80">
      <formula>IF(C10="",TRUE,FALSE)</formula>
    </cfRule>
  </conditionalFormatting>
  <conditionalFormatting sqref="C15:C19">
    <cfRule type="expression" dxfId="316" priority="79">
      <formula>IF(C15="",TRUE,FALSE)</formula>
    </cfRule>
  </conditionalFormatting>
  <conditionalFormatting sqref="B15:B19">
    <cfRule type="expression" dxfId="315" priority="78">
      <formula>IF(C15="",TRUE,FALSE)</formula>
    </cfRule>
  </conditionalFormatting>
  <conditionalFormatting sqref="AJ15:AJ19">
    <cfRule type="expression" dxfId="314" priority="2">
      <formula>IF(AJ15="",TRUE,FALSE)</formula>
    </cfRule>
  </conditionalFormatting>
  <conditionalFormatting sqref="AI15:AI19">
    <cfRule type="expression" dxfId="313" priority="1">
      <formula>IF(AJ15="",TRUE,FALSE)</formula>
    </cfRule>
  </conditionalFormatting>
  <conditionalFormatting sqref="F14">
    <cfRule type="expression" dxfId="312" priority="77">
      <formula>IF(F14=0,TRUE,FALSE)</formula>
    </cfRule>
  </conditionalFormatting>
  <conditionalFormatting sqref="E14">
    <cfRule type="expression" dxfId="311" priority="76">
      <formula>IF(F14=0,TRUE,FALSE)</formula>
    </cfRule>
  </conditionalFormatting>
  <conditionalFormatting sqref="F9">
    <cfRule type="expression" dxfId="310" priority="75">
      <formula>IF(F9="",TRUE,FALSE)</formula>
    </cfRule>
  </conditionalFormatting>
  <conditionalFormatting sqref="E9">
    <cfRule type="expression" dxfId="309" priority="74">
      <formula>IF(F9="",TRUE,FALSE)</formula>
    </cfRule>
  </conditionalFormatting>
  <conditionalFormatting sqref="F10:F11">
    <cfRule type="expression" dxfId="308" priority="73">
      <formula>IF(F10="",TRUE,FALSE)</formula>
    </cfRule>
  </conditionalFormatting>
  <conditionalFormatting sqref="F15:F19">
    <cfRule type="expression" dxfId="307" priority="72">
      <formula>IF(F15="",TRUE,FALSE)</formula>
    </cfRule>
  </conditionalFormatting>
  <conditionalFormatting sqref="E15:E19">
    <cfRule type="expression" dxfId="306" priority="71">
      <formula>IF(F15="",TRUE,FALSE)</formula>
    </cfRule>
  </conditionalFormatting>
  <conditionalFormatting sqref="I14">
    <cfRule type="expression" dxfId="305" priority="70">
      <formula>IF(I14=0,TRUE,FALSE)</formula>
    </cfRule>
  </conditionalFormatting>
  <conditionalFormatting sqref="H14">
    <cfRule type="expression" dxfId="304" priority="69">
      <formula>IF(I14=0,TRUE,FALSE)</formula>
    </cfRule>
  </conditionalFormatting>
  <conditionalFormatting sqref="I9">
    <cfRule type="expression" dxfId="303" priority="68">
      <formula>IF(I9="",TRUE,FALSE)</formula>
    </cfRule>
  </conditionalFormatting>
  <conditionalFormatting sqref="H9">
    <cfRule type="expression" dxfId="302" priority="67">
      <formula>IF(I9="",TRUE,FALSE)</formula>
    </cfRule>
  </conditionalFormatting>
  <conditionalFormatting sqref="I10:I11">
    <cfRule type="expression" dxfId="301" priority="66">
      <formula>IF(I10="",TRUE,FALSE)</formula>
    </cfRule>
  </conditionalFormatting>
  <conditionalFormatting sqref="I15:I19">
    <cfRule type="expression" dxfId="300" priority="65">
      <formula>IF(I15="",TRUE,FALSE)</formula>
    </cfRule>
  </conditionalFormatting>
  <conditionalFormatting sqref="H15:H19">
    <cfRule type="expression" dxfId="299" priority="64">
      <formula>IF(I15="",TRUE,FALSE)</formula>
    </cfRule>
  </conditionalFormatting>
  <conditionalFormatting sqref="L14">
    <cfRule type="expression" dxfId="298" priority="63">
      <formula>IF(L14=0,TRUE,FALSE)</formula>
    </cfRule>
  </conditionalFormatting>
  <conditionalFormatting sqref="K14">
    <cfRule type="expression" dxfId="297" priority="62">
      <formula>IF(L14=0,TRUE,FALSE)</formula>
    </cfRule>
  </conditionalFormatting>
  <conditionalFormatting sqref="L9">
    <cfRule type="expression" dxfId="296" priority="61">
      <formula>IF(L9="",TRUE,FALSE)</formula>
    </cfRule>
  </conditionalFormatting>
  <conditionalFormatting sqref="K9">
    <cfRule type="expression" dxfId="295" priority="60">
      <formula>IF(L9="",TRUE,FALSE)</formula>
    </cfRule>
  </conditionalFormatting>
  <conditionalFormatting sqref="L10:L11">
    <cfRule type="expression" dxfId="294" priority="59">
      <formula>IF(L10="",TRUE,FALSE)</formula>
    </cfRule>
  </conditionalFormatting>
  <conditionalFormatting sqref="L15:L19">
    <cfRule type="expression" dxfId="293" priority="58">
      <formula>IF(L15="",TRUE,FALSE)</formula>
    </cfRule>
  </conditionalFormatting>
  <conditionalFormatting sqref="K15:K19">
    <cfRule type="expression" dxfId="292" priority="57">
      <formula>IF(L15="",TRUE,FALSE)</formula>
    </cfRule>
  </conditionalFormatting>
  <conditionalFormatting sqref="O14">
    <cfRule type="expression" dxfId="291" priority="56">
      <formula>IF(O14=0,TRUE,FALSE)</formula>
    </cfRule>
  </conditionalFormatting>
  <conditionalFormatting sqref="N14">
    <cfRule type="expression" dxfId="290" priority="55">
      <formula>IF(O14=0,TRUE,FALSE)</formula>
    </cfRule>
  </conditionalFormatting>
  <conditionalFormatting sqref="O9">
    <cfRule type="expression" dxfId="289" priority="54">
      <formula>IF(O9="",TRUE,FALSE)</formula>
    </cfRule>
  </conditionalFormatting>
  <conditionalFormatting sqref="N9">
    <cfRule type="expression" dxfId="288" priority="53">
      <formula>IF(O9="",TRUE,FALSE)</formula>
    </cfRule>
  </conditionalFormatting>
  <conditionalFormatting sqref="O10:O11">
    <cfRule type="expression" dxfId="287" priority="52">
      <formula>IF(O10="",TRUE,FALSE)</formula>
    </cfRule>
  </conditionalFormatting>
  <conditionalFormatting sqref="O15:O19">
    <cfRule type="expression" dxfId="286" priority="51">
      <formula>IF(O15="",TRUE,FALSE)</formula>
    </cfRule>
  </conditionalFormatting>
  <conditionalFormatting sqref="N15:N19">
    <cfRule type="expression" dxfId="285" priority="50">
      <formula>IF(O15="",TRUE,FALSE)</formula>
    </cfRule>
  </conditionalFormatting>
  <conditionalFormatting sqref="R14">
    <cfRule type="expression" dxfId="284" priority="49">
      <formula>IF(R14=0,TRUE,FALSE)</formula>
    </cfRule>
  </conditionalFormatting>
  <conditionalFormatting sqref="Q14">
    <cfRule type="expression" dxfId="283" priority="48">
      <formula>IF(R14=0,TRUE,FALSE)</formula>
    </cfRule>
  </conditionalFormatting>
  <conditionalFormatting sqref="R9">
    <cfRule type="expression" dxfId="282" priority="47">
      <formula>IF(R9="",TRUE,FALSE)</formula>
    </cfRule>
  </conditionalFormatting>
  <conditionalFormatting sqref="Q9">
    <cfRule type="expression" dxfId="281" priority="46">
      <formula>IF(R9="",TRUE,FALSE)</formula>
    </cfRule>
  </conditionalFormatting>
  <conditionalFormatting sqref="R10:R11">
    <cfRule type="expression" dxfId="280" priority="45">
      <formula>IF(R10="",TRUE,FALSE)</formula>
    </cfRule>
  </conditionalFormatting>
  <conditionalFormatting sqref="R15:R19">
    <cfRule type="expression" dxfId="279" priority="44">
      <formula>IF(R15="",TRUE,FALSE)</formula>
    </cfRule>
  </conditionalFormatting>
  <conditionalFormatting sqref="Q15:Q19">
    <cfRule type="expression" dxfId="278" priority="43">
      <formula>IF(R15="",TRUE,FALSE)</formula>
    </cfRule>
  </conditionalFormatting>
  <conditionalFormatting sqref="U14">
    <cfRule type="expression" dxfId="277" priority="42">
      <formula>IF(U14=0,TRUE,FALSE)</formula>
    </cfRule>
  </conditionalFormatting>
  <conditionalFormatting sqref="T14">
    <cfRule type="expression" dxfId="276" priority="41">
      <formula>IF(U14=0,TRUE,FALSE)</formula>
    </cfRule>
  </conditionalFormatting>
  <conditionalFormatting sqref="U9">
    <cfRule type="expression" dxfId="275" priority="40">
      <formula>IF(U9="",TRUE,FALSE)</formula>
    </cfRule>
  </conditionalFormatting>
  <conditionalFormatting sqref="T9">
    <cfRule type="expression" dxfId="274" priority="39">
      <formula>IF(U9="",TRUE,FALSE)</formula>
    </cfRule>
  </conditionalFormatting>
  <conditionalFormatting sqref="U10:U11">
    <cfRule type="expression" dxfId="273" priority="38">
      <formula>IF(U10="",TRUE,FALSE)</formula>
    </cfRule>
  </conditionalFormatting>
  <conditionalFormatting sqref="U15:U19">
    <cfRule type="expression" dxfId="272" priority="37">
      <formula>IF(U15="",TRUE,FALSE)</formula>
    </cfRule>
  </conditionalFormatting>
  <conditionalFormatting sqref="T15:T19">
    <cfRule type="expression" dxfId="271" priority="36">
      <formula>IF(U15="",TRUE,FALSE)</formula>
    </cfRule>
  </conditionalFormatting>
  <conditionalFormatting sqref="X14">
    <cfRule type="expression" dxfId="270" priority="35">
      <formula>IF(X14=0,TRUE,FALSE)</formula>
    </cfRule>
  </conditionalFormatting>
  <conditionalFormatting sqref="W14">
    <cfRule type="expression" dxfId="269" priority="34">
      <formula>IF(X14=0,TRUE,FALSE)</formula>
    </cfRule>
  </conditionalFormatting>
  <conditionalFormatting sqref="X9">
    <cfRule type="expression" dxfId="268" priority="33">
      <formula>IF(X9="",TRUE,FALSE)</formula>
    </cfRule>
  </conditionalFormatting>
  <conditionalFormatting sqref="W9">
    <cfRule type="expression" dxfId="267" priority="32">
      <formula>IF(X9="",TRUE,FALSE)</formula>
    </cfRule>
  </conditionalFormatting>
  <conditionalFormatting sqref="X10:X11">
    <cfRule type="expression" dxfId="266" priority="31">
      <formula>IF(X10="",TRUE,FALSE)</formula>
    </cfRule>
  </conditionalFormatting>
  <conditionalFormatting sqref="X15:X19">
    <cfRule type="expression" dxfId="265" priority="30">
      <formula>IF(X15="",TRUE,FALSE)</formula>
    </cfRule>
  </conditionalFormatting>
  <conditionalFormatting sqref="W15:W19">
    <cfRule type="expression" dxfId="264" priority="29">
      <formula>IF(X15="",TRUE,FALSE)</formula>
    </cfRule>
  </conditionalFormatting>
  <conditionalFormatting sqref="AA14">
    <cfRule type="expression" dxfId="263" priority="28">
      <formula>IF(AA14=0,TRUE,FALSE)</formula>
    </cfRule>
  </conditionalFormatting>
  <conditionalFormatting sqref="Z14">
    <cfRule type="expression" dxfId="262" priority="27">
      <formula>IF(AA14=0,TRUE,FALSE)</formula>
    </cfRule>
  </conditionalFormatting>
  <conditionalFormatting sqref="AA9">
    <cfRule type="expression" dxfId="261" priority="26">
      <formula>IF(AA9="",TRUE,FALSE)</formula>
    </cfRule>
  </conditionalFormatting>
  <conditionalFormatting sqref="Z9">
    <cfRule type="expression" dxfId="260" priority="25">
      <formula>IF(AA9="",TRUE,FALSE)</formula>
    </cfRule>
  </conditionalFormatting>
  <conditionalFormatting sqref="AA10:AA11">
    <cfRule type="expression" dxfId="259" priority="24">
      <formula>IF(AA10="",TRUE,FALSE)</formula>
    </cfRule>
  </conditionalFormatting>
  <conditionalFormatting sqref="AA15:AA19">
    <cfRule type="expression" dxfId="258" priority="23">
      <formula>IF(AA15="",TRUE,FALSE)</formula>
    </cfRule>
  </conditionalFormatting>
  <conditionalFormatting sqref="Z15:Z19">
    <cfRule type="expression" dxfId="257" priority="22">
      <formula>IF(AA15="",TRUE,FALSE)</formula>
    </cfRule>
  </conditionalFormatting>
  <conditionalFormatting sqref="AD14">
    <cfRule type="expression" dxfId="256" priority="21">
      <formula>IF(AD14=0,TRUE,FALSE)</formula>
    </cfRule>
  </conditionalFormatting>
  <conditionalFormatting sqref="AC14">
    <cfRule type="expression" dxfId="255" priority="20">
      <formula>IF(AD14=0,TRUE,FALSE)</formula>
    </cfRule>
  </conditionalFormatting>
  <conditionalFormatting sqref="AD9">
    <cfRule type="expression" dxfId="254" priority="19">
      <formula>IF(AD9="",TRUE,FALSE)</formula>
    </cfRule>
  </conditionalFormatting>
  <conditionalFormatting sqref="AC9">
    <cfRule type="expression" dxfId="253" priority="18">
      <formula>IF(AD9="",TRUE,FALSE)</formula>
    </cfRule>
  </conditionalFormatting>
  <conditionalFormatting sqref="AD10:AD11">
    <cfRule type="expression" dxfId="252" priority="17">
      <formula>IF(AD10="",TRUE,FALSE)</formula>
    </cfRule>
  </conditionalFormatting>
  <conditionalFormatting sqref="AD15:AD19">
    <cfRule type="expression" dxfId="251" priority="16">
      <formula>IF(AD15="",TRUE,FALSE)</formula>
    </cfRule>
  </conditionalFormatting>
  <conditionalFormatting sqref="AC15:AC19">
    <cfRule type="expression" dxfId="250" priority="15">
      <formula>IF(AD15="",TRUE,FALSE)</formula>
    </cfRule>
  </conditionalFormatting>
  <conditionalFormatting sqref="AG14">
    <cfRule type="expression" dxfId="249" priority="14">
      <formula>IF(AG14=0,TRUE,FALSE)</formula>
    </cfRule>
  </conditionalFormatting>
  <conditionalFormatting sqref="AF14">
    <cfRule type="expression" dxfId="248" priority="13">
      <formula>IF(AG14=0,TRUE,FALSE)</formula>
    </cfRule>
  </conditionalFormatting>
  <conditionalFormatting sqref="AG9">
    <cfRule type="expression" dxfId="247" priority="12">
      <formula>IF(AG9="",TRUE,FALSE)</formula>
    </cfRule>
  </conditionalFormatting>
  <conditionalFormatting sqref="AF9">
    <cfRule type="expression" dxfId="246" priority="11">
      <formula>IF(AG9="",TRUE,FALSE)</formula>
    </cfRule>
  </conditionalFormatting>
  <conditionalFormatting sqref="AG10:AG11">
    <cfRule type="expression" dxfId="245" priority="10">
      <formula>IF(AG10="",TRUE,FALSE)</formula>
    </cfRule>
  </conditionalFormatting>
  <conditionalFormatting sqref="AG15:AG19">
    <cfRule type="expression" dxfId="244" priority="9">
      <formula>IF(AG15="",TRUE,FALSE)</formula>
    </cfRule>
  </conditionalFormatting>
  <conditionalFormatting sqref="AF15:AF19">
    <cfRule type="expression" dxfId="243" priority="8">
      <formula>IF(AG15="",TRUE,FALSE)</formula>
    </cfRule>
  </conditionalFormatting>
  <conditionalFormatting sqref="AJ14">
    <cfRule type="expression" dxfId="242" priority="7">
      <formula>IF(AJ14=0,TRUE,FALSE)</formula>
    </cfRule>
  </conditionalFormatting>
  <conditionalFormatting sqref="AI14">
    <cfRule type="expression" dxfId="241" priority="6">
      <formula>IF(AJ14=0,TRUE,FALSE)</formula>
    </cfRule>
  </conditionalFormatting>
  <conditionalFormatting sqref="AJ9">
    <cfRule type="expression" dxfId="240" priority="5">
      <formula>IF(AJ9="",TRUE,FALSE)</formula>
    </cfRule>
  </conditionalFormatting>
  <conditionalFormatting sqref="AI9">
    <cfRule type="expression" dxfId="239" priority="4">
      <formula>IF(AJ9="",TRUE,FALSE)</formula>
    </cfRule>
  </conditionalFormatting>
  <conditionalFormatting sqref="AJ10:AJ11">
    <cfRule type="expression" dxfId="238" priority="3">
      <formula>IF(AJ10="",TRUE,FALSE)</formula>
    </cfRule>
  </conditionalFormatting>
  <hyperlinks>
    <hyperlink ref="B1" r:id="rId1" xr:uid="{00000000-0004-0000-0100-000000000000}"/>
  </hyperlinks>
  <pageMargins left="0.7" right="0.7" top="0.75" bottom="0.75" header="0.3" footer="0.3"/>
  <pageSetup paperSize="9" orientation="portrait" horizontalDpi="4294967293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tabColor theme="9" tint="0.59999389629810485"/>
  </sheetPr>
  <dimension ref="B1:R55"/>
  <sheetViews>
    <sheetView showGridLines="0" topLeftCell="A2" zoomScale="90" zoomScaleNormal="90" workbookViewId="0">
      <selection activeCell="I30" sqref="I30"/>
    </sheetView>
  </sheetViews>
  <sheetFormatPr baseColWidth="10" defaultColWidth="11.42578125" defaultRowHeight="12.75" x14ac:dyDescent="0.2"/>
  <cols>
    <col min="1" max="1" width="4" style="11" customWidth="1"/>
    <col min="2" max="2" width="25" style="11" customWidth="1"/>
    <col min="3" max="3" width="12" style="11" customWidth="1"/>
    <col min="4" max="4" width="3.140625" style="11" customWidth="1"/>
    <col min="5" max="5" width="11" style="11" hidden="1" customWidth="1"/>
    <col min="6" max="6" width="3" style="11" customWidth="1"/>
    <col min="7" max="7" width="26.7109375" style="11" customWidth="1"/>
    <col min="8" max="8" width="12" style="11" customWidth="1"/>
    <col min="9" max="9" width="3.140625" style="11" customWidth="1"/>
    <col min="10" max="10" width="8" style="11" hidden="1" customWidth="1"/>
    <col min="11" max="11" width="3" style="11" customWidth="1"/>
    <col min="12" max="12" width="28.28515625" style="11" customWidth="1"/>
    <col min="13" max="13" width="12" style="11" customWidth="1"/>
    <col min="14" max="14" width="4.42578125" style="11" customWidth="1"/>
    <col min="15" max="15" width="5.28515625" style="11" customWidth="1"/>
    <col min="16" max="16" width="28.5703125" style="11" customWidth="1"/>
    <col min="17" max="17" width="14.7109375" style="11" customWidth="1"/>
    <col min="18" max="18" width="4.85546875" style="11" customWidth="1"/>
    <col min="19" max="19" width="11.140625" style="11" customWidth="1"/>
    <col min="20" max="16384" width="11.42578125" style="11"/>
  </cols>
  <sheetData>
    <row r="1" spans="2:18" x14ac:dyDescent="0.2">
      <c r="B1" s="144" t="s">
        <v>63</v>
      </c>
      <c r="R1" s="146" t="s">
        <v>64</v>
      </c>
    </row>
    <row r="2" spans="2:18" x14ac:dyDescent="0.2">
      <c r="N2" s="57"/>
      <c r="O2" s="58"/>
      <c r="P2" s="59"/>
      <c r="Q2" s="59"/>
      <c r="R2" s="60"/>
    </row>
    <row r="3" spans="2:18" ht="28.5" customHeight="1" x14ac:dyDescent="0.2">
      <c r="B3" s="61" t="s">
        <v>4</v>
      </c>
      <c r="C3" s="62">
        <v>46023</v>
      </c>
      <c r="D3" s="63"/>
      <c r="E3" s="64"/>
      <c r="F3" s="65"/>
      <c r="G3" s="66" t="s">
        <v>18</v>
      </c>
      <c r="H3" s="67">
        <v>5023.9799999999996</v>
      </c>
      <c r="I3" s="68"/>
      <c r="J3" s="69"/>
      <c r="K3" s="65"/>
      <c r="L3" s="138" t="s">
        <v>62</v>
      </c>
      <c r="M3" s="139">
        <f>'SUIVI EPARGNE'!C15</f>
        <v>49106.859999999993</v>
      </c>
      <c r="N3" s="71"/>
      <c r="O3" s="72"/>
      <c r="P3" s="246" t="s">
        <v>47</v>
      </c>
      <c r="Q3" s="247"/>
      <c r="R3" s="73"/>
    </row>
    <row r="4" spans="2:18" ht="11.25" customHeight="1" x14ac:dyDescent="0.2">
      <c r="B4" s="64"/>
      <c r="C4" s="64"/>
      <c r="D4" s="64"/>
      <c r="E4" s="64"/>
      <c r="F4" s="65"/>
      <c r="G4" s="69"/>
      <c r="H4" s="69"/>
      <c r="I4" s="69"/>
      <c r="J4" s="69"/>
      <c r="K4" s="65"/>
      <c r="L4" s="70"/>
      <c r="M4" s="74"/>
      <c r="N4" s="75"/>
      <c r="O4" s="72"/>
      <c r="P4" s="76"/>
      <c r="Q4" s="76"/>
      <c r="R4" s="73"/>
    </row>
    <row r="5" spans="2:18" ht="12.2" customHeight="1" x14ac:dyDescent="0.2">
      <c r="B5" s="248" t="s">
        <v>11</v>
      </c>
      <c r="C5" s="249"/>
      <c r="D5" s="77"/>
      <c r="E5" s="64"/>
      <c r="F5" s="65"/>
      <c r="G5" s="250" t="s">
        <v>22</v>
      </c>
      <c r="H5" s="251"/>
      <c r="J5" s="164"/>
      <c r="K5" s="42"/>
      <c r="N5" s="78"/>
      <c r="O5" s="72"/>
      <c r="P5" s="240" t="s">
        <v>12</v>
      </c>
      <c r="Q5" s="241"/>
      <c r="R5" s="79"/>
    </row>
    <row r="6" spans="2:18" ht="12.2" customHeight="1" x14ac:dyDescent="0.2">
      <c r="B6" s="80" t="s">
        <v>218</v>
      </c>
      <c r="C6" s="81">
        <v>4665.87</v>
      </c>
      <c r="D6" s="82"/>
      <c r="E6" s="64"/>
      <c r="F6" s="65"/>
      <c r="G6" s="83" t="s">
        <v>5</v>
      </c>
      <c r="H6" s="123">
        <f>C9</f>
        <v>41584.039999999994</v>
      </c>
      <c r="J6" s="165"/>
      <c r="N6" s="84"/>
      <c r="O6" s="72"/>
      <c r="P6" s="85"/>
      <c r="Q6" s="86"/>
      <c r="R6" s="87"/>
    </row>
    <row r="7" spans="2:18" ht="12.2" customHeight="1" x14ac:dyDescent="0.2">
      <c r="B7" s="80" t="s">
        <v>213</v>
      </c>
      <c r="C7" s="81">
        <v>15048.57</v>
      </c>
      <c r="D7" s="82"/>
      <c r="E7" s="64"/>
      <c r="F7" s="65"/>
      <c r="G7" s="83" t="s">
        <v>8</v>
      </c>
      <c r="H7" s="123">
        <f>C49</f>
        <v>0</v>
      </c>
      <c r="J7" s="165"/>
      <c r="N7" s="84"/>
      <c r="O7" s="72"/>
      <c r="P7" s="88" t="s">
        <v>46</v>
      </c>
      <c r="Q7" s="127">
        <f>H3+C48-H51</f>
        <v>7452.8799999999992</v>
      </c>
      <c r="R7" s="89"/>
    </row>
    <row r="8" spans="2:18" ht="12.2" customHeight="1" x14ac:dyDescent="0.2">
      <c r="B8" s="80" t="s">
        <v>220</v>
      </c>
      <c r="C8" s="81">
        <v>21869.599999999999</v>
      </c>
      <c r="D8" s="82"/>
      <c r="E8" s="90"/>
      <c r="F8" s="65"/>
      <c r="G8" s="83" t="s">
        <v>7</v>
      </c>
      <c r="H8" s="123">
        <f>H52+M43</f>
        <v>22.83</v>
      </c>
      <c r="J8" s="165"/>
      <c r="N8" s="84"/>
      <c r="O8" s="72"/>
      <c r="P8" s="85" t="s">
        <v>19</v>
      </c>
      <c r="Q8" s="128">
        <f>Q7-SUM(Q11:Q24)</f>
        <v>4632.8799999999992</v>
      </c>
      <c r="R8" s="87"/>
    </row>
    <row r="9" spans="2:18" ht="12.2" customHeight="1" x14ac:dyDescent="0.2">
      <c r="B9" s="92" t="s">
        <v>14</v>
      </c>
      <c r="C9" s="125">
        <f>SUM(C6:D8)</f>
        <v>41584.039999999994</v>
      </c>
      <c r="D9" s="93"/>
      <c r="E9" s="90"/>
      <c r="F9" s="65"/>
      <c r="G9" s="94" t="s">
        <v>13</v>
      </c>
      <c r="H9" s="124">
        <f>H6+H7-H8</f>
        <v>41561.209999999992</v>
      </c>
      <c r="J9" s="166"/>
      <c r="N9" s="95"/>
      <c r="O9" s="72"/>
      <c r="P9" s="85"/>
      <c r="Q9" s="91"/>
      <c r="R9" s="87"/>
    </row>
    <row r="10" spans="2:18" ht="11.25" customHeight="1" x14ac:dyDescent="0.2">
      <c r="N10" s="57"/>
      <c r="O10" s="72"/>
      <c r="P10" s="142" t="s">
        <v>21</v>
      </c>
      <c r="Q10" s="142" t="s">
        <v>2</v>
      </c>
      <c r="R10" s="96"/>
    </row>
    <row r="11" spans="2:18" s="42" customFormat="1" ht="11.25" customHeight="1" x14ac:dyDescent="0.25">
      <c r="B11" s="310" t="s">
        <v>0</v>
      </c>
      <c r="C11" s="310"/>
      <c r="D11" s="97"/>
      <c r="E11" s="98"/>
      <c r="F11" s="99"/>
      <c r="G11" s="309" t="s">
        <v>3</v>
      </c>
      <c r="H11" s="309"/>
      <c r="I11" s="100"/>
      <c r="J11" s="101"/>
      <c r="K11" s="99"/>
      <c r="L11" s="256" t="s">
        <v>34</v>
      </c>
      <c r="M11" s="257"/>
      <c r="N11" s="102"/>
      <c r="O11" s="103"/>
      <c r="P11" s="43" t="s">
        <v>204</v>
      </c>
      <c r="Q11" s="147">
        <v>800</v>
      </c>
      <c r="R11" s="87"/>
    </row>
    <row r="12" spans="2:18" ht="11.25" customHeight="1" x14ac:dyDescent="0.2">
      <c r="B12" s="104" t="s">
        <v>1</v>
      </c>
      <c r="C12" s="104" t="s">
        <v>2</v>
      </c>
      <c r="D12" s="42"/>
      <c r="E12" s="104" t="s">
        <v>15</v>
      </c>
      <c r="G12" s="104" t="s">
        <v>1</v>
      </c>
      <c r="H12" s="104" t="s">
        <v>2</v>
      </c>
      <c r="I12" s="42"/>
      <c r="J12" s="104" t="s">
        <v>15</v>
      </c>
      <c r="L12" s="104" t="s">
        <v>1</v>
      </c>
      <c r="M12" s="104" t="s">
        <v>2</v>
      </c>
      <c r="N12" s="105"/>
      <c r="O12" s="72"/>
      <c r="P12" s="44" t="s">
        <v>228</v>
      </c>
      <c r="Q12" s="45">
        <v>60</v>
      </c>
      <c r="R12" s="87"/>
    </row>
    <row r="13" spans="2:18" ht="11.25" customHeight="1" x14ac:dyDescent="0.2">
      <c r="B13" s="106" t="s">
        <v>224</v>
      </c>
      <c r="C13" s="107">
        <v>3695.75</v>
      </c>
      <c r="D13" s="108" t="b">
        <v>1</v>
      </c>
      <c r="E13" s="215">
        <f>IF(D13=FALSE,C13,0)</f>
        <v>0</v>
      </c>
      <c r="G13" s="106" t="s">
        <v>236</v>
      </c>
      <c r="H13" s="107">
        <v>1331.81</v>
      </c>
      <c r="I13" s="109" t="b">
        <v>1</v>
      </c>
      <c r="J13" s="215">
        <f>IF(I13=FALSE,H13,0)</f>
        <v>0</v>
      </c>
      <c r="L13" s="26" t="str">
        <f>IF(OR('JANVIER - SUIVI ENVELOPPES'!J8="",'JANVIER - SUIVI ENVELOPPES'!J8="(vide)",'JANVIER - SUIVI ENVELOPPES'!J8="Total général",'JANVIER - SUIVI ENVELOPPES'!J8="Grand total"),"",(IF(OR('JANVIER - SUIVI ENVELOPPES'!J8&lt;&gt;"",'JANVIER - SUIVI ENVELOPPES'!J8&lt;&gt;"(vide)",'JANVIER - SUIVI ENVELOPPES'!J8&lt;&gt;"Total général",'JANVIER - SUIVI ENVELOPPES'!J8&lt;&gt;"Grand total"),'JANVIER - SUIVI ENVELOPPES'!J8,"")))</f>
        <v/>
      </c>
      <c r="M13" s="120" t="str">
        <f>IF(L13="","",'JANVIER - SUIVI ENVELOPPES'!K8)</f>
        <v/>
      </c>
      <c r="N13" s="110"/>
      <c r="O13" s="72"/>
      <c r="P13" s="44" t="s">
        <v>229</v>
      </c>
      <c r="Q13" s="45">
        <v>180</v>
      </c>
      <c r="R13" s="87"/>
    </row>
    <row r="14" spans="2:18" ht="11.25" customHeight="1" x14ac:dyDescent="0.2">
      <c r="B14" s="106" t="s">
        <v>225</v>
      </c>
      <c r="C14" s="107">
        <v>2406.33</v>
      </c>
      <c r="D14" s="108" t="b">
        <v>1</v>
      </c>
      <c r="E14" s="215">
        <f t="shared" ref="E14:E41" si="0">IF(D14=FALSE,C14,0)</f>
        <v>0</v>
      </c>
      <c r="G14" s="106" t="s">
        <v>237</v>
      </c>
      <c r="H14" s="107">
        <v>272</v>
      </c>
      <c r="I14" s="109" t="b">
        <v>1</v>
      </c>
      <c r="J14" s="215">
        <f t="shared" ref="J14:J41" si="1">IF(I14=FALSE,H14,0)</f>
        <v>0</v>
      </c>
      <c r="L14" s="26" t="str">
        <f>IF(OR('JANVIER - SUIVI ENVELOPPES'!J9="",'JANVIER - SUIVI ENVELOPPES'!J9="(vide)",'JANVIER - SUIVI ENVELOPPES'!J9="Total général",'JANVIER - SUIVI ENVELOPPES'!J9="Grand total"),"",(IF(OR('JANVIER - SUIVI ENVELOPPES'!J9&lt;&gt;"",'JANVIER - SUIVI ENVELOPPES'!J9&lt;&gt;"(vide)",'JANVIER - SUIVI ENVELOPPES'!J9&lt;&gt;"Total général",'JANVIER - SUIVI ENVELOPPES'!J9&lt;&gt;"Grand total"),'JANVIER - SUIVI ENVELOPPES'!J9,"")))</f>
        <v/>
      </c>
      <c r="M14" s="120" t="str">
        <f>IF(L14="","",'JANVIER - SUIVI ENVELOPPES'!K9)</f>
        <v/>
      </c>
      <c r="N14" s="110"/>
      <c r="O14" s="72"/>
      <c r="P14" s="44" t="s">
        <v>230</v>
      </c>
      <c r="Q14" s="45">
        <v>230</v>
      </c>
      <c r="R14" s="87"/>
    </row>
    <row r="15" spans="2:18" ht="11.25" customHeight="1" x14ac:dyDescent="0.2">
      <c r="B15" s="106" t="s">
        <v>226</v>
      </c>
      <c r="C15" s="107">
        <v>0</v>
      </c>
      <c r="D15" s="108" t="b">
        <v>0</v>
      </c>
      <c r="E15" s="215">
        <f t="shared" si="0"/>
        <v>0</v>
      </c>
      <c r="G15" s="106" t="s">
        <v>238</v>
      </c>
      <c r="H15" s="107">
        <v>132</v>
      </c>
      <c r="I15" s="109" t="b">
        <v>1</v>
      </c>
      <c r="J15" s="215">
        <f t="shared" si="1"/>
        <v>0</v>
      </c>
      <c r="L15" s="26" t="str">
        <f>IF(OR('JANVIER - SUIVI ENVELOPPES'!J10="",'JANVIER - SUIVI ENVELOPPES'!J10="(vide)",'JANVIER - SUIVI ENVELOPPES'!J10="Total général",'JANVIER - SUIVI ENVELOPPES'!J10="Grand total"),"",(IF(OR('JANVIER - SUIVI ENVELOPPES'!J10&lt;&gt;"",'JANVIER - SUIVI ENVELOPPES'!J10&lt;&gt;"(vide)",'JANVIER - SUIVI ENVELOPPES'!J10&lt;&gt;"Total général",'JANVIER - SUIVI ENVELOPPES'!J10&lt;&gt;"Grand total"),'JANVIER - SUIVI ENVELOPPES'!J10,"")))</f>
        <v/>
      </c>
      <c r="M15" s="120" t="str">
        <f>IF(L15="","",'JANVIER - SUIVI ENVELOPPES'!K10)</f>
        <v/>
      </c>
      <c r="N15" s="110"/>
      <c r="O15" s="72"/>
      <c r="P15" s="44" t="s">
        <v>206</v>
      </c>
      <c r="Q15" s="45">
        <v>100</v>
      </c>
      <c r="R15" s="87"/>
    </row>
    <row r="16" spans="2:18" ht="11.25" customHeight="1" x14ac:dyDescent="0.2">
      <c r="B16" s="106" t="s">
        <v>227</v>
      </c>
      <c r="C16" s="107">
        <v>344.56</v>
      </c>
      <c r="D16" s="108" t="b">
        <v>1</v>
      </c>
      <c r="E16" s="215">
        <f t="shared" si="0"/>
        <v>0</v>
      </c>
      <c r="G16" s="106" t="s">
        <v>239</v>
      </c>
      <c r="H16" s="107">
        <v>54</v>
      </c>
      <c r="I16" s="109" t="b">
        <v>1</v>
      </c>
      <c r="J16" s="215">
        <f t="shared" si="1"/>
        <v>0</v>
      </c>
      <c r="L16" s="26" t="str">
        <f>IF(OR('JANVIER - SUIVI ENVELOPPES'!J11="",'JANVIER - SUIVI ENVELOPPES'!J11="(vide)",'JANVIER - SUIVI ENVELOPPES'!J11="Total général",'JANVIER - SUIVI ENVELOPPES'!J11="Grand total"),"",(IF(OR('JANVIER - SUIVI ENVELOPPES'!J11&lt;&gt;"",'JANVIER - SUIVI ENVELOPPES'!J11&lt;&gt;"(vide)",'JANVIER - SUIVI ENVELOPPES'!J11&lt;&gt;"Total général",'JANVIER - SUIVI ENVELOPPES'!J11&lt;&gt;"Grand total"),'JANVIER - SUIVI ENVELOPPES'!J11,"")))</f>
        <v/>
      </c>
      <c r="M16" s="120" t="str">
        <f>IF(L16="","",'JANVIER - SUIVI ENVELOPPES'!K11)</f>
        <v/>
      </c>
      <c r="N16" s="110"/>
      <c r="O16" s="72"/>
      <c r="P16" s="44" t="s">
        <v>207</v>
      </c>
      <c r="Q16" s="45">
        <v>300</v>
      </c>
      <c r="R16" s="87"/>
    </row>
    <row r="17" spans="2:18" ht="11.25" customHeight="1" x14ac:dyDescent="0.2">
      <c r="B17" s="106"/>
      <c r="C17" s="107"/>
      <c r="D17" s="108" t="b">
        <v>0</v>
      </c>
      <c r="E17" s="215">
        <f t="shared" si="0"/>
        <v>0</v>
      </c>
      <c r="G17" s="106" t="s">
        <v>240</v>
      </c>
      <c r="H17" s="107">
        <v>70</v>
      </c>
      <c r="I17" s="109" t="b">
        <v>1</v>
      </c>
      <c r="J17" s="215">
        <f t="shared" si="1"/>
        <v>0</v>
      </c>
      <c r="L17" s="26" t="str">
        <f>IF(OR('JANVIER - SUIVI ENVELOPPES'!J12="",'JANVIER - SUIVI ENVELOPPES'!J12="(vide)",'JANVIER - SUIVI ENVELOPPES'!J12="Total général",'JANVIER - SUIVI ENVELOPPES'!J12="Grand total"),"",(IF(OR('JANVIER - SUIVI ENVELOPPES'!J12&lt;&gt;"",'JANVIER - SUIVI ENVELOPPES'!J12&lt;&gt;"(vide)",'JANVIER - SUIVI ENVELOPPES'!J12&lt;&gt;"Total général",'JANVIER - SUIVI ENVELOPPES'!J12&lt;&gt;"Grand total"),'JANVIER - SUIVI ENVELOPPES'!J12,"")))</f>
        <v/>
      </c>
      <c r="M17" s="120" t="str">
        <f>IF(L17="","",'JANVIER - SUIVI ENVELOPPES'!K12)</f>
        <v/>
      </c>
      <c r="N17" s="110"/>
      <c r="O17" s="72"/>
      <c r="P17" s="44" t="s">
        <v>205</v>
      </c>
      <c r="Q17" s="45">
        <v>200</v>
      </c>
      <c r="R17" s="87"/>
    </row>
    <row r="18" spans="2:18" ht="11.25" customHeight="1" x14ac:dyDescent="0.2">
      <c r="B18" s="106"/>
      <c r="C18" s="107"/>
      <c r="D18" s="108"/>
      <c r="E18" s="215">
        <f t="shared" si="0"/>
        <v>0</v>
      </c>
      <c r="G18" s="106" t="s">
        <v>241</v>
      </c>
      <c r="H18" s="107">
        <v>82.73</v>
      </c>
      <c r="I18" s="109" t="b">
        <v>1</v>
      </c>
      <c r="J18" s="215">
        <f t="shared" ref="J18:J37" si="2">IF(I18=FALSE,H18,0)</f>
        <v>0</v>
      </c>
      <c r="L18" s="26" t="str">
        <f>IF(OR('JANVIER - SUIVI ENVELOPPES'!J13="",'JANVIER - SUIVI ENVELOPPES'!J13="(vide)",'JANVIER - SUIVI ENVELOPPES'!J13="Total général",'JANVIER - SUIVI ENVELOPPES'!J13="Grand total"),"",(IF(OR('JANVIER - SUIVI ENVELOPPES'!J13&lt;&gt;"",'JANVIER - SUIVI ENVELOPPES'!J13&lt;&gt;"(vide)",'JANVIER - SUIVI ENVELOPPES'!J13&lt;&gt;"Total général",'JANVIER - SUIVI ENVELOPPES'!J13&lt;&gt;"Grand total"),'JANVIER - SUIVI ENVELOPPES'!J13,"")))</f>
        <v/>
      </c>
      <c r="M18" s="120" t="str">
        <f>IF(L18="","",'JANVIER - SUIVI ENVELOPPES'!K13)</f>
        <v/>
      </c>
      <c r="N18" s="110"/>
      <c r="O18" s="72"/>
      <c r="P18" s="44" t="s">
        <v>208</v>
      </c>
      <c r="Q18" s="45">
        <v>150</v>
      </c>
      <c r="R18" s="87"/>
    </row>
    <row r="19" spans="2:18" ht="11.25" customHeight="1" x14ac:dyDescent="0.2">
      <c r="B19" s="106"/>
      <c r="C19" s="107"/>
      <c r="D19" s="108" t="b">
        <v>0</v>
      </c>
      <c r="E19" s="215">
        <f t="shared" si="0"/>
        <v>0</v>
      </c>
      <c r="G19" s="106" t="s">
        <v>242</v>
      </c>
      <c r="H19" s="107">
        <v>98.43</v>
      </c>
      <c r="I19" s="109" t="b">
        <v>1</v>
      </c>
      <c r="J19" s="215">
        <f t="shared" si="2"/>
        <v>0</v>
      </c>
      <c r="L19" s="26" t="str">
        <f>IF(OR('JANVIER - SUIVI ENVELOPPES'!J14="",'JANVIER - SUIVI ENVELOPPES'!J14="(vide)",'JANVIER - SUIVI ENVELOPPES'!J14="Total général",'JANVIER - SUIVI ENVELOPPES'!J14="Grand total"),"",(IF(OR('JANVIER - SUIVI ENVELOPPES'!J14&lt;&gt;"",'JANVIER - SUIVI ENVELOPPES'!J14&lt;&gt;"(vide)",'JANVIER - SUIVI ENVELOPPES'!J14&lt;&gt;"Total général",'JANVIER - SUIVI ENVELOPPES'!J14&lt;&gt;"Grand total"),'JANVIER - SUIVI ENVELOPPES'!J14,"")))</f>
        <v/>
      </c>
      <c r="M19" s="120" t="str">
        <f>IF(L19="","",'JANVIER - SUIVI ENVELOPPES'!K14)</f>
        <v/>
      </c>
      <c r="N19" s="110"/>
      <c r="O19" s="72"/>
      <c r="P19" s="44" t="s">
        <v>231</v>
      </c>
      <c r="Q19" s="45">
        <v>300</v>
      </c>
      <c r="R19" s="87"/>
    </row>
    <row r="20" spans="2:18" ht="11.25" customHeight="1" x14ac:dyDescent="0.2">
      <c r="B20" s="106"/>
      <c r="C20" s="107"/>
      <c r="D20" s="108"/>
      <c r="E20" s="215">
        <f t="shared" si="0"/>
        <v>0</v>
      </c>
      <c r="G20" s="106" t="s">
        <v>243</v>
      </c>
      <c r="H20" s="107">
        <v>0</v>
      </c>
      <c r="I20" s="109" t="b">
        <v>0</v>
      </c>
      <c r="J20" s="215">
        <f t="shared" si="2"/>
        <v>0</v>
      </c>
      <c r="L20" s="26" t="str">
        <f>IF(OR('JANVIER - SUIVI ENVELOPPES'!J15="",'JANVIER - SUIVI ENVELOPPES'!J15="(vide)",'JANVIER - SUIVI ENVELOPPES'!J15="Total général",'JANVIER - SUIVI ENVELOPPES'!J15="Grand total"),"",(IF(OR('JANVIER - SUIVI ENVELOPPES'!J15&lt;&gt;"",'JANVIER - SUIVI ENVELOPPES'!J15&lt;&gt;"(vide)",'JANVIER - SUIVI ENVELOPPES'!J15&lt;&gt;"Total général",'JANVIER - SUIVI ENVELOPPES'!J15&lt;&gt;"Grand total"),'JANVIER - SUIVI ENVELOPPES'!J15,"")))</f>
        <v/>
      </c>
      <c r="M20" s="120" t="str">
        <f>IF(L20="","",'JANVIER - SUIVI ENVELOPPES'!K15)</f>
        <v/>
      </c>
      <c r="N20" s="110"/>
      <c r="O20" s="72"/>
      <c r="P20" s="44" t="s">
        <v>232</v>
      </c>
      <c r="Q20" s="45">
        <v>200</v>
      </c>
      <c r="R20" s="87"/>
    </row>
    <row r="21" spans="2:18" ht="11.25" customHeight="1" x14ac:dyDescent="0.2">
      <c r="B21" s="106"/>
      <c r="C21" s="107"/>
      <c r="D21" s="108"/>
      <c r="E21" s="215">
        <f t="shared" si="0"/>
        <v>0</v>
      </c>
      <c r="G21" s="106" t="s">
        <v>244</v>
      </c>
      <c r="H21" s="107">
        <v>13.5</v>
      </c>
      <c r="I21" s="109" t="b">
        <v>1</v>
      </c>
      <c r="J21" s="215">
        <f t="shared" si="2"/>
        <v>0</v>
      </c>
      <c r="L21" s="26" t="str">
        <f>IF(OR('JANVIER - SUIVI ENVELOPPES'!J16="",'JANVIER - SUIVI ENVELOPPES'!J16="(vide)",'JANVIER - SUIVI ENVELOPPES'!J16="Total général",'JANVIER - SUIVI ENVELOPPES'!J16="Grand total"),"",(IF(OR('JANVIER - SUIVI ENVELOPPES'!J16&lt;&gt;"",'JANVIER - SUIVI ENVELOPPES'!J16&lt;&gt;"(vide)",'JANVIER - SUIVI ENVELOPPES'!J16&lt;&gt;"Total général",'JANVIER - SUIVI ENVELOPPES'!J16&lt;&gt;"Grand total"),'JANVIER - SUIVI ENVELOPPES'!J16,"")))</f>
        <v/>
      </c>
      <c r="M21" s="120" t="str">
        <f>IF(L21="","",'JANVIER - SUIVI ENVELOPPES'!K16)</f>
        <v/>
      </c>
      <c r="N21" s="110"/>
      <c r="O21" s="72"/>
      <c r="P21" s="44" t="s">
        <v>233</v>
      </c>
      <c r="Q21" s="45">
        <v>150</v>
      </c>
      <c r="R21" s="87"/>
    </row>
    <row r="22" spans="2:18" ht="11.25" customHeight="1" x14ac:dyDescent="0.2">
      <c r="B22" s="106"/>
      <c r="C22" s="107"/>
      <c r="D22" s="108"/>
      <c r="E22" s="215">
        <f t="shared" si="0"/>
        <v>0</v>
      </c>
      <c r="G22" s="106" t="s">
        <v>245</v>
      </c>
      <c r="H22" s="107">
        <v>165</v>
      </c>
      <c r="I22" s="109" t="b">
        <v>1</v>
      </c>
      <c r="J22" s="215">
        <f t="shared" si="2"/>
        <v>0</v>
      </c>
      <c r="L22" s="26" t="str">
        <f>IF(OR('JANVIER - SUIVI ENVELOPPES'!J17="",'JANVIER - SUIVI ENVELOPPES'!J17="(vide)",'JANVIER - SUIVI ENVELOPPES'!J17="Total général",'JANVIER - SUIVI ENVELOPPES'!J17="Grand total"),"",(IF(OR('JANVIER - SUIVI ENVELOPPES'!J17&lt;&gt;"",'JANVIER - SUIVI ENVELOPPES'!J17&lt;&gt;"(vide)",'JANVIER - SUIVI ENVELOPPES'!J17&lt;&gt;"Total général",'JANVIER - SUIVI ENVELOPPES'!J17&lt;&gt;"Grand total"),'JANVIER - SUIVI ENVELOPPES'!J17,"")))</f>
        <v/>
      </c>
      <c r="M22" s="120" t="str">
        <f>IF(L22="","",'JANVIER - SUIVI ENVELOPPES'!K17)</f>
        <v/>
      </c>
      <c r="N22" s="110"/>
      <c r="O22" s="72"/>
      <c r="P22" s="44" t="s">
        <v>234</v>
      </c>
      <c r="Q22" s="45">
        <v>150</v>
      </c>
      <c r="R22" s="87"/>
    </row>
    <row r="23" spans="2:18" ht="11.25" customHeight="1" x14ac:dyDescent="0.2">
      <c r="B23" s="106"/>
      <c r="C23" s="107"/>
      <c r="D23" s="108"/>
      <c r="E23" s="215">
        <f t="shared" si="0"/>
        <v>0</v>
      </c>
      <c r="G23" s="106" t="s">
        <v>246</v>
      </c>
      <c r="H23" s="107">
        <v>3.99</v>
      </c>
      <c r="I23" s="109" t="b">
        <v>0</v>
      </c>
      <c r="J23" s="215">
        <f t="shared" si="2"/>
        <v>3.99</v>
      </c>
      <c r="L23" s="26" t="str">
        <f>IF(OR('JANVIER - SUIVI ENVELOPPES'!J18="",'JANVIER - SUIVI ENVELOPPES'!J18="(vide)",'JANVIER - SUIVI ENVELOPPES'!J18="Total général",'JANVIER - SUIVI ENVELOPPES'!J18="Grand total"),"",(IF(OR('JANVIER - SUIVI ENVELOPPES'!J18&lt;&gt;"",'JANVIER - SUIVI ENVELOPPES'!J18&lt;&gt;"(vide)",'JANVIER - SUIVI ENVELOPPES'!J18&lt;&gt;"Total général",'JANVIER - SUIVI ENVELOPPES'!J18&lt;&gt;"Grand total"),'JANVIER - SUIVI ENVELOPPES'!J18,"")))</f>
        <v/>
      </c>
      <c r="M23" s="120" t="str">
        <f>IF(L23="","",'JANVIER - SUIVI ENVELOPPES'!K18)</f>
        <v/>
      </c>
      <c r="N23" s="110"/>
      <c r="O23" s="72"/>
      <c r="P23" s="44" t="s">
        <v>235</v>
      </c>
      <c r="Q23" s="45">
        <v>0</v>
      </c>
      <c r="R23" s="87"/>
    </row>
    <row r="24" spans="2:18" ht="11.25" customHeight="1" x14ac:dyDescent="0.2">
      <c r="B24" s="106"/>
      <c r="C24" s="107"/>
      <c r="D24" s="108"/>
      <c r="E24" s="215">
        <f t="shared" si="0"/>
        <v>0</v>
      </c>
      <c r="G24" s="106" t="s">
        <v>247</v>
      </c>
      <c r="H24" s="107">
        <v>20.99</v>
      </c>
      <c r="I24" s="109" t="b">
        <v>1</v>
      </c>
      <c r="J24" s="215">
        <f t="shared" si="2"/>
        <v>0</v>
      </c>
      <c r="L24" s="26" t="str">
        <f>IF(OR('JANVIER - SUIVI ENVELOPPES'!J19="",'JANVIER - SUIVI ENVELOPPES'!J19="(vide)",'JANVIER - SUIVI ENVELOPPES'!J19="Total général",'JANVIER - SUIVI ENVELOPPES'!J19="Grand total"),"",(IF(OR('JANVIER - SUIVI ENVELOPPES'!J19&lt;&gt;"",'JANVIER - SUIVI ENVELOPPES'!J19&lt;&gt;"(vide)",'JANVIER - SUIVI ENVELOPPES'!J19&lt;&gt;"Total général",'JANVIER - SUIVI ENVELOPPES'!J19&lt;&gt;"Grand total"),'JANVIER - SUIVI ENVELOPPES'!J19,"")))</f>
        <v/>
      </c>
      <c r="M24" s="120" t="str">
        <f>IF(L24="","",'JANVIER - SUIVI ENVELOPPES'!K19)</f>
        <v/>
      </c>
      <c r="N24" s="110"/>
      <c r="O24" s="72"/>
      <c r="P24" s="46" t="s">
        <v>219</v>
      </c>
      <c r="Q24" s="47">
        <v>0</v>
      </c>
      <c r="R24" s="87"/>
    </row>
    <row r="25" spans="2:18" ht="11.25" customHeight="1" x14ac:dyDescent="0.2">
      <c r="B25" s="106"/>
      <c r="C25" s="107"/>
      <c r="D25" s="108"/>
      <c r="E25" s="215">
        <f t="shared" si="0"/>
        <v>0</v>
      </c>
      <c r="G25" s="106" t="s">
        <v>248</v>
      </c>
      <c r="H25" s="107">
        <v>18.84</v>
      </c>
      <c r="I25" s="109"/>
      <c r="J25" s="215">
        <f t="shared" si="2"/>
        <v>18.84</v>
      </c>
      <c r="L25" s="26" t="str">
        <f>IF(OR('JANVIER - SUIVI ENVELOPPES'!J20="",'JANVIER - SUIVI ENVELOPPES'!J20="(vide)",'JANVIER - SUIVI ENVELOPPES'!J20="Total général",'JANVIER - SUIVI ENVELOPPES'!J20="Grand total"),"",(IF(OR('JANVIER - SUIVI ENVELOPPES'!J20&lt;&gt;"",'JANVIER - SUIVI ENVELOPPES'!J20&lt;&gt;"(vide)",'JANVIER - SUIVI ENVELOPPES'!J20&lt;&gt;"Total général",'JANVIER - SUIVI ENVELOPPES'!J20&lt;&gt;"Grand total"),'JANVIER - SUIVI ENVELOPPES'!J20,"")))</f>
        <v/>
      </c>
      <c r="M25" s="120" t="str">
        <f>IF(L25="","",'JANVIER - SUIVI ENVELOPPES'!K20)</f>
        <v/>
      </c>
      <c r="N25" s="110"/>
      <c r="O25" s="72"/>
      <c r="P25" s="76"/>
      <c r="Q25" s="76"/>
      <c r="R25" s="73"/>
    </row>
    <row r="26" spans="2:18" ht="11.25" customHeight="1" x14ac:dyDescent="0.2">
      <c r="B26" s="106"/>
      <c r="C26" s="107"/>
      <c r="D26" s="108" t="b">
        <v>0</v>
      </c>
      <c r="E26" s="215">
        <f t="shared" si="0"/>
        <v>0</v>
      </c>
      <c r="G26" s="106" t="s">
        <v>249</v>
      </c>
      <c r="H26" s="107">
        <v>60</v>
      </c>
      <c r="I26" s="109" t="b">
        <v>1</v>
      </c>
      <c r="J26" s="215">
        <f t="shared" si="2"/>
        <v>0</v>
      </c>
      <c r="L26" s="26" t="str">
        <f>IF(OR('JANVIER - SUIVI ENVELOPPES'!J21="",'JANVIER - SUIVI ENVELOPPES'!J21="(vide)",'JANVIER - SUIVI ENVELOPPES'!J21="Total général",'JANVIER - SUIVI ENVELOPPES'!J21="Grand total"),"",(IF(OR('JANVIER - SUIVI ENVELOPPES'!J21&lt;&gt;"",'JANVIER - SUIVI ENVELOPPES'!J21&lt;&gt;"(vide)",'JANVIER - SUIVI ENVELOPPES'!J21&lt;&gt;"Total général",'JANVIER - SUIVI ENVELOPPES'!J21&lt;&gt;"Grand total"),'JANVIER - SUIVI ENVELOPPES'!J21,"")))</f>
        <v/>
      </c>
      <c r="M26" s="120" t="str">
        <f>IF(L26="","",'JANVIER - SUIVI ENVELOPPES'!K21)</f>
        <v/>
      </c>
      <c r="N26" s="110"/>
      <c r="O26" s="72"/>
      <c r="P26" s="240" t="s">
        <v>48</v>
      </c>
      <c r="Q26" s="241"/>
      <c r="R26" s="73"/>
    </row>
    <row r="27" spans="2:18" ht="11.25" customHeight="1" x14ac:dyDescent="0.2">
      <c r="B27" s="106"/>
      <c r="C27" s="107"/>
      <c r="D27" s="108" t="b">
        <v>0</v>
      </c>
      <c r="E27" s="215">
        <f t="shared" si="0"/>
        <v>0</v>
      </c>
      <c r="G27" s="106" t="s">
        <v>250</v>
      </c>
      <c r="H27" s="107">
        <v>0</v>
      </c>
      <c r="I27" s="109" t="b">
        <v>0</v>
      </c>
      <c r="J27" s="215">
        <f t="shared" si="2"/>
        <v>0</v>
      </c>
      <c r="L27" s="26" t="str">
        <f>IF(OR('JANVIER - SUIVI ENVELOPPES'!J22="",'JANVIER - SUIVI ENVELOPPES'!J22="(vide)",'JANVIER - SUIVI ENVELOPPES'!J22="Total général",'JANVIER - SUIVI ENVELOPPES'!J22="Grand total"),"",(IF(OR('JANVIER - SUIVI ENVELOPPES'!J22&lt;&gt;"",'JANVIER - SUIVI ENVELOPPES'!J22&lt;&gt;"(vide)",'JANVIER - SUIVI ENVELOPPES'!J22&lt;&gt;"Total général",'JANVIER - SUIVI ENVELOPPES'!J22&lt;&gt;"Grand total"),'JANVIER - SUIVI ENVELOPPES'!J22,"")))</f>
        <v/>
      </c>
      <c r="M27" s="120" t="str">
        <f>IF(L27="","",'JANVIER - SUIVI ENVELOPPES'!K22)</f>
        <v/>
      </c>
      <c r="N27" s="110"/>
      <c r="O27" s="72"/>
      <c r="P27" s="85"/>
      <c r="Q27" s="86"/>
      <c r="R27" s="73"/>
    </row>
    <row r="28" spans="2:18" ht="11.25" customHeight="1" x14ac:dyDescent="0.2">
      <c r="B28" s="106"/>
      <c r="C28" s="107"/>
      <c r="D28" s="108" t="b">
        <v>0</v>
      </c>
      <c r="E28" s="215">
        <f t="shared" si="0"/>
        <v>0</v>
      </c>
      <c r="G28" s="106" t="s">
        <v>251</v>
      </c>
      <c r="H28" s="107">
        <v>0</v>
      </c>
      <c r="I28" s="109" t="b">
        <v>0</v>
      </c>
      <c r="J28" s="215">
        <f t="shared" si="2"/>
        <v>0</v>
      </c>
      <c r="L28" s="26" t="str">
        <f>IF(OR('JANVIER - SUIVI ENVELOPPES'!J23="",'JANVIER - SUIVI ENVELOPPES'!J23="(vide)",'JANVIER - SUIVI ENVELOPPES'!J23="Total général",'JANVIER - SUIVI ENVELOPPES'!J23="Grand total"),"",(IF(OR('JANVIER - SUIVI ENVELOPPES'!J23&lt;&gt;"",'JANVIER - SUIVI ENVELOPPES'!J23&lt;&gt;"(vide)",'JANVIER - SUIVI ENVELOPPES'!J23&lt;&gt;"Total général",'JANVIER - SUIVI ENVELOPPES'!J23&lt;&gt;"Grand total"),'JANVIER - SUIVI ENVELOPPES'!J23,"")))</f>
        <v/>
      </c>
      <c r="M28" s="120" t="str">
        <f>IF(L28="","",'JANVIER - SUIVI ENVELOPPES'!K23)</f>
        <v/>
      </c>
      <c r="N28" s="110"/>
      <c r="O28" s="72"/>
      <c r="P28" s="88" t="s">
        <v>20</v>
      </c>
      <c r="Q28" s="129">
        <f>H9</f>
        <v>41561.209999999992</v>
      </c>
      <c r="R28" s="73"/>
    </row>
    <row r="29" spans="2:18" ht="11.25" customHeight="1" x14ac:dyDescent="0.2">
      <c r="B29" s="106"/>
      <c r="C29" s="107"/>
      <c r="D29" s="108" t="b">
        <v>0</v>
      </c>
      <c r="E29" s="215">
        <f t="shared" si="0"/>
        <v>0</v>
      </c>
      <c r="G29" s="106" t="s">
        <v>252</v>
      </c>
      <c r="H29" s="107">
        <v>319.83</v>
      </c>
      <c r="I29" s="109" t="b">
        <v>1</v>
      </c>
      <c r="J29" s="215">
        <f t="shared" si="2"/>
        <v>0</v>
      </c>
      <c r="L29" s="26" t="str">
        <f>IF(OR('JANVIER - SUIVI ENVELOPPES'!J24="",'JANVIER - SUIVI ENVELOPPES'!J24="(vide)",'JANVIER - SUIVI ENVELOPPES'!J24="Total général",'JANVIER - SUIVI ENVELOPPES'!J24="Grand total"),"",(IF(OR('JANVIER - SUIVI ENVELOPPES'!J24&lt;&gt;"",'JANVIER - SUIVI ENVELOPPES'!J24&lt;&gt;"(vide)",'JANVIER - SUIVI ENVELOPPES'!J24&lt;&gt;"Total général",'JANVIER - SUIVI ENVELOPPES'!J24&lt;&gt;"Grand total"),'JANVIER - SUIVI ENVELOPPES'!J24,"")))</f>
        <v/>
      </c>
      <c r="M29" s="120" t="str">
        <f>IF(L29="","",'JANVIER - SUIVI ENVELOPPES'!K24)</f>
        <v/>
      </c>
      <c r="N29" s="110"/>
      <c r="O29" s="72"/>
      <c r="P29" s="85" t="s">
        <v>45</v>
      </c>
      <c r="Q29" s="128">
        <f>Q28-((IF(Q32&gt;0,+Q32,0))+(IF(Q33&gt;0,Q33,0))+(IF(Q34&gt;0,Q34,0))+(IF(Q35&gt;0,Q35,0))+(IF(Q36&gt;0,Q36,0))+(IF(Q37&gt;0,Q37,0))+(IF(Q38&gt;0,Q38,0))+(IF(Q39&gt;0,Q39,0))+(IF(Q40&gt;0,Q40,0))+(IF(Q41&gt;0,Q41,0))+(IF(Q42&gt;0,Q42,0))+(IF(Q43&gt;0,Q43,0))+(IF(Q44&gt;0,Q44,0))+(IF(Q45&gt;0,Q45,0)))</f>
        <v>40976.209999999992</v>
      </c>
      <c r="R29" s="73"/>
    </row>
    <row r="30" spans="2:18" ht="11.25" customHeight="1" x14ac:dyDescent="0.2">
      <c r="B30" s="106"/>
      <c r="C30" s="107"/>
      <c r="D30" s="108" t="b">
        <v>0</v>
      </c>
      <c r="E30" s="215">
        <f t="shared" si="0"/>
        <v>0</v>
      </c>
      <c r="G30" s="106" t="s">
        <v>253</v>
      </c>
      <c r="H30" s="107">
        <v>494.12</v>
      </c>
      <c r="I30" s="109" t="b">
        <v>1</v>
      </c>
      <c r="J30" s="215">
        <f t="shared" si="2"/>
        <v>0</v>
      </c>
      <c r="L30" s="26" t="str">
        <f>IF(OR('JANVIER - SUIVI ENVELOPPES'!J25="",'JANVIER - SUIVI ENVELOPPES'!J25="(vide)",'JANVIER - SUIVI ENVELOPPES'!J25="Total général",'JANVIER - SUIVI ENVELOPPES'!J25="Grand total"),"",(IF(OR('JANVIER - SUIVI ENVELOPPES'!J25&lt;&gt;"",'JANVIER - SUIVI ENVELOPPES'!J25&lt;&gt;"(vide)",'JANVIER - SUIVI ENVELOPPES'!J25&lt;&gt;"Total général",'JANVIER - SUIVI ENVELOPPES'!J25&lt;&gt;"Grand total"),'JANVIER - SUIVI ENVELOPPES'!J25,"")))</f>
        <v/>
      </c>
      <c r="M30" s="120" t="str">
        <f>IF(L30="","",'JANVIER - SUIVI ENVELOPPES'!K25)</f>
        <v/>
      </c>
      <c r="N30" s="110"/>
      <c r="O30" s="72"/>
      <c r="P30" s="85"/>
      <c r="Q30" s="86"/>
      <c r="R30" s="73"/>
    </row>
    <row r="31" spans="2:18" ht="11.25" customHeight="1" x14ac:dyDescent="0.2">
      <c r="B31" s="106"/>
      <c r="C31" s="107"/>
      <c r="D31" s="108"/>
      <c r="E31" s="215">
        <f t="shared" si="0"/>
        <v>0</v>
      </c>
      <c r="G31" s="106" t="s">
        <v>254</v>
      </c>
      <c r="H31" s="107">
        <v>66.16</v>
      </c>
      <c r="I31" s="111" t="b">
        <v>1</v>
      </c>
      <c r="J31" s="215">
        <f t="shared" si="2"/>
        <v>0</v>
      </c>
      <c r="L31" s="26" t="str">
        <f>IF(OR('JANVIER - SUIVI ENVELOPPES'!J26="",'JANVIER - SUIVI ENVELOPPES'!J26="(vide)",'JANVIER - SUIVI ENVELOPPES'!J26="Total général",'JANVIER - SUIVI ENVELOPPES'!J26="Grand total"),"",(IF(OR('JANVIER - SUIVI ENVELOPPES'!J26&lt;&gt;"",'JANVIER - SUIVI ENVELOPPES'!J26&lt;&gt;"(vide)",'JANVIER - SUIVI ENVELOPPES'!J26&lt;&gt;"Total général",'JANVIER - SUIVI ENVELOPPES'!J26&lt;&gt;"Grand total"),'JANVIER - SUIVI ENVELOPPES'!J26,"")))</f>
        <v/>
      </c>
      <c r="M31" s="120" t="str">
        <f>IF(L31="","",'JANVIER - SUIVI ENVELOPPES'!K26)</f>
        <v/>
      </c>
      <c r="N31" s="110"/>
      <c r="O31" s="72"/>
      <c r="P31" s="130" t="str">
        <f>'JANVIER - SUIVI ENVELOPPES'!T11</f>
        <v>Enveloppe</v>
      </c>
      <c r="Q31" s="131" t="str">
        <f>'JANVIER - SUIVI ENVELOPPES'!U11</f>
        <v>Montant restant</v>
      </c>
      <c r="R31" s="73"/>
    </row>
    <row r="32" spans="2:18" ht="11.25" customHeight="1" x14ac:dyDescent="0.2">
      <c r="B32" s="106"/>
      <c r="C32" s="107"/>
      <c r="D32" s="108" t="b">
        <v>0</v>
      </c>
      <c r="E32" s="215">
        <f t="shared" si="0"/>
        <v>0</v>
      </c>
      <c r="G32" s="106" t="s">
        <v>255</v>
      </c>
      <c r="H32" s="107">
        <v>69.959999999999994</v>
      </c>
      <c r="I32" s="111" t="b">
        <v>1</v>
      </c>
      <c r="J32" s="215">
        <f t="shared" si="2"/>
        <v>0</v>
      </c>
      <c r="L32" s="26" t="str">
        <f>IF(OR('JANVIER - SUIVI ENVELOPPES'!J27="",'JANVIER - SUIVI ENVELOPPES'!J27="(vide)",'JANVIER - SUIVI ENVELOPPES'!J27="Total général",'JANVIER - SUIVI ENVELOPPES'!J27="Grand total"),"",(IF(OR('JANVIER - SUIVI ENVELOPPES'!J27&lt;&gt;"",'JANVIER - SUIVI ENVELOPPES'!J27&lt;&gt;"(vide)",'JANVIER - SUIVI ENVELOPPES'!J27&lt;&gt;"Total général",'JANVIER - SUIVI ENVELOPPES'!J27&lt;&gt;"Grand total"),'JANVIER - SUIVI ENVELOPPES'!J27,"")))</f>
        <v/>
      </c>
      <c r="M32" s="120" t="str">
        <f>IF(L32="","",'JANVIER - SUIVI ENVELOPPES'!K27)</f>
        <v/>
      </c>
      <c r="N32" s="110"/>
      <c r="O32" s="72"/>
      <c r="P32" s="50" t="str">
        <f>'JANVIER - SUIVI ENVELOPPES'!T12</f>
        <v>Alimentation</v>
      </c>
      <c r="Q32" s="51">
        <f>'JANVIER - SUIVI ENVELOPPES'!U12</f>
        <v>-261.69999999999982</v>
      </c>
      <c r="R32" s="73"/>
    </row>
    <row r="33" spans="2:18" ht="11.25" customHeight="1" x14ac:dyDescent="0.2">
      <c r="B33" s="106"/>
      <c r="C33" s="107"/>
      <c r="D33" s="108"/>
      <c r="E33" s="215">
        <f t="shared" si="0"/>
        <v>0</v>
      </c>
      <c r="G33" s="106" t="s">
        <v>256</v>
      </c>
      <c r="H33" s="107">
        <v>49.99</v>
      </c>
      <c r="I33" s="111" t="b">
        <v>1</v>
      </c>
      <c r="J33" s="215">
        <f t="shared" si="2"/>
        <v>0</v>
      </c>
      <c r="L33" s="26" t="str">
        <f>IF(OR('JANVIER - SUIVI ENVELOPPES'!J28="",'JANVIER - SUIVI ENVELOPPES'!J28="(vide)",'JANVIER - SUIVI ENVELOPPES'!J28="Total général",'JANVIER - SUIVI ENVELOPPES'!J28="Grand total"),"",(IF(OR('JANVIER - SUIVI ENVELOPPES'!J28&lt;&gt;"",'JANVIER - SUIVI ENVELOPPES'!J28&lt;&gt;"(vide)",'JANVIER - SUIVI ENVELOPPES'!J28&lt;&gt;"Total général",'JANVIER - SUIVI ENVELOPPES'!J28&lt;&gt;"Grand total"),'JANVIER - SUIVI ENVELOPPES'!J28,"")))</f>
        <v/>
      </c>
      <c r="M33" s="120" t="str">
        <f>IF(L33="","",'JANVIER - SUIVI ENVELOPPES'!K28)</f>
        <v/>
      </c>
      <c r="N33" s="110"/>
      <c r="O33" s="72"/>
      <c r="P33" s="52" t="str">
        <f>'JANVIER - SUIVI ENVELOPPES'!T13</f>
        <v>Garderie</v>
      </c>
      <c r="Q33" s="53">
        <f>'JANVIER - SUIVI ENVELOPPES'!U13</f>
        <v>-10.400000000000006</v>
      </c>
      <c r="R33" s="73"/>
    </row>
    <row r="34" spans="2:18" ht="11.25" customHeight="1" x14ac:dyDescent="0.2">
      <c r="B34" s="106"/>
      <c r="C34" s="107"/>
      <c r="D34" s="108"/>
      <c r="E34" s="215">
        <f t="shared" si="0"/>
        <v>0</v>
      </c>
      <c r="G34" s="106" t="s">
        <v>257</v>
      </c>
      <c r="H34" s="107">
        <v>44.29</v>
      </c>
      <c r="I34" s="111" t="b">
        <v>1</v>
      </c>
      <c r="J34" s="215">
        <f t="shared" si="2"/>
        <v>0</v>
      </c>
      <c r="L34" s="26" t="str">
        <f>IF(OR('JANVIER - SUIVI ENVELOPPES'!J29="",'JANVIER - SUIVI ENVELOPPES'!J29="(vide)",'JANVIER - SUIVI ENVELOPPES'!J29="Total général",'JANVIER - SUIVI ENVELOPPES'!J29="Grand total"),"",(IF(OR('JANVIER - SUIVI ENVELOPPES'!J29&lt;&gt;"",'JANVIER - SUIVI ENVELOPPES'!J29&lt;&gt;"(vide)",'JANVIER - SUIVI ENVELOPPES'!J29&lt;&gt;"Total général",'JANVIER - SUIVI ENVELOPPES'!J29&lt;&gt;"Grand total"),'JANVIER - SUIVI ENVELOPPES'!J29,"")))</f>
        <v/>
      </c>
      <c r="M34" s="120" t="str">
        <f>IF(L34="","",'JANVIER - SUIVI ENVELOPPES'!K29)</f>
        <v/>
      </c>
      <c r="N34" s="110"/>
      <c r="O34" s="72"/>
      <c r="P34" s="52" t="str">
        <f>'JANVIER - SUIVI ENVELOPPES'!T14</f>
        <v>Cantine</v>
      </c>
      <c r="Q34" s="53">
        <f>'JANVIER - SUIVI ENVELOPPES'!U14</f>
        <v>-80.050000000000011</v>
      </c>
      <c r="R34" s="73"/>
    </row>
    <row r="35" spans="2:18" ht="11.25" customHeight="1" x14ac:dyDescent="0.2">
      <c r="B35" s="106"/>
      <c r="C35" s="107"/>
      <c r="D35" s="108"/>
      <c r="E35" s="215">
        <f t="shared" si="0"/>
        <v>0</v>
      </c>
      <c r="G35" s="106" t="s">
        <v>258</v>
      </c>
      <c r="H35" s="107">
        <v>27.28</v>
      </c>
      <c r="I35" s="111" t="b">
        <v>1</v>
      </c>
      <c r="J35" s="215">
        <f t="shared" si="2"/>
        <v>0</v>
      </c>
      <c r="L35" s="26" t="str">
        <f>IF(OR('JANVIER - SUIVI ENVELOPPES'!J30="",'JANVIER - SUIVI ENVELOPPES'!J30="(vide)",'JANVIER - SUIVI ENVELOPPES'!J30="Total général",'JANVIER - SUIVI ENVELOPPES'!J30="Grand total"),"",(IF(OR('JANVIER - SUIVI ENVELOPPES'!J30&lt;&gt;"",'JANVIER - SUIVI ENVELOPPES'!J30&lt;&gt;"(vide)",'JANVIER - SUIVI ENVELOPPES'!J30&lt;&gt;"Total général",'JANVIER - SUIVI ENVELOPPES'!J30&lt;&gt;"Grand total"),'JANVIER - SUIVI ENVELOPPES'!J30,"")))</f>
        <v/>
      </c>
      <c r="M35" s="120" t="str">
        <f>IF(L35="","",'JANVIER - SUIVI ENVELOPPES'!K30)</f>
        <v/>
      </c>
      <c r="N35" s="110"/>
      <c r="O35" s="72"/>
      <c r="P35" s="52" t="str">
        <f>'JANVIER - SUIVI ENVELOPPES'!T15</f>
        <v>Centre aéré</v>
      </c>
      <c r="Q35" s="53">
        <f>'JANVIER - SUIVI ENVELOPPES'!U15</f>
        <v>85</v>
      </c>
      <c r="R35" s="73"/>
    </row>
    <row r="36" spans="2:18" ht="11.25" customHeight="1" x14ac:dyDescent="0.2">
      <c r="B36" s="106"/>
      <c r="C36" s="107"/>
      <c r="D36" s="36"/>
      <c r="E36" s="215">
        <f t="shared" si="0"/>
        <v>0</v>
      </c>
      <c r="G36" s="106" t="s">
        <v>285</v>
      </c>
      <c r="H36" s="107">
        <v>7.99</v>
      </c>
      <c r="I36" s="111" t="b">
        <v>1</v>
      </c>
      <c r="J36" s="215">
        <f t="shared" si="2"/>
        <v>0</v>
      </c>
      <c r="L36" s="26" t="str">
        <f>IF(OR('JANVIER - SUIVI ENVELOPPES'!J31="",'JANVIER - SUIVI ENVELOPPES'!J31="(vide)",'JANVIER - SUIVI ENVELOPPES'!J31="Total général",'JANVIER - SUIVI ENVELOPPES'!J31="Grand total"),"",(IF(OR('JANVIER - SUIVI ENVELOPPES'!J31&lt;&gt;"",'JANVIER - SUIVI ENVELOPPES'!J31&lt;&gt;"(vide)",'JANVIER - SUIVI ENVELOPPES'!J31&lt;&gt;"Total général",'JANVIER - SUIVI ENVELOPPES'!J31&lt;&gt;"Grand total"),'JANVIER - SUIVI ENVELOPPES'!J31,"")))</f>
        <v/>
      </c>
      <c r="M36" s="120" t="str">
        <f>IF(L36="","",'JANVIER - SUIVI ENVELOPPES'!K31)</f>
        <v/>
      </c>
      <c r="N36" s="110"/>
      <c r="O36" s="72"/>
      <c r="P36" s="52" t="str">
        <f>'JANVIER - SUIVI ENVELOPPES'!T16</f>
        <v>Voiture</v>
      </c>
      <c r="Q36" s="53">
        <f>'JANVIER - SUIVI ENVELOPPES'!U16</f>
        <v>-105.80000000000001</v>
      </c>
      <c r="R36" s="73"/>
    </row>
    <row r="37" spans="2:18" ht="11.25" customHeight="1" x14ac:dyDescent="0.2">
      <c r="B37" s="106"/>
      <c r="C37" s="107"/>
      <c r="D37" s="36"/>
      <c r="E37" s="215">
        <f t="shared" si="0"/>
        <v>0</v>
      </c>
      <c r="G37" s="106"/>
      <c r="H37" s="107"/>
      <c r="I37" s="111"/>
      <c r="J37" s="215">
        <f t="shared" si="2"/>
        <v>0</v>
      </c>
      <c r="L37" s="26" t="str">
        <f>IF(OR('JANVIER - SUIVI ENVELOPPES'!J32="",'JANVIER - SUIVI ENVELOPPES'!J32="(vide)",'JANVIER - SUIVI ENVELOPPES'!J32="Total général",'JANVIER - SUIVI ENVELOPPES'!J32="Grand total"),"",(IF(OR('JANVIER - SUIVI ENVELOPPES'!J32&lt;&gt;"",'JANVIER - SUIVI ENVELOPPES'!J32&lt;&gt;"(vide)",'JANVIER - SUIVI ENVELOPPES'!J32&lt;&gt;"Total général",'JANVIER - SUIVI ENVELOPPES'!J32&lt;&gt;"Grand total"),'JANVIER - SUIVI ENVELOPPES'!J32,"")))</f>
        <v/>
      </c>
      <c r="M37" s="120" t="str">
        <f>IF(L37="","",'JANVIER - SUIVI ENVELOPPES'!K32)</f>
        <v/>
      </c>
      <c r="N37" s="110"/>
      <c r="O37" s="72"/>
      <c r="P37" s="52" t="str">
        <f>'JANVIER - SUIVI ENVELOPPES'!T17</f>
        <v>Retrait</v>
      </c>
      <c r="Q37" s="53">
        <f>'JANVIER - SUIVI ENVELOPPES'!U17</f>
        <v>200</v>
      </c>
      <c r="R37" s="73"/>
    </row>
    <row r="38" spans="2:18" ht="11.25" customHeight="1" x14ac:dyDescent="0.2">
      <c r="B38" s="106"/>
      <c r="C38" s="107"/>
      <c r="D38" s="36"/>
      <c r="E38" s="215">
        <f t="shared" si="0"/>
        <v>0</v>
      </c>
      <c r="G38" s="106"/>
      <c r="H38" s="107"/>
      <c r="I38" s="111"/>
      <c r="J38" s="215">
        <f t="shared" si="1"/>
        <v>0</v>
      </c>
      <c r="L38" s="26" t="str">
        <f>IF(OR('JANVIER - SUIVI ENVELOPPES'!J33="",'JANVIER - SUIVI ENVELOPPES'!J33="(vide)",'JANVIER - SUIVI ENVELOPPES'!J33="Total général",'JANVIER - SUIVI ENVELOPPES'!J33="Grand total"),"",(IF(OR('JANVIER - SUIVI ENVELOPPES'!J33&lt;&gt;"",'JANVIER - SUIVI ENVELOPPES'!J33&lt;&gt;"(vide)",'JANVIER - SUIVI ENVELOPPES'!J33&lt;&gt;"Total général",'JANVIER - SUIVI ENVELOPPES'!J33&lt;&gt;"Grand total"),'JANVIER - SUIVI ENVELOPPES'!J33,"")))</f>
        <v/>
      </c>
      <c r="M38" s="120" t="str">
        <f>IF(L38="","",'JANVIER - SUIVI ENVELOPPES'!K33)</f>
        <v/>
      </c>
      <c r="N38" s="110"/>
      <c r="O38" s="72"/>
      <c r="P38" s="52" t="str">
        <f>'JANVIER - SUIVI ENVELOPPES'!T18</f>
        <v>Santé</v>
      </c>
      <c r="Q38" s="53">
        <f>'JANVIER - SUIVI ENVELOPPES'!U18</f>
        <v>-277.27</v>
      </c>
      <c r="R38" s="73"/>
    </row>
    <row r="39" spans="2:18" ht="11.25" customHeight="1" x14ac:dyDescent="0.2">
      <c r="B39" s="106"/>
      <c r="C39" s="107"/>
      <c r="D39" s="36"/>
      <c r="E39" s="215">
        <f t="shared" si="0"/>
        <v>0</v>
      </c>
      <c r="G39" s="106"/>
      <c r="H39" s="107"/>
      <c r="I39" s="111"/>
      <c r="J39" s="215">
        <f t="shared" si="1"/>
        <v>0</v>
      </c>
      <c r="L39" s="26" t="str">
        <f>IF(OR('JANVIER - SUIVI ENVELOPPES'!J34="",'JANVIER - SUIVI ENVELOPPES'!J34="(vide)",'JANVIER - SUIVI ENVELOPPES'!J34="Total général",'JANVIER - SUIVI ENVELOPPES'!J34="Grand total"),"",(IF(OR('JANVIER - SUIVI ENVELOPPES'!J34&lt;&gt;"",'JANVIER - SUIVI ENVELOPPES'!J34&lt;&gt;"(vide)",'JANVIER - SUIVI ENVELOPPES'!J34&lt;&gt;"Total général",'JANVIER - SUIVI ENVELOPPES'!J34&lt;&gt;"Grand total"),'JANVIER - SUIVI ENVELOPPES'!J34,"")))</f>
        <v/>
      </c>
      <c r="M39" s="120" t="str">
        <f>IF(L39="","",'JANVIER - SUIVI ENVELOPPES'!K34)</f>
        <v/>
      </c>
      <c r="N39" s="110"/>
      <c r="O39" s="72"/>
      <c r="P39" s="52" t="str">
        <f>'JANVIER - SUIVI ENVELOPPES'!T19</f>
        <v>Beauté</v>
      </c>
      <c r="Q39" s="53">
        <f>'JANVIER - SUIVI ENVELOPPES'!U19</f>
        <v>150</v>
      </c>
      <c r="R39" s="73"/>
    </row>
    <row r="40" spans="2:18" ht="11.25" customHeight="1" x14ac:dyDescent="0.2">
      <c r="B40" s="106"/>
      <c r="C40" s="107"/>
      <c r="D40" s="36"/>
      <c r="E40" s="215">
        <f t="shared" si="0"/>
        <v>0</v>
      </c>
      <c r="G40" s="106"/>
      <c r="H40" s="107"/>
      <c r="I40" s="111"/>
      <c r="J40" s="215">
        <f t="shared" si="1"/>
        <v>0</v>
      </c>
      <c r="L40" s="26" t="str">
        <f>IF(OR('JANVIER - SUIVI ENVELOPPES'!J35="",'JANVIER - SUIVI ENVELOPPES'!J35="(vide)",'JANVIER - SUIVI ENVELOPPES'!J35="Total général",'JANVIER - SUIVI ENVELOPPES'!J35="Grand total"),"",(IF(OR('JANVIER - SUIVI ENVELOPPES'!J35&lt;&gt;"",'JANVIER - SUIVI ENVELOPPES'!J35&lt;&gt;"(vide)",'JANVIER - SUIVI ENVELOPPES'!J35&lt;&gt;"Total général",'JANVIER - SUIVI ENVELOPPES'!J35&lt;&gt;"Grand total"),'JANVIER - SUIVI ENVELOPPES'!J35,"")))</f>
        <v/>
      </c>
      <c r="M40" s="120" t="str">
        <f>IF(L40="","",'JANVIER - SUIVI ENVELOPPES'!K35)</f>
        <v/>
      </c>
      <c r="N40" s="110"/>
      <c r="O40" s="72"/>
      <c r="P40" s="52" t="str">
        <f>'JANVIER - SUIVI ENVELOPPES'!T20</f>
        <v>Fêtes</v>
      </c>
      <c r="Q40" s="53">
        <f>'JANVIER - SUIVI ENVELOPPES'!U20</f>
        <v>-55.870000000000005</v>
      </c>
      <c r="R40" s="73"/>
    </row>
    <row r="41" spans="2:18" ht="11.25" customHeight="1" x14ac:dyDescent="0.2">
      <c r="B41" s="106"/>
      <c r="C41" s="107"/>
      <c r="D41" s="36"/>
      <c r="E41" s="215">
        <f t="shared" si="0"/>
        <v>0</v>
      </c>
      <c r="G41" s="106"/>
      <c r="H41" s="107"/>
      <c r="I41" s="111" t="b">
        <v>0</v>
      </c>
      <c r="J41" s="215">
        <f t="shared" si="1"/>
        <v>0</v>
      </c>
      <c r="L41" s="26" t="str">
        <f>IF(OR('JANVIER - SUIVI ENVELOPPES'!J36="",'JANVIER - SUIVI ENVELOPPES'!J36="(vide)",'JANVIER - SUIVI ENVELOPPES'!J36="Total général",'JANVIER - SUIVI ENVELOPPES'!J36="Grand total"),"",(IF(OR('JANVIER - SUIVI ENVELOPPES'!J36&lt;&gt;"",'JANVIER - SUIVI ENVELOPPES'!J36&lt;&gt;"(vide)",'JANVIER - SUIVI ENVELOPPES'!J36&lt;&gt;"Total général",'JANVIER - SUIVI ENVELOPPES'!J36&lt;&gt;"Grand total"),'JANVIER - SUIVI ENVELOPPES'!J36,"")))</f>
        <v/>
      </c>
      <c r="M41" s="120" t="str">
        <f>IF(L41="","",'JANVIER - SUIVI ENVELOPPES'!K36)</f>
        <v/>
      </c>
      <c r="N41" s="110"/>
      <c r="O41" s="72"/>
      <c r="P41" s="52" t="str">
        <f>'JANVIER - SUIVI ENVELOPPES'!T21</f>
        <v xml:space="preserve">Maison </v>
      </c>
      <c r="Q41" s="53">
        <f>'JANVIER - SUIVI ENVELOPPES'!U21</f>
        <v>-93.100000000000023</v>
      </c>
      <c r="R41" s="73"/>
    </row>
    <row r="42" spans="2:18" ht="11.25" customHeight="1" x14ac:dyDescent="0.2">
      <c r="B42" s="209" t="s">
        <v>111</v>
      </c>
      <c r="C42" s="126">
        <f>SUM(C13:C41)</f>
        <v>6446.64</v>
      </c>
      <c r="G42" s="209" t="s">
        <v>110</v>
      </c>
      <c r="H42" s="126">
        <f>SUM(H13:H41)</f>
        <v>3402.9099999999994</v>
      </c>
      <c r="I42" s="111"/>
      <c r="J42" s="114"/>
      <c r="L42" s="26" t="str">
        <f>IF(OR('JANVIER - SUIVI ENVELOPPES'!J37="",'JANVIER - SUIVI ENVELOPPES'!J37="(vide)",'JANVIER - SUIVI ENVELOPPES'!J37="Total général",'JANVIER - SUIVI ENVELOPPES'!J37="Grand total"),"",(IF(OR('JANVIER - SUIVI ENVELOPPES'!J37&lt;&gt;"",'JANVIER - SUIVI ENVELOPPES'!J37&lt;&gt;"(vide)",'JANVIER - SUIVI ENVELOPPES'!J37&lt;&gt;"Total général",'JANVIER - SUIVI ENVELOPPES'!J37&lt;&gt;"Grand total"),'JANVIER - SUIVI ENVELOPPES'!J37,"")))</f>
        <v/>
      </c>
      <c r="M42" s="120" t="str">
        <f>IF(L42="","",'JANVIER - SUIVI ENVELOPPES'!K37)</f>
        <v/>
      </c>
      <c r="N42" s="110"/>
      <c r="O42" s="72"/>
      <c r="P42" s="52" t="str">
        <f>'JANVIER - SUIVI ENVELOPPES'!T22</f>
        <v>Sorties</v>
      </c>
      <c r="Q42" s="53">
        <f>'JANVIER - SUIVI ENVELOPPES'!U22</f>
        <v>-35.599999999999994</v>
      </c>
      <c r="R42" s="73"/>
    </row>
    <row r="43" spans="2:18" ht="11.25" customHeight="1" x14ac:dyDescent="0.2">
      <c r="B43" s="311" t="s">
        <v>107</v>
      </c>
      <c r="C43" s="311"/>
      <c r="G43" s="312" t="s">
        <v>108</v>
      </c>
      <c r="H43" s="312"/>
      <c r="I43" s="115"/>
      <c r="L43" s="121" t="s">
        <v>10</v>
      </c>
      <c r="M43" s="122">
        <f>SUM(M13:M42)</f>
        <v>0</v>
      </c>
      <c r="N43" s="116"/>
      <c r="O43" s="72"/>
      <c r="P43" s="52" t="str">
        <f>'JANVIER - SUIVI ENVELOPPES'!T23</f>
        <v>Sport</v>
      </c>
      <c r="Q43" s="53">
        <f>'JANVIER - SUIVI ENVELOPPES'!U23</f>
        <v>150</v>
      </c>
      <c r="R43" s="73"/>
    </row>
    <row r="44" spans="2:18" ht="11.25" customHeight="1" x14ac:dyDescent="0.2">
      <c r="B44" s="207" t="str">
        <f>IF('SYNTHESE ANNUELLE'!B9="","",'SYNTHESE ANNUELLE'!B9)</f>
        <v>Betterway</v>
      </c>
      <c r="C44" s="208">
        <f>IF('SYNTHESE ANNUELLE'!C9="",0,'SYNTHESE ANNUELLE'!C9)</f>
        <v>36</v>
      </c>
      <c r="D44" s="36" t="b">
        <v>1</v>
      </c>
      <c r="E44" s="215">
        <f>IF(D44=FALSE,C44,0)</f>
        <v>0</v>
      </c>
      <c r="G44" s="207" t="str">
        <f>IF('SYNTHESE ANNUELLE'!B14="","",'SYNTHESE ANNUELLE'!B14)</f>
        <v>Charges Courbevoie</v>
      </c>
      <c r="H44" s="208">
        <f>IF('SYNTHESE ANNUELLE'!C14="",0,'SYNTHESE ANNUELLE'!C14)</f>
        <v>0</v>
      </c>
      <c r="I44" s="36" t="b">
        <v>1</v>
      </c>
      <c r="J44" s="215">
        <f t="shared" ref="J44:J49" si="3">IF(I44=FALSE,H44,0)</f>
        <v>0</v>
      </c>
      <c r="N44" s="57"/>
      <c r="O44" s="72"/>
      <c r="P44" s="52" t="str">
        <f>'JANVIER - SUIVI ENVELOPPES'!T24</f>
        <v>Vêtements</v>
      </c>
      <c r="Q44" s="53">
        <f>'JANVIER - SUIVI ENVELOPPES'!U24</f>
        <v>-118.80999999999999</v>
      </c>
      <c r="R44" s="73"/>
    </row>
    <row r="45" spans="2:18" ht="11.25" customHeight="1" x14ac:dyDescent="0.2">
      <c r="B45" s="207" t="str">
        <f>IF('SYNTHESE ANNUELLE'!B10="","",'SYNTHESE ANNUELLE'!B10)</f>
        <v>Rbst impôts</v>
      </c>
      <c r="C45" s="208">
        <f>IF('SYNTHESE ANNUELLE'!C10="",0,'SYNTHESE ANNUELLE'!C10)</f>
        <v>250</v>
      </c>
      <c r="D45" s="36" t="b">
        <v>1</v>
      </c>
      <c r="E45" s="215">
        <f t="shared" ref="E45" si="4">IF(D45=FALSE,C45,0)</f>
        <v>0</v>
      </c>
      <c r="G45" s="207" t="str">
        <f>IF('SYNTHESE ANNUELLE'!B15="","",'SYNTHESE ANNUELLE'!B15)</f>
        <v>Assurance habitation</v>
      </c>
      <c r="H45" s="208">
        <f>IF('SYNTHESE ANNUELLE'!C15="",0,'SYNTHESE ANNUELLE'!C15)</f>
        <v>848.78</v>
      </c>
      <c r="I45" s="36" t="b">
        <v>1</v>
      </c>
      <c r="J45" s="215">
        <f t="shared" si="3"/>
        <v>0</v>
      </c>
      <c r="N45" s="57"/>
      <c r="O45" s="72"/>
      <c r="P45" s="54" t="str">
        <f>'JANVIER - SUIVI ENVELOPPES'!T25</f>
        <v>Vacances</v>
      </c>
      <c r="Q45" s="55">
        <f>'JANVIER - SUIVI ENVELOPPES'!U25</f>
        <v>0</v>
      </c>
      <c r="R45" s="73"/>
    </row>
    <row r="46" spans="2:18" ht="11.25" customHeight="1" x14ac:dyDescent="0.2">
      <c r="B46" s="207" t="str">
        <f>IF('SYNTHESE ANNUELLE'!B11="","",'SYNTHESE ANNUELLE'!B11)</f>
        <v/>
      </c>
      <c r="C46" s="208">
        <f>IF('SYNTHESE ANNUELLE'!C11="",0,'SYNTHESE ANNUELLE'!C11)</f>
        <v>0</v>
      </c>
      <c r="D46" s="36" t="b">
        <v>0</v>
      </c>
      <c r="E46" s="215">
        <f>IF(D46=FALSE,C46,0)</f>
        <v>0</v>
      </c>
      <c r="G46" s="207" t="str">
        <f>IF('SYNTHESE ANNUELLE'!B16="","",'SYNTHESE ANNUELLE'!B16)</f>
        <v>Frais CB + comptes</v>
      </c>
      <c r="H46" s="208">
        <f>IF('SYNTHESE ANNUELLE'!C16="",0,'SYNTHESE ANNUELLE'!C16)</f>
        <v>52.05</v>
      </c>
      <c r="I46" s="162" t="b">
        <v>1</v>
      </c>
      <c r="J46" s="215">
        <f t="shared" si="3"/>
        <v>0</v>
      </c>
      <c r="N46" s="57"/>
      <c r="O46" s="117"/>
      <c r="P46" s="118"/>
      <c r="Q46" s="118"/>
      <c r="R46" s="119"/>
    </row>
    <row r="47" spans="2:18" ht="11.25" customHeight="1" x14ac:dyDescent="0.2">
      <c r="B47" s="209" t="s">
        <v>112</v>
      </c>
      <c r="C47" s="126">
        <f>SUM(C44:C46)</f>
        <v>286</v>
      </c>
      <c r="G47" s="207" t="str">
        <f>IF('SYNTHESE ANNUELLE'!B17="","",'SYNTHESE ANNUELLE'!B17)</f>
        <v/>
      </c>
      <c r="H47" s="208">
        <f>IF('SYNTHESE ANNUELLE'!C17="",0,'SYNTHESE ANNUELLE'!C17)</f>
        <v>0</v>
      </c>
      <c r="I47" s="36" t="b">
        <v>0</v>
      </c>
      <c r="J47" s="215">
        <f t="shared" si="3"/>
        <v>0</v>
      </c>
    </row>
    <row r="48" spans="2:18" ht="11.25" customHeight="1" x14ac:dyDescent="0.2">
      <c r="B48" s="212" t="s">
        <v>109</v>
      </c>
      <c r="C48" s="213">
        <f>C42+C47</f>
        <v>6732.64</v>
      </c>
      <c r="G48" s="207" t="str">
        <f>IF('SYNTHESE ANNUELLE'!B18="","",'SYNTHESE ANNUELLE'!B18)</f>
        <v/>
      </c>
      <c r="H48" s="208">
        <f>IF('SYNTHESE ANNUELLE'!C18="",0,'SYNTHESE ANNUELLE'!C18)</f>
        <v>0</v>
      </c>
      <c r="I48" s="163" t="b">
        <v>0</v>
      </c>
      <c r="J48" s="215">
        <f t="shared" si="3"/>
        <v>0</v>
      </c>
    </row>
    <row r="49" spans="2:10" ht="11.25" customHeight="1" x14ac:dyDescent="0.2">
      <c r="B49" s="214" t="s">
        <v>9</v>
      </c>
      <c r="C49" s="161">
        <f>SUM(E13:E46)</f>
        <v>0</v>
      </c>
      <c r="G49" s="207" t="str">
        <f>IF('SYNTHESE ANNUELLE'!B19="","",'SYNTHESE ANNUELLE'!B19)</f>
        <v/>
      </c>
      <c r="H49" s="208">
        <f>IF('SYNTHESE ANNUELLE'!C19="",0,'SYNTHESE ANNUELLE'!C19)</f>
        <v>0</v>
      </c>
      <c r="I49" s="36" t="b">
        <v>0</v>
      </c>
      <c r="J49" s="215">
        <f t="shared" si="3"/>
        <v>0</v>
      </c>
    </row>
    <row r="50" spans="2:10" ht="11.25" customHeight="1" x14ac:dyDescent="0.2">
      <c r="G50" s="209" t="s">
        <v>113</v>
      </c>
      <c r="H50" s="160">
        <f>SUM(H44:H49)</f>
        <v>900.82999999999993</v>
      </c>
    </row>
    <row r="51" spans="2:10" x14ac:dyDescent="0.2">
      <c r="G51" s="210" t="s">
        <v>114</v>
      </c>
      <c r="H51" s="211">
        <f>H42+H50</f>
        <v>4303.74</v>
      </c>
      <c r="I51" s="42"/>
    </row>
    <row r="52" spans="2:10" x14ac:dyDescent="0.2">
      <c r="G52" s="210" t="s">
        <v>10</v>
      </c>
      <c r="H52" s="211">
        <f>SUM(J13:J49)</f>
        <v>22.83</v>
      </c>
    </row>
    <row r="55" spans="2:10" x14ac:dyDescent="0.2">
      <c r="D55" s="36"/>
      <c r="E55" s="113"/>
    </row>
  </sheetData>
  <sheetProtection password="DC52" sheet="1" objects="1" scenarios="1" pivotTables="0"/>
  <mergeCells count="10">
    <mergeCell ref="B43:C43"/>
    <mergeCell ref="G43:H43"/>
    <mergeCell ref="P26:Q26"/>
    <mergeCell ref="G5:H5"/>
    <mergeCell ref="L11:M11"/>
    <mergeCell ref="P3:Q3"/>
    <mergeCell ref="B5:C5"/>
    <mergeCell ref="G11:H11"/>
    <mergeCell ref="B11:C11"/>
    <mergeCell ref="P5:Q5"/>
  </mergeCells>
  <conditionalFormatting sqref="Q8:Q9">
    <cfRule type="cellIs" dxfId="237" priority="40" operator="lessThan">
      <formula>0</formula>
    </cfRule>
  </conditionalFormatting>
  <conditionalFormatting sqref="Q32:Q45">
    <cfRule type="cellIs" dxfId="236" priority="39" operator="lessThan">
      <formula>0</formula>
    </cfRule>
  </conditionalFormatting>
  <conditionalFormatting sqref="H13">
    <cfRule type="expression" dxfId="235" priority="38">
      <formula>IF(J13=0,TRUE,FALSE)</formula>
    </cfRule>
  </conditionalFormatting>
  <conditionalFormatting sqref="H14:H41">
    <cfRule type="expression" dxfId="234" priority="37">
      <formula>IF(J14=0,TRUE,FALSE)</formula>
    </cfRule>
  </conditionalFormatting>
  <conditionalFormatting sqref="C13:C14">
    <cfRule type="expression" dxfId="233" priority="36">
      <formula>IF(E13=0,TRUE,FALSE)</formula>
    </cfRule>
  </conditionalFormatting>
  <conditionalFormatting sqref="G13">
    <cfRule type="expression" dxfId="232" priority="35">
      <formula>IF(J13=0,TRUE,FALSE)</formula>
    </cfRule>
  </conditionalFormatting>
  <conditionalFormatting sqref="G14:G41">
    <cfRule type="expression" dxfId="231" priority="34">
      <formula>IF(J14=0,TRUE,FALSE)</formula>
    </cfRule>
  </conditionalFormatting>
  <conditionalFormatting sqref="B13:B14">
    <cfRule type="expression" dxfId="230" priority="32">
      <formula>IF(E13=0,TRUE,FALSE)</formula>
    </cfRule>
  </conditionalFormatting>
  <conditionalFormatting sqref="C15:C41">
    <cfRule type="expression" dxfId="229" priority="31">
      <formula>IF(E15=0,TRUE,FALSE)</formula>
    </cfRule>
  </conditionalFormatting>
  <conditionalFormatting sqref="B15:B41">
    <cfRule type="expression" dxfId="228" priority="30">
      <formula>IF(E15=0,TRUE,FALSE)</formula>
    </cfRule>
  </conditionalFormatting>
  <conditionalFormatting sqref="C44:C46">
    <cfRule type="expression" dxfId="227" priority="4">
      <formula>IF(E44=0,TRUE,FALSE)</formula>
    </cfRule>
  </conditionalFormatting>
  <conditionalFormatting sqref="B44:B46">
    <cfRule type="expression" dxfId="226" priority="3">
      <formula>IF(E44=0,TRUE,FALSE)</formula>
    </cfRule>
  </conditionalFormatting>
  <conditionalFormatting sqref="H44:H49">
    <cfRule type="expression" dxfId="225" priority="2">
      <formula>IF(J44=0,TRUE,FALSE)</formula>
    </cfRule>
  </conditionalFormatting>
  <conditionalFormatting sqref="G44:G49">
    <cfRule type="expression" dxfId="224" priority="1">
      <formula>IF(J44=0,TRUE,FALSE)</formula>
    </cfRule>
  </conditionalFormatting>
  <hyperlinks>
    <hyperlink ref="B1" r:id="rId1" xr:uid="{00000000-0004-0000-0200-000000000000}"/>
  </hyperlinks>
  <pageMargins left="0.7" right="0.7" top="0.75" bottom="0.75" header="0.3" footer="0.3"/>
  <pageSetup paperSize="9" orientation="portrait" r:id="rId2"/>
  <ignoredErrors>
    <ignoredError sqref="B44 B45:B46 C44:C46 H44:H49 G44:G49 H51:H52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6" r:id="rId5" name="Button 62">
              <controlPr defaultSize="0" print="0" autoFill="0" autoPict="0" macro="[0]!OuvrirFormJANVIER.Bouton62_Cliquer">
                <anchor moveWithCells="1" sizeWithCells="1">
                  <from>
                    <xdr:col>11</xdr:col>
                    <xdr:colOff>95250</xdr:colOff>
                    <xdr:row>5</xdr:row>
                    <xdr:rowOff>28575</xdr:rowOff>
                  </from>
                  <to>
                    <xdr:col>12</xdr:col>
                    <xdr:colOff>723900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6" name="Check Box 100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104775</xdr:rowOff>
                  </from>
                  <to>
                    <xdr:col>5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7" name="Check Box 101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104775</xdr:rowOff>
                  </from>
                  <to>
                    <xdr:col>5</xdr:col>
                    <xdr:colOff>85725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8" name="Check Box 102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104775</xdr:rowOff>
                  </from>
                  <to>
                    <xdr:col>5</xdr:col>
                    <xdr:colOff>85725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" name="Check Box 103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104775</xdr:rowOff>
                  </from>
                  <to>
                    <xdr:col>5</xdr:col>
                    <xdr:colOff>85725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" name="Check Box 104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104775</xdr:rowOff>
                  </from>
                  <to>
                    <xdr:col>5</xdr:col>
                    <xdr:colOff>85725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1" name="Check Box 105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104775</xdr:rowOff>
                  </from>
                  <to>
                    <xdr:col>5</xdr:col>
                    <xdr:colOff>85725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2" name="Check Box 106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104775</xdr:rowOff>
                  </from>
                  <to>
                    <xdr:col>5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3" name="Check Box 107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104775</xdr:rowOff>
                  </from>
                  <to>
                    <xdr:col>5</xdr:col>
                    <xdr:colOff>85725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4" name="Check Box 108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104775</xdr:rowOff>
                  </from>
                  <to>
                    <xdr:col>5</xdr:col>
                    <xdr:colOff>85725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5" name="Check Box 109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104775</xdr:rowOff>
                  </from>
                  <to>
                    <xdr:col>5</xdr:col>
                    <xdr:colOff>85725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6" name="Check Box 110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104775</xdr:rowOff>
                  </from>
                  <to>
                    <xdr:col>5</xdr:col>
                    <xdr:colOff>85725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7" name="Check Box 111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104775</xdr:rowOff>
                  </from>
                  <to>
                    <xdr:col>5</xdr:col>
                    <xdr:colOff>85725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8" name="Check Box 112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104775</xdr:rowOff>
                  </from>
                  <to>
                    <xdr:col>5</xdr:col>
                    <xdr:colOff>85725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9" name="Check Box 113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104775</xdr:rowOff>
                  </from>
                  <to>
                    <xdr:col>5</xdr:col>
                    <xdr:colOff>85725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0" name="Check Box 114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104775</xdr:rowOff>
                  </from>
                  <to>
                    <xdr:col>5</xdr:col>
                    <xdr:colOff>85725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1" name="Check Box 115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104775</xdr:rowOff>
                  </from>
                  <to>
                    <xdr:col>5</xdr:col>
                    <xdr:colOff>85725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22" name="Check Box 116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104775</xdr:rowOff>
                  </from>
                  <to>
                    <xdr:col>5</xdr:col>
                    <xdr:colOff>85725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23" name="Check Box 117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104775</xdr:rowOff>
                  </from>
                  <to>
                    <xdr:col>5</xdr:col>
                    <xdr:colOff>85725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4" name="Check Box 118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104775</xdr:rowOff>
                  </from>
                  <to>
                    <xdr:col>5</xdr:col>
                    <xdr:colOff>85725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5" name="Check Box 119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104775</xdr:rowOff>
                  </from>
                  <to>
                    <xdr:col>5</xdr:col>
                    <xdr:colOff>85725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26" name="Check Box 120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104775</xdr:rowOff>
                  </from>
                  <to>
                    <xdr:col>5</xdr:col>
                    <xdr:colOff>85725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27" name="Check Box 121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104775</xdr:rowOff>
                  </from>
                  <to>
                    <xdr:col>5</xdr:col>
                    <xdr:colOff>85725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8" name="Check Box 122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104775</xdr:rowOff>
                  </from>
                  <to>
                    <xdr:col>5</xdr:col>
                    <xdr:colOff>85725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29" name="Check Box 123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104775</xdr:rowOff>
                  </from>
                  <to>
                    <xdr:col>5</xdr:col>
                    <xdr:colOff>85725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0" name="Check Box 124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104775</xdr:rowOff>
                  </from>
                  <to>
                    <xdr:col>5</xdr:col>
                    <xdr:colOff>85725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1" name="Check Box 125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104775</xdr:rowOff>
                  </from>
                  <to>
                    <xdr:col>5</xdr:col>
                    <xdr:colOff>85725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2" name="Check Box 126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104775</xdr:rowOff>
                  </from>
                  <to>
                    <xdr:col>5</xdr:col>
                    <xdr:colOff>85725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3" name="Check Box 127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104775</xdr:rowOff>
                  </from>
                  <to>
                    <xdr:col>5</xdr:col>
                    <xdr:colOff>85725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4" name="Check Box 128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104775</xdr:rowOff>
                  </from>
                  <to>
                    <xdr:col>5</xdr:col>
                    <xdr:colOff>85725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35" name="Check Box 188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114300</xdr:rowOff>
                  </from>
                  <to>
                    <xdr:col>10</xdr:col>
                    <xdr:colOff>85725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36" name="Check Box 189">
              <controlPr defaultSize="0" autoFill="0" autoLine="0" autoPict="0">
                <anchor moveWithCells="1"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10</xdr:col>
                    <xdr:colOff>85725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37" name="Check Box 190">
              <controlPr defaultSize="0" autoFill="0" autoLine="0" autoPict="0">
                <anchor moveWithCells="1">
                  <from>
                    <xdr:col>8</xdr:col>
                    <xdr:colOff>0</xdr:colOff>
                    <xdr:row>13</xdr:row>
                    <xdr:rowOff>114300</xdr:rowOff>
                  </from>
                  <to>
                    <xdr:col>10</xdr:col>
                    <xdr:colOff>85725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38" name="Check Box 191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114300</xdr:rowOff>
                  </from>
                  <to>
                    <xdr:col>10</xdr:col>
                    <xdr:colOff>85725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39" name="Check Box 192">
              <controlPr defaultSize="0" autoFill="0" autoLine="0" autoPict="0">
                <anchor moveWithCells="1">
                  <from>
                    <xdr:col>8</xdr:col>
                    <xdr:colOff>0</xdr:colOff>
                    <xdr:row>15</xdr:row>
                    <xdr:rowOff>114300</xdr:rowOff>
                  </from>
                  <to>
                    <xdr:col>10</xdr:col>
                    <xdr:colOff>85725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40" name="Check Box 193">
              <controlPr defaultSize="0" autoFill="0" autoLine="0" autoPict="0">
                <anchor moveWithCells="1">
                  <from>
                    <xdr:col>8</xdr:col>
                    <xdr:colOff>0</xdr:colOff>
                    <xdr:row>16</xdr:row>
                    <xdr:rowOff>114300</xdr:rowOff>
                  </from>
                  <to>
                    <xdr:col>10</xdr:col>
                    <xdr:colOff>85725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41" name="Check Box 194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114300</xdr:rowOff>
                  </from>
                  <to>
                    <xdr:col>10</xdr:col>
                    <xdr:colOff>85725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42" name="Check Box 195">
              <controlPr defaultSize="0" autoFill="0" autoLine="0" autoPict="0">
                <anchor moveWithCells="1">
                  <from>
                    <xdr:col>8</xdr:col>
                    <xdr:colOff>0</xdr:colOff>
                    <xdr:row>18</xdr:row>
                    <xdr:rowOff>114300</xdr:rowOff>
                  </from>
                  <to>
                    <xdr:col>10</xdr:col>
                    <xdr:colOff>85725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43" name="Check Box 196">
              <controlPr defaultSize="0" autoFill="0" autoLine="0" autoPict="0">
                <anchor moveWithCells="1">
                  <from>
                    <xdr:col>8</xdr:col>
                    <xdr:colOff>0</xdr:colOff>
                    <xdr:row>19</xdr:row>
                    <xdr:rowOff>114300</xdr:rowOff>
                  </from>
                  <to>
                    <xdr:col>10</xdr:col>
                    <xdr:colOff>85725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44" name="Check Box 197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114300</xdr:rowOff>
                  </from>
                  <to>
                    <xdr:col>10</xdr:col>
                    <xdr:colOff>85725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45" name="Check Box 198">
              <controlPr defaultSize="0" autoFill="0" autoLine="0" autoPict="0">
                <anchor moveWithCells="1">
                  <from>
                    <xdr:col>8</xdr:col>
                    <xdr:colOff>0</xdr:colOff>
                    <xdr:row>21</xdr:row>
                    <xdr:rowOff>114300</xdr:rowOff>
                  </from>
                  <to>
                    <xdr:col>10</xdr:col>
                    <xdr:colOff>85725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46" name="Check Box 199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114300</xdr:rowOff>
                  </from>
                  <to>
                    <xdr:col>10</xdr:col>
                    <xdr:colOff>85725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47" name="Check Box 200">
              <controlPr defaultSize="0" autoFill="0" autoLine="0" autoPict="0">
                <anchor moveWithCells="1">
                  <from>
                    <xdr:col>8</xdr:col>
                    <xdr:colOff>0</xdr:colOff>
                    <xdr:row>23</xdr:row>
                    <xdr:rowOff>114300</xdr:rowOff>
                  </from>
                  <to>
                    <xdr:col>10</xdr:col>
                    <xdr:colOff>85725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48" name="Check Box 201">
              <controlPr defaultSize="0" autoFill="0" autoLine="0" autoPict="0">
                <anchor moveWithCells="1">
                  <from>
                    <xdr:col>8</xdr:col>
                    <xdr:colOff>0</xdr:colOff>
                    <xdr:row>24</xdr:row>
                    <xdr:rowOff>114300</xdr:rowOff>
                  </from>
                  <to>
                    <xdr:col>10</xdr:col>
                    <xdr:colOff>85725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49" name="Check Box 202">
              <controlPr defaultSize="0" autoFill="0" autoLine="0" autoPict="0">
                <anchor moveWithCells="1">
                  <from>
                    <xdr:col>8</xdr:col>
                    <xdr:colOff>0</xdr:colOff>
                    <xdr:row>25</xdr:row>
                    <xdr:rowOff>114300</xdr:rowOff>
                  </from>
                  <to>
                    <xdr:col>10</xdr:col>
                    <xdr:colOff>85725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50" name="Check Box 203">
              <controlPr defaultSize="0" autoFill="0" autoLine="0" autoPict="0">
                <anchor moveWithCells="1">
                  <from>
                    <xdr:col>8</xdr:col>
                    <xdr:colOff>0</xdr:colOff>
                    <xdr:row>26</xdr:row>
                    <xdr:rowOff>114300</xdr:rowOff>
                  </from>
                  <to>
                    <xdr:col>10</xdr:col>
                    <xdr:colOff>85725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51" name="Check Box 204">
              <controlPr defaultSize="0" autoFill="0" autoLine="0" autoPict="0">
                <anchor moveWithCells="1">
                  <from>
                    <xdr:col>8</xdr:col>
                    <xdr:colOff>0</xdr:colOff>
                    <xdr:row>27</xdr:row>
                    <xdr:rowOff>114300</xdr:rowOff>
                  </from>
                  <to>
                    <xdr:col>10</xdr:col>
                    <xdr:colOff>85725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52" name="Check Box 205">
              <controlPr defaultSize="0" autoFill="0" autoLine="0" autoPict="0">
                <anchor moveWithCells="1">
                  <from>
                    <xdr:col>8</xdr:col>
                    <xdr:colOff>0</xdr:colOff>
                    <xdr:row>28</xdr:row>
                    <xdr:rowOff>114300</xdr:rowOff>
                  </from>
                  <to>
                    <xdr:col>10</xdr:col>
                    <xdr:colOff>85725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53" name="Check Box 206">
              <controlPr defaultSize="0" autoFill="0" autoLine="0" autoPict="0">
                <anchor moveWithCells="1">
                  <from>
                    <xdr:col>8</xdr:col>
                    <xdr:colOff>0</xdr:colOff>
                    <xdr:row>29</xdr:row>
                    <xdr:rowOff>114300</xdr:rowOff>
                  </from>
                  <to>
                    <xdr:col>10</xdr:col>
                    <xdr:colOff>85725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54" name="Check Box 207">
              <controlPr defaultSize="0" autoFill="0" autoLine="0" autoPict="0">
                <anchor moveWithCells="1">
                  <from>
                    <xdr:col>8</xdr:col>
                    <xdr:colOff>0</xdr:colOff>
                    <xdr:row>30</xdr:row>
                    <xdr:rowOff>114300</xdr:rowOff>
                  </from>
                  <to>
                    <xdr:col>10</xdr:col>
                    <xdr:colOff>85725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55" name="Check Box 208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114300</xdr:rowOff>
                  </from>
                  <to>
                    <xdr:col>10</xdr:col>
                    <xdr:colOff>85725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56" name="Check Box 209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114300</xdr:rowOff>
                  </from>
                  <to>
                    <xdr:col>10</xdr:col>
                    <xdr:colOff>85725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57" name="Check Box 210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114300</xdr:rowOff>
                  </from>
                  <to>
                    <xdr:col>10</xdr:col>
                    <xdr:colOff>85725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58" name="Check Box 211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114300</xdr:rowOff>
                  </from>
                  <to>
                    <xdr:col>10</xdr:col>
                    <xdr:colOff>85725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59" name="Check Box 212">
              <controlPr defaultSize="0" autoFill="0" autoLine="0" autoPict="0">
                <anchor moveWithCells="1">
                  <from>
                    <xdr:col>8</xdr:col>
                    <xdr:colOff>0</xdr:colOff>
                    <xdr:row>35</xdr:row>
                    <xdr:rowOff>114300</xdr:rowOff>
                  </from>
                  <to>
                    <xdr:col>10</xdr:col>
                    <xdr:colOff>85725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60" name="Check Box 213">
              <controlPr defaultSize="0" autoFill="0" autoLine="0" autoPict="0">
                <anchor moveWithCells="1">
                  <from>
                    <xdr:col>8</xdr:col>
                    <xdr:colOff>0</xdr:colOff>
                    <xdr:row>36</xdr:row>
                    <xdr:rowOff>114300</xdr:rowOff>
                  </from>
                  <to>
                    <xdr:col>10</xdr:col>
                    <xdr:colOff>85725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61" name="Check Box 214">
              <controlPr defaultSize="0" autoFill="0" autoLine="0" autoPict="0">
                <anchor moveWithCells="1">
                  <from>
                    <xdr:col>8</xdr:col>
                    <xdr:colOff>0</xdr:colOff>
                    <xdr:row>37</xdr:row>
                    <xdr:rowOff>114300</xdr:rowOff>
                  </from>
                  <to>
                    <xdr:col>10</xdr:col>
                    <xdr:colOff>85725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62" name="Check Box 215">
              <controlPr defaultSize="0" autoFill="0" autoLine="0" autoPict="0">
                <anchor moveWithCells="1">
                  <from>
                    <xdr:col>8</xdr:col>
                    <xdr:colOff>0</xdr:colOff>
                    <xdr:row>38</xdr:row>
                    <xdr:rowOff>114300</xdr:rowOff>
                  </from>
                  <to>
                    <xdr:col>10</xdr:col>
                    <xdr:colOff>85725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63" name="Check Box 216">
              <controlPr defaultSize="0" autoFill="0" autoLine="0" autoPict="0">
                <anchor moveWithCells="1">
                  <from>
                    <xdr:col>8</xdr:col>
                    <xdr:colOff>0</xdr:colOff>
                    <xdr:row>39</xdr:row>
                    <xdr:rowOff>114300</xdr:rowOff>
                  </from>
                  <to>
                    <xdr:col>10</xdr:col>
                    <xdr:colOff>85725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64" name="Check Box 220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104775</xdr:rowOff>
                  </from>
                  <to>
                    <xdr:col>5</xdr:col>
                    <xdr:colOff>85725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65" name="Check Box 221">
              <controlPr defaultSize="0" autoFill="0" autoLine="0" autoPict="0">
                <anchor moveWithCells="1">
                  <from>
                    <xdr:col>3</xdr:col>
                    <xdr:colOff>0</xdr:colOff>
                    <xdr:row>43</xdr:row>
                    <xdr:rowOff>104775</xdr:rowOff>
                  </from>
                  <to>
                    <xdr:col>5</xdr:col>
                    <xdr:colOff>85725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66" name="Check Box 222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67" name="Check Box 229">
              <controlPr defaultSize="0" autoFill="0" autoLine="0" autoPict="0">
                <anchor moveWithCells="1">
                  <from>
                    <xdr:col>8</xdr:col>
                    <xdr:colOff>0</xdr:colOff>
                    <xdr:row>42</xdr:row>
                    <xdr:rowOff>114300</xdr:rowOff>
                  </from>
                  <to>
                    <xdr:col>10</xdr:col>
                    <xdr:colOff>85725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68" name="Check Box 230">
              <controlPr defaultSize="0" autoFill="0" autoLine="0" autoPict="0">
                <anchor moveWithCells="1">
                  <from>
                    <xdr:col>8</xdr:col>
                    <xdr:colOff>0</xdr:colOff>
                    <xdr:row>43</xdr:row>
                    <xdr:rowOff>114300</xdr:rowOff>
                  </from>
                  <to>
                    <xdr:col>10</xdr:col>
                    <xdr:colOff>85725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69" name="Check Box 231">
              <controlPr defaultSize="0" autoFill="0" autoLine="0" autoPict="0">
                <anchor moveWithCells="1">
                  <from>
                    <xdr:col>8</xdr:col>
                    <xdr:colOff>0</xdr:colOff>
                    <xdr:row>44</xdr:row>
                    <xdr:rowOff>114300</xdr:rowOff>
                  </from>
                  <to>
                    <xdr:col>10</xdr:col>
                    <xdr:colOff>85725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70" name="Check Box 232">
              <controlPr defaultSize="0" autoFill="0" autoLine="0" autoPict="0">
                <anchor moveWithCells="1">
                  <from>
                    <xdr:col>8</xdr:col>
                    <xdr:colOff>0</xdr:colOff>
                    <xdr:row>45</xdr:row>
                    <xdr:rowOff>114300</xdr:rowOff>
                  </from>
                  <to>
                    <xdr:col>10</xdr:col>
                    <xdr:colOff>85725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71" name="Check Box 233">
              <controlPr defaultSize="0" autoFill="0" autoLine="0" autoPict="0">
                <anchor moveWithCells="1">
                  <from>
                    <xdr:col>8</xdr:col>
                    <xdr:colOff>0</xdr:colOff>
                    <xdr:row>46</xdr:row>
                    <xdr:rowOff>114300</xdr:rowOff>
                  </from>
                  <to>
                    <xdr:col>10</xdr:col>
                    <xdr:colOff>85725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72" name="Check Box 234">
              <controlPr defaultSize="0" autoFill="0" autoLine="0" autoPict="0">
                <anchor moveWithCells="1">
                  <from>
                    <xdr:col>8</xdr:col>
                    <xdr:colOff>0</xdr:colOff>
                    <xdr:row>47</xdr:row>
                    <xdr:rowOff>114300</xdr:rowOff>
                  </from>
                  <to>
                    <xdr:col>10</xdr:col>
                    <xdr:colOff>85725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73" name="Check Box 235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>
    <tabColor theme="9" tint="0.39997558519241921"/>
  </sheetPr>
  <dimension ref="B1:V131"/>
  <sheetViews>
    <sheetView showGridLines="0" zoomScale="90" zoomScaleNormal="90" workbookViewId="0">
      <pane ySplit="4" topLeftCell="A24" activePane="bottomLeft" state="frozen"/>
      <selection activeCell="X39" sqref="X39"/>
      <selection pane="bottomLeft" activeCell="Q50" sqref="Q50"/>
    </sheetView>
  </sheetViews>
  <sheetFormatPr baseColWidth="10" defaultColWidth="11.42578125" defaultRowHeight="15" customHeight="1" x14ac:dyDescent="0.2"/>
  <cols>
    <col min="1" max="1" width="5" style="11" customWidth="1"/>
    <col min="2" max="2" width="24.5703125" style="11" bestFit="1" customWidth="1"/>
    <col min="3" max="3" width="11.42578125" style="28"/>
    <col min="4" max="4" width="28.42578125" style="11" customWidth="1"/>
    <col min="5" max="5" width="17.85546875" style="14" customWidth="1"/>
    <col min="6" max="6" width="18.7109375" style="29" hidden="1" customWidth="1"/>
    <col min="7" max="7" width="16.140625" style="11" customWidth="1"/>
    <col min="8" max="8" width="3.85546875" style="11" customWidth="1"/>
    <col min="9" max="9" width="6.7109375" style="11" customWidth="1"/>
    <col min="10" max="10" width="21" style="11" hidden="1" customWidth="1"/>
    <col min="11" max="11" width="18.7109375" style="11" hidden="1" customWidth="1"/>
    <col min="12" max="12" width="15.85546875" style="11" hidden="1" customWidth="1"/>
    <col min="13" max="15" width="11.42578125" style="11" hidden="1" customWidth="1"/>
    <col min="16" max="16" width="16.140625" style="11" hidden="1" customWidth="1"/>
    <col min="17" max="17" width="47" style="11" customWidth="1"/>
    <col min="18" max="18" width="16.42578125" style="29" customWidth="1"/>
    <col min="19" max="19" width="16.85546875" style="11" customWidth="1"/>
    <col min="20" max="22" width="11.42578125" style="11" hidden="1" customWidth="1"/>
    <col min="23" max="23" width="11.42578125" style="11" customWidth="1"/>
    <col min="24" max="16384" width="11.42578125" style="11"/>
  </cols>
  <sheetData>
    <row r="1" spans="2:21" ht="15" customHeight="1" x14ac:dyDescent="0.2">
      <c r="B1" s="145"/>
      <c r="H1" s="146" t="s">
        <v>64</v>
      </c>
    </row>
    <row r="2" spans="2:21" ht="32.25" customHeight="1" x14ac:dyDescent="0.2">
      <c r="B2" s="313" t="s">
        <v>115</v>
      </c>
      <c r="C2" s="314"/>
      <c r="D2" s="314"/>
      <c r="E2" s="314"/>
      <c r="F2" s="314"/>
      <c r="G2" s="314"/>
      <c r="H2" s="315"/>
      <c r="Q2" s="313" t="s">
        <v>91</v>
      </c>
      <c r="R2" s="318"/>
    </row>
    <row r="3" spans="2:21" ht="12.75" x14ac:dyDescent="0.2"/>
    <row r="4" spans="2:21" ht="15" customHeight="1" x14ac:dyDescent="0.25">
      <c r="B4" s="132" t="s">
        <v>23</v>
      </c>
      <c r="C4" s="133" t="s">
        <v>29</v>
      </c>
      <c r="D4" s="132" t="s">
        <v>1</v>
      </c>
      <c r="E4" s="134" t="s">
        <v>16</v>
      </c>
      <c r="F4" s="140" t="s">
        <v>2</v>
      </c>
      <c r="G4" s="56" t="s">
        <v>35</v>
      </c>
      <c r="H4" s="56" t="s">
        <v>31</v>
      </c>
      <c r="I4" s="32"/>
      <c r="J4" s="170" t="s">
        <v>31</v>
      </c>
      <c r="K4" t="s">
        <v>33</v>
      </c>
    </row>
    <row r="5" spans="2:21" x14ac:dyDescent="0.25">
      <c r="B5" s="23" t="s">
        <v>204</v>
      </c>
      <c r="C5" s="40">
        <v>46025</v>
      </c>
      <c r="D5" s="23" t="s">
        <v>259</v>
      </c>
      <c r="E5" s="234">
        <v>86.11</v>
      </c>
      <c r="F5" s="196">
        <f t="shared" ref="F5:F36" si="0">IF(E5="","",E5+0)</f>
        <v>86.11</v>
      </c>
      <c r="G5" s="48">
        <f>F5</f>
        <v>86.11</v>
      </c>
      <c r="H5" s="135" t="b">
        <v>1</v>
      </c>
      <c r="I5" s="36"/>
      <c r="J5" s="31"/>
      <c r="K5" s="31"/>
      <c r="L5"/>
    </row>
    <row r="6" spans="2:21" x14ac:dyDescent="0.25">
      <c r="B6" s="23" t="s">
        <v>204</v>
      </c>
      <c r="C6" s="40">
        <v>46027</v>
      </c>
      <c r="D6" s="23" t="s">
        <v>260</v>
      </c>
      <c r="E6" s="234">
        <v>86.98</v>
      </c>
      <c r="F6" s="196">
        <f t="shared" si="0"/>
        <v>86.98</v>
      </c>
      <c r="G6" s="49">
        <f t="shared" ref="G6:G17" si="1">IF(E6="","",G5+E6)</f>
        <v>173.09</v>
      </c>
      <c r="H6" s="135" t="b">
        <v>1</v>
      </c>
      <c r="I6" s="36"/>
      <c r="J6" s="170" t="s">
        <v>32</v>
      </c>
      <c r="K6" t="s">
        <v>30</v>
      </c>
      <c r="L6"/>
    </row>
    <row r="7" spans="2:21" x14ac:dyDescent="0.25">
      <c r="B7" s="23" t="s">
        <v>231</v>
      </c>
      <c r="C7" s="40">
        <v>46027</v>
      </c>
      <c r="D7" s="23" t="s">
        <v>261</v>
      </c>
      <c r="E7" s="234">
        <v>20</v>
      </c>
      <c r="F7" s="196">
        <f t="shared" si="0"/>
        <v>20</v>
      </c>
      <c r="G7" s="49">
        <f t="shared" si="1"/>
        <v>193.09</v>
      </c>
      <c r="H7" s="135" t="b">
        <v>1</v>
      </c>
      <c r="I7" s="36"/>
      <c r="J7" s="171" t="s">
        <v>26</v>
      </c>
      <c r="K7" s="333">
        <v>0</v>
      </c>
      <c r="L7"/>
    </row>
    <row r="8" spans="2:21" ht="15" customHeight="1" x14ac:dyDescent="0.25">
      <c r="B8" s="23" t="s">
        <v>206</v>
      </c>
      <c r="C8" s="40">
        <v>46025</v>
      </c>
      <c r="D8" s="23" t="s">
        <v>262</v>
      </c>
      <c r="E8" s="234">
        <v>40</v>
      </c>
      <c r="F8" s="196">
        <f t="shared" si="0"/>
        <v>40</v>
      </c>
      <c r="G8" s="49">
        <f t="shared" si="1"/>
        <v>233.09</v>
      </c>
      <c r="H8" s="135" t="b">
        <v>1</v>
      </c>
      <c r="I8" s="36"/>
      <c r="J8" s="171" t="s">
        <v>27</v>
      </c>
      <c r="K8" s="333">
        <v>0</v>
      </c>
      <c r="L8"/>
      <c r="S8" s="31"/>
    </row>
    <row r="9" spans="2:21" ht="15" customHeight="1" x14ac:dyDescent="0.25">
      <c r="B9" s="23" t="s">
        <v>231</v>
      </c>
      <c r="C9" s="40">
        <v>46024</v>
      </c>
      <c r="D9" s="23" t="s">
        <v>263</v>
      </c>
      <c r="E9" s="234">
        <v>41</v>
      </c>
      <c r="F9" s="196">
        <f t="shared" si="0"/>
        <v>41</v>
      </c>
      <c r="G9" s="49">
        <f t="shared" si="1"/>
        <v>274.09000000000003</v>
      </c>
      <c r="H9" s="135" t="b">
        <v>1</v>
      </c>
      <c r="I9" s="36"/>
      <c r="J9"/>
      <c r="K9"/>
      <c r="L9"/>
      <c r="N9" s="316" t="s">
        <v>24</v>
      </c>
      <c r="O9" s="317"/>
      <c r="Q9" s="316" t="s">
        <v>25</v>
      </c>
      <c r="R9" s="317"/>
      <c r="S9" s="31"/>
      <c r="T9" s="316" t="s">
        <v>17</v>
      </c>
      <c r="U9" s="317"/>
    </row>
    <row r="10" spans="2:21" ht="15" customHeight="1" x14ac:dyDescent="0.25">
      <c r="B10" s="23" t="s">
        <v>231</v>
      </c>
      <c r="C10" s="40">
        <v>46028</v>
      </c>
      <c r="D10" s="23" t="s">
        <v>264</v>
      </c>
      <c r="E10" s="234">
        <v>228</v>
      </c>
      <c r="F10" s="196">
        <f t="shared" si="0"/>
        <v>228</v>
      </c>
      <c r="G10" s="49">
        <f t="shared" si="1"/>
        <v>502.09000000000003</v>
      </c>
      <c r="H10" s="135" t="b">
        <v>1</v>
      </c>
      <c r="I10" s="36"/>
      <c r="J10"/>
      <c r="K10"/>
      <c r="L10"/>
      <c r="S10" s="31"/>
    </row>
    <row r="11" spans="2:21" x14ac:dyDescent="0.25">
      <c r="B11" s="23" t="s">
        <v>230</v>
      </c>
      <c r="C11" s="40">
        <v>46030</v>
      </c>
      <c r="D11" s="23" t="s">
        <v>81</v>
      </c>
      <c r="E11" s="234">
        <v>145</v>
      </c>
      <c r="F11" s="196">
        <f t="shared" si="0"/>
        <v>145</v>
      </c>
      <c r="G11" s="49">
        <f t="shared" si="1"/>
        <v>647.09</v>
      </c>
      <c r="H11" s="135" t="b">
        <v>1</v>
      </c>
      <c r="I11" s="36"/>
      <c r="J11"/>
      <c r="K11"/>
      <c r="L11"/>
      <c r="N11" s="216" t="str">
        <f>JANVIER!P10</f>
        <v>Enveloppe</v>
      </c>
      <c r="O11" s="217" t="str">
        <f>JANVIER!Q10</f>
        <v>Montant</v>
      </c>
      <c r="Q11" s="338" t="s">
        <v>51</v>
      </c>
      <c r="R11" s="338" t="s">
        <v>30</v>
      </c>
      <c r="S11" s="31"/>
      <c r="T11" s="216" t="str">
        <f>JANVIER!P10</f>
        <v>Enveloppe</v>
      </c>
      <c r="U11" s="41" t="s">
        <v>28</v>
      </c>
    </row>
    <row r="12" spans="2:21" x14ac:dyDescent="0.25">
      <c r="B12" s="23" t="s">
        <v>235</v>
      </c>
      <c r="C12" s="40">
        <v>46034</v>
      </c>
      <c r="D12" s="23" t="s">
        <v>266</v>
      </c>
      <c r="E12" s="234">
        <v>25.88</v>
      </c>
      <c r="F12" s="196">
        <f t="shared" si="0"/>
        <v>25.88</v>
      </c>
      <c r="G12" s="49">
        <f t="shared" si="1"/>
        <v>672.97</v>
      </c>
      <c r="H12" s="135" t="b">
        <v>1</v>
      </c>
      <c r="I12" s="36"/>
      <c r="J12"/>
      <c r="K12"/>
      <c r="L12"/>
      <c r="N12" s="50" t="str">
        <f>JANVIER!P11</f>
        <v>Alimentation</v>
      </c>
      <c r="O12" s="51">
        <f>JANVIER!Q11</f>
        <v>800</v>
      </c>
      <c r="Q12" s="339" t="s">
        <v>26</v>
      </c>
      <c r="R12" s="340">
        <v>0</v>
      </c>
      <c r="S12" s="31"/>
      <c r="T12" s="50" t="str">
        <f>JANVIER!P11</f>
        <v>Alimentation</v>
      </c>
      <c r="U12" s="51">
        <f t="shared" ref="U12:U25" si="2">IF(COUNTIF($Q$10:$Q$130,T12)=0,O12,O12-VLOOKUP(N12,$Q$11:$R$130,2,0))</f>
        <v>-261.69999999999982</v>
      </c>
    </row>
    <row r="13" spans="2:21" x14ac:dyDescent="0.25">
      <c r="B13" s="23" t="s">
        <v>205</v>
      </c>
      <c r="C13" s="40">
        <v>46034</v>
      </c>
      <c r="D13" s="23" t="s">
        <v>267</v>
      </c>
      <c r="E13" s="234">
        <v>43.38</v>
      </c>
      <c r="F13" s="196">
        <f t="shared" si="0"/>
        <v>43.38</v>
      </c>
      <c r="G13" s="49">
        <f t="shared" si="1"/>
        <v>716.35</v>
      </c>
      <c r="H13" s="135" t="b">
        <v>1</v>
      </c>
      <c r="I13" s="36"/>
      <c r="J13"/>
      <c r="K13"/>
      <c r="L13"/>
      <c r="N13" s="52" t="str">
        <f>JANVIER!P12</f>
        <v>Garderie</v>
      </c>
      <c r="O13" s="53">
        <f>JANVIER!Q12</f>
        <v>60</v>
      </c>
      <c r="Q13" s="339" t="s">
        <v>204</v>
      </c>
      <c r="R13" s="340">
        <v>1061.6999999999998</v>
      </c>
      <c r="S13" s="31"/>
      <c r="T13" s="52" t="str">
        <f>JANVIER!P12</f>
        <v>Garderie</v>
      </c>
      <c r="U13" s="51">
        <f t="shared" si="2"/>
        <v>-10.400000000000006</v>
      </c>
    </row>
    <row r="14" spans="2:21" ht="15" customHeight="1" x14ac:dyDescent="0.25">
      <c r="B14" s="23" t="s">
        <v>204</v>
      </c>
      <c r="C14" s="40">
        <v>46032</v>
      </c>
      <c r="D14" s="23" t="s">
        <v>268</v>
      </c>
      <c r="E14" s="234">
        <v>23.49</v>
      </c>
      <c r="F14" s="196">
        <f t="shared" si="0"/>
        <v>23.49</v>
      </c>
      <c r="G14" s="49">
        <f t="shared" si="1"/>
        <v>739.84</v>
      </c>
      <c r="H14" s="135" t="b">
        <v>1</v>
      </c>
      <c r="I14" s="36"/>
      <c r="J14"/>
      <c r="K14"/>
      <c r="L14"/>
      <c r="N14" s="52" t="str">
        <f>JANVIER!P13</f>
        <v>Cantine</v>
      </c>
      <c r="O14" s="53">
        <f>JANVIER!Q13</f>
        <v>180</v>
      </c>
      <c r="Q14" s="341" t="s">
        <v>259</v>
      </c>
      <c r="R14" s="340">
        <v>430.86</v>
      </c>
      <c r="S14" s="31"/>
      <c r="T14" s="52" t="str">
        <f>JANVIER!P13</f>
        <v>Cantine</v>
      </c>
      <c r="U14" s="51">
        <f t="shared" si="2"/>
        <v>-80.050000000000011</v>
      </c>
    </row>
    <row r="15" spans="2:21" ht="15" customHeight="1" x14ac:dyDescent="0.25">
      <c r="B15" s="23" t="s">
        <v>204</v>
      </c>
      <c r="C15" s="40">
        <v>46032</v>
      </c>
      <c r="D15" s="23" t="s">
        <v>269</v>
      </c>
      <c r="E15" s="234">
        <v>68.36</v>
      </c>
      <c r="F15" s="196">
        <f t="shared" si="0"/>
        <v>68.36</v>
      </c>
      <c r="G15" s="49">
        <f t="shared" si="1"/>
        <v>808.2</v>
      </c>
      <c r="H15" s="135" t="b">
        <v>1</v>
      </c>
      <c r="I15" s="36"/>
      <c r="J15"/>
      <c r="K15"/>
      <c r="L15"/>
      <c r="N15" s="52" t="str">
        <f>JANVIER!P14</f>
        <v>Centre aéré</v>
      </c>
      <c r="O15" s="53">
        <f>JANVIER!Q14</f>
        <v>230</v>
      </c>
      <c r="Q15" s="341" t="s">
        <v>260</v>
      </c>
      <c r="R15" s="340">
        <v>264.95999999999998</v>
      </c>
      <c r="S15" s="31"/>
      <c r="T15" s="52" t="str">
        <f>JANVIER!P14</f>
        <v>Centre aéré</v>
      </c>
      <c r="U15" s="51">
        <f t="shared" si="2"/>
        <v>85</v>
      </c>
    </row>
    <row r="16" spans="2:21" ht="15" customHeight="1" x14ac:dyDescent="0.25">
      <c r="B16" s="23" t="s">
        <v>233</v>
      </c>
      <c r="C16" s="40">
        <v>46031</v>
      </c>
      <c r="D16" s="23" t="s">
        <v>270</v>
      </c>
      <c r="E16" s="234">
        <v>42.5</v>
      </c>
      <c r="F16" s="196">
        <f t="shared" si="0"/>
        <v>42.5</v>
      </c>
      <c r="G16" s="49">
        <f t="shared" si="1"/>
        <v>850.7</v>
      </c>
      <c r="H16" s="135" t="b">
        <v>1</v>
      </c>
      <c r="I16" s="36"/>
      <c r="J16"/>
      <c r="K16"/>
      <c r="L16"/>
      <c r="N16" s="52" t="str">
        <f>JANVIER!P15</f>
        <v>Voiture</v>
      </c>
      <c r="O16" s="53">
        <f>JANVIER!Q15</f>
        <v>100</v>
      </c>
      <c r="Q16" s="341" t="s">
        <v>268</v>
      </c>
      <c r="R16" s="340">
        <v>23.49</v>
      </c>
      <c r="S16" s="31"/>
      <c r="T16" s="52" t="str">
        <f>JANVIER!P15</f>
        <v>Voiture</v>
      </c>
      <c r="U16" s="51">
        <f t="shared" si="2"/>
        <v>-105.80000000000001</v>
      </c>
    </row>
    <row r="17" spans="2:21" ht="15" customHeight="1" x14ac:dyDescent="0.25">
      <c r="B17" s="23" t="s">
        <v>232</v>
      </c>
      <c r="C17" s="40">
        <v>46028</v>
      </c>
      <c r="D17" s="23" t="s">
        <v>271</v>
      </c>
      <c r="E17" s="234">
        <v>108.97</v>
      </c>
      <c r="F17" s="196">
        <f t="shared" si="0"/>
        <v>108.97</v>
      </c>
      <c r="G17" s="49">
        <f t="shared" si="1"/>
        <v>959.67000000000007</v>
      </c>
      <c r="H17" s="135" t="b">
        <v>1</v>
      </c>
      <c r="I17" s="36"/>
      <c r="J17"/>
      <c r="K17"/>
      <c r="L17"/>
      <c r="N17" s="52" t="str">
        <f>JANVIER!P16</f>
        <v>Retrait</v>
      </c>
      <c r="O17" s="53">
        <f>JANVIER!Q16</f>
        <v>300</v>
      </c>
      <c r="Q17" s="341" t="s">
        <v>269</v>
      </c>
      <c r="R17" s="340">
        <v>68.36</v>
      </c>
      <c r="S17" s="31"/>
      <c r="T17" s="52" t="str">
        <f>JANVIER!P16</f>
        <v>Retrait</v>
      </c>
      <c r="U17" s="51">
        <f t="shared" si="2"/>
        <v>200</v>
      </c>
    </row>
    <row r="18" spans="2:21" ht="15" customHeight="1" x14ac:dyDescent="0.25">
      <c r="B18" s="23" t="s">
        <v>204</v>
      </c>
      <c r="C18" s="40">
        <v>46025</v>
      </c>
      <c r="D18" s="23" t="s">
        <v>272</v>
      </c>
      <c r="E18" s="234">
        <v>7.4</v>
      </c>
      <c r="F18" s="196">
        <f t="shared" si="0"/>
        <v>7.4</v>
      </c>
      <c r="G18" s="49">
        <f t="shared" ref="G18:G49" si="3">IF(E18="","",G17+E18)</f>
        <v>967.07</v>
      </c>
      <c r="H18" s="135" t="b">
        <v>1</v>
      </c>
      <c r="I18" s="36"/>
      <c r="J18"/>
      <c r="K18"/>
      <c r="L18"/>
      <c r="N18" s="52" t="str">
        <f>JANVIER!P17</f>
        <v>Santé</v>
      </c>
      <c r="O18" s="53">
        <f>JANVIER!Q17</f>
        <v>200</v>
      </c>
      <c r="Q18" s="341" t="s">
        <v>272</v>
      </c>
      <c r="R18" s="340">
        <v>7.4</v>
      </c>
      <c r="S18" s="31"/>
      <c r="T18" s="52" t="str">
        <f>JANVIER!P17</f>
        <v>Santé</v>
      </c>
      <c r="U18" s="51">
        <f t="shared" si="2"/>
        <v>-277.27</v>
      </c>
    </row>
    <row r="19" spans="2:21" ht="15" customHeight="1" x14ac:dyDescent="0.25">
      <c r="B19" s="23" t="s">
        <v>204</v>
      </c>
      <c r="C19" s="40">
        <v>46031</v>
      </c>
      <c r="D19" s="23" t="s">
        <v>259</v>
      </c>
      <c r="E19" s="234">
        <v>62.22</v>
      </c>
      <c r="F19" s="196">
        <f t="shared" si="0"/>
        <v>62.22</v>
      </c>
      <c r="G19" s="49">
        <f t="shared" si="3"/>
        <v>1029.29</v>
      </c>
      <c r="H19" s="135" t="b">
        <v>1</v>
      </c>
      <c r="I19" s="36"/>
      <c r="J19"/>
      <c r="K19"/>
      <c r="L19"/>
      <c r="N19" s="52" t="str">
        <f>JANVIER!P18</f>
        <v>Beauté</v>
      </c>
      <c r="O19" s="53">
        <f>JANVIER!Q18</f>
        <v>150</v>
      </c>
      <c r="Q19" s="341" t="s">
        <v>279</v>
      </c>
      <c r="R19" s="340">
        <v>42.52</v>
      </c>
      <c r="S19" s="31"/>
      <c r="T19" s="52" t="str">
        <f>JANVIER!P18</f>
        <v>Beauté</v>
      </c>
      <c r="U19" s="51">
        <f t="shared" si="2"/>
        <v>150</v>
      </c>
    </row>
    <row r="20" spans="2:21" ht="15" customHeight="1" x14ac:dyDescent="0.25">
      <c r="B20" s="23" t="s">
        <v>205</v>
      </c>
      <c r="C20" s="40">
        <v>46035</v>
      </c>
      <c r="D20" s="23" t="s">
        <v>267</v>
      </c>
      <c r="E20" s="234">
        <v>118.68</v>
      </c>
      <c r="F20" s="196">
        <f t="shared" si="0"/>
        <v>118.68</v>
      </c>
      <c r="G20" s="49">
        <f t="shared" si="3"/>
        <v>1147.97</v>
      </c>
      <c r="H20" s="135" t="b">
        <v>1</v>
      </c>
      <c r="I20" s="36"/>
      <c r="J20"/>
      <c r="K20"/>
      <c r="L20"/>
      <c r="N20" s="52" t="str">
        <f>JANVIER!P19</f>
        <v>Fêtes</v>
      </c>
      <c r="O20" s="53">
        <f>JANVIER!Q19</f>
        <v>300</v>
      </c>
      <c r="Q20" s="341" t="s">
        <v>281</v>
      </c>
      <c r="R20" s="340">
        <v>43.37</v>
      </c>
      <c r="S20" s="31"/>
      <c r="T20" s="52" t="str">
        <f>JANVIER!P19</f>
        <v>Fêtes</v>
      </c>
      <c r="U20" s="51">
        <f t="shared" si="2"/>
        <v>-55.870000000000005</v>
      </c>
    </row>
    <row r="21" spans="2:21" ht="15" customHeight="1" x14ac:dyDescent="0.25">
      <c r="B21" s="23" t="s">
        <v>231</v>
      </c>
      <c r="C21" s="40">
        <v>46036</v>
      </c>
      <c r="D21" s="23" t="s">
        <v>273</v>
      </c>
      <c r="E21" s="234">
        <v>24.42</v>
      </c>
      <c r="F21" s="196">
        <f t="shared" si="0"/>
        <v>24.42</v>
      </c>
      <c r="G21" s="49">
        <f t="shared" si="3"/>
        <v>1172.3900000000001</v>
      </c>
      <c r="H21" s="135" t="b">
        <v>1</v>
      </c>
      <c r="I21" s="36"/>
      <c r="J21"/>
      <c r="K21"/>
      <c r="L21"/>
      <c r="N21" s="52" t="str">
        <f>JANVIER!P20</f>
        <v xml:space="preserve">Maison </v>
      </c>
      <c r="O21" s="53">
        <f>JANVIER!Q20</f>
        <v>200</v>
      </c>
      <c r="Q21" s="341" t="s">
        <v>282</v>
      </c>
      <c r="R21" s="340">
        <v>18.600000000000001</v>
      </c>
      <c r="S21" s="31"/>
      <c r="T21" s="52" t="str">
        <f>JANVIER!P20</f>
        <v xml:space="preserve">Maison </v>
      </c>
      <c r="U21" s="51">
        <f t="shared" si="2"/>
        <v>-93.100000000000023</v>
      </c>
    </row>
    <row r="22" spans="2:21" ht="15" customHeight="1" x14ac:dyDescent="0.25">
      <c r="B22" s="23" t="s">
        <v>204</v>
      </c>
      <c r="C22" s="40">
        <v>46037</v>
      </c>
      <c r="D22" s="23" t="s">
        <v>259</v>
      </c>
      <c r="E22" s="234">
        <v>82.78</v>
      </c>
      <c r="F22" s="196">
        <f t="shared" si="0"/>
        <v>82.78</v>
      </c>
      <c r="G22" s="49">
        <f t="shared" si="3"/>
        <v>1255.17</v>
      </c>
      <c r="H22" s="135" t="b">
        <v>1</v>
      </c>
      <c r="I22" s="36"/>
      <c r="J22"/>
      <c r="K22"/>
      <c r="L22"/>
      <c r="N22" s="52" t="str">
        <f>JANVIER!P21</f>
        <v>Sorties</v>
      </c>
      <c r="O22" s="53">
        <f>JANVIER!Q21</f>
        <v>150</v>
      </c>
      <c r="Q22" s="341" t="s">
        <v>289</v>
      </c>
      <c r="R22" s="340">
        <v>31.9</v>
      </c>
      <c r="S22" s="31"/>
      <c r="T22" s="52" t="str">
        <f>JANVIER!P21</f>
        <v>Sorties</v>
      </c>
      <c r="U22" s="51">
        <f t="shared" si="2"/>
        <v>-35.599999999999994</v>
      </c>
    </row>
    <row r="23" spans="2:21" ht="15" customHeight="1" x14ac:dyDescent="0.25">
      <c r="B23" s="23" t="s">
        <v>204</v>
      </c>
      <c r="C23" s="40">
        <v>46037</v>
      </c>
      <c r="D23" s="23" t="s">
        <v>259</v>
      </c>
      <c r="E23" s="234">
        <v>12.57</v>
      </c>
      <c r="F23" s="196">
        <f t="shared" si="0"/>
        <v>12.57</v>
      </c>
      <c r="G23" s="49">
        <f t="shared" si="3"/>
        <v>1267.74</v>
      </c>
      <c r="H23" s="135" t="b">
        <v>1</v>
      </c>
      <c r="I23" s="36"/>
      <c r="J23"/>
      <c r="K23"/>
      <c r="L23"/>
      <c r="N23" s="52" t="str">
        <f>JANVIER!P22</f>
        <v>Sport</v>
      </c>
      <c r="O23" s="53">
        <f>JANVIER!Q22</f>
        <v>150</v>
      </c>
      <c r="Q23" s="341" t="s">
        <v>293</v>
      </c>
      <c r="R23" s="340">
        <v>22.44</v>
      </c>
      <c r="S23" s="31"/>
      <c r="T23" s="52" t="str">
        <f>JANVIER!P22</f>
        <v>Sport</v>
      </c>
      <c r="U23" s="51">
        <f t="shared" si="2"/>
        <v>150</v>
      </c>
    </row>
    <row r="24" spans="2:21" ht="15" customHeight="1" x14ac:dyDescent="0.25">
      <c r="B24" s="23" t="s">
        <v>232</v>
      </c>
      <c r="C24" s="40">
        <v>46034</v>
      </c>
      <c r="D24" s="23" t="s">
        <v>275</v>
      </c>
      <c r="E24" s="234">
        <v>10</v>
      </c>
      <c r="F24" s="196">
        <f t="shared" si="0"/>
        <v>10</v>
      </c>
      <c r="G24" s="49">
        <f t="shared" si="3"/>
        <v>1277.74</v>
      </c>
      <c r="H24" s="135" t="b">
        <v>1</v>
      </c>
      <c r="I24" s="36"/>
      <c r="J24"/>
      <c r="K24"/>
      <c r="L24" s="31"/>
      <c r="N24" s="52" t="str">
        <f>JANVIER!P23</f>
        <v>Vêtements</v>
      </c>
      <c r="O24" s="53">
        <f>JANVIER!Q23</f>
        <v>0</v>
      </c>
      <c r="Q24" s="341" t="s">
        <v>295</v>
      </c>
      <c r="R24" s="340">
        <v>38.799999999999997</v>
      </c>
      <c r="S24" s="31"/>
      <c r="T24" s="52" t="str">
        <f>JANVIER!P23</f>
        <v>Vêtements</v>
      </c>
      <c r="U24" s="51">
        <f t="shared" si="2"/>
        <v>-118.80999999999999</v>
      </c>
    </row>
    <row r="25" spans="2:21" x14ac:dyDescent="0.25">
      <c r="B25" s="23" t="s">
        <v>205</v>
      </c>
      <c r="C25" s="40">
        <v>46032</v>
      </c>
      <c r="D25" s="23" t="s">
        <v>276</v>
      </c>
      <c r="E25" s="234">
        <v>130</v>
      </c>
      <c r="F25" s="196">
        <f t="shared" si="0"/>
        <v>130</v>
      </c>
      <c r="G25" s="49">
        <f t="shared" si="3"/>
        <v>1407.74</v>
      </c>
      <c r="H25" s="135" t="b">
        <v>1</v>
      </c>
      <c r="I25" s="36"/>
      <c r="J25"/>
      <c r="K25"/>
      <c r="N25" s="54" t="str">
        <f>JANVIER!P24</f>
        <v>Vacances</v>
      </c>
      <c r="O25" s="55">
        <f>JANVIER!Q24</f>
        <v>0</v>
      </c>
      <c r="Q25" s="341" t="s">
        <v>305</v>
      </c>
      <c r="R25" s="340">
        <v>69</v>
      </c>
      <c r="S25" s="31"/>
      <c r="T25" s="54" t="str">
        <f>JANVIER!P24</f>
        <v>Vacances</v>
      </c>
      <c r="U25" s="51">
        <f t="shared" si="2"/>
        <v>0</v>
      </c>
    </row>
    <row r="26" spans="2:21" x14ac:dyDescent="0.25">
      <c r="B26" s="23" t="s">
        <v>232</v>
      </c>
      <c r="C26" s="40">
        <v>46034</v>
      </c>
      <c r="D26" s="23" t="s">
        <v>271</v>
      </c>
      <c r="E26" s="234">
        <v>6.99</v>
      </c>
      <c r="F26" s="196">
        <f t="shared" si="0"/>
        <v>6.99</v>
      </c>
      <c r="G26" s="49">
        <f t="shared" si="3"/>
        <v>1414.73</v>
      </c>
      <c r="H26" s="135" t="b">
        <v>1</v>
      </c>
      <c r="I26" s="36"/>
      <c r="J26"/>
      <c r="K26"/>
      <c r="Q26" s="339" t="s">
        <v>231</v>
      </c>
      <c r="R26" s="340">
        <v>355.87</v>
      </c>
      <c r="S26" s="31"/>
    </row>
    <row r="27" spans="2:21" x14ac:dyDescent="0.25">
      <c r="B27" s="23" t="s">
        <v>232</v>
      </c>
      <c r="C27" s="40">
        <v>46032</v>
      </c>
      <c r="D27" s="23" t="s">
        <v>277</v>
      </c>
      <c r="E27" s="234">
        <v>137.4</v>
      </c>
      <c r="F27" s="196">
        <f t="shared" si="0"/>
        <v>137.4</v>
      </c>
      <c r="G27" s="49">
        <f t="shared" si="3"/>
        <v>1552.13</v>
      </c>
      <c r="H27" s="135" t="b">
        <v>1</v>
      </c>
      <c r="I27" s="36"/>
      <c r="J27"/>
      <c r="K27"/>
      <c r="Q27" s="341" t="s">
        <v>261</v>
      </c>
      <c r="R27" s="340">
        <v>20</v>
      </c>
      <c r="S27" s="31"/>
    </row>
    <row r="28" spans="2:21" x14ac:dyDescent="0.25">
      <c r="B28" s="23" t="s">
        <v>232</v>
      </c>
      <c r="C28" s="40">
        <v>46030</v>
      </c>
      <c r="D28" s="23" t="s">
        <v>271</v>
      </c>
      <c r="E28" s="234">
        <v>11.99</v>
      </c>
      <c r="F28" s="196">
        <f t="shared" si="0"/>
        <v>11.99</v>
      </c>
      <c r="G28" s="49">
        <f t="shared" si="3"/>
        <v>1564.1200000000001</v>
      </c>
      <c r="H28" s="135" t="b">
        <v>1</v>
      </c>
      <c r="I28" s="36"/>
      <c r="J28"/>
      <c r="K28"/>
      <c r="Q28" s="341" t="s">
        <v>263</v>
      </c>
      <c r="R28" s="340">
        <v>41</v>
      </c>
      <c r="S28" s="31"/>
    </row>
    <row r="29" spans="2:21" x14ac:dyDescent="0.25">
      <c r="B29" s="23" t="s">
        <v>206</v>
      </c>
      <c r="C29" s="40">
        <v>46042</v>
      </c>
      <c r="D29" s="23" t="s">
        <v>278</v>
      </c>
      <c r="E29" s="234">
        <v>82.2</v>
      </c>
      <c r="F29" s="196">
        <f t="shared" si="0"/>
        <v>82.2</v>
      </c>
      <c r="G29" s="49">
        <f t="shared" si="3"/>
        <v>1646.3200000000002</v>
      </c>
      <c r="H29" s="135" t="b">
        <v>1</v>
      </c>
      <c r="I29" s="36"/>
      <c r="J29"/>
      <c r="K29"/>
      <c r="Q29" s="341" t="s">
        <v>264</v>
      </c>
      <c r="R29" s="340">
        <v>228</v>
      </c>
      <c r="S29" s="31"/>
    </row>
    <row r="30" spans="2:21" x14ac:dyDescent="0.25">
      <c r="B30" s="23" t="s">
        <v>228</v>
      </c>
      <c r="C30" s="40">
        <v>46038</v>
      </c>
      <c r="D30" s="23" t="s">
        <v>81</v>
      </c>
      <c r="E30" s="234">
        <v>70.400000000000006</v>
      </c>
      <c r="F30" s="196">
        <f t="shared" si="0"/>
        <v>70.400000000000006</v>
      </c>
      <c r="G30" s="49">
        <f t="shared" si="3"/>
        <v>1716.7200000000003</v>
      </c>
      <c r="H30" s="135" t="b">
        <v>1</v>
      </c>
      <c r="I30" s="36"/>
      <c r="J30"/>
      <c r="K30"/>
      <c r="Q30" s="341" t="s">
        <v>273</v>
      </c>
      <c r="R30" s="340">
        <v>24.42</v>
      </c>
      <c r="S30" s="31"/>
    </row>
    <row r="31" spans="2:21" x14ac:dyDescent="0.25">
      <c r="B31" s="23" t="s">
        <v>229</v>
      </c>
      <c r="C31" s="40">
        <v>46038</v>
      </c>
      <c r="D31" s="23" t="s">
        <v>229</v>
      </c>
      <c r="E31" s="234">
        <v>260.05</v>
      </c>
      <c r="F31" s="196">
        <f t="shared" si="0"/>
        <v>260.05</v>
      </c>
      <c r="G31" s="49">
        <f t="shared" si="3"/>
        <v>1976.7700000000002</v>
      </c>
      <c r="H31" s="135" t="b">
        <v>1</v>
      </c>
      <c r="I31" s="36"/>
      <c r="J31"/>
      <c r="K31"/>
      <c r="Q31" s="341" t="s">
        <v>280</v>
      </c>
      <c r="R31" s="340">
        <v>42.45</v>
      </c>
      <c r="S31" s="31"/>
    </row>
    <row r="32" spans="2:21" x14ac:dyDescent="0.25">
      <c r="B32" s="23" t="s">
        <v>204</v>
      </c>
      <c r="C32" s="40">
        <v>46040</v>
      </c>
      <c r="D32" s="23" t="s">
        <v>279</v>
      </c>
      <c r="E32" s="234">
        <v>42.52</v>
      </c>
      <c r="F32" s="196">
        <f t="shared" si="0"/>
        <v>42.52</v>
      </c>
      <c r="G32" s="49">
        <f t="shared" si="3"/>
        <v>2019.2900000000002</v>
      </c>
      <c r="H32" s="135" t="b">
        <v>1</v>
      </c>
      <c r="I32" s="36"/>
      <c r="J32"/>
      <c r="K32"/>
      <c r="Q32" s="339" t="s">
        <v>206</v>
      </c>
      <c r="R32" s="340">
        <v>205.8</v>
      </c>
      <c r="S32" s="31"/>
    </row>
    <row r="33" spans="2:19" x14ac:dyDescent="0.25">
      <c r="B33" s="23" t="s">
        <v>231</v>
      </c>
      <c r="C33" s="40">
        <v>46039</v>
      </c>
      <c r="D33" s="23" t="s">
        <v>280</v>
      </c>
      <c r="E33" s="234">
        <v>42.45</v>
      </c>
      <c r="F33" s="196">
        <f t="shared" si="0"/>
        <v>42.45</v>
      </c>
      <c r="G33" s="49">
        <f t="shared" si="3"/>
        <v>2061.7400000000002</v>
      </c>
      <c r="H33" s="135" t="b">
        <v>1</v>
      </c>
      <c r="I33" s="36"/>
      <c r="J33"/>
      <c r="K33"/>
      <c r="Q33" s="341" t="s">
        <v>262</v>
      </c>
      <c r="R33" s="340">
        <v>40</v>
      </c>
      <c r="S33" s="31"/>
    </row>
    <row r="34" spans="2:19" x14ac:dyDescent="0.25">
      <c r="B34" s="23" t="s">
        <v>207</v>
      </c>
      <c r="C34" s="40">
        <v>46041</v>
      </c>
      <c r="D34" s="23" t="s">
        <v>207</v>
      </c>
      <c r="E34" s="234">
        <v>100</v>
      </c>
      <c r="F34" s="196">
        <f t="shared" si="0"/>
        <v>100</v>
      </c>
      <c r="G34" s="49">
        <f t="shared" si="3"/>
        <v>2161.7400000000002</v>
      </c>
      <c r="H34" s="135" t="b">
        <v>1</v>
      </c>
      <c r="I34" s="36"/>
      <c r="J34"/>
      <c r="K34"/>
      <c r="Q34" s="341" t="s">
        <v>278</v>
      </c>
      <c r="R34" s="340">
        <v>82.2</v>
      </c>
      <c r="S34" s="31"/>
    </row>
    <row r="35" spans="2:19" x14ac:dyDescent="0.25">
      <c r="B35" s="23" t="s">
        <v>204</v>
      </c>
      <c r="C35" s="40">
        <v>46044</v>
      </c>
      <c r="D35" s="23" t="s">
        <v>281</v>
      </c>
      <c r="E35" s="234">
        <v>43.37</v>
      </c>
      <c r="F35" s="196">
        <f t="shared" si="0"/>
        <v>43.37</v>
      </c>
      <c r="G35" s="49">
        <f t="shared" si="3"/>
        <v>2205.11</v>
      </c>
      <c r="H35" s="135" t="b">
        <v>1</v>
      </c>
      <c r="I35" s="36"/>
      <c r="J35"/>
      <c r="K35"/>
      <c r="Q35" s="341" t="s">
        <v>291</v>
      </c>
      <c r="R35" s="340">
        <v>83.6</v>
      </c>
      <c r="S35" s="31"/>
    </row>
    <row r="36" spans="2:19" x14ac:dyDescent="0.25">
      <c r="B36" s="23" t="s">
        <v>204</v>
      </c>
      <c r="C36" s="40">
        <v>46044</v>
      </c>
      <c r="D36" s="23" t="s">
        <v>282</v>
      </c>
      <c r="E36" s="234">
        <v>18.600000000000001</v>
      </c>
      <c r="F36" s="196">
        <f t="shared" si="0"/>
        <v>18.600000000000001</v>
      </c>
      <c r="G36" s="49">
        <f t="shared" si="3"/>
        <v>2223.71</v>
      </c>
      <c r="H36" s="135" t="b">
        <v>1</v>
      </c>
      <c r="I36" s="36"/>
      <c r="J36"/>
      <c r="K36"/>
      <c r="Q36" s="339" t="s">
        <v>230</v>
      </c>
      <c r="R36" s="340">
        <v>145</v>
      </c>
      <c r="S36" s="31"/>
    </row>
    <row r="37" spans="2:19" x14ac:dyDescent="0.25">
      <c r="B37" s="23" t="s">
        <v>205</v>
      </c>
      <c r="C37" s="40">
        <v>46044</v>
      </c>
      <c r="D37" s="23" t="s">
        <v>283</v>
      </c>
      <c r="E37" s="234">
        <v>31.4</v>
      </c>
      <c r="F37" s="196">
        <f t="shared" ref="F37:F68" si="4">IF(E37="","",E37+0)</f>
        <v>31.4</v>
      </c>
      <c r="G37" s="49">
        <f t="shared" si="3"/>
        <v>2255.11</v>
      </c>
      <c r="H37" s="135" t="b">
        <v>1</v>
      </c>
      <c r="I37" s="36"/>
      <c r="J37"/>
      <c r="K37"/>
      <c r="Q37" s="341" t="s">
        <v>81</v>
      </c>
      <c r="R37" s="340">
        <v>145</v>
      </c>
      <c r="S37" s="31"/>
    </row>
    <row r="38" spans="2:19" x14ac:dyDescent="0.25">
      <c r="B38" s="23" t="s">
        <v>204</v>
      </c>
      <c r="C38" s="40">
        <v>46043</v>
      </c>
      <c r="D38" s="23" t="s">
        <v>259</v>
      </c>
      <c r="E38" s="234">
        <v>116.78</v>
      </c>
      <c r="F38" s="196">
        <f t="shared" si="4"/>
        <v>116.78</v>
      </c>
      <c r="G38" s="49">
        <f t="shared" si="3"/>
        <v>2371.8900000000003</v>
      </c>
      <c r="H38" s="135" t="b">
        <v>1</v>
      </c>
      <c r="I38" s="36"/>
      <c r="J38"/>
      <c r="K38"/>
      <c r="Q38" s="339" t="s">
        <v>235</v>
      </c>
      <c r="R38" s="340">
        <v>118.80999999999999</v>
      </c>
      <c r="S38" s="31"/>
    </row>
    <row r="39" spans="2:19" x14ac:dyDescent="0.25">
      <c r="B39" s="23" t="s">
        <v>232</v>
      </c>
      <c r="C39" s="40">
        <v>46042</v>
      </c>
      <c r="D39" s="23" t="s">
        <v>284</v>
      </c>
      <c r="E39" s="234">
        <v>7.5</v>
      </c>
      <c r="F39" s="196">
        <f t="shared" si="4"/>
        <v>7.5</v>
      </c>
      <c r="G39" s="49">
        <f t="shared" si="3"/>
        <v>2379.3900000000003</v>
      </c>
      <c r="H39" s="135" t="b">
        <v>1</v>
      </c>
      <c r="I39" s="36"/>
      <c r="J39"/>
      <c r="K39"/>
      <c r="Q39" s="341" t="s">
        <v>266</v>
      </c>
      <c r="R39" s="340">
        <v>25.88</v>
      </c>
      <c r="S39" s="31"/>
    </row>
    <row r="40" spans="2:19" x14ac:dyDescent="0.25">
      <c r="B40" s="23" t="s">
        <v>204</v>
      </c>
      <c r="C40" s="40">
        <v>46042</v>
      </c>
      <c r="D40" s="23" t="s">
        <v>260</v>
      </c>
      <c r="E40" s="234">
        <v>90.99</v>
      </c>
      <c r="F40" s="196">
        <f t="shared" si="4"/>
        <v>90.99</v>
      </c>
      <c r="G40" s="49">
        <f t="shared" si="3"/>
        <v>2470.38</v>
      </c>
      <c r="H40" s="135" t="b">
        <v>1</v>
      </c>
      <c r="I40" s="36"/>
      <c r="J40"/>
      <c r="K40"/>
      <c r="Q40" s="341" t="s">
        <v>296</v>
      </c>
      <c r="R40" s="340">
        <v>27.97</v>
      </c>
      <c r="S40" s="31"/>
    </row>
    <row r="41" spans="2:19" x14ac:dyDescent="0.25">
      <c r="B41" s="23" t="s">
        <v>204</v>
      </c>
      <c r="C41" s="40">
        <v>46050</v>
      </c>
      <c r="D41" s="23" t="s">
        <v>259</v>
      </c>
      <c r="E41" s="234">
        <v>70.400000000000006</v>
      </c>
      <c r="F41" s="196">
        <f t="shared" si="4"/>
        <v>70.400000000000006</v>
      </c>
      <c r="G41" s="49">
        <f t="shared" si="3"/>
        <v>2540.7800000000002</v>
      </c>
      <c r="H41" s="135" t="b">
        <v>1</v>
      </c>
      <c r="I41" s="36"/>
      <c r="J41"/>
      <c r="K41"/>
      <c r="Q41" s="341" t="s">
        <v>301</v>
      </c>
      <c r="R41" s="340">
        <v>64.959999999999994</v>
      </c>
      <c r="S41" s="31"/>
    </row>
    <row r="42" spans="2:19" x14ac:dyDescent="0.25">
      <c r="B42" s="23" t="s">
        <v>232</v>
      </c>
      <c r="C42" s="40">
        <v>46050</v>
      </c>
      <c r="D42" s="23" t="s">
        <v>286</v>
      </c>
      <c r="E42" s="234">
        <v>10.25</v>
      </c>
      <c r="F42" s="196">
        <f t="shared" si="4"/>
        <v>10.25</v>
      </c>
      <c r="G42" s="49">
        <f t="shared" si="3"/>
        <v>2551.0300000000002</v>
      </c>
      <c r="H42" s="135" t="b">
        <v>1</v>
      </c>
      <c r="I42" s="36"/>
      <c r="J42"/>
      <c r="K42"/>
      <c r="Q42" s="339" t="s">
        <v>205</v>
      </c>
      <c r="R42" s="340">
        <v>477.27</v>
      </c>
      <c r="S42" s="31"/>
    </row>
    <row r="43" spans="2:19" x14ac:dyDescent="0.25">
      <c r="B43" s="23" t="s">
        <v>204</v>
      </c>
      <c r="C43" s="40">
        <v>46048</v>
      </c>
      <c r="D43" s="23" t="s">
        <v>260</v>
      </c>
      <c r="E43" s="234">
        <v>86.99</v>
      </c>
      <c r="F43" s="196">
        <f t="shared" si="4"/>
        <v>86.99</v>
      </c>
      <c r="G43" s="49">
        <f t="shared" si="3"/>
        <v>2638.02</v>
      </c>
      <c r="H43" s="135" t="b">
        <v>1</v>
      </c>
      <c r="I43" s="36"/>
      <c r="J43"/>
      <c r="K43"/>
      <c r="Q43" s="341" t="s">
        <v>267</v>
      </c>
      <c r="R43" s="340">
        <v>162.06</v>
      </c>
      <c r="S43" s="31"/>
    </row>
    <row r="44" spans="2:19" x14ac:dyDescent="0.25">
      <c r="B44" s="23" t="s">
        <v>233</v>
      </c>
      <c r="C44" s="40">
        <v>46046</v>
      </c>
      <c r="D44" s="23" t="s">
        <v>288</v>
      </c>
      <c r="E44" s="234">
        <v>65.5</v>
      </c>
      <c r="F44" s="196">
        <f t="shared" si="4"/>
        <v>65.5</v>
      </c>
      <c r="G44" s="49">
        <f t="shared" si="3"/>
        <v>2703.52</v>
      </c>
      <c r="H44" s="135" t="b">
        <v>1</v>
      </c>
      <c r="I44" s="36"/>
      <c r="J44"/>
      <c r="K44"/>
      <c r="Q44" s="341" t="s">
        <v>276</v>
      </c>
      <c r="R44" s="340">
        <v>130</v>
      </c>
      <c r="S44" s="31"/>
    </row>
    <row r="45" spans="2:19" x14ac:dyDescent="0.25">
      <c r="B45" s="23" t="s">
        <v>204</v>
      </c>
      <c r="C45" s="40">
        <v>46047</v>
      </c>
      <c r="D45" s="23" t="s">
        <v>289</v>
      </c>
      <c r="E45" s="234">
        <v>31.9</v>
      </c>
      <c r="F45" s="196">
        <f t="shared" si="4"/>
        <v>31.9</v>
      </c>
      <c r="G45" s="49">
        <f t="shared" si="3"/>
        <v>2735.42</v>
      </c>
      <c r="H45" s="135" t="b">
        <v>1</v>
      </c>
      <c r="I45" s="36"/>
      <c r="J45"/>
      <c r="K45"/>
      <c r="Q45" s="341" t="s">
        <v>283</v>
      </c>
      <c r="R45" s="340">
        <v>104.71000000000001</v>
      </c>
      <c r="S45" s="31"/>
    </row>
    <row r="46" spans="2:19" x14ac:dyDescent="0.25">
      <c r="B46" s="23" t="s">
        <v>205</v>
      </c>
      <c r="C46" s="40">
        <v>46050</v>
      </c>
      <c r="D46" s="23" t="s">
        <v>290</v>
      </c>
      <c r="E46" s="234">
        <v>70</v>
      </c>
      <c r="F46" s="196">
        <f t="shared" si="4"/>
        <v>70</v>
      </c>
      <c r="G46" s="49">
        <f t="shared" si="3"/>
        <v>2805.42</v>
      </c>
      <c r="H46" s="135" t="b">
        <v>1</v>
      </c>
      <c r="I46" s="36"/>
      <c r="J46"/>
      <c r="K46"/>
      <c r="Q46" s="341" t="s">
        <v>290</v>
      </c>
      <c r="R46" s="340">
        <v>70</v>
      </c>
      <c r="S46" s="31"/>
    </row>
    <row r="47" spans="2:19" x14ac:dyDescent="0.25">
      <c r="B47" s="23" t="s">
        <v>206</v>
      </c>
      <c r="C47" s="40">
        <v>46051</v>
      </c>
      <c r="D47" s="23" t="s">
        <v>291</v>
      </c>
      <c r="E47" s="234">
        <v>83.6</v>
      </c>
      <c r="F47" s="196">
        <f t="shared" si="4"/>
        <v>83.6</v>
      </c>
      <c r="G47" s="49">
        <f t="shared" si="3"/>
        <v>2889.02</v>
      </c>
      <c r="H47" s="135" t="b">
        <v>1</v>
      </c>
      <c r="I47" s="36"/>
      <c r="J47"/>
      <c r="K47"/>
      <c r="Q47" s="341" t="s">
        <v>292</v>
      </c>
      <c r="R47" s="340">
        <v>10.5</v>
      </c>
      <c r="S47" s="31"/>
    </row>
    <row r="48" spans="2:19" x14ac:dyDescent="0.25">
      <c r="B48" s="23" t="s">
        <v>205</v>
      </c>
      <c r="C48" s="40">
        <v>46051</v>
      </c>
      <c r="D48" s="23" t="s">
        <v>292</v>
      </c>
      <c r="E48" s="234">
        <v>10.5</v>
      </c>
      <c r="F48" s="196">
        <f t="shared" si="4"/>
        <v>10.5</v>
      </c>
      <c r="G48" s="49">
        <f t="shared" si="3"/>
        <v>2899.52</v>
      </c>
      <c r="H48" s="135" t="b">
        <v>1</v>
      </c>
      <c r="I48" s="36"/>
      <c r="J48"/>
      <c r="K48"/>
      <c r="Q48" s="339" t="s">
        <v>233</v>
      </c>
      <c r="R48" s="340">
        <v>185.6</v>
      </c>
      <c r="S48" s="31"/>
    </row>
    <row r="49" spans="2:19" x14ac:dyDescent="0.25">
      <c r="B49" s="23" t="s">
        <v>204</v>
      </c>
      <c r="C49" s="40">
        <v>46053</v>
      </c>
      <c r="D49" s="23" t="s">
        <v>293</v>
      </c>
      <c r="E49" s="234">
        <v>22.44</v>
      </c>
      <c r="F49" s="196">
        <f t="shared" si="4"/>
        <v>22.44</v>
      </c>
      <c r="G49" s="49">
        <f t="shared" si="3"/>
        <v>2921.96</v>
      </c>
      <c r="H49" s="135" t="b">
        <v>1</v>
      </c>
      <c r="I49" s="36"/>
      <c r="J49"/>
      <c r="K49"/>
      <c r="Q49" s="341" t="s">
        <v>270</v>
      </c>
      <c r="R49" s="340">
        <v>62.2</v>
      </c>
      <c r="S49" s="31"/>
    </row>
    <row r="50" spans="2:19" x14ac:dyDescent="0.25">
      <c r="B50" s="23" t="s">
        <v>233</v>
      </c>
      <c r="C50" s="40">
        <v>46053</v>
      </c>
      <c r="D50" s="23" t="s">
        <v>294</v>
      </c>
      <c r="E50" s="234">
        <v>21.25</v>
      </c>
      <c r="F50" s="196">
        <f t="shared" si="4"/>
        <v>21.25</v>
      </c>
      <c r="G50" s="49">
        <f t="shared" ref="G50:G81" si="5">IF(E50="","",G49+E50)</f>
        <v>2943.21</v>
      </c>
      <c r="H50" s="135" t="b">
        <v>1</v>
      </c>
      <c r="I50" s="36"/>
      <c r="J50"/>
      <c r="K50"/>
      <c r="Q50" s="341" t="s">
        <v>288</v>
      </c>
      <c r="R50" s="340">
        <v>65.5</v>
      </c>
      <c r="S50" s="31"/>
    </row>
    <row r="51" spans="2:19" x14ac:dyDescent="0.25">
      <c r="B51" s="23" t="s">
        <v>205</v>
      </c>
      <c r="C51" s="40">
        <v>46053</v>
      </c>
      <c r="D51" s="23" t="s">
        <v>283</v>
      </c>
      <c r="E51" s="234">
        <v>73.31</v>
      </c>
      <c r="F51" s="196">
        <f t="shared" si="4"/>
        <v>73.31</v>
      </c>
      <c r="G51" s="49">
        <f t="shared" si="5"/>
        <v>3016.52</v>
      </c>
      <c r="H51" s="135" t="b">
        <v>1</v>
      </c>
      <c r="I51" s="36"/>
      <c r="J51"/>
      <c r="K51"/>
      <c r="Q51" s="341" t="s">
        <v>294</v>
      </c>
      <c r="R51" s="340">
        <v>21.25</v>
      </c>
      <c r="S51" s="31"/>
    </row>
    <row r="52" spans="2:19" x14ac:dyDescent="0.25">
      <c r="B52" s="23" t="s">
        <v>204</v>
      </c>
      <c r="C52" s="40">
        <v>46053</v>
      </c>
      <c r="D52" s="23" t="s">
        <v>295</v>
      </c>
      <c r="E52" s="234">
        <v>38.799999999999997</v>
      </c>
      <c r="F52" s="196">
        <f t="shared" si="4"/>
        <v>38.799999999999997</v>
      </c>
      <c r="G52" s="49">
        <f t="shared" si="5"/>
        <v>3055.32</v>
      </c>
      <c r="H52" s="135" t="b">
        <v>1</v>
      </c>
      <c r="I52" s="36"/>
      <c r="J52"/>
      <c r="K52"/>
      <c r="Q52" s="341" t="s">
        <v>303</v>
      </c>
      <c r="R52" s="340">
        <v>36.65</v>
      </c>
      <c r="S52" s="31"/>
    </row>
    <row r="53" spans="2:19" x14ac:dyDescent="0.25">
      <c r="B53" s="23" t="s">
        <v>235</v>
      </c>
      <c r="C53" s="40">
        <v>46053</v>
      </c>
      <c r="D53" s="23" t="s">
        <v>296</v>
      </c>
      <c r="E53" s="234">
        <v>27.97</v>
      </c>
      <c r="F53" s="196">
        <f t="shared" si="4"/>
        <v>27.97</v>
      </c>
      <c r="G53" s="49">
        <f t="shared" si="5"/>
        <v>3083.29</v>
      </c>
      <c r="H53" s="135" t="b">
        <v>1</v>
      </c>
      <c r="I53" s="36"/>
      <c r="J53"/>
      <c r="K53"/>
      <c r="Q53" s="339" t="s">
        <v>232</v>
      </c>
      <c r="R53" s="340">
        <v>293.10000000000002</v>
      </c>
      <c r="S53" s="31"/>
    </row>
    <row r="54" spans="2:19" x14ac:dyDescent="0.25">
      <c r="B54" s="23" t="s">
        <v>235</v>
      </c>
      <c r="C54" s="40">
        <v>46053</v>
      </c>
      <c r="D54" s="23" t="s">
        <v>301</v>
      </c>
      <c r="E54" s="234">
        <v>64.959999999999994</v>
      </c>
      <c r="F54" s="196">
        <f t="shared" si="4"/>
        <v>64.959999999999994</v>
      </c>
      <c r="G54" s="49">
        <f t="shared" si="5"/>
        <v>3148.25</v>
      </c>
      <c r="H54" s="135" t="b">
        <v>1</v>
      </c>
      <c r="I54" s="36"/>
      <c r="J54"/>
      <c r="K54"/>
      <c r="Q54" s="341" t="s">
        <v>271</v>
      </c>
      <c r="R54" s="340">
        <v>127.94999999999999</v>
      </c>
      <c r="S54" s="31"/>
    </row>
    <row r="55" spans="2:19" x14ac:dyDescent="0.25">
      <c r="B55" s="23" t="s">
        <v>233</v>
      </c>
      <c r="C55" s="40">
        <v>46053</v>
      </c>
      <c r="D55" s="23" t="s">
        <v>303</v>
      </c>
      <c r="E55" s="234">
        <v>36.65</v>
      </c>
      <c r="F55" s="196">
        <f t="shared" si="4"/>
        <v>36.65</v>
      </c>
      <c r="G55" s="49">
        <f t="shared" si="5"/>
        <v>3184.9</v>
      </c>
      <c r="H55" s="135" t="b">
        <v>1</v>
      </c>
      <c r="I55" s="36"/>
      <c r="J55"/>
      <c r="K55"/>
      <c r="Q55" s="341" t="s">
        <v>275</v>
      </c>
      <c r="R55" s="340">
        <v>10</v>
      </c>
      <c r="S55" s="31"/>
    </row>
    <row r="56" spans="2:19" x14ac:dyDescent="0.25">
      <c r="B56" s="23" t="s">
        <v>233</v>
      </c>
      <c r="C56" s="40">
        <v>46053</v>
      </c>
      <c r="D56" s="23" t="s">
        <v>270</v>
      </c>
      <c r="E56" s="234">
        <v>19.7</v>
      </c>
      <c r="F56" s="196">
        <f t="shared" si="4"/>
        <v>19.7</v>
      </c>
      <c r="G56" s="49">
        <f t="shared" si="5"/>
        <v>3204.6</v>
      </c>
      <c r="H56" s="135" t="b">
        <v>1</v>
      </c>
      <c r="I56" s="36"/>
      <c r="J56"/>
      <c r="K56"/>
      <c r="Q56" s="341" t="s">
        <v>277</v>
      </c>
      <c r="R56" s="340">
        <v>137.4</v>
      </c>
      <c r="S56" s="31"/>
    </row>
    <row r="57" spans="2:19" x14ac:dyDescent="0.25">
      <c r="B57" s="23" t="s">
        <v>204</v>
      </c>
      <c r="C57" s="40">
        <v>46051</v>
      </c>
      <c r="D57" s="23" t="s">
        <v>305</v>
      </c>
      <c r="E57" s="234">
        <v>69</v>
      </c>
      <c r="F57" s="196">
        <f t="shared" si="4"/>
        <v>69</v>
      </c>
      <c r="G57" s="49">
        <f t="shared" si="5"/>
        <v>3273.6</v>
      </c>
      <c r="H57" s="135" t="b">
        <v>1</v>
      </c>
      <c r="I57" s="36"/>
      <c r="J57" s="36"/>
      <c r="K57" s="36"/>
      <c r="Q57" s="341" t="s">
        <v>284</v>
      </c>
      <c r="R57" s="340">
        <v>7.5</v>
      </c>
      <c r="S57" s="31"/>
    </row>
    <row r="58" spans="2:19" x14ac:dyDescent="0.25">
      <c r="B58" s="23"/>
      <c r="C58" s="40"/>
      <c r="D58" s="23"/>
      <c r="E58" s="234"/>
      <c r="F58" s="196" t="str">
        <f t="shared" si="4"/>
        <v/>
      </c>
      <c r="G58" s="49" t="str">
        <f t="shared" si="5"/>
        <v/>
      </c>
      <c r="H58" s="135" t="b">
        <v>0</v>
      </c>
      <c r="I58" s="36"/>
      <c r="J58" s="36"/>
      <c r="K58" s="36"/>
      <c r="Q58" s="341" t="s">
        <v>286</v>
      </c>
      <c r="R58" s="340">
        <v>10.25</v>
      </c>
      <c r="S58" s="31"/>
    </row>
    <row r="59" spans="2:19" x14ac:dyDescent="0.25">
      <c r="B59" s="23"/>
      <c r="C59" s="40"/>
      <c r="D59" s="23"/>
      <c r="E59" s="234"/>
      <c r="F59" s="196" t="str">
        <f t="shared" si="4"/>
        <v/>
      </c>
      <c r="G59" s="49" t="str">
        <f t="shared" si="5"/>
        <v/>
      </c>
      <c r="H59" s="135" t="b">
        <v>0</v>
      </c>
      <c r="I59" s="36"/>
      <c r="J59" s="36"/>
      <c r="K59" s="36"/>
      <c r="Q59" s="339" t="s">
        <v>228</v>
      </c>
      <c r="R59" s="340">
        <v>70.400000000000006</v>
      </c>
      <c r="S59" s="31"/>
    </row>
    <row r="60" spans="2:19" x14ac:dyDescent="0.25">
      <c r="B60" s="23"/>
      <c r="C60" s="40"/>
      <c r="D60" s="23"/>
      <c r="E60" s="234"/>
      <c r="F60" s="196" t="str">
        <f t="shared" si="4"/>
        <v/>
      </c>
      <c r="G60" s="49" t="str">
        <f t="shared" si="5"/>
        <v/>
      </c>
      <c r="H60" s="135" t="b">
        <v>0</v>
      </c>
      <c r="I60" s="36"/>
      <c r="J60" s="36"/>
      <c r="K60" s="36"/>
      <c r="Q60" s="341" t="s">
        <v>81</v>
      </c>
      <c r="R60" s="340">
        <v>70.400000000000006</v>
      </c>
      <c r="S60" s="31"/>
    </row>
    <row r="61" spans="2:19" x14ac:dyDescent="0.25">
      <c r="B61" s="23"/>
      <c r="C61" s="40"/>
      <c r="D61" s="23"/>
      <c r="E61" s="234"/>
      <c r="F61" s="196" t="str">
        <f t="shared" si="4"/>
        <v/>
      </c>
      <c r="G61" s="49" t="str">
        <f t="shared" si="5"/>
        <v/>
      </c>
      <c r="H61" s="135" t="b">
        <v>0</v>
      </c>
      <c r="I61" s="36"/>
      <c r="J61" s="36"/>
      <c r="K61" s="36"/>
      <c r="Q61" s="339" t="s">
        <v>229</v>
      </c>
      <c r="R61" s="340">
        <v>260.05</v>
      </c>
      <c r="S61" s="31"/>
    </row>
    <row r="62" spans="2:19" x14ac:dyDescent="0.25">
      <c r="B62" s="23"/>
      <c r="C62" s="40"/>
      <c r="D62" s="23"/>
      <c r="E62" s="234"/>
      <c r="F62" s="196" t="str">
        <f t="shared" si="4"/>
        <v/>
      </c>
      <c r="G62" s="49" t="str">
        <f t="shared" si="5"/>
        <v/>
      </c>
      <c r="H62" s="135" t="b">
        <v>0</v>
      </c>
      <c r="I62" s="36"/>
      <c r="J62" s="36"/>
      <c r="K62" s="36"/>
      <c r="Q62" s="341" t="s">
        <v>229</v>
      </c>
      <c r="R62" s="340">
        <v>260.05</v>
      </c>
      <c r="S62" s="31"/>
    </row>
    <row r="63" spans="2:19" x14ac:dyDescent="0.25">
      <c r="B63" s="23"/>
      <c r="C63" s="40"/>
      <c r="D63" s="23"/>
      <c r="E63" s="234"/>
      <c r="F63" s="196" t="str">
        <f t="shared" si="4"/>
        <v/>
      </c>
      <c r="G63" s="49" t="str">
        <f t="shared" si="5"/>
        <v/>
      </c>
      <c r="H63" s="135" t="b">
        <v>0</v>
      </c>
      <c r="I63" s="36"/>
      <c r="J63" s="36"/>
      <c r="K63" s="36"/>
      <c r="Q63" s="339" t="s">
        <v>207</v>
      </c>
      <c r="R63" s="340">
        <v>100</v>
      </c>
      <c r="S63" s="31"/>
    </row>
    <row r="64" spans="2:19" x14ac:dyDescent="0.25">
      <c r="B64" s="23"/>
      <c r="C64" s="40"/>
      <c r="D64" s="23"/>
      <c r="E64" s="38"/>
      <c r="F64" s="196" t="str">
        <f t="shared" si="4"/>
        <v/>
      </c>
      <c r="G64" s="49" t="str">
        <f t="shared" si="5"/>
        <v/>
      </c>
      <c r="H64" s="135" t="b">
        <v>0</v>
      </c>
      <c r="I64" s="36"/>
      <c r="J64" s="36"/>
      <c r="K64" s="36"/>
      <c r="Q64" s="341" t="s">
        <v>207</v>
      </c>
      <c r="R64" s="340">
        <v>100</v>
      </c>
      <c r="S64" s="31"/>
    </row>
    <row r="65" spans="2:19" x14ac:dyDescent="0.25">
      <c r="B65" s="23"/>
      <c r="C65" s="40"/>
      <c r="D65" s="23"/>
      <c r="E65" s="38"/>
      <c r="F65" s="196" t="str">
        <f t="shared" si="4"/>
        <v/>
      </c>
      <c r="G65" s="49" t="str">
        <f t="shared" si="5"/>
        <v/>
      </c>
      <c r="H65" s="135" t="b">
        <v>0</v>
      </c>
      <c r="I65" s="36"/>
      <c r="J65" s="36"/>
      <c r="K65" s="36"/>
      <c r="Q65" s="339" t="s">
        <v>27</v>
      </c>
      <c r="R65" s="340">
        <v>3273.6000000000004</v>
      </c>
      <c r="S65" s="31"/>
    </row>
    <row r="66" spans="2:19" x14ac:dyDescent="0.25">
      <c r="B66" s="23"/>
      <c r="C66" s="40"/>
      <c r="D66" s="23"/>
      <c r="E66" s="38"/>
      <c r="F66" s="196" t="str">
        <f t="shared" si="4"/>
        <v/>
      </c>
      <c r="G66" s="49" t="str">
        <f t="shared" si="5"/>
        <v/>
      </c>
      <c r="H66" s="135" t="b">
        <v>0</v>
      </c>
      <c r="I66" s="36"/>
      <c r="J66" s="36"/>
      <c r="K66" s="36"/>
      <c r="Q66"/>
      <c r="R66"/>
      <c r="S66" s="31"/>
    </row>
    <row r="67" spans="2:19" x14ac:dyDescent="0.25">
      <c r="B67" s="23"/>
      <c r="C67" s="40"/>
      <c r="D67" s="23"/>
      <c r="E67" s="38"/>
      <c r="F67" s="196" t="str">
        <f t="shared" si="4"/>
        <v/>
      </c>
      <c r="G67" s="49" t="str">
        <f t="shared" si="5"/>
        <v/>
      </c>
      <c r="H67" s="135" t="b">
        <v>0</v>
      </c>
      <c r="I67" s="36"/>
      <c r="J67" s="36"/>
      <c r="K67" s="36"/>
      <c r="Q67"/>
      <c r="R67"/>
      <c r="S67" s="31"/>
    </row>
    <row r="68" spans="2:19" x14ac:dyDescent="0.25">
      <c r="B68" s="23"/>
      <c r="C68" s="40"/>
      <c r="D68" s="23"/>
      <c r="E68" s="38"/>
      <c r="F68" s="196" t="str">
        <f t="shared" si="4"/>
        <v/>
      </c>
      <c r="G68" s="49" t="str">
        <f t="shared" si="5"/>
        <v/>
      </c>
      <c r="H68" s="135" t="b">
        <v>0</v>
      </c>
      <c r="I68" s="36"/>
      <c r="J68" s="36"/>
      <c r="K68" s="36"/>
      <c r="Q68"/>
      <c r="R68"/>
      <c r="S68" s="31"/>
    </row>
    <row r="69" spans="2:19" x14ac:dyDescent="0.25">
      <c r="B69" s="23"/>
      <c r="C69" s="40"/>
      <c r="D69" s="23"/>
      <c r="E69" s="38"/>
      <c r="F69" s="196" t="str">
        <f t="shared" ref="F69:F100" si="6">IF(E69="","",E69+0)</f>
        <v/>
      </c>
      <c r="G69" s="49" t="str">
        <f t="shared" si="5"/>
        <v/>
      </c>
      <c r="H69" s="135" t="b">
        <v>0</v>
      </c>
      <c r="I69" s="36"/>
      <c r="J69" s="36"/>
      <c r="K69" s="36"/>
      <c r="Q69"/>
      <c r="R69"/>
      <c r="S69" s="31"/>
    </row>
    <row r="70" spans="2:19" x14ac:dyDescent="0.25">
      <c r="B70" s="23"/>
      <c r="C70" s="40"/>
      <c r="D70" s="23"/>
      <c r="E70" s="38"/>
      <c r="F70" s="196" t="str">
        <f t="shared" si="6"/>
        <v/>
      </c>
      <c r="G70" s="49" t="str">
        <f t="shared" si="5"/>
        <v/>
      </c>
      <c r="H70" s="135" t="b">
        <v>0</v>
      </c>
      <c r="I70" s="36"/>
      <c r="J70" s="36"/>
      <c r="K70" s="36"/>
      <c r="Q70"/>
      <c r="R70"/>
      <c r="S70" s="31"/>
    </row>
    <row r="71" spans="2:19" x14ac:dyDescent="0.25">
      <c r="B71" s="23"/>
      <c r="C71" s="40"/>
      <c r="D71" s="23"/>
      <c r="E71" s="38"/>
      <c r="F71" s="196" t="str">
        <f t="shared" si="6"/>
        <v/>
      </c>
      <c r="G71" s="49" t="str">
        <f t="shared" si="5"/>
        <v/>
      </c>
      <c r="H71" s="135" t="b">
        <v>0</v>
      </c>
      <c r="I71" s="36"/>
      <c r="J71" s="36"/>
      <c r="K71" s="36"/>
      <c r="Q71" s="31"/>
      <c r="R71" s="31"/>
      <c r="S71" s="31"/>
    </row>
    <row r="72" spans="2:19" x14ac:dyDescent="0.25">
      <c r="B72" s="23"/>
      <c r="C72" s="40"/>
      <c r="D72" s="23"/>
      <c r="E72" s="38"/>
      <c r="F72" s="196" t="str">
        <f t="shared" si="6"/>
        <v/>
      </c>
      <c r="G72" s="49" t="str">
        <f t="shared" si="5"/>
        <v/>
      </c>
      <c r="H72" s="135" t="b">
        <v>0</v>
      </c>
      <c r="I72" s="36"/>
      <c r="J72" s="36"/>
      <c r="K72" s="36"/>
      <c r="Q72" s="31"/>
      <c r="R72" s="31"/>
      <c r="S72" s="31"/>
    </row>
    <row r="73" spans="2:19" x14ac:dyDescent="0.25">
      <c r="B73" s="23"/>
      <c r="C73" s="40"/>
      <c r="D73" s="23"/>
      <c r="E73" s="38"/>
      <c r="F73" s="196" t="str">
        <f t="shared" si="6"/>
        <v/>
      </c>
      <c r="G73" s="49" t="str">
        <f t="shared" si="5"/>
        <v/>
      </c>
      <c r="H73" s="135" t="b">
        <v>0</v>
      </c>
      <c r="I73" s="36"/>
      <c r="J73" s="36"/>
      <c r="K73" s="36"/>
      <c r="Q73" s="31"/>
      <c r="R73" s="31"/>
      <c r="S73" s="31"/>
    </row>
    <row r="74" spans="2:19" x14ac:dyDescent="0.25">
      <c r="B74" s="23"/>
      <c r="C74" s="40"/>
      <c r="D74" s="23"/>
      <c r="E74" s="38"/>
      <c r="F74" s="196" t="str">
        <f t="shared" si="6"/>
        <v/>
      </c>
      <c r="G74" s="49" t="str">
        <f t="shared" si="5"/>
        <v/>
      </c>
      <c r="H74" s="135" t="b">
        <v>0</v>
      </c>
      <c r="I74" s="36"/>
      <c r="J74" s="36"/>
      <c r="K74" s="36"/>
      <c r="Q74" s="31"/>
      <c r="R74" s="31"/>
      <c r="S74" s="31"/>
    </row>
    <row r="75" spans="2:19" x14ac:dyDescent="0.25">
      <c r="B75" s="23"/>
      <c r="C75" s="40"/>
      <c r="D75" s="23"/>
      <c r="E75" s="38"/>
      <c r="F75" s="196" t="str">
        <f t="shared" si="6"/>
        <v/>
      </c>
      <c r="G75" s="49" t="str">
        <f t="shared" si="5"/>
        <v/>
      </c>
      <c r="H75" s="135" t="b">
        <v>0</v>
      </c>
      <c r="I75" s="36"/>
      <c r="J75" s="36"/>
      <c r="K75" s="36"/>
      <c r="Q75" s="31"/>
      <c r="R75" s="31"/>
      <c r="S75" s="31"/>
    </row>
    <row r="76" spans="2:19" x14ac:dyDescent="0.25">
      <c r="B76" s="23"/>
      <c r="C76" s="40"/>
      <c r="D76" s="23"/>
      <c r="E76" s="38"/>
      <c r="F76" s="196" t="str">
        <f t="shared" si="6"/>
        <v/>
      </c>
      <c r="G76" s="49" t="str">
        <f t="shared" si="5"/>
        <v/>
      </c>
      <c r="H76" s="135" t="b">
        <v>0</v>
      </c>
      <c r="I76" s="36"/>
      <c r="J76" s="36"/>
      <c r="K76" s="36"/>
      <c r="Q76" s="31"/>
      <c r="R76" s="31"/>
      <c r="S76" s="31"/>
    </row>
    <row r="77" spans="2:19" x14ac:dyDescent="0.25">
      <c r="B77" s="23"/>
      <c r="C77" s="40"/>
      <c r="D77" s="23"/>
      <c r="E77" s="38"/>
      <c r="F77" s="196" t="str">
        <f t="shared" si="6"/>
        <v/>
      </c>
      <c r="G77" s="49" t="str">
        <f t="shared" si="5"/>
        <v/>
      </c>
      <c r="H77" s="135" t="b">
        <v>0</v>
      </c>
      <c r="I77" s="36"/>
      <c r="J77" s="36"/>
      <c r="K77" s="36"/>
      <c r="Q77" s="31"/>
      <c r="R77" s="31"/>
      <c r="S77" s="31"/>
    </row>
    <row r="78" spans="2:19" x14ac:dyDescent="0.25">
      <c r="B78" s="23"/>
      <c r="C78" s="40"/>
      <c r="D78" s="23"/>
      <c r="E78" s="38"/>
      <c r="F78" s="196" t="str">
        <f t="shared" si="6"/>
        <v/>
      </c>
      <c r="G78" s="49" t="str">
        <f t="shared" si="5"/>
        <v/>
      </c>
      <c r="H78" s="135" t="b">
        <v>0</v>
      </c>
      <c r="I78" s="36"/>
      <c r="J78" s="36"/>
      <c r="K78" s="36"/>
      <c r="Q78" s="31"/>
      <c r="R78" s="31"/>
      <c r="S78" s="31"/>
    </row>
    <row r="79" spans="2:19" x14ac:dyDescent="0.25">
      <c r="B79" s="23"/>
      <c r="C79" s="40"/>
      <c r="D79" s="23"/>
      <c r="E79" s="38"/>
      <c r="F79" s="196" t="str">
        <f t="shared" si="6"/>
        <v/>
      </c>
      <c r="G79" s="49" t="str">
        <f t="shared" si="5"/>
        <v/>
      </c>
      <c r="H79" s="135" t="b">
        <v>0</v>
      </c>
      <c r="I79" s="36"/>
      <c r="J79" s="36"/>
      <c r="K79" s="36"/>
      <c r="Q79" s="31"/>
      <c r="R79" s="31"/>
      <c r="S79" s="31"/>
    </row>
    <row r="80" spans="2:19" x14ac:dyDescent="0.25">
      <c r="B80" s="23"/>
      <c r="C80" s="40"/>
      <c r="D80" s="23"/>
      <c r="E80" s="38"/>
      <c r="F80" s="196" t="str">
        <f t="shared" si="6"/>
        <v/>
      </c>
      <c r="G80" s="49" t="str">
        <f t="shared" si="5"/>
        <v/>
      </c>
      <c r="H80" s="135" t="b">
        <v>0</v>
      </c>
      <c r="I80" s="36"/>
      <c r="J80" s="36"/>
      <c r="K80" s="36"/>
      <c r="Q80" s="31"/>
      <c r="R80" s="31"/>
      <c r="S80" s="31"/>
    </row>
    <row r="81" spans="2:19" x14ac:dyDescent="0.25">
      <c r="B81" s="23"/>
      <c r="C81" s="40"/>
      <c r="D81" s="23"/>
      <c r="E81" s="38"/>
      <c r="F81" s="196" t="str">
        <f t="shared" si="6"/>
        <v/>
      </c>
      <c r="G81" s="49" t="str">
        <f t="shared" si="5"/>
        <v/>
      </c>
      <c r="H81" s="135" t="b">
        <v>0</v>
      </c>
      <c r="I81" s="36"/>
      <c r="J81" s="36"/>
      <c r="K81" s="36"/>
      <c r="Q81" s="31"/>
      <c r="R81" s="31"/>
      <c r="S81" s="31"/>
    </row>
    <row r="82" spans="2:19" x14ac:dyDescent="0.25">
      <c r="B82" s="23"/>
      <c r="C82" s="40"/>
      <c r="D82" s="23"/>
      <c r="E82" s="38"/>
      <c r="F82" s="196" t="str">
        <f t="shared" si="6"/>
        <v/>
      </c>
      <c r="G82" s="49" t="str">
        <f t="shared" ref="G82:G113" si="7">IF(E82="","",G81+E82)</f>
        <v/>
      </c>
      <c r="H82" s="135" t="b">
        <v>0</v>
      </c>
      <c r="I82" s="36"/>
      <c r="J82" s="36"/>
      <c r="K82" s="36"/>
      <c r="Q82" s="31"/>
      <c r="R82" s="31"/>
      <c r="S82" s="31"/>
    </row>
    <row r="83" spans="2:19" ht="15" customHeight="1" x14ac:dyDescent="0.25">
      <c r="B83" s="23"/>
      <c r="C83" s="40"/>
      <c r="D83" s="23"/>
      <c r="E83" s="38"/>
      <c r="F83" s="196" t="str">
        <f t="shared" si="6"/>
        <v/>
      </c>
      <c r="G83" s="49" t="str">
        <f t="shared" si="7"/>
        <v/>
      </c>
      <c r="H83" s="135" t="b">
        <v>0</v>
      </c>
      <c r="I83" s="36"/>
      <c r="J83" s="36"/>
      <c r="K83" s="36"/>
      <c r="Q83" s="31"/>
      <c r="R83" s="31"/>
      <c r="S83" s="31"/>
    </row>
    <row r="84" spans="2:19" ht="15" customHeight="1" x14ac:dyDescent="0.25">
      <c r="B84" s="23"/>
      <c r="C84" s="40"/>
      <c r="D84" s="23"/>
      <c r="E84" s="38"/>
      <c r="F84" s="196" t="str">
        <f t="shared" si="6"/>
        <v/>
      </c>
      <c r="G84" s="49" t="str">
        <f t="shared" si="7"/>
        <v/>
      </c>
      <c r="H84" s="135" t="b">
        <v>0</v>
      </c>
      <c r="I84" s="36"/>
      <c r="J84" s="36"/>
      <c r="K84" s="36"/>
      <c r="Q84" s="31"/>
      <c r="R84" s="31"/>
      <c r="S84" s="31"/>
    </row>
    <row r="85" spans="2:19" ht="15" customHeight="1" x14ac:dyDescent="0.25">
      <c r="B85" s="23"/>
      <c r="C85" s="40"/>
      <c r="D85" s="23"/>
      <c r="E85" s="38"/>
      <c r="F85" s="196" t="str">
        <f t="shared" si="6"/>
        <v/>
      </c>
      <c r="G85" s="49" t="str">
        <f t="shared" si="7"/>
        <v/>
      </c>
      <c r="H85" s="135" t="b">
        <v>0</v>
      </c>
      <c r="I85" s="36"/>
      <c r="J85" s="36"/>
      <c r="K85" s="36"/>
      <c r="Q85" s="31"/>
      <c r="R85" s="31"/>
      <c r="S85" s="31"/>
    </row>
    <row r="86" spans="2:19" ht="15" customHeight="1" x14ac:dyDescent="0.25">
      <c r="B86" s="23"/>
      <c r="C86" s="40"/>
      <c r="D86" s="23"/>
      <c r="E86" s="38"/>
      <c r="F86" s="196" t="str">
        <f t="shared" si="6"/>
        <v/>
      </c>
      <c r="G86" s="49" t="str">
        <f t="shared" si="7"/>
        <v/>
      </c>
      <c r="H86" s="135" t="b">
        <v>0</v>
      </c>
      <c r="I86" s="36"/>
      <c r="J86" s="36"/>
      <c r="K86" s="36"/>
      <c r="Q86" s="31"/>
      <c r="R86" s="31"/>
      <c r="S86" s="31"/>
    </row>
    <row r="87" spans="2:19" ht="15" customHeight="1" x14ac:dyDescent="0.25">
      <c r="B87" s="23"/>
      <c r="C87" s="40"/>
      <c r="D87" s="23"/>
      <c r="E87" s="38"/>
      <c r="F87" s="196" t="str">
        <f t="shared" si="6"/>
        <v/>
      </c>
      <c r="G87" s="49" t="str">
        <f t="shared" si="7"/>
        <v/>
      </c>
      <c r="H87" s="135" t="b">
        <v>0</v>
      </c>
      <c r="I87" s="36"/>
      <c r="J87" s="36"/>
      <c r="K87" s="36"/>
      <c r="Q87" s="31"/>
      <c r="R87" s="31"/>
      <c r="S87" s="31"/>
    </row>
    <row r="88" spans="2:19" ht="15" customHeight="1" x14ac:dyDescent="0.25">
      <c r="B88" s="23"/>
      <c r="C88" s="40"/>
      <c r="D88" s="23"/>
      <c r="E88" s="38"/>
      <c r="F88" s="196" t="str">
        <f t="shared" si="6"/>
        <v/>
      </c>
      <c r="G88" s="49" t="str">
        <f t="shared" si="7"/>
        <v/>
      </c>
      <c r="H88" s="135" t="b">
        <v>0</v>
      </c>
      <c r="I88" s="36"/>
      <c r="J88" s="36"/>
      <c r="K88" s="36"/>
      <c r="Q88" s="31"/>
      <c r="R88" s="31"/>
      <c r="S88" s="31"/>
    </row>
    <row r="89" spans="2:19" ht="15" customHeight="1" x14ac:dyDescent="0.25">
      <c r="B89" s="23"/>
      <c r="C89" s="40"/>
      <c r="D89" s="23"/>
      <c r="E89" s="38"/>
      <c r="F89" s="196" t="str">
        <f t="shared" si="6"/>
        <v/>
      </c>
      <c r="G89" s="49" t="str">
        <f t="shared" si="7"/>
        <v/>
      </c>
      <c r="H89" s="135" t="b">
        <v>0</v>
      </c>
      <c r="I89" s="36"/>
      <c r="J89" s="36"/>
      <c r="K89" s="36"/>
      <c r="Q89" s="31"/>
      <c r="R89" s="31"/>
      <c r="S89" s="31"/>
    </row>
    <row r="90" spans="2:19" ht="15" customHeight="1" x14ac:dyDescent="0.25">
      <c r="B90" s="23"/>
      <c r="C90" s="40"/>
      <c r="D90" s="23"/>
      <c r="E90" s="38"/>
      <c r="F90" s="196" t="str">
        <f t="shared" si="6"/>
        <v/>
      </c>
      <c r="G90" s="49" t="str">
        <f t="shared" si="7"/>
        <v/>
      </c>
      <c r="H90" s="135" t="b">
        <v>0</v>
      </c>
      <c r="I90" s="36"/>
      <c r="J90" s="36"/>
      <c r="K90" s="36"/>
      <c r="Q90" s="31"/>
      <c r="R90" s="31"/>
      <c r="S90" s="31"/>
    </row>
    <row r="91" spans="2:19" ht="15" customHeight="1" x14ac:dyDescent="0.25">
      <c r="B91" s="23"/>
      <c r="C91" s="40"/>
      <c r="D91" s="23"/>
      <c r="E91" s="38"/>
      <c r="F91" s="196" t="str">
        <f t="shared" si="6"/>
        <v/>
      </c>
      <c r="G91" s="49" t="str">
        <f t="shared" si="7"/>
        <v/>
      </c>
      <c r="H91" s="135" t="b">
        <v>0</v>
      </c>
      <c r="I91" s="36"/>
      <c r="J91" s="36"/>
      <c r="K91" s="36"/>
      <c r="Q91" s="31"/>
      <c r="R91" s="31"/>
      <c r="S91" s="31"/>
    </row>
    <row r="92" spans="2:19" ht="15" customHeight="1" x14ac:dyDescent="0.25">
      <c r="B92" s="23"/>
      <c r="C92" s="40"/>
      <c r="D92" s="23"/>
      <c r="E92" s="38"/>
      <c r="F92" s="196" t="str">
        <f t="shared" si="6"/>
        <v/>
      </c>
      <c r="G92" s="49" t="str">
        <f t="shared" si="7"/>
        <v/>
      </c>
      <c r="H92" s="135" t="b">
        <v>0</v>
      </c>
      <c r="I92" s="36"/>
      <c r="J92" s="36"/>
      <c r="K92" s="36"/>
      <c r="Q92" s="31"/>
      <c r="R92" s="31"/>
      <c r="S92" s="31"/>
    </row>
    <row r="93" spans="2:19" ht="15" customHeight="1" x14ac:dyDescent="0.25">
      <c r="B93" s="23"/>
      <c r="C93" s="40"/>
      <c r="D93" s="23"/>
      <c r="E93" s="38"/>
      <c r="F93" s="196" t="str">
        <f t="shared" si="6"/>
        <v/>
      </c>
      <c r="G93" s="49" t="str">
        <f t="shared" si="7"/>
        <v/>
      </c>
      <c r="H93" s="135" t="b">
        <v>0</v>
      </c>
      <c r="I93" s="36"/>
      <c r="J93" s="36"/>
      <c r="K93" s="36"/>
      <c r="Q93" s="31"/>
      <c r="R93" s="31"/>
      <c r="S93" s="31"/>
    </row>
    <row r="94" spans="2:19" ht="15" customHeight="1" x14ac:dyDescent="0.25">
      <c r="B94" s="23"/>
      <c r="C94" s="40"/>
      <c r="D94" s="23"/>
      <c r="E94" s="38"/>
      <c r="F94" s="196" t="str">
        <f t="shared" si="6"/>
        <v/>
      </c>
      <c r="G94" s="49" t="str">
        <f t="shared" si="7"/>
        <v/>
      </c>
      <c r="H94" s="135" t="b">
        <v>0</v>
      </c>
      <c r="I94" s="36"/>
      <c r="J94" s="36"/>
      <c r="K94" s="36"/>
      <c r="Q94" s="31"/>
      <c r="R94" s="31"/>
      <c r="S94" s="31"/>
    </row>
    <row r="95" spans="2:19" ht="15" customHeight="1" x14ac:dyDescent="0.25">
      <c r="B95" s="23"/>
      <c r="C95" s="40"/>
      <c r="D95" s="23"/>
      <c r="E95" s="38"/>
      <c r="F95" s="196" t="str">
        <f t="shared" si="6"/>
        <v/>
      </c>
      <c r="G95" s="49" t="str">
        <f t="shared" si="7"/>
        <v/>
      </c>
      <c r="H95" s="135" t="b">
        <v>0</v>
      </c>
      <c r="I95" s="36"/>
      <c r="J95" s="36"/>
      <c r="K95" s="36"/>
      <c r="Q95" s="31"/>
      <c r="R95" s="31"/>
      <c r="S95" s="31"/>
    </row>
    <row r="96" spans="2:19" ht="15" customHeight="1" x14ac:dyDescent="0.25">
      <c r="B96" s="23"/>
      <c r="C96" s="40"/>
      <c r="D96" s="23"/>
      <c r="E96" s="38"/>
      <c r="F96" s="196" t="str">
        <f t="shared" si="6"/>
        <v/>
      </c>
      <c r="G96" s="49" t="str">
        <f t="shared" si="7"/>
        <v/>
      </c>
      <c r="H96" s="135" t="b">
        <v>0</v>
      </c>
      <c r="I96" s="36"/>
      <c r="J96" s="36"/>
      <c r="K96" s="36"/>
      <c r="Q96" s="31"/>
      <c r="R96" s="31"/>
      <c r="S96" s="31"/>
    </row>
    <row r="97" spans="2:19" ht="15" customHeight="1" x14ac:dyDescent="0.25">
      <c r="B97" s="23"/>
      <c r="C97" s="40"/>
      <c r="D97" s="23"/>
      <c r="E97" s="38"/>
      <c r="F97" s="196" t="str">
        <f t="shared" si="6"/>
        <v/>
      </c>
      <c r="G97" s="49" t="str">
        <f t="shared" si="7"/>
        <v/>
      </c>
      <c r="H97" s="135" t="b">
        <v>0</v>
      </c>
      <c r="I97" s="36"/>
      <c r="J97" s="36"/>
      <c r="K97" s="36"/>
      <c r="Q97" s="31"/>
      <c r="R97" s="31"/>
      <c r="S97" s="31"/>
    </row>
    <row r="98" spans="2:19" ht="15" customHeight="1" x14ac:dyDescent="0.25">
      <c r="B98" s="23"/>
      <c r="C98" s="40"/>
      <c r="D98" s="23"/>
      <c r="E98" s="38"/>
      <c r="F98" s="196" t="str">
        <f t="shared" si="6"/>
        <v/>
      </c>
      <c r="G98" s="49" t="str">
        <f t="shared" si="7"/>
        <v/>
      </c>
      <c r="H98" s="135" t="b">
        <v>0</v>
      </c>
      <c r="I98" s="36"/>
      <c r="J98" s="36"/>
      <c r="K98" s="36"/>
      <c r="Q98" s="31"/>
      <c r="R98" s="31"/>
      <c r="S98" s="31"/>
    </row>
    <row r="99" spans="2:19" ht="15" customHeight="1" x14ac:dyDescent="0.25">
      <c r="B99" s="23"/>
      <c r="C99" s="40"/>
      <c r="D99" s="23"/>
      <c r="E99" s="38"/>
      <c r="F99" s="196" t="str">
        <f t="shared" si="6"/>
        <v/>
      </c>
      <c r="G99" s="49" t="str">
        <f t="shared" si="7"/>
        <v/>
      </c>
      <c r="H99" s="135" t="b">
        <v>0</v>
      </c>
      <c r="I99" s="36"/>
      <c r="J99" s="36"/>
      <c r="K99" s="36"/>
      <c r="Q99" s="31"/>
      <c r="R99" s="31"/>
      <c r="S99" s="31"/>
    </row>
    <row r="100" spans="2:19" ht="15" customHeight="1" x14ac:dyDescent="0.25">
      <c r="B100" s="23"/>
      <c r="C100" s="40"/>
      <c r="D100" s="23"/>
      <c r="E100" s="38"/>
      <c r="F100" s="196" t="str">
        <f t="shared" si="6"/>
        <v/>
      </c>
      <c r="G100" s="49" t="str">
        <f t="shared" si="7"/>
        <v/>
      </c>
      <c r="H100" s="135" t="b">
        <v>0</v>
      </c>
      <c r="I100" s="36"/>
      <c r="J100" s="36"/>
      <c r="K100" s="36"/>
      <c r="Q100" s="31"/>
      <c r="R100" s="31"/>
      <c r="S100" s="31"/>
    </row>
    <row r="101" spans="2:19" ht="15" customHeight="1" x14ac:dyDescent="0.25">
      <c r="B101" s="23"/>
      <c r="C101" s="40"/>
      <c r="D101" s="23"/>
      <c r="E101" s="38"/>
      <c r="F101" s="196" t="str">
        <f t="shared" ref="F101:F130" si="8">IF(E101="","",E101+0)</f>
        <v/>
      </c>
      <c r="G101" s="49" t="str">
        <f t="shared" si="7"/>
        <v/>
      </c>
      <c r="H101" s="135" t="b">
        <v>0</v>
      </c>
      <c r="I101" s="36"/>
      <c r="J101" s="36"/>
      <c r="K101" s="36"/>
      <c r="Q101" s="31"/>
      <c r="R101" s="31"/>
      <c r="S101" s="31"/>
    </row>
    <row r="102" spans="2:19" ht="15" customHeight="1" x14ac:dyDescent="0.25">
      <c r="B102" s="23"/>
      <c r="C102" s="40"/>
      <c r="D102" s="23"/>
      <c r="E102" s="38"/>
      <c r="F102" s="196" t="str">
        <f t="shared" si="8"/>
        <v/>
      </c>
      <c r="G102" s="49" t="str">
        <f t="shared" si="7"/>
        <v/>
      </c>
      <c r="H102" s="135" t="b">
        <v>0</v>
      </c>
      <c r="I102" s="36"/>
      <c r="J102" s="36"/>
      <c r="K102" s="36"/>
      <c r="Q102" s="31"/>
      <c r="R102" s="31"/>
      <c r="S102" s="31"/>
    </row>
    <row r="103" spans="2:19" ht="15" customHeight="1" x14ac:dyDescent="0.25">
      <c r="B103" s="23"/>
      <c r="C103" s="40"/>
      <c r="D103" s="23"/>
      <c r="E103" s="38"/>
      <c r="F103" s="196" t="str">
        <f t="shared" si="8"/>
        <v/>
      </c>
      <c r="G103" s="49" t="str">
        <f t="shared" si="7"/>
        <v/>
      </c>
      <c r="H103" s="135" t="b">
        <v>0</v>
      </c>
      <c r="I103" s="36"/>
      <c r="J103" s="36"/>
      <c r="K103" s="36"/>
      <c r="Q103" s="31"/>
      <c r="R103" s="31"/>
      <c r="S103" s="31"/>
    </row>
    <row r="104" spans="2:19" ht="15" customHeight="1" x14ac:dyDescent="0.25">
      <c r="B104" s="23"/>
      <c r="C104" s="40"/>
      <c r="D104" s="23"/>
      <c r="E104" s="38"/>
      <c r="F104" s="196" t="str">
        <f t="shared" si="8"/>
        <v/>
      </c>
      <c r="G104" s="49" t="str">
        <f t="shared" si="7"/>
        <v/>
      </c>
      <c r="H104" s="135" t="b">
        <v>0</v>
      </c>
      <c r="I104" s="36"/>
      <c r="J104" s="36"/>
      <c r="K104" s="36"/>
      <c r="Q104" s="31"/>
      <c r="R104" s="31"/>
      <c r="S104" s="31"/>
    </row>
    <row r="105" spans="2:19" ht="15" customHeight="1" x14ac:dyDescent="0.25">
      <c r="B105" s="23"/>
      <c r="C105" s="40"/>
      <c r="D105" s="23"/>
      <c r="E105" s="38"/>
      <c r="F105" s="196" t="str">
        <f t="shared" si="8"/>
        <v/>
      </c>
      <c r="G105" s="49" t="str">
        <f t="shared" si="7"/>
        <v/>
      </c>
      <c r="H105" s="135" t="b">
        <v>0</v>
      </c>
      <c r="I105" s="36"/>
      <c r="J105" s="36"/>
      <c r="K105" s="36"/>
      <c r="Q105" s="31"/>
      <c r="R105" s="31"/>
      <c r="S105" s="31"/>
    </row>
    <row r="106" spans="2:19" ht="15" customHeight="1" x14ac:dyDescent="0.25">
      <c r="B106" s="23"/>
      <c r="C106" s="40"/>
      <c r="D106" s="23"/>
      <c r="E106" s="38"/>
      <c r="F106" s="196" t="str">
        <f t="shared" si="8"/>
        <v/>
      </c>
      <c r="G106" s="49" t="str">
        <f t="shared" si="7"/>
        <v/>
      </c>
      <c r="H106" s="135" t="b">
        <v>0</v>
      </c>
      <c r="I106" s="36"/>
      <c r="J106" s="36"/>
      <c r="K106" s="36"/>
      <c r="Q106" s="31"/>
      <c r="R106" s="31"/>
      <c r="S106" s="31"/>
    </row>
    <row r="107" spans="2:19" ht="15" customHeight="1" x14ac:dyDescent="0.25">
      <c r="B107" s="23"/>
      <c r="C107" s="40"/>
      <c r="D107" s="23"/>
      <c r="E107" s="38"/>
      <c r="F107" s="196" t="str">
        <f t="shared" si="8"/>
        <v/>
      </c>
      <c r="G107" s="49" t="str">
        <f t="shared" si="7"/>
        <v/>
      </c>
      <c r="H107" s="135" t="b">
        <v>0</v>
      </c>
      <c r="I107" s="36"/>
      <c r="J107" s="36"/>
      <c r="K107" s="36"/>
      <c r="Q107" s="31"/>
      <c r="R107" s="31"/>
      <c r="S107" s="31"/>
    </row>
    <row r="108" spans="2:19" ht="15" customHeight="1" x14ac:dyDescent="0.25">
      <c r="B108" s="23"/>
      <c r="C108" s="40"/>
      <c r="D108" s="23"/>
      <c r="E108" s="38"/>
      <c r="F108" s="196" t="str">
        <f t="shared" si="8"/>
        <v/>
      </c>
      <c r="G108" s="49" t="str">
        <f t="shared" si="7"/>
        <v/>
      </c>
      <c r="H108" s="135" t="b">
        <v>0</v>
      </c>
      <c r="I108" s="36"/>
      <c r="J108" s="36"/>
      <c r="K108" s="36"/>
      <c r="Q108" s="31"/>
      <c r="R108" s="31"/>
      <c r="S108" s="31"/>
    </row>
    <row r="109" spans="2:19" ht="15" customHeight="1" x14ac:dyDescent="0.25">
      <c r="B109" s="23"/>
      <c r="C109" s="40"/>
      <c r="D109" s="23"/>
      <c r="E109" s="38"/>
      <c r="F109" s="196" t="str">
        <f t="shared" si="8"/>
        <v/>
      </c>
      <c r="G109" s="49" t="str">
        <f t="shared" si="7"/>
        <v/>
      </c>
      <c r="H109" s="135" t="b">
        <v>0</v>
      </c>
      <c r="I109" s="36"/>
      <c r="J109" s="36"/>
      <c r="K109" s="36"/>
      <c r="Q109" s="31"/>
      <c r="R109" s="31"/>
      <c r="S109" s="31"/>
    </row>
    <row r="110" spans="2:19" ht="15" customHeight="1" x14ac:dyDescent="0.25">
      <c r="B110" s="23"/>
      <c r="C110" s="40"/>
      <c r="D110" s="23"/>
      <c r="E110" s="38"/>
      <c r="F110" s="196" t="str">
        <f t="shared" si="8"/>
        <v/>
      </c>
      <c r="G110" s="49" t="str">
        <f t="shared" si="7"/>
        <v/>
      </c>
      <c r="H110" s="135" t="b">
        <v>0</v>
      </c>
      <c r="I110" s="36"/>
      <c r="J110" s="36"/>
      <c r="K110" s="36"/>
      <c r="Q110" s="31"/>
      <c r="R110" s="31"/>
      <c r="S110" s="31"/>
    </row>
    <row r="111" spans="2:19" ht="15" customHeight="1" x14ac:dyDescent="0.25">
      <c r="B111" s="23"/>
      <c r="C111" s="40"/>
      <c r="D111" s="23"/>
      <c r="E111" s="38"/>
      <c r="F111" s="196" t="str">
        <f t="shared" si="8"/>
        <v/>
      </c>
      <c r="G111" s="49" t="str">
        <f t="shared" si="7"/>
        <v/>
      </c>
      <c r="H111" s="135" t="b">
        <v>0</v>
      </c>
      <c r="I111" s="36"/>
      <c r="J111" s="36"/>
      <c r="K111" s="36"/>
      <c r="Q111" s="31"/>
      <c r="R111" s="31"/>
      <c r="S111" s="31"/>
    </row>
    <row r="112" spans="2:19" ht="15" customHeight="1" x14ac:dyDescent="0.25">
      <c r="B112" s="23"/>
      <c r="C112" s="40"/>
      <c r="D112" s="23"/>
      <c r="E112" s="38"/>
      <c r="F112" s="196" t="str">
        <f t="shared" si="8"/>
        <v/>
      </c>
      <c r="G112" s="49" t="str">
        <f t="shared" si="7"/>
        <v/>
      </c>
      <c r="H112" s="135" t="b">
        <v>0</v>
      </c>
      <c r="I112" s="36"/>
      <c r="J112" s="36"/>
      <c r="K112" s="36"/>
      <c r="Q112" s="31"/>
      <c r="R112" s="31"/>
      <c r="S112" s="31"/>
    </row>
    <row r="113" spans="2:19" ht="15" customHeight="1" x14ac:dyDescent="0.25">
      <c r="B113" s="23"/>
      <c r="C113" s="40"/>
      <c r="D113" s="23"/>
      <c r="E113" s="38"/>
      <c r="F113" s="196" t="str">
        <f t="shared" si="8"/>
        <v/>
      </c>
      <c r="G113" s="49" t="str">
        <f t="shared" si="7"/>
        <v/>
      </c>
      <c r="H113" s="135" t="b">
        <v>0</v>
      </c>
      <c r="I113" s="36"/>
      <c r="J113" s="36"/>
      <c r="K113" s="36"/>
      <c r="Q113" s="31"/>
      <c r="R113" s="31"/>
      <c r="S113" s="31"/>
    </row>
    <row r="114" spans="2:19" ht="15" customHeight="1" x14ac:dyDescent="0.25">
      <c r="B114" s="23"/>
      <c r="C114" s="40"/>
      <c r="D114" s="23"/>
      <c r="E114" s="38"/>
      <c r="F114" s="196" t="str">
        <f t="shared" si="8"/>
        <v/>
      </c>
      <c r="G114" s="49" t="str">
        <f t="shared" ref="G114:G130" si="9">IF(E114="","",G113+E114)</f>
        <v/>
      </c>
      <c r="H114" s="135" t="b">
        <v>0</v>
      </c>
      <c r="I114" s="36"/>
      <c r="J114" s="36"/>
      <c r="K114" s="36"/>
      <c r="Q114" s="31"/>
      <c r="R114" s="31"/>
      <c r="S114" s="31"/>
    </row>
    <row r="115" spans="2:19" ht="15" customHeight="1" x14ac:dyDescent="0.25">
      <c r="B115" s="23"/>
      <c r="C115" s="40"/>
      <c r="D115" s="23"/>
      <c r="E115" s="38"/>
      <c r="F115" s="196" t="str">
        <f t="shared" si="8"/>
        <v/>
      </c>
      <c r="G115" s="49" t="str">
        <f t="shared" si="9"/>
        <v/>
      </c>
      <c r="H115" s="135" t="b">
        <v>0</v>
      </c>
      <c r="I115" s="36"/>
      <c r="J115" s="36"/>
      <c r="K115" s="36"/>
      <c r="Q115" s="31"/>
      <c r="R115" s="31"/>
      <c r="S115" s="31"/>
    </row>
    <row r="116" spans="2:19" ht="15" customHeight="1" x14ac:dyDescent="0.25">
      <c r="B116" s="23"/>
      <c r="C116" s="40"/>
      <c r="D116" s="23"/>
      <c r="E116" s="38"/>
      <c r="F116" s="196" t="str">
        <f t="shared" si="8"/>
        <v/>
      </c>
      <c r="G116" s="49" t="str">
        <f t="shared" si="9"/>
        <v/>
      </c>
      <c r="H116" s="135" t="b">
        <v>0</v>
      </c>
      <c r="I116" s="36"/>
      <c r="J116" s="36"/>
      <c r="K116" s="36"/>
      <c r="Q116" s="31"/>
      <c r="R116" s="31"/>
      <c r="S116" s="31"/>
    </row>
    <row r="117" spans="2:19" ht="15" customHeight="1" x14ac:dyDescent="0.25">
      <c r="B117" s="23"/>
      <c r="C117" s="40"/>
      <c r="D117" s="23"/>
      <c r="E117" s="38"/>
      <c r="F117" s="196" t="str">
        <f t="shared" si="8"/>
        <v/>
      </c>
      <c r="G117" s="49" t="str">
        <f t="shared" si="9"/>
        <v/>
      </c>
      <c r="H117" s="135" t="b">
        <v>0</v>
      </c>
      <c r="I117" s="36"/>
      <c r="J117" s="36"/>
      <c r="K117" s="36"/>
      <c r="Q117" s="31"/>
      <c r="R117" s="31"/>
      <c r="S117" s="31"/>
    </row>
    <row r="118" spans="2:19" ht="15" customHeight="1" x14ac:dyDescent="0.25">
      <c r="B118" s="23"/>
      <c r="C118" s="40"/>
      <c r="D118" s="23"/>
      <c r="E118" s="38"/>
      <c r="F118" s="196" t="str">
        <f t="shared" si="8"/>
        <v/>
      </c>
      <c r="G118" s="49" t="str">
        <f t="shared" si="9"/>
        <v/>
      </c>
      <c r="H118" s="135" t="b">
        <v>0</v>
      </c>
      <c r="I118" s="36"/>
      <c r="J118" s="36"/>
      <c r="K118" s="36"/>
      <c r="Q118" s="31"/>
      <c r="R118" s="31"/>
      <c r="S118" s="31"/>
    </row>
    <row r="119" spans="2:19" ht="15" customHeight="1" x14ac:dyDescent="0.25">
      <c r="B119" s="23"/>
      <c r="C119" s="40"/>
      <c r="D119" s="23"/>
      <c r="E119" s="38"/>
      <c r="F119" s="196" t="str">
        <f t="shared" si="8"/>
        <v/>
      </c>
      <c r="G119" s="49" t="str">
        <f t="shared" si="9"/>
        <v/>
      </c>
      <c r="H119" s="135" t="b">
        <v>0</v>
      </c>
      <c r="I119" s="36"/>
      <c r="J119" s="36"/>
      <c r="K119" s="36"/>
      <c r="Q119" s="31"/>
      <c r="R119" s="31"/>
      <c r="S119" s="31"/>
    </row>
    <row r="120" spans="2:19" ht="15" customHeight="1" x14ac:dyDescent="0.25">
      <c r="B120" s="23"/>
      <c r="C120" s="40"/>
      <c r="D120" s="23"/>
      <c r="E120" s="38"/>
      <c r="F120" s="196" t="str">
        <f t="shared" si="8"/>
        <v/>
      </c>
      <c r="G120" s="49" t="str">
        <f t="shared" si="9"/>
        <v/>
      </c>
      <c r="H120" s="135" t="b">
        <v>0</v>
      </c>
      <c r="I120" s="36"/>
      <c r="J120" s="36"/>
      <c r="K120" s="36"/>
      <c r="Q120" s="31"/>
      <c r="R120" s="31"/>
      <c r="S120" s="31"/>
    </row>
    <row r="121" spans="2:19" ht="15" customHeight="1" x14ac:dyDescent="0.25">
      <c r="B121" s="23"/>
      <c r="C121" s="40"/>
      <c r="D121" s="23"/>
      <c r="E121" s="38"/>
      <c r="F121" s="196" t="str">
        <f t="shared" si="8"/>
        <v/>
      </c>
      <c r="G121" s="49" t="str">
        <f t="shared" si="9"/>
        <v/>
      </c>
      <c r="H121" s="135" t="b">
        <v>0</v>
      </c>
      <c r="I121" s="36"/>
      <c r="J121" s="36"/>
      <c r="K121" s="36"/>
      <c r="Q121" s="31"/>
      <c r="R121" s="31"/>
      <c r="S121" s="31"/>
    </row>
    <row r="122" spans="2:19" ht="15" customHeight="1" x14ac:dyDescent="0.25">
      <c r="B122" s="23"/>
      <c r="C122" s="40"/>
      <c r="D122" s="23"/>
      <c r="E122" s="38"/>
      <c r="F122" s="196" t="str">
        <f t="shared" si="8"/>
        <v/>
      </c>
      <c r="G122" s="49" t="str">
        <f t="shared" si="9"/>
        <v/>
      </c>
      <c r="H122" s="135" t="b">
        <v>0</v>
      </c>
      <c r="I122" s="36"/>
      <c r="J122" s="36"/>
      <c r="K122" s="36"/>
      <c r="Q122" s="31"/>
      <c r="R122" s="31"/>
      <c r="S122" s="31"/>
    </row>
    <row r="123" spans="2:19" ht="15" customHeight="1" x14ac:dyDescent="0.25">
      <c r="B123" s="23"/>
      <c r="C123" s="40"/>
      <c r="D123" s="23"/>
      <c r="E123" s="38"/>
      <c r="F123" s="196" t="str">
        <f t="shared" si="8"/>
        <v/>
      </c>
      <c r="G123" s="49" t="str">
        <f t="shared" si="9"/>
        <v/>
      </c>
      <c r="H123" s="135" t="b">
        <v>0</v>
      </c>
      <c r="I123" s="36"/>
      <c r="J123" s="36"/>
      <c r="K123" s="36"/>
      <c r="Q123" s="31"/>
      <c r="R123" s="31"/>
      <c r="S123" s="31"/>
    </row>
    <row r="124" spans="2:19" ht="15" customHeight="1" x14ac:dyDescent="0.25">
      <c r="B124" s="23"/>
      <c r="C124" s="40"/>
      <c r="D124" s="23"/>
      <c r="E124" s="38"/>
      <c r="F124" s="196" t="str">
        <f t="shared" si="8"/>
        <v/>
      </c>
      <c r="G124" s="49" t="str">
        <f t="shared" si="9"/>
        <v/>
      </c>
      <c r="H124" s="135" t="b">
        <v>0</v>
      </c>
      <c r="I124" s="36"/>
      <c r="J124" s="36"/>
      <c r="K124" s="36"/>
      <c r="Q124" s="31"/>
      <c r="R124" s="31"/>
      <c r="S124" s="31"/>
    </row>
    <row r="125" spans="2:19" ht="15" customHeight="1" x14ac:dyDescent="0.25">
      <c r="B125" s="23"/>
      <c r="C125" s="40"/>
      <c r="D125" s="23"/>
      <c r="E125" s="38"/>
      <c r="F125" s="196" t="str">
        <f t="shared" si="8"/>
        <v/>
      </c>
      <c r="G125" s="49" t="str">
        <f t="shared" si="9"/>
        <v/>
      </c>
      <c r="H125" s="135" t="b">
        <v>0</v>
      </c>
      <c r="I125" s="36"/>
      <c r="J125" s="36"/>
      <c r="K125" s="36"/>
      <c r="Q125" s="31"/>
      <c r="R125" s="31"/>
      <c r="S125" s="31"/>
    </row>
    <row r="126" spans="2:19" ht="15" customHeight="1" x14ac:dyDescent="0.25">
      <c r="B126" s="23"/>
      <c r="C126" s="40"/>
      <c r="D126" s="23"/>
      <c r="E126" s="38"/>
      <c r="F126" s="196" t="str">
        <f t="shared" si="8"/>
        <v/>
      </c>
      <c r="G126" s="49" t="str">
        <f t="shared" si="9"/>
        <v/>
      </c>
      <c r="H126" s="135" t="b">
        <v>0</v>
      </c>
      <c r="I126" s="36"/>
      <c r="J126" s="36"/>
      <c r="K126" s="36"/>
      <c r="Q126" s="31"/>
      <c r="R126" s="31"/>
      <c r="S126" s="31"/>
    </row>
    <row r="127" spans="2:19" ht="15" customHeight="1" x14ac:dyDescent="0.25">
      <c r="B127" s="23"/>
      <c r="C127" s="40"/>
      <c r="D127" s="23"/>
      <c r="E127" s="38"/>
      <c r="F127" s="196" t="str">
        <f t="shared" si="8"/>
        <v/>
      </c>
      <c r="G127" s="49" t="str">
        <f t="shared" si="9"/>
        <v/>
      </c>
      <c r="H127" s="135" t="b">
        <v>0</v>
      </c>
      <c r="I127" s="36"/>
      <c r="J127" s="36"/>
      <c r="K127" s="36"/>
      <c r="Q127" s="31"/>
      <c r="R127" s="31"/>
      <c r="S127" s="31"/>
    </row>
    <row r="128" spans="2:19" ht="15" customHeight="1" x14ac:dyDescent="0.25">
      <c r="B128" s="23"/>
      <c r="C128" s="40"/>
      <c r="D128" s="23"/>
      <c r="E128" s="38"/>
      <c r="F128" s="196" t="str">
        <f t="shared" si="8"/>
        <v/>
      </c>
      <c r="G128" s="49" t="str">
        <f t="shared" si="9"/>
        <v/>
      </c>
      <c r="H128" s="135" t="b">
        <v>0</v>
      </c>
      <c r="I128" s="36"/>
      <c r="J128" s="36"/>
      <c r="K128" s="36"/>
      <c r="Q128" s="31"/>
      <c r="R128" s="31"/>
      <c r="S128" s="31"/>
    </row>
    <row r="129" spans="2:19" ht="15" customHeight="1" x14ac:dyDescent="0.25">
      <c r="B129" s="23"/>
      <c r="C129" s="40"/>
      <c r="D129" s="23"/>
      <c r="E129" s="38"/>
      <c r="F129" s="196" t="str">
        <f t="shared" si="8"/>
        <v/>
      </c>
      <c r="G129" s="49" t="str">
        <f t="shared" si="9"/>
        <v/>
      </c>
      <c r="H129" s="135" t="b">
        <v>0</v>
      </c>
      <c r="I129" s="36"/>
      <c r="J129" s="36"/>
      <c r="K129" s="36"/>
      <c r="Q129" s="31"/>
      <c r="R129" s="31"/>
      <c r="S129" s="31"/>
    </row>
    <row r="130" spans="2:19" ht="15" customHeight="1" x14ac:dyDescent="0.25">
      <c r="B130" s="23"/>
      <c r="C130" s="40"/>
      <c r="D130" s="23"/>
      <c r="E130" s="38"/>
      <c r="F130" s="196" t="str">
        <f t="shared" si="8"/>
        <v/>
      </c>
      <c r="G130" s="49" t="str">
        <f t="shared" si="9"/>
        <v/>
      </c>
      <c r="H130" s="135" t="b">
        <v>0</v>
      </c>
      <c r="I130" s="36"/>
      <c r="J130" s="36"/>
      <c r="K130" s="36"/>
      <c r="Q130" s="31"/>
      <c r="R130" s="31"/>
      <c r="S130" s="31"/>
    </row>
    <row r="131" spans="2:19" ht="15" customHeight="1" x14ac:dyDescent="0.2">
      <c r="H131" s="1"/>
    </row>
  </sheetData>
  <sheetProtection pivotTables="0"/>
  <mergeCells count="5">
    <mergeCell ref="B2:H2"/>
    <mergeCell ref="Q9:R9"/>
    <mergeCell ref="N9:O9"/>
    <mergeCell ref="T9:U9"/>
    <mergeCell ref="Q2:R2"/>
  </mergeCells>
  <dataValidations count="1">
    <dataValidation type="list" allowBlank="1" showInputMessage="1" showErrorMessage="1" sqref="B5:B130" xr:uid="{00000000-0002-0000-0300-000000000000}">
      <formula1>$N$12:$N$25</formula1>
    </dataValidation>
  </dataValidation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DévTCD">
                <anchor moveWithCells="1" sizeWithCells="1">
                  <from>
                    <xdr:col>16</xdr:col>
                    <xdr:colOff>2743200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RedTCD">
                <anchor moveWithCells="1" sizeWithCells="1">
                  <from>
                    <xdr:col>16</xdr:col>
                    <xdr:colOff>2752725</xdr:colOff>
                    <xdr:row>5</xdr:row>
                    <xdr:rowOff>19050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locked="0" defaultSize="0" print="0" autoFill="0" autoPict="0" macro="[0]!MAJTCD2">
                <anchor moveWithCells="1" siz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1257300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Check Box 5">
              <controlPr defaultSize="0" autoFill="0" autoLine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161925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Check Box 6">
              <controlPr defaultSize="0" autoFill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161925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1" name="Check Box 7">
              <controlPr defaultSize="0" autoFill="0" autoLine="0" autoPict="0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161925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" r:id="rId12" name="Check Box 2512">
              <controlPr defaultSize="0" autoFill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38100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" r:id="rId13" name="Check Box 2513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38100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" r:id="rId14" name="Check Box 2514">
              <controlPr defaultSize="0" autoFill="0" autoLine="0" autoPict="0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38100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" r:id="rId15" name="Check Box 2515">
              <controlPr defaultSize="0" autoFill="0" autoLine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38100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" r:id="rId16" name="Check Box 2516">
              <controlPr defaultSize="0" autoFill="0" autoLine="0" autoPict="0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38100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" r:id="rId17" name="Check Box 2517">
              <controlPr defaultSize="0" autoFill="0" autoLine="0" autoPict="0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38100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2" r:id="rId18" name="Check Box 2518">
              <controlPr defaultSize="0" autoFill="0" autoLine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38100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3" r:id="rId19" name="Check Box 2519">
              <controlPr defaultSize="0" autoFill="0" autoLine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38100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4" r:id="rId20" name="Check Box 2520">
              <controlPr defaultSize="0" autoFill="0" autoLine="0" autoPict="0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38100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5" r:id="rId21" name="Check Box 2521">
              <controlPr defaultSize="0" autoFill="0" autoLine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38100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6" r:id="rId22" name="Check Box 2522">
              <controlPr defaultSize="0" autoFill="0" autoLine="0" autoPict="0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38100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7" r:id="rId23" name="Check Box 2523">
              <controlPr defaultSize="0" autoFill="0" autoLine="0" autoPict="0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38100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8" r:id="rId24" name="Check Box 2524">
              <controlPr defaultSize="0" autoFill="0" autoLine="0" autoPict="0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38100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9" r:id="rId25" name="Check Box 2525">
              <controlPr defaultSize="0" autoFill="0" autoLine="0" autoPict="0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38100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0" r:id="rId26" name="Check Box 2526">
              <controlPr defaultSize="0" autoFill="0" autoLine="0" autoPict="0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38100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1" r:id="rId27" name="Check Box 2527">
              <controlPr defaultSize="0" autoFill="0" autoLine="0" autoPict="0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38100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2" r:id="rId28" name="Check Box 2528">
              <controlPr defaultSize="0" autoFill="0" autoLine="0" autoPict="0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38100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3" r:id="rId29" name="Check Box 2529">
              <controlPr defaultSize="0" autoFill="0" autoLine="0" autoPict="0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38100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4" r:id="rId30" name="Check Box 2530">
              <controlPr defaultSize="0" autoFill="0" autoLine="0" autoPict="0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38100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5" r:id="rId31" name="Check Box 2531">
              <controlPr defaultSize="0" autoFill="0" autoLine="0" autoPict="0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6" r:id="rId32" name="Check Box 2532">
              <controlPr defaultSize="0" autoFill="0" autoLine="0" autoPict="0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38100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7" r:id="rId33" name="Check Box 2533">
              <controlPr defaultSize="0" autoFill="0" autoLine="0" autoPict="0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38100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8" r:id="rId34" name="Check Box 2534">
              <controlPr defaultSize="0" autoFill="0" autoLine="0" autoPict="0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38100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9" r:id="rId35" name="Check Box 2535">
              <controlPr defaultSize="0" autoFill="0" autoLine="0" autoPict="0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0" r:id="rId36" name="Check Box 2536">
              <controlPr defaultSize="0" autoFill="0" autoLine="0" autoPict="0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38100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1" r:id="rId37" name="Check Box 2537">
              <controlPr defaultSize="0" autoFill="0" autoLine="0" autoPict="0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38100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2" r:id="rId38" name="Check Box 2538">
              <controlPr defaultSize="0" autoFill="0" autoLine="0" autoPict="0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38100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3" r:id="rId39" name="Check Box 2539">
              <controlPr defaultSize="0" autoFill="0" autoLine="0" autoPict="0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38100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4" r:id="rId40" name="Check Box 2540">
              <controlPr defaultSize="0" autoFill="0" autoLine="0" autoPict="0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38100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5" r:id="rId41" name="Check Box 2541">
              <controlPr defaultSize="0" autoFill="0" autoLine="0" autoPict="0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38100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6" r:id="rId42" name="Check Box 2542">
              <controlPr defaultSize="0" autoFill="0" autoLine="0" autoPict="0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38100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7" r:id="rId43" name="Check Box 2543">
              <controlPr defaultSize="0" autoFill="0" autoLine="0" autoPict="0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38100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8" r:id="rId44" name="Check Box 2544">
              <controlPr defaultSize="0" autoFill="0" autoLine="0" autoPict="0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38100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9" r:id="rId45" name="Check Box 2545">
              <controlPr defaultSize="0" autoFill="0" autoLine="0" autoPict="0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38100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0" r:id="rId46" name="Check Box 2546">
              <controlPr defaultSize="0" autoFill="0" autoLine="0" autoPict="0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38100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1" r:id="rId47" name="Check Box 2547">
              <controlPr defaultSize="0" autoFill="0" autoLine="0" autoPict="0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38100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2" r:id="rId48" name="Check Box 2548">
              <controlPr defaultSize="0" autoFill="0" autoLine="0" autoPict="0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38100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3" r:id="rId49" name="Check Box 2549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38100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4" r:id="rId50" name="Check Box 2550">
              <controlPr defaultSize="0" autoFill="0" autoLine="0" autoPict="0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38100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5" r:id="rId51" name="Check Box 2551">
              <controlPr defaultSize="0" autoFill="0" autoLine="0" autoPict="0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38100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6" r:id="rId52" name="Check Box 2552">
              <controlPr defaultSize="0" autoFill="0" autoLine="0" autoPict="0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38100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7" r:id="rId53" name="Check Box 2553">
              <controlPr defaultSize="0" autoFill="0" autoLine="0" autoPict="0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38100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8" r:id="rId54" name="Check Box 2554">
              <controlPr defaultSize="0" autoFill="0" autoLine="0" autoPict="0">
                <anchor moveWithCells="1">
                  <from>
                    <xdr:col>7</xdr:col>
                    <xdr:colOff>0</xdr:colOff>
                    <xdr:row>49</xdr:row>
                    <xdr:rowOff>0</xdr:rowOff>
                  </from>
                  <to>
                    <xdr:col>8</xdr:col>
                    <xdr:colOff>38100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9" r:id="rId55" name="Check Box 2555">
              <controlPr defaultSize="0" autoFill="0" autoLine="0" autoPict="0">
                <anchor moveWithCells="1">
                  <from>
                    <xdr:col>7</xdr:col>
                    <xdr:colOff>0</xdr:colOff>
                    <xdr:row>50</xdr:row>
                    <xdr:rowOff>0</xdr:rowOff>
                  </from>
                  <to>
                    <xdr:col>8</xdr:col>
                    <xdr:colOff>38100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0" r:id="rId56" name="Check Box 2556">
              <controlPr defaultSize="0" autoFill="0" autoLine="0" autoPict="0">
                <anchor moveWithCells="1">
                  <from>
                    <xdr:col>7</xdr:col>
                    <xdr:colOff>0</xdr:colOff>
                    <xdr:row>51</xdr:row>
                    <xdr:rowOff>0</xdr:rowOff>
                  </from>
                  <to>
                    <xdr:col>8</xdr:col>
                    <xdr:colOff>38100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1" r:id="rId57" name="Check Box 2557">
              <controlPr defaultSize="0" autoFill="0" autoLine="0" autoPict="0">
                <anchor moveWithCells="1">
                  <from>
                    <xdr:col>7</xdr:col>
                    <xdr:colOff>0</xdr:colOff>
                    <xdr:row>52</xdr:row>
                    <xdr:rowOff>0</xdr:rowOff>
                  </from>
                  <to>
                    <xdr:col>8</xdr:col>
                    <xdr:colOff>38100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2" r:id="rId58" name="Check Box 2558">
              <controlPr defaultSize="0" autoFill="0" autoLine="0" autoPict="0">
                <anchor moveWithCells="1">
                  <from>
                    <xdr:col>7</xdr:col>
                    <xdr:colOff>0</xdr:colOff>
                    <xdr:row>53</xdr:row>
                    <xdr:rowOff>0</xdr:rowOff>
                  </from>
                  <to>
                    <xdr:col>8</xdr:col>
                    <xdr:colOff>38100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3" r:id="rId59" name="Check Box 2559">
              <controlPr defaultSize="0" autoFill="0" autoLine="0" autoPict="0">
                <anchor moveWithCells="1">
                  <from>
                    <xdr:col>7</xdr:col>
                    <xdr:colOff>0</xdr:colOff>
                    <xdr:row>54</xdr:row>
                    <xdr:rowOff>0</xdr:rowOff>
                  </from>
                  <to>
                    <xdr:col>8</xdr:col>
                    <xdr:colOff>38100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" r:id="rId60" name="Check Box 2560">
              <controlPr defaultSize="0" autoFill="0" autoLine="0" autoPict="0">
                <anchor moveWithCells="1">
                  <from>
                    <xdr:col>7</xdr:col>
                    <xdr:colOff>0</xdr:colOff>
                    <xdr:row>55</xdr:row>
                    <xdr:rowOff>0</xdr:rowOff>
                  </from>
                  <to>
                    <xdr:col>8</xdr:col>
                    <xdr:colOff>38100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" r:id="rId61" name="Check Box 2561">
              <controlPr defaultSize="0" autoFill="0" autoLine="0" autoPict="0">
                <anchor moveWithCells="1">
                  <from>
                    <xdr:col>7</xdr:col>
                    <xdr:colOff>0</xdr:colOff>
                    <xdr:row>56</xdr:row>
                    <xdr:rowOff>0</xdr:rowOff>
                  </from>
                  <to>
                    <xdr:col>8</xdr:col>
                    <xdr:colOff>38100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" r:id="rId62" name="Check Box 2562">
              <controlPr defaultSize="0" autoFill="0" autoLine="0" autoPict="0">
                <anchor moveWithCells="1">
                  <from>
                    <xdr:col>7</xdr:col>
                    <xdr:colOff>0</xdr:colOff>
                    <xdr:row>57</xdr:row>
                    <xdr:rowOff>0</xdr:rowOff>
                  </from>
                  <to>
                    <xdr:col>8</xdr:col>
                    <xdr:colOff>38100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" r:id="rId63" name="Check Box 2563">
              <controlPr defaultSize="0" autoFill="0" autoLine="0" autoPict="0">
                <anchor moveWithCells="1">
                  <from>
                    <xdr:col>7</xdr:col>
                    <xdr:colOff>0</xdr:colOff>
                    <xdr:row>58</xdr:row>
                    <xdr:rowOff>0</xdr:rowOff>
                  </from>
                  <to>
                    <xdr:col>8</xdr:col>
                    <xdr:colOff>38100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" r:id="rId64" name="Check Box 2564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0</xdr:rowOff>
                  </from>
                  <to>
                    <xdr:col>8</xdr:col>
                    <xdr:colOff>38100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" r:id="rId65" name="Check Box 2565">
              <controlPr defaultSize="0" autoFill="0" autoLine="0" autoPict="0">
                <anchor moveWithCells="1">
                  <from>
                    <xdr:col>7</xdr:col>
                    <xdr:colOff>0</xdr:colOff>
                    <xdr:row>60</xdr:row>
                    <xdr:rowOff>0</xdr:rowOff>
                  </from>
                  <to>
                    <xdr:col>8</xdr:col>
                    <xdr:colOff>38100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" r:id="rId66" name="Check Box 2566">
              <controlPr defaultSize="0" autoFill="0" autoLine="0" autoPict="0">
                <anchor moveWithCells="1">
                  <from>
                    <xdr:col>7</xdr:col>
                    <xdr:colOff>0</xdr:colOff>
                    <xdr:row>61</xdr:row>
                    <xdr:rowOff>0</xdr:rowOff>
                  </from>
                  <to>
                    <xdr:col>8</xdr:col>
                    <xdr:colOff>38100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" r:id="rId67" name="Check Box 2567">
              <controlPr defaultSize="0" autoFill="0" autoLine="0" autoPict="0">
                <anchor moveWithCells="1">
                  <from>
                    <xdr:col>7</xdr:col>
                    <xdr:colOff>0</xdr:colOff>
                    <xdr:row>62</xdr:row>
                    <xdr:rowOff>0</xdr:rowOff>
                  </from>
                  <to>
                    <xdr:col>8</xdr:col>
                    <xdr:colOff>38100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" r:id="rId68" name="Check Box 2568">
              <controlPr defaultSize="0" autoFill="0" autoLine="0" autoPict="0">
                <anchor moveWithCells="1">
                  <from>
                    <xdr:col>7</xdr:col>
                    <xdr:colOff>0</xdr:colOff>
                    <xdr:row>63</xdr:row>
                    <xdr:rowOff>0</xdr:rowOff>
                  </from>
                  <to>
                    <xdr:col>8</xdr:col>
                    <xdr:colOff>38100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" r:id="rId69" name="Check Box 2569">
              <controlPr defaultSize="0" autoFill="0" autoLine="0" autoPict="0">
                <anchor moveWithCells="1">
                  <from>
                    <xdr:col>7</xdr:col>
                    <xdr:colOff>0</xdr:colOff>
                    <xdr:row>64</xdr:row>
                    <xdr:rowOff>0</xdr:rowOff>
                  </from>
                  <to>
                    <xdr:col>8</xdr:col>
                    <xdr:colOff>38100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" r:id="rId70" name="Check Box 2570">
              <controlPr defaultSize="0" autoFill="0" autoLine="0" autoPict="0">
                <anchor moveWithCells="1">
                  <from>
                    <xdr:col>7</xdr:col>
                    <xdr:colOff>0</xdr:colOff>
                    <xdr:row>65</xdr:row>
                    <xdr:rowOff>0</xdr:rowOff>
                  </from>
                  <to>
                    <xdr:col>8</xdr:col>
                    <xdr:colOff>38100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" r:id="rId71" name="Check Box 2571">
              <controlPr defaultSize="0" autoFill="0" autoLine="0" autoPict="0">
                <anchor moveWithCells="1">
                  <from>
                    <xdr:col>7</xdr:col>
                    <xdr:colOff>0</xdr:colOff>
                    <xdr:row>66</xdr:row>
                    <xdr:rowOff>0</xdr:rowOff>
                  </from>
                  <to>
                    <xdr:col>8</xdr:col>
                    <xdr:colOff>38100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" r:id="rId72" name="Check Box 2572">
              <controlPr defaultSize="0" autoFill="0" autoLine="0" autoPict="0">
                <anchor moveWithCells="1">
                  <from>
                    <xdr:col>7</xdr:col>
                    <xdr:colOff>0</xdr:colOff>
                    <xdr:row>67</xdr:row>
                    <xdr:rowOff>0</xdr:rowOff>
                  </from>
                  <to>
                    <xdr:col>8</xdr:col>
                    <xdr:colOff>38100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" r:id="rId73" name="Check Box 2573">
              <controlPr defaultSize="0" autoFill="0" autoLine="0" autoPict="0">
                <anchor moveWithCells="1">
                  <from>
                    <xdr:col>7</xdr:col>
                    <xdr:colOff>0</xdr:colOff>
                    <xdr:row>68</xdr:row>
                    <xdr:rowOff>0</xdr:rowOff>
                  </from>
                  <to>
                    <xdr:col>8</xdr:col>
                    <xdr:colOff>38100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" r:id="rId74" name="Check Box 2574">
              <controlPr defaultSize="0" autoFill="0" autoLine="0" autoPict="0">
                <anchor moveWithCells="1">
                  <from>
                    <xdr:col>7</xdr:col>
                    <xdr:colOff>0</xdr:colOff>
                    <xdr:row>69</xdr:row>
                    <xdr:rowOff>0</xdr:rowOff>
                  </from>
                  <to>
                    <xdr:col>8</xdr:col>
                    <xdr:colOff>38100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" r:id="rId75" name="Check Box 2575">
              <controlPr defaultSize="0" autoFill="0" autoLine="0" autoPict="0">
                <anchor moveWithCells="1">
                  <from>
                    <xdr:col>7</xdr:col>
                    <xdr:colOff>0</xdr:colOff>
                    <xdr:row>70</xdr:row>
                    <xdr:rowOff>0</xdr:rowOff>
                  </from>
                  <to>
                    <xdr:col>8</xdr:col>
                    <xdr:colOff>38100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" r:id="rId76" name="Check Box 2576">
              <controlPr defaultSize="0" autoFill="0" autoLine="0" autoPict="0">
                <anchor moveWithCells="1">
                  <from>
                    <xdr:col>7</xdr:col>
                    <xdr:colOff>0</xdr:colOff>
                    <xdr:row>71</xdr:row>
                    <xdr:rowOff>0</xdr:rowOff>
                  </from>
                  <to>
                    <xdr:col>8</xdr:col>
                    <xdr:colOff>38100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" r:id="rId77" name="Check Box 2577">
              <controlPr defaultSize="0" autoFill="0" autoLine="0" autoPict="0">
                <anchor moveWithCells="1">
                  <from>
                    <xdr:col>7</xdr:col>
                    <xdr:colOff>0</xdr:colOff>
                    <xdr:row>72</xdr:row>
                    <xdr:rowOff>0</xdr:rowOff>
                  </from>
                  <to>
                    <xdr:col>8</xdr:col>
                    <xdr:colOff>38100</xdr:colOff>
                    <xdr:row>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" r:id="rId78" name="Check Box 2578">
              <controlPr defaultSize="0" autoFill="0" autoLine="0" autoPict="0">
                <anchor moveWithCells="1">
                  <from>
                    <xdr:col>7</xdr:col>
                    <xdr:colOff>0</xdr:colOff>
                    <xdr:row>73</xdr:row>
                    <xdr:rowOff>0</xdr:rowOff>
                  </from>
                  <to>
                    <xdr:col>8</xdr:col>
                    <xdr:colOff>38100</xdr:colOff>
                    <xdr:row>74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" r:id="rId79" name="Check Box 2579">
              <controlPr defaultSize="0" autoFill="0" autoLine="0" autoPict="0">
                <anchor moveWithCells="1">
                  <from>
                    <xdr:col>7</xdr:col>
                    <xdr:colOff>0</xdr:colOff>
                    <xdr:row>74</xdr:row>
                    <xdr:rowOff>0</xdr:rowOff>
                  </from>
                  <to>
                    <xdr:col>8</xdr:col>
                    <xdr:colOff>38100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" r:id="rId80" name="Check Box 2580">
              <controlPr defaultSize="0" autoFill="0" autoLine="0" autoPict="0">
                <anchor moveWithCells="1">
                  <from>
                    <xdr:col>7</xdr:col>
                    <xdr:colOff>0</xdr:colOff>
                    <xdr:row>75</xdr:row>
                    <xdr:rowOff>0</xdr:rowOff>
                  </from>
                  <to>
                    <xdr:col>8</xdr:col>
                    <xdr:colOff>38100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" r:id="rId81" name="Check Box 2581">
              <controlPr defaultSize="0" autoFill="0" autoLine="0" autoPict="0">
                <anchor moveWithCells="1">
                  <from>
                    <xdr:col>7</xdr:col>
                    <xdr:colOff>0</xdr:colOff>
                    <xdr:row>76</xdr:row>
                    <xdr:rowOff>0</xdr:rowOff>
                  </from>
                  <to>
                    <xdr:col>8</xdr:col>
                    <xdr:colOff>38100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6" r:id="rId82" name="Check Box 2582">
              <controlPr defaultSize="0" autoFill="0" autoLine="0" autoPict="0">
                <anchor moveWithCells="1">
                  <from>
                    <xdr:col>7</xdr:col>
                    <xdr:colOff>0</xdr:colOff>
                    <xdr:row>77</xdr:row>
                    <xdr:rowOff>0</xdr:rowOff>
                  </from>
                  <to>
                    <xdr:col>8</xdr:col>
                    <xdr:colOff>38100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7" r:id="rId83" name="Check Box 2583">
              <controlPr defaultSize="0" autoFill="0" autoLine="0" autoPict="0">
                <anchor moveWithCells="1">
                  <from>
                    <xdr:col>7</xdr:col>
                    <xdr:colOff>0</xdr:colOff>
                    <xdr:row>78</xdr:row>
                    <xdr:rowOff>0</xdr:rowOff>
                  </from>
                  <to>
                    <xdr:col>8</xdr:col>
                    <xdr:colOff>38100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8" r:id="rId84" name="Check Box 2584">
              <controlPr defaultSize="0" autoFill="0" autoLine="0" autoPict="0">
                <anchor moveWithCells="1">
                  <from>
                    <xdr:col>7</xdr:col>
                    <xdr:colOff>0</xdr:colOff>
                    <xdr:row>79</xdr:row>
                    <xdr:rowOff>0</xdr:rowOff>
                  </from>
                  <to>
                    <xdr:col>8</xdr:col>
                    <xdr:colOff>38100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9" r:id="rId85" name="Check Box 2585">
              <controlPr defaultSize="0" autoFill="0" autoLine="0" autoPict="0">
                <anchor moveWithCells="1">
                  <from>
                    <xdr:col>7</xdr:col>
                    <xdr:colOff>0</xdr:colOff>
                    <xdr:row>80</xdr:row>
                    <xdr:rowOff>0</xdr:rowOff>
                  </from>
                  <to>
                    <xdr:col>8</xdr:col>
                    <xdr:colOff>38100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0" r:id="rId86" name="Check Box 2586">
              <controlPr defaultSize="0" autoFill="0" autoLine="0" autoPict="0">
                <anchor moveWithCells="1">
                  <from>
                    <xdr:col>7</xdr:col>
                    <xdr:colOff>0</xdr:colOff>
                    <xdr:row>81</xdr:row>
                    <xdr:rowOff>0</xdr:rowOff>
                  </from>
                  <to>
                    <xdr:col>8</xdr:col>
                    <xdr:colOff>38100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1" r:id="rId87" name="Check Box 2587">
              <controlPr defaultSize="0" autoFill="0" autoLine="0" autoPict="0">
                <anchor moveWithCells="1">
                  <from>
                    <xdr:col>7</xdr:col>
                    <xdr:colOff>0</xdr:colOff>
                    <xdr:row>82</xdr:row>
                    <xdr:rowOff>0</xdr:rowOff>
                  </from>
                  <to>
                    <xdr:col>8</xdr:col>
                    <xdr:colOff>38100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2" r:id="rId88" name="Check Box 2588">
              <controlPr defaultSize="0" autoFill="0" autoLine="0" autoPict="0">
                <anchor moveWithCells="1">
                  <from>
                    <xdr:col>7</xdr:col>
                    <xdr:colOff>0</xdr:colOff>
                    <xdr:row>83</xdr:row>
                    <xdr:rowOff>0</xdr:rowOff>
                  </from>
                  <to>
                    <xdr:col>8</xdr:col>
                    <xdr:colOff>38100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3" r:id="rId89" name="Check Box 2589">
              <controlPr defaultSize="0" autoFill="0" autoLine="0" autoPict="0">
                <anchor moveWithCells="1">
                  <from>
                    <xdr:col>7</xdr:col>
                    <xdr:colOff>0</xdr:colOff>
                    <xdr:row>84</xdr:row>
                    <xdr:rowOff>0</xdr:rowOff>
                  </from>
                  <to>
                    <xdr:col>8</xdr:col>
                    <xdr:colOff>38100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4" r:id="rId90" name="Check Box 2590">
              <controlPr defaultSize="0" autoFill="0" autoLine="0" autoPict="0">
                <anchor moveWithCells="1">
                  <from>
                    <xdr:col>7</xdr:col>
                    <xdr:colOff>0</xdr:colOff>
                    <xdr:row>85</xdr:row>
                    <xdr:rowOff>0</xdr:rowOff>
                  </from>
                  <to>
                    <xdr:col>8</xdr:col>
                    <xdr:colOff>38100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5" r:id="rId91" name="Check Box 2591">
              <controlPr defaultSize="0" autoFill="0" autoLine="0" autoPict="0">
                <anchor moveWithCells="1">
                  <from>
                    <xdr:col>7</xdr:col>
                    <xdr:colOff>0</xdr:colOff>
                    <xdr:row>86</xdr:row>
                    <xdr:rowOff>0</xdr:rowOff>
                  </from>
                  <to>
                    <xdr:col>8</xdr:col>
                    <xdr:colOff>38100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6" r:id="rId92" name="Check Box 2592">
              <controlPr defaultSize="0" autoFill="0" autoLine="0" autoPict="0">
                <anchor moveWithCells="1">
                  <from>
                    <xdr:col>7</xdr:col>
                    <xdr:colOff>0</xdr:colOff>
                    <xdr:row>87</xdr:row>
                    <xdr:rowOff>0</xdr:rowOff>
                  </from>
                  <to>
                    <xdr:col>8</xdr:col>
                    <xdr:colOff>38100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7" r:id="rId93" name="Check Box 2593">
              <controlPr defaultSize="0" autoFill="0" autoLine="0" autoPict="0">
                <anchor moveWithCells="1">
                  <from>
                    <xdr:col>7</xdr:col>
                    <xdr:colOff>0</xdr:colOff>
                    <xdr:row>88</xdr:row>
                    <xdr:rowOff>0</xdr:rowOff>
                  </from>
                  <to>
                    <xdr:col>8</xdr:col>
                    <xdr:colOff>38100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8" r:id="rId94" name="Check Box 2594">
              <controlPr defaultSize="0" autoFill="0" autoLine="0" autoPict="0">
                <anchor moveWithCells="1">
                  <from>
                    <xdr:col>7</xdr:col>
                    <xdr:colOff>0</xdr:colOff>
                    <xdr:row>89</xdr:row>
                    <xdr:rowOff>0</xdr:rowOff>
                  </from>
                  <to>
                    <xdr:col>8</xdr:col>
                    <xdr:colOff>38100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9" r:id="rId95" name="Check Box 2595">
              <controlPr defaultSize="0" autoFill="0" autoLine="0" autoPict="0">
                <anchor moveWithCells="1">
                  <from>
                    <xdr:col>7</xdr:col>
                    <xdr:colOff>0</xdr:colOff>
                    <xdr:row>90</xdr:row>
                    <xdr:rowOff>0</xdr:rowOff>
                  </from>
                  <to>
                    <xdr:col>8</xdr:col>
                    <xdr:colOff>38100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0" r:id="rId96" name="Check Box 2596">
              <controlPr defaultSize="0" autoFill="0" autoLine="0" autoPict="0">
                <anchor moveWithCells="1">
                  <from>
                    <xdr:col>7</xdr:col>
                    <xdr:colOff>0</xdr:colOff>
                    <xdr:row>91</xdr:row>
                    <xdr:rowOff>0</xdr:rowOff>
                  </from>
                  <to>
                    <xdr:col>8</xdr:col>
                    <xdr:colOff>38100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1" r:id="rId97" name="Check Box 2597">
              <controlPr defaultSize="0" autoFill="0" autoLine="0" autoPict="0">
                <anchor moveWithCells="1">
                  <from>
                    <xdr:col>7</xdr:col>
                    <xdr:colOff>0</xdr:colOff>
                    <xdr:row>92</xdr:row>
                    <xdr:rowOff>0</xdr:rowOff>
                  </from>
                  <to>
                    <xdr:col>8</xdr:col>
                    <xdr:colOff>38100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2" r:id="rId98" name="Check Box 2598">
              <controlPr defaultSize="0" autoFill="0" autoLine="0" autoPict="0">
                <anchor moveWithCells="1">
                  <from>
                    <xdr:col>7</xdr:col>
                    <xdr:colOff>0</xdr:colOff>
                    <xdr:row>93</xdr:row>
                    <xdr:rowOff>0</xdr:rowOff>
                  </from>
                  <to>
                    <xdr:col>8</xdr:col>
                    <xdr:colOff>38100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3" r:id="rId99" name="Check Box 2599">
              <controlPr defaultSize="0" autoFill="0" autoLine="0" autoPict="0">
                <anchor moveWithCells="1">
                  <from>
                    <xdr:col>7</xdr:col>
                    <xdr:colOff>0</xdr:colOff>
                    <xdr:row>94</xdr:row>
                    <xdr:rowOff>0</xdr:rowOff>
                  </from>
                  <to>
                    <xdr:col>8</xdr:col>
                    <xdr:colOff>38100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4" r:id="rId100" name="Check Box 2600">
              <controlPr defaultSize="0" autoFill="0" autoLine="0" autoPict="0">
                <anchor moveWithCells="1">
                  <from>
                    <xdr:col>7</xdr:col>
                    <xdr:colOff>0</xdr:colOff>
                    <xdr:row>95</xdr:row>
                    <xdr:rowOff>0</xdr:rowOff>
                  </from>
                  <to>
                    <xdr:col>8</xdr:col>
                    <xdr:colOff>38100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5" r:id="rId101" name="Check Box 2601">
              <controlPr defaultSize="0" autoFill="0" autoLine="0" autoPict="0">
                <anchor moveWithCells="1">
                  <from>
                    <xdr:col>7</xdr:col>
                    <xdr:colOff>0</xdr:colOff>
                    <xdr:row>96</xdr:row>
                    <xdr:rowOff>0</xdr:rowOff>
                  </from>
                  <to>
                    <xdr:col>8</xdr:col>
                    <xdr:colOff>38100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6" r:id="rId102" name="Check Box 2602">
              <controlPr defaultSize="0" autoFill="0" autoLine="0" autoPict="0">
                <anchor moveWithCells="1">
                  <from>
                    <xdr:col>7</xdr:col>
                    <xdr:colOff>0</xdr:colOff>
                    <xdr:row>97</xdr:row>
                    <xdr:rowOff>0</xdr:rowOff>
                  </from>
                  <to>
                    <xdr:col>8</xdr:col>
                    <xdr:colOff>38100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7" r:id="rId103" name="Check Box 2603">
              <controlPr defaultSize="0" autoFill="0" autoLine="0" autoPict="0">
                <anchor moveWithCells="1">
                  <from>
                    <xdr:col>7</xdr:col>
                    <xdr:colOff>0</xdr:colOff>
                    <xdr:row>98</xdr:row>
                    <xdr:rowOff>0</xdr:rowOff>
                  </from>
                  <to>
                    <xdr:col>8</xdr:col>
                    <xdr:colOff>38100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8" r:id="rId104" name="Check Box 2604">
              <controlPr defaultSize="0" autoFill="0" autoLine="0" autoPict="0">
                <anchor moveWithCells="1">
                  <from>
                    <xdr:col>7</xdr:col>
                    <xdr:colOff>0</xdr:colOff>
                    <xdr:row>99</xdr:row>
                    <xdr:rowOff>0</xdr:rowOff>
                  </from>
                  <to>
                    <xdr:col>8</xdr:col>
                    <xdr:colOff>38100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9" r:id="rId105" name="Check Box 2605">
              <controlPr defaultSize="0" autoFill="0" autoLine="0" autoPict="0">
                <anchor moveWithCells="1">
                  <from>
                    <xdr:col>7</xdr:col>
                    <xdr:colOff>0</xdr:colOff>
                    <xdr:row>100</xdr:row>
                    <xdr:rowOff>0</xdr:rowOff>
                  </from>
                  <to>
                    <xdr:col>8</xdr:col>
                    <xdr:colOff>38100</xdr:colOff>
                    <xdr:row>101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" r:id="rId106" name="Check Box 2606">
              <controlPr defaultSize="0" autoFill="0" autoLine="0" autoPict="0">
                <anchor moveWithCells="1">
                  <from>
                    <xdr:col>7</xdr:col>
                    <xdr:colOff>0</xdr:colOff>
                    <xdr:row>101</xdr:row>
                    <xdr:rowOff>0</xdr:rowOff>
                  </from>
                  <to>
                    <xdr:col>8</xdr:col>
                    <xdr:colOff>38100</xdr:colOff>
                    <xdr:row>102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" r:id="rId107" name="Check Box 2607">
              <controlPr defaultSize="0" autoFill="0" autoLine="0" autoPict="0">
                <anchor moveWithCells="1">
                  <from>
                    <xdr:col>7</xdr:col>
                    <xdr:colOff>0</xdr:colOff>
                    <xdr:row>102</xdr:row>
                    <xdr:rowOff>0</xdr:rowOff>
                  </from>
                  <to>
                    <xdr:col>8</xdr:col>
                    <xdr:colOff>38100</xdr:colOff>
                    <xdr:row>103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" r:id="rId108" name="Check Box 2608">
              <controlPr defaultSize="0" autoFill="0" autoLine="0" autoPict="0">
                <anchor moveWithCells="1">
                  <from>
                    <xdr:col>7</xdr:col>
                    <xdr:colOff>0</xdr:colOff>
                    <xdr:row>103</xdr:row>
                    <xdr:rowOff>0</xdr:rowOff>
                  </from>
                  <to>
                    <xdr:col>8</xdr:col>
                    <xdr:colOff>38100</xdr:colOff>
                    <xdr:row>104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" r:id="rId109" name="Check Box 2609">
              <controlPr defaultSize="0" autoFill="0" autoLine="0" autoPict="0">
                <anchor moveWithCells="1">
                  <from>
                    <xdr:col>7</xdr:col>
                    <xdr:colOff>0</xdr:colOff>
                    <xdr:row>104</xdr:row>
                    <xdr:rowOff>0</xdr:rowOff>
                  </from>
                  <to>
                    <xdr:col>8</xdr:col>
                    <xdr:colOff>38100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" r:id="rId110" name="Check Box 2610">
              <controlPr defaultSize="0" autoFill="0" autoLine="0" autoPict="0">
                <anchor moveWithCells="1">
                  <from>
                    <xdr:col>7</xdr:col>
                    <xdr:colOff>0</xdr:colOff>
                    <xdr:row>105</xdr:row>
                    <xdr:rowOff>0</xdr:rowOff>
                  </from>
                  <to>
                    <xdr:col>8</xdr:col>
                    <xdr:colOff>38100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" r:id="rId111" name="Check Box 2611">
              <controlPr defaultSize="0" autoFill="0" autoLine="0" autoPict="0">
                <anchor moveWithCells="1">
                  <from>
                    <xdr:col>7</xdr:col>
                    <xdr:colOff>0</xdr:colOff>
                    <xdr:row>106</xdr:row>
                    <xdr:rowOff>0</xdr:rowOff>
                  </from>
                  <to>
                    <xdr:col>8</xdr:col>
                    <xdr:colOff>38100</xdr:colOff>
                    <xdr:row>107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6" r:id="rId112" name="Check Box 2612">
              <controlPr defaultSize="0" autoFill="0" autoLine="0" autoPict="0">
                <anchor moveWithCells="1">
                  <from>
                    <xdr:col>7</xdr:col>
                    <xdr:colOff>0</xdr:colOff>
                    <xdr:row>107</xdr:row>
                    <xdr:rowOff>0</xdr:rowOff>
                  </from>
                  <to>
                    <xdr:col>8</xdr:col>
                    <xdr:colOff>38100</xdr:colOff>
                    <xdr:row>108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7" r:id="rId113" name="Check Box 2613">
              <controlPr defaultSize="0" autoFill="0" autoLine="0" autoPict="0">
                <anchor moveWithCells="1">
                  <from>
                    <xdr:col>7</xdr:col>
                    <xdr:colOff>0</xdr:colOff>
                    <xdr:row>108</xdr:row>
                    <xdr:rowOff>0</xdr:rowOff>
                  </from>
                  <to>
                    <xdr:col>8</xdr:col>
                    <xdr:colOff>38100</xdr:colOff>
                    <xdr:row>109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8" r:id="rId114" name="Check Box 2614">
              <controlPr defaultSize="0" autoFill="0" autoLine="0" autoPict="0">
                <anchor moveWithCells="1">
                  <from>
                    <xdr:col>7</xdr:col>
                    <xdr:colOff>0</xdr:colOff>
                    <xdr:row>109</xdr:row>
                    <xdr:rowOff>0</xdr:rowOff>
                  </from>
                  <to>
                    <xdr:col>8</xdr:col>
                    <xdr:colOff>38100</xdr:colOff>
                    <xdr:row>110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9" r:id="rId115" name="Check Box 2615">
              <controlPr defaultSize="0" autoFill="0" autoLine="0" autoPict="0">
                <anchor moveWithCells="1">
                  <from>
                    <xdr:col>7</xdr:col>
                    <xdr:colOff>0</xdr:colOff>
                    <xdr:row>110</xdr:row>
                    <xdr:rowOff>0</xdr:rowOff>
                  </from>
                  <to>
                    <xdr:col>8</xdr:col>
                    <xdr:colOff>38100</xdr:colOff>
                    <xdr:row>111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0" r:id="rId116" name="Check Box 2616">
              <controlPr defaultSize="0" autoFill="0" autoLine="0" autoPict="0">
                <anchor moveWithCells="1">
                  <from>
                    <xdr:col>7</xdr:col>
                    <xdr:colOff>0</xdr:colOff>
                    <xdr:row>111</xdr:row>
                    <xdr:rowOff>0</xdr:rowOff>
                  </from>
                  <to>
                    <xdr:col>8</xdr:col>
                    <xdr:colOff>38100</xdr:colOff>
                    <xdr:row>112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1" r:id="rId117" name="Check Box 2617">
              <controlPr defaultSize="0" autoFill="0" autoLine="0" autoPict="0">
                <anchor moveWithCells="1">
                  <from>
                    <xdr:col>7</xdr:col>
                    <xdr:colOff>0</xdr:colOff>
                    <xdr:row>112</xdr:row>
                    <xdr:rowOff>0</xdr:rowOff>
                  </from>
                  <to>
                    <xdr:col>8</xdr:col>
                    <xdr:colOff>38100</xdr:colOff>
                    <xdr:row>113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2" r:id="rId118" name="Check Box 2618">
              <controlPr defaultSize="0" autoFill="0" autoLine="0" autoPict="0">
                <anchor moveWithCells="1">
                  <from>
                    <xdr:col>7</xdr:col>
                    <xdr:colOff>0</xdr:colOff>
                    <xdr:row>113</xdr:row>
                    <xdr:rowOff>0</xdr:rowOff>
                  </from>
                  <to>
                    <xdr:col>8</xdr:col>
                    <xdr:colOff>38100</xdr:colOff>
                    <xdr:row>114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3" r:id="rId119" name="Check Box 2619">
              <controlPr defaultSize="0" autoFill="0" autoLine="0" autoPict="0">
                <anchor moveWithCells="1">
                  <from>
                    <xdr:col>7</xdr:col>
                    <xdr:colOff>0</xdr:colOff>
                    <xdr:row>114</xdr:row>
                    <xdr:rowOff>0</xdr:rowOff>
                  </from>
                  <to>
                    <xdr:col>8</xdr:col>
                    <xdr:colOff>38100</xdr:colOff>
                    <xdr:row>115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4" r:id="rId120" name="Check Box 2620">
              <controlPr defaultSize="0" autoFill="0" autoLine="0" autoPict="0">
                <anchor moveWithCells="1">
                  <from>
                    <xdr:col>7</xdr:col>
                    <xdr:colOff>0</xdr:colOff>
                    <xdr:row>115</xdr:row>
                    <xdr:rowOff>0</xdr:rowOff>
                  </from>
                  <to>
                    <xdr:col>8</xdr:col>
                    <xdr:colOff>38100</xdr:colOff>
                    <xdr:row>116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5" r:id="rId121" name="Check Box 2621">
              <controlPr defaultSize="0" autoFill="0" autoLine="0" autoPict="0">
                <anchor moveWithCells="1">
                  <from>
                    <xdr:col>7</xdr:col>
                    <xdr:colOff>0</xdr:colOff>
                    <xdr:row>116</xdr:row>
                    <xdr:rowOff>0</xdr:rowOff>
                  </from>
                  <to>
                    <xdr:col>8</xdr:col>
                    <xdr:colOff>38100</xdr:colOff>
                    <xdr:row>117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6" r:id="rId122" name="Check Box 2622">
              <controlPr defaultSize="0" autoFill="0" autoLine="0" autoPict="0">
                <anchor moveWithCells="1">
                  <from>
                    <xdr:col>7</xdr:col>
                    <xdr:colOff>0</xdr:colOff>
                    <xdr:row>117</xdr:row>
                    <xdr:rowOff>0</xdr:rowOff>
                  </from>
                  <to>
                    <xdr:col>8</xdr:col>
                    <xdr:colOff>38100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7" r:id="rId123" name="Check Box 2623">
              <controlPr defaultSize="0" autoFill="0" autoLine="0" autoPict="0">
                <anchor moveWithCells="1">
                  <from>
                    <xdr:col>7</xdr:col>
                    <xdr:colOff>0</xdr:colOff>
                    <xdr:row>118</xdr:row>
                    <xdr:rowOff>0</xdr:rowOff>
                  </from>
                  <to>
                    <xdr:col>8</xdr:col>
                    <xdr:colOff>38100</xdr:colOff>
                    <xdr:row>119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8" r:id="rId124" name="Check Box 2624">
              <controlPr defaultSize="0" autoFill="0" autoLine="0" autoPict="0">
                <anchor moveWithCells="1">
                  <from>
                    <xdr:col>7</xdr:col>
                    <xdr:colOff>0</xdr:colOff>
                    <xdr:row>119</xdr:row>
                    <xdr:rowOff>0</xdr:rowOff>
                  </from>
                  <to>
                    <xdr:col>8</xdr:col>
                    <xdr:colOff>38100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9" r:id="rId125" name="Check Box 2625">
              <controlPr defaultSize="0" autoFill="0" autoLine="0" autoPict="0">
                <anchor moveWithCells="1">
                  <from>
                    <xdr:col>7</xdr:col>
                    <xdr:colOff>0</xdr:colOff>
                    <xdr:row>120</xdr:row>
                    <xdr:rowOff>0</xdr:rowOff>
                  </from>
                  <to>
                    <xdr:col>8</xdr:col>
                    <xdr:colOff>38100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0" r:id="rId126" name="Check Box 2626">
              <controlPr defaultSize="0" autoFill="0" autoLine="0" autoPict="0">
                <anchor moveWithCells="1">
                  <from>
                    <xdr:col>7</xdr:col>
                    <xdr:colOff>0</xdr:colOff>
                    <xdr:row>121</xdr:row>
                    <xdr:rowOff>0</xdr:rowOff>
                  </from>
                  <to>
                    <xdr:col>8</xdr:col>
                    <xdr:colOff>38100</xdr:colOff>
                    <xdr:row>122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1" r:id="rId127" name="Check Box 2627">
              <controlPr defaultSize="0" autoFill="0" autoLine="0" autoPict="0">
                <anchor moveWithCells="1">
                  <from>
                    <xdr:col>7</xdr:col>
                    <xdr:colOff>0</xdr:colOff>
                    <xdr:row>122</xdr:row>
                    <xdr:rowOff>0</xdr:rowOff>
                  </from>
                  <to>
                    <xdr:col>8</xdr:col>
                    <xdr:colOff>38100</xdr:colOff>
                    <xdr:row>123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2" r:id="rId128" name="Check Box 2628">
              <controlPr defaultSize="0" autoFill="0" autoLine="0" autoPict="0">
                <anchor moveWithCells="1">
                  <from>
                    <xdr:col>7</xdr:col>
                    <xdr:colOff>0</xdr:colOff>
                    <xdr:row>123</xdr:row>
                    <xdr:rowOff>0</xdr:rowOff>
                  </from>
                  <to>
                    <xdr:col>8</xdr:col>
                    <xdr:colOff>38100</xdr:colOff>
                    <xdr:row>124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3" r:id="rId129" name="Check Box 2629">
              <controlPr defaultSize="0" autoFill="0" autoLine="0" autoPict="0">
                <anchor mov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8</xdr:col>
                    <xdr:colOff>38100</xdr:colOff>
                    <xdr:row>125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4" r:id="rId130" name="Check Box 2630">
              <controlPr defaultSize="0" autoFill="0" autoLine="0" autoPict="0">
                <anchor moveWithCells="1">
                  <from>
                    <xdr:col>7</xdr:col>
                    <xdr:colOff>0</xdr:colOff>
                    <xdr:row>125</xdr:row>
                    <xdr:rowOff>0</xdr:rowOff>
                  </from>
                  <to>
                    <xdr:col>8</xdr:col>
                    <xdr:colOff>38100</xdr:colOff>
                    <xdr:row>126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5" r:id="rId131" name="Check Box 2631">
              <controlPr defaultSize="0" autoFill="0" autoLine="0" autoPict="0">
                <anchor moveWithCells="1">
                  <from>
                    <xdr:col>7</xdr:col>
                    <xdr:colOff>0</xdr:colOff>
                    <xdr:row>126</xdr:row>
                    <xdr:rowOff>0</xdr:rowOff>
                  </from>
                  <to>
                    <xdr:col>8</xdr:col>
                    <xdr:colOff>38100</xdr:colOff>
                    <xdr:row>127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6" r:id="rId132" name="Check Box 2632">
              <controlPr defaultSize="0" autoFill="0" autoLine="0" autoPict="0">
                <anchor moveWithCells="1">
                  <from>
                    <xdr:col>7</xdr:col>
                    <xdr:colOff>0</xdr:colOff>
                    <xdr:row>127</xdr:row>
                    <xdr:rowOff>0</xdr:rowOff>
                  </from>
                  <to>
                    <xdr:col>8</xdr:col>
                    <xdr:colOff>38100</xdr:colOff>
                    <xdr:row>128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7" r:id="rId133" name="Check Box 2633">
              <controlPr defaultSize="0" autoFill="0" autoLine="0" autoPict="0">
                <anchor moveWithCells="1">
                  <from>
                    <xdr:col>7</xdr:col>
                    <xdr:colOff>0</xdr:colOff>
                    <xdr:row>128</xdr:row>
                    <xdr:rowOff>0</xdr:rowOff>
                  </from>
                  <to>
                    <xdr:col>8</xdr:col>
                    <xdr:colOff>38100</xdr:colOff>
                    <xdr:row>129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8" r:id="rId134" name="Check Box 2634">
              <controlPr defaultSize="0" autoFill="0" autoLine="0" autoPict="0">
                <anchor moveWithCells="1">
                  <from>
                    <xdr:col>7</xdr:col>
                    <xdr:colOff>0</xdr:colOff>
                    <xdr:row>129</xdr:row>
                    <xdr:rowOff>0</xdr:rowOff>
                  </from>
                  <to>
                    <xdr:col>8</xdr:col>
                    <xdr:colOff>38100</xdr:colOff>
                    <xdr:row>130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>
    <tabColor theme="9" tint="0.59999389629810485"/>
  </sheetPr>
  <dimension ref="B1:R55"/>
  <sheetViews>
    <sheetView showGridLines="0" topLeftCell="A5" zoomScale="90" zoomScaleNormal="90" workbookViewId="0">
      <selection activeCell="G37" sqref="G37:H38"/>
    </sheetView>
  </sheetViews>
  <sheetFormatPr baseColWidth="10" defaultColWidth="11.42578125" defaultRowHeight="12.75" x14ac:dyDescent="0.2"/>
  <cols>
    <col min="1" max="1" width="4" style="11" customWidth="1"/>
    <col min="2" max="2" width="25" style="11" customWidth="1"/>
    <col min="3" max="3" width="12" style="11" customWidth="1"/>
    <col min="4" max="4" width="3.140625" style="11" customWidth="1"/>
    <col min="5" max="5" width="11" style="11" hidden="1" customWidth="1"/>
    <col min="6" max="6" width="3" style="11" customWidth="1"/>
    <col min="7" max="7" width="26.7109375" style="11" customWidth="1"/>
    <col min="8" max="8" width="12" style="11" customWidth="1"/>
    <col min="9" max="9" width="3.140625" style="11" customWidth="1"/>
    <col min="10" max="10" width="8" style="11" hidden="1" customWidth="1"/>
    <col min="11" max="11" width="3" style="11" customWidth="1"/>
    <col min="12" max="12" width="28.28515625" style="11" customWidth="1"/>
    <col min="13" max="13" width="12" style="11" customWidth="1"/>
    <col min="14" max="14" width="4.42578125" style="11" customWidth="1"/>
    <col min="15" max="15" width="5.28515625" style="11" customWidth="1"/>
    <col min="16" max="16" width="28.5703125" style="11" customWidth="1"/>
    <col min="17" max="17" width="14.7109375" style="11" customWidth="1"/>
    <col min="18" max="18" width="4.85546875" style="11" customWidth="1"/>
    <col min="19" max="19" width="25" style="11" customWidth="1"/>
    <col min="20" max="16384" width="11.42578125" style="11"/>
  </cols>
  <sheetData>
    <row r="1" spans="2:18" x14ac:dyDescent="0.2">
      <c r="B1" s="144" t="s">
        <v>63</v>
      </c>
      <c r="R1" s="146" t="s">
        <v>64</v>
      </c>
    </row>
    <row r="2" spans="2:18" x14ac:dyDescent="0.2">
      <c r="N2" s="57"/>
      <c r="O2" s="58"/>
      <c r="P2" s="59"/>
      <c r="Q2" s="59"/>
      <c r="R2" s="60"/>
    </row>
    <row r="3" spans="2:18" ht="28.5" customHeight="1" x14ac:dyDescent="0.2">
      <c r="B3" s="61" t="s">
        <v>4</v>
      </c>
      <c r="C3" s="62">
        <v>46054</v>
      </c>
      <c r="D3" s="63"/>
      <c r="E3" s="64"/>
      <c r="F3" s="65"/>
      <c r="G3" s="66" t="s">
        <v>18</v>
      </c>
      <c r="H3" s="67"/>
      <c r="I3" s="68"/>
      <c r="J3" s="69"/>
      <c r="K3" s="65"/>
      <c r="L3" s="138" t="s">
        <v>62</v>
      </c>
      <c r="M3" s="139">
        <f>'SUIVI EPARGNE'!C15</f>
        <v>49106.859999999993</v>
      </c>
      <c r="N3" s="71"/>
      <c r="O3" s="72"/>
      <c r="P3" s="246" t="s">
        <v>47</v>
      </c>
      <c r="Q3" s="247"/>
      <c r="R3" s="73"/>
    </row>
    <row r="4" spans="2:18" ht="11.25" customHeight="1" x14ac:dyDescent="0.2">
      <c r="B4" s="64"/>
      <c r="C4" s="64"/>
      <c r="D4" s="64"/>
      <c r="E4" s="64"/>
      <c r="F4" s="65"/>
      <c r="G4" s="69"/>
      <c r="H4" s="69"/>
      <c r="I4" s="69"/>
      <c r="J4" s="69"/>
      <c r="K4" s="65"/>
      <c r="L4" s="70"/>
      <c r="M4" s="74"/>
      <c r="N4" s="75"/>
      <c r="O4" s="72"/>
      <c r="P4" s="76"/>
      <c r="Q4" s="76"/>
      <c r="R4" s="73"/>
    </row>
    <row r="5" spans="2:18" ht="12.2" customHeight="1" x14ac:dyDescent="0.2">
      <c r="B5" s="248" t="s">
        <v>11</v>
      </c>
      <c r="C5" s="249"/>
      <c r="D5" s="77"/>
      <c r="E5" s="64"/>
      <c r="F5" s="65"/>
      <c r="G5" s="250" t="s">
        <v>22</v>
      </c>
      <c r="H5" s="251"/>
      <c r="J5" s="164"/>
      <c r="K5" s="42"/>
      <c r="N5" s="78"/>
      <c r="O5" s="72"/>
      <c r="P5" s="240" t="s">
        <v>12</v>
      </c>
      <c r="Q5" s="241"/>
      <c r="R5" s="79"/>
    </row>
    <row r="6" spans="2:18" ht="12.2" customHeight="1" x14ac:dyDescent="0.2">
      <c r="B6" s="80" t="s">
        <v>218</v>
      </c>
      <c r="C6" s="81">
        <v>1381.46</v>
      </c>
      <c r="D6" s="82"/>
      <c r="E6" s="64"/>
      <c r="F6" s="65"/>
      <c r="G6" s="83" t="s">
        <v>5</v>
      </c>
      <c r="H6" s="123">
        <f>C9</f>
        <v>37263.629999999997</v>
      </c>
      <c r="J6" s="165"/>
      <c r="N6" s="84"/>
      <c r="O6" s="72"/>
      <c r="P6" s="85"/>
      <c r="Q6" s="86"/>
      <c r="R6" s="87"/>
    </row>
    <row r="7" spans="2:18" ht="12.2" customHeight="1" x14ac:dyDescent="0.2">
      <c r="B7" s="80" t="s">
        <v>213</v>
      </c>
      <c r="C7" s="81">
        <v>14048.57</v>
      </c>
      <c r="D7" s="82"/>
      <c r="E7" s="64"/>
      <c r="F7" s="65"/>
      <c r="G7" s="83" t="s">
        <v>8</v>
      </c>
      <c r="H7" s="123">
        <f>C49</f>
        <v>0</v>
      </c>
      <c r="J7" s="165"/>
      <c r="N7" s="84"/>
      <c r="O7" s="72"/>
      <c r="P7" s="88" t="s">
        <v>46</v>
      </c>
      <c r="Q7" s="127">
        <f>H3+C48-H51</f>
        <v>5074.68</v>
      </c>
      <c r="R7" s="89"/>
    </row>
    <row r="8" spans="2:18" ht="12.2" customHeight="1" x14ac:dyDescent="0.2">
      <c r="B8" s="80" t="s">
        <v>220</v>
      </c>
      <c r="C8" s="81">
        <v>21833.599999999999</v>
      </c>
      <c r="D8" s="82"/>
      <c r="E8" s="90"/>
      <c r="F8" s="65"/>
      <c r="G8" s="83" t="s">
        <v>7</v>
      </c>
      <c r="H8" s="123">
        <f>H52+M43</f>
        <v>0</v>
      </c>
      <c r="J8" s="165"/>
      <c r="N8" s="84"/>
      <c r="O8" s="72"/>
      <c r="P8" s="85" t="s">
        <v>19</v>
      </c>
      <c r="Q8" s="128">
        <f>Q7-SUM(Q11:Q24)</f>
        <v>2454.6800000000003</v>
      </c>
      <c r="R8" s="87"/>
    </row>
    <row r="9" spans="2:18" ht="12.2" customHeight="1" x14ac:dyDescent="0.2">
      <c r="B9" s="92" t="s">
        <v>14</v>
      </c>
      <c r="C9" s="125">
        <f>SUM(C6:D8)</f>
        <v>37263.629999999997</v>
      </c>
      <c r="D9" s="93"/>
      <c r="E9" s="90"/>
      <c r="F9" s="65"/>
      <c r="G9" s="94" t="s">
        <v>13</v>
      </c>
      <c r="H9" s="124">
        <f>H6+H7-H8</f>
        <v>37263.629999999997</v>
      </c>
      <c r="J9" s="166"/>
      <c r="N9" s="95"/>
      <c r="O9" s="72"/>
      <c r="P9" s="85"/>
      <c r="Q9" s="91"/>
      <c r="R9" s="87"/>
    </row>
    <row r="10" spans="2:18" ht="11.25" customHeight="1" x14ac:dyDescent="0.2">
      <c r="N10" s="57"/>
      <c r="O10" s="72"/>
      <c r="P10" s="142" t="s">
        <v>21</v>
      </c>
      <c r="Q10" s="142" t="s">
        <v>2</v>
      </c>
      <c r="R10" s="96"/>
    </row>
    <row r="11" spans="2:18" s="42" customFormat="1" ht="11.25" customHeight="1" x14ac:dyDescent="0.25">
      <c r="B11" s="310" t="s">
        <v>0</v>
      </c>
      <c r="C11" s="310"/>
      <c r="D11" s="97"/>
      <c r="E11" s="98"/>
      <c r="F11" s="99"/>
      <c r="G11" s="309" t="s">
        <v>3</v>
      </c>
      <c r="H11" s="309"/>
      <c r="I11" s="100"/>
      <c r="J11" s="101"/>
      <c r="K11" s="99"/>
      <c r="L11" s="256" t="s">
        <v>34</v>
      </c>
      <c r="M11" s="257"/>
      <c r="N11" s="102"/>
      <c r="O11" s="103"/>
      <c r="P11" s="43" t="s">
        <v>204</v>
      </c>
      <c r="Q11" s="147">
        <v>800</v>
      </c>
      <c r="R11" s="87"/>
    </row>
    <row r="12" spans="2:18" ht="11.25" customHeight="1" x14ac:dyDescent="0.2">
      <c r="B12" s="104" t="s">
        <v>1</v>
      </c>
      <c r="C12" s="104" t="s">
        <v>2</v>
      </c>
      <c r="D12" s="42"/>
      <c r="E12" s="104" t="s">
        <v>15</v>
      </c>
      <c r="G12" s="104" t="s">
        <v>1</v>
      </c>
      <c r="H12" s="104" t="s">
        <v>2</v>
      </c>
      <c r="I12" s="42"/>
      <c r="J12" s="104" t="s">
        <v>15</v>
      </c>
      <c r="L12" s="104" t="s">
        <v>1</v>
      </c>
      <c r="M12" s="104" t="s">
        <v>2</v>
      </c>
      <c r="N12" s="105"/>
      <c r="O12" s="72"/>
      <c r="P12" s="44" t="s">
        <v>228</v>
      </c>
      <c r="Q12" s="45">
        <v>60</v>
      </c>
      <c r="R12" s="87"/>
    </row>
    <row r="13" spans="2:18" ht="11.25" customHeight="1" x14ac:dyDescent="0.2">
      <c r="B13" s="106" t="s">
        <v>224</v>
      </c>
      <c r="C13" s="107">
        <v>5348.95</v>
      </c>
      <c r="D13" s="108" t="b">
        <v>1</v>
      </c>
      <c r="E13" s="215">
        <f>IF(D13=FALSE,C13,0)</f>
        <v>0</v>
      </c>
      <c r="G13" s="106" t="s">
        <v>236</v>
      </c>
      <c r="H13" s="107">
        <v>1207.8</v>
      </c>
      <c r="I13" s="109" t="b">
        <v>1</v>
      </c>
      <c r="J13" s="215">
        <f>IF(I13=FALSE,H13,0)</f>
        <v>0</v>
      </c>
      <c r="L13" s="26" t="str">
        <f>IF(OR('FEVRIER - SUIVI ENVELOPPES'!J8="",'FEVRIER - SUIVI ENVELOPPES'!J8="(vide)",'FEVRIER - SUIVI ENVELOPPES'!J8="Total général",'FEVRIER - SUIVI ENVELOPPES'!J8="Grand total"),"",(IF(OR('FEVRIER - SUIVI ENVELOPPES'!J8&lt;&gt;"",'FEVRIER - SUIVI ENVELOPPES'!J8&lt;&gt;"(vide)",'FEVRIER - SUIVI ENVELOPPES'!J8&lt;&gt;"Total général",'FEVRIER - SUIVI ENVELOPPES'!J8&lt;&gt;"Grand total"),'FEVRIER - SUIVI ENVELOPPES'!J8,"")))</f>
        <v/>
      </c>
      <c r="M13" s="120" t="str">
        <f>IF(L13="","",'FEVRIER - SUIVI ENVELOPPES'!K8)</f>
        <v/>
      </c>
      <c r="N13" s="110"/>
      <c r="O13" s="72"/>
      <c r="P13" s="44" t="s">
        <v>229</v>
      </c>
      <c r="Q13" s="45">
        <v>180</v>
      </c>
      <c r="R13" s="87"/>
    </row>
    <row r="14" spans="2:18" ht="11.25" customHeight="1" x14ac:dyDescent="0.2">
      <c r="B14" s="106" t="s">
        <v>225</v>
      </c>
      <c r="C14" s="107">
        <v>2288.6999999999998</v>
      </c>
      <c r="D14" s="108" t="b">
        <v>1</v>
      </c>
      <c r="E14" s="215">
        <f t="shared" ref="E14:E41" si="0">IF(D14=FALSE,C14,0)</f>
        <v>0</v>
      </c>
      <c r="G14" s="106" t="s">
        <v>237</v>
      </c>
      <c r="H14" s="107">
        <v>272</v>
      </c>
      <c r="I14" s="109" t="b">
        <v>1</v>
      </c>
      <c r="J14" s="215">
        <f t="shared" ref="J14:J41" si="1">IF(I14=FALSE,H14,0)</f>
        <v>0</v>
      </c>
      <c r="L14" s="26" t="str">
        <f>IF(OR('FEVRIER - SUIVI ENVELOPPES'!J9="",'FEVRIER - SUIVI ENVELOPPES'!J9="(vide)",'FEVRIER - SUIVI ENVELOPPES'!J9="Total général",'FEVRIER - SUIVI ENVELOPPES'!J9="Grand total"),"",(IF(OR('FEVRIER - SUIVI ENVELOPPES'!J9&lt;&gt;"",'FEVRIER - SUIVI ENVELOPPES'!J9&lt;&gt;"(vide)",'FEVRIER - SUIVI ENVELOPPES'!J9&lt;&gt;"Total général",'FEVRIER - SUIVI ENVELOPPES'!J9&lt;&gt;"Grand total"),'FEVRIER - SUIVI ENVELOPPES'!J9,"")))</f>
        <v/>
      </c>
      <c r="M14" s="120" t="str">
        <f>IF(L14="","",'FEVRIER - SUIVI ENVELOPPES'!K9)</f>
        <v/>
      </c>
      <c r="N14" s="110"/>
      <c r="O14" s="72"/>
      <c r="P14" s="44" t="s">
        <v>230</v>
      </c>
      <c r="Q14" s="45">
        <v>230</v>
      </c>
      <c r="R14" s="87"/>
    </row>
    <row r="15" spans="2:18" ht="11.25" customHeight="1" x14ac:dyDescent="0.2">
      <c r="B15" s="106" t="s">
        <v>226</v>
      </c>
      <c r="C15" s="107">
        <v>0</v>
      </c>
      <c r="D15" s="108" t="b">
        <v>0</v>
      </c>
      <c r="E15" s="215">
        <f t="shared" si="0"/>
        <v>0</v>
      </c>
      <c r="G15" s="106" t="s">
        <v>238</v>
      </c>
      <c r="H15" s="107">
        <v>132</v>
      </c>
      <c r="I15" s="109" t="b">
        <v>1</v>
      </c>
      <c r="J15" s="215">
        <f t="shared" si="1"/>
        <v>0</v>
      </c>
      <c r="L15" s="26" t="str">
        <f>IF(OR('FEVRIER - SUIVI ENVELOPPES'!J10="",'FEVRIER - SUIVI ENVELOPPES'!J10="(vide)",'FEVRIER - SUIVI ENVELOPPES'!J10="Total général",'FEVRIER - SUIVI ENVELOPPES'!J10="Grand total"),"",(IF(OR('FEVRIER - SUIVI ENVELOPPES'!J10&lt;&gt;"",'FEVRIER - SUIVI ENVELOPPES'!J10&lt;&gt;"(vide)",'FEVRIER - SUIVI ENVELOPPES'!J10&lt;&gt;"Total général",'FEVRIER - SUIVI ENVELOPPES'!J10&lt;&gt;"Grand total"),'FEVRIER - SUIVI ENVELOPPES'!J10,"")))</f>
        <v/>
      </c>
      <c r="M15" s="120" t="str">
        <f>IF(L15="","",'FEVRIER - SUIVI ENVELOPPES'!K10)</f>
        <v/>
      </c>
      <c r="N15" s="110"/>
      <c r="O15" s="72"/>
      <c r="P15" s="44" t="s">
        <v>206</v>
      </c>
      <c r="Q15" s="45">
        <v>100</v>
      </c>
      <c r="R15" s="87"/>
    </row>
    <row r="16" spans="2:18" ht="11.25" customHeight="1" x14ac:dyDescent="0.2">
      <c r="B16" s="106" t="s">
        <v>227</v>
      </c>
      <c r="C16" s="107">
        <v>172.29</v>
      </c>
      <c r="D16" s="108" t="b">
        <v>1</v>
      </c>
      <c r="E16" s="215">
        <f t="shared" si="0"/>
        <v>0</v>
      </c>
      <c r="G16" s="106" t="s">
        <v>239</v>
      </c>
      <c r="H16" s="107">
        <v>54</v>
      </c>
      <c r="I16" s="109" t="b">
        <v>1</v>
      </c>
      <c r="J16" s="215">
        <f t="shared" si="1"/>
        <v>0</v>
      </c>
      <c r="L16" s="26" t="str">
        <f>IF(OR('FEVRIER - SUIVI ENVELOPPES'!J11="",'FEVRIER - SUIVI ENVELOPPES'!J11="(vide)",'FEVRIER - SUIVI ENVELOPPES'!J11="Total général",'FEVRIER - SUIVI ENVELOPPES'!J11="Grand total"),"",(IF(OR('FEVRIER - SUIVI ENVELOPPES'!J11&lt;&gt;"",'FEVRIER - SUIVI ENVELOPPES'!J11&lt;&gt;"(vide)",'FEVRIER - SUIVI ENVELOPPES'!J11&lt;&gt;"Total général",'FEVRIER - SUIVI ENVELOPPES'!J11&lt;&gt;"Grand total"),'FEVRIER - SUIVI ENVELOPPES'!J11,"")))</f>
        <v/>
      </c>
      <c r="M16" s="120" t="str">
        <f>IF(L16="","",'FEVRIER - SUIVI ENVELOPPES'!K11)</f>
        <v/>
      </c>
      <c r="N16" s="110"/>
      <c r="O16" s="72"/>
      <c r="P16" s="44" t="s">
        <v>207</v>
      </c>
      <c r="Q16" s="45">
        <v>300</v>
      </c>
      <c r="R16" s="87"/>
    </row>
    <row r="17" spans="2:18" ht="11.25" customHeight="1" x14ac:dyDescent="0.2">
      <c r="B17" s="106"/>
      <c r="C17" s="107"/>
      <c r="D17" s="108" t="b">
        <v>0</v>
      </c>
      <c r="E17" s="215">
        <f t="shared" si="0"/>
        <v>0</v>
      </c>
      <c r="G17" s="106" t="s">
        <v>240</v>
      </c>
      <c r="H17" s="107">
        <v>70</v>
      </c>
      <c r="I17" s="109" t="b">
        <v>1</v>
      </c>
      <c r="J17" s="215">
        <f t="shared" si="1"/>
        <v>0</v>
      </c>
      <c r="L17" s="26" t="str">
        <f>IF(OR('FEVRIER - SUIVI ENVELOPPES'!J12="",'FEVRIER - SUIVI ENVELOPPES'!J12="(vide)",'FEVRIER - SUIVI ENVELOPPES'!J12="Total général",'FEVRIER - SUIVI ENVELOPPES'!J12="Grand total"),"",(IF(OR('FEVRIER - SUIVI ENVELOPPES'!J12&lt;&gt;"",'FEVRIER - SUIVI ENVELOPPES'!J12&lt;&gt;"(vide)",'FEVRIER - SUIVI ENVELOPPES'!J12&lt;&gt;"Total général",'FEVRIER - SUIVI ENVELOPPES'!J12&lt;&gt;"Grand total"),'FEVRIER - SUIVI ENVELOPPES'!J12,"")))</f>
        <v/>
      </c>
      <c r="M17" s="120" t="str">
        <f>IF(L17="","",'FEVRIER - SUIVI ENVELOPPES'!K12)</f>
        <v/>
      </c>
      <c r="N17" s="110"/>
      <c r="O17" s="72"/>
      <c r="P17" s="44" t="s">
        <v>205</v>
      </c>
      <c r="Q17" s="45">
        <v>200</v>
      </c>
      <c r="R17" s="87"/>
    </row>
    <row r="18" spans="2:18" ht="11.25" customHeight="1" x14ac:dyDescent="0.2">
      <c r="B18" s="106"/>
      <c r="C18" s="107"/>
      <c r="D18" s="108"/>
      <c r="E18" s="215">
        <f t="shared" si="0"/>
        <v>0</v>
      </c>
      <c r="G18" s="106" t="s">
        <v>241</v>
      </c>
      <c r="H18" s="107">
        <v>82.73</v>
      </c>
      <c r="I18" s="109" t="b">
        <v>1</v>
      </c>
      <c r="J18" s="215">
        <f t="shared" si="1"/>
        <v>0</v>
      </c>
      <c r="L18" s="26" t="str">
        <f>IF(OR('FEVRIER - SUIVI ENVELOPPES'!J13="",'FEVRIER - SUIVI ENVELOPPES'!J13="(vide)",'FEVRIER - SUIVI ENVELOPPES'!J13="Total général",'FEVRIER - SUIVI ENVELOPPES'!J13="Grand total"),"",(IF(OR('FEVRIER - SUIVI ENVELOPPES'!J13&lt;&gt;"",'FEVRIER - SUIVI ENVELOPPES'!J13&lt;&gt;"(vide)",'FEVRIER - SUIVI ENVELOPPES'!J13&lt;&gt;"Total général",'FEVRIER - SUIVI ENVELOPPES'!J13&lt;&gt;"Grand total"),'FEVRIER - SUIVI ENVELOPPES'!J13,"")))</f>
        <v/>
      </c>
      <c r="M18" s="120" t="str">
        <f>IF(L18="","",'FEVRIER - SUIVI ENVELOPPES'!K13)</f>
        <v/>
      </c>
      <c r="N18" s="110"/>
      <c r="O18" s="72"/>
      <c r="P18" s="44" t="s">
        <v>208</v>
      </c>
      <c r="Q18" s="45">
        <v>150</v>
      </c>
      <c r="R18" s="87"/>
    </row>
    <row r="19" spans="2:18" ht="11.25" customHeight="1" x14ac:dyDescent="0.2">
      <c r="B19" s="106"/>
      <c r="C19" s="107"/>
      <c r="D19" s="108" t="b">
        <v>0</v>
      </c>
      <c r="E19" s="215">
        <f t="shared" si="0"/>
        <v>0</v>
      </c>
      <c r="G19" s="106" t="s">
        <v>242</v>
      </c>
      <c r="H19" s="107">
        <v>98.43</v>
      </c>
      <c r="I19" s="109" t="b">
        <v>1</v>
      </c>
      <c r="J19" s="215">
        <f t="shared" si="1"/>
        <v>0</v>
      </c>
      <c r="L19" s="26" t="str">
        <f>IF(OR('FEVRIER - SUIVI ENVELOPPES'!J14="",'FEVRIER - SUIVI ENVELOPPES'!J14="(vide)",'FEVRIER - SUIVI ENVELOPPES'!J14="Total général",'FEVRIER - SUIVI ENVELOPPES'!J14="Grand total"),"",(IF(OR('FEVRIER - SUIVI ENVELOPPES'!J14&lt;&gt;"",'FEVRIER - SUIVI ENVELOPPES'!J14&lt;&gt;"(vide)",'FEVRIER - SUIVI ENVELOPPES'!J14&lt;&gt;"Total général",'FEVRIER - SUIVI ENVELOPPES'!J14&lt;&gt;"Grand total"),'FEVRIER - SUIVI ENVELOPPES'!J14,"")))</f>
        <v/>
      </c>
      <c r="M19" s="120" t="str">
        <f>IF(L19="","",'FEVRIER - SUIVI ENVELOPPES'!K14)</f>
        <v/>
      </c>
      <c r="N19" s="110"/>
      <c r="O19" s="72"/>
      <c r="P19" s="44" t="s">
        <v>231</v>
      </c>
      <c r="Q19" s="45">
        <v>100</v>
      </c>
      <c r="R19" s="87"/>
    </row>
    <row r="20" spans="2:18" ht="11.25" customHeight="1" x14ac:dyDescent="0.2">
      <c r="B20" s="106"/>
      <c r="C20" s="107"/>
      <c r="D20" s="108"/>
      <c r="E20" s="215">
        <f t="shared" si="0"/>
        <v>0</v>
      </c>
      <c r="G20" s="106" t="s">
        <v>243</v>
      </c>
      <c r="H20" s="107">
        <v>50.55</v>
      </c>
      <c r="I20" s="109" t="b">
        <v>1</v>
      </c>
      <c r="J20" s="215">
        <f t="shared" si="1"/>
        <v>0</v>
      </c>
      <c r="L20" s="26" t="str">
        <f>IF(OR('FEVRIER - SUIVI ENVELOPPES'!J15="",'FEVRIER - SUIVI ENVELOPPES'!J15="(vide)",'FEVRIER - SUIVI ENVELOPPES'!J15="Total général",'FEVRIER - SUIVI ENVELOPPES'!J15="Grand total"),"",(IF(OR('FEVRIER - SUIVI ENVELOPPES'!J15&lt;&gt;"",'FEVRIER - SUIVI ENVELOPPES'!J15&lt;&gt;"(vide)",'FEVRIER - SUIVI ENVELOPPES'!J15&lt;&gt;"Total général",'FEVRIER - SUIVI ENVELOPPES'!J15&lt;&gt;"Grand total"),'FEVRIER - SUIVI ENVELOPPES'!J15,"")))</f>
        <v/>
      </c>
      <c r="M20" s="120" t="str">
        <f>IF(L20="","",'FEVRIER - SUIVI ENVELOPPES'!K15)</f>
        <v/>
      </c>
      <c r="N20" s="110"/>
      <c r="O20" s="72"/>
      <c r="P20" s="44" t="s">
        <v>232</v>
      </c>
      <c r="Q20" s="45">
        <v>200</v>
      </c>
      <c r="R20" s="87"/>
    </row>
    <row r="21" spans="2:18" ht="11.25" customHeight="1" x14ac:dyDescent="0.2">
      <c r="B21" s="106"/>
      <c r="C21" s="107"/>
      <c r="D21" s="108"/>
      <c r="E21" s="215">
        <f t="shared" si="0"/>
        <v>0</v>
      </c>
      <c r="G21" s="106" t="s">
        <v>244</v>
      </c>
      <c r="H21" s="107">
        <v>13.8</v>
      </c>
      <c r="I21" s="109" t="b">
        <v>1</v>
      </c>
      <c r="J21" s="215">
        <f t="shared" si="1"/>
        <v>0</v>
      </c>
      <c r="L21" s="26" t="str">
        <f>IF(OR('FEVRIER - SUIVI ENVELOPPES'!J16="",'FEVRIER - SUIVI ENVELOPPES'!J16="(vide)",'FEVRIER - SUIVI ENVELOPPES'!J16="Total général",'FEVRIER - SUIVI ENVELOPPES'!J16="Grand total"),"",(IF(OR('FEVRIER - SUIVI ENVELOPPES'!J16&lt;&gt;"",'FEVRIER - SUIVI ENVELOPPES'!J16&lt;&gt;"(vide)",'FEVRIER - SUIVI ENVELOPPES'!J16&lt;&gt;"Total général",'FEVRIER - SUIVI ENVELOPPES'!J16&lt;&gt;"Grand total"),'FEVRIER - SUIVI ENVELOPPES'!J16,"")))</f>
        <v/>
      </c>
      <c r="M21" s="120" t="str">
        <f>IF(L21="","",'FEVRIER - SUIVI ENVELOPPES'!K16)</f>
        <v/>
      </c>
      <c r="N21" s="110"/>
      <c r="O21" s="72"/>
      <c r="P21" s="44" t="s">
        <v>233</v>
      </c>
      <c r="Q21" s="45">
        <v>150</v>
      </c>
      <c r="R21" s="87"/>
    </row>
    <row r="22" spans="2:18" ht="11.25" customHeight="1" x14ac:dyDescent="0.2">
      <c r="B22" s="106"/>
      <c r="C22" s="107"/>
      <c r="D22" s="108"/>
      <c r="E22" s="215">
        <f t="shared" si="0"/>
        <v>0</v>
      </c>
      <c r="G22" s="106" t="s">
        <v>245</v>
      </c>
      <c r="H22" s="107">
        <v>222.8</v>
      </c>
      <c r="I22" s="109" t="b">
        <v>1</v>
      </c>
      <c r="J22" s="215">
        <f t="shared" si="1"/>
        <v>0</v>
      </c>
      <c r="L22" s="26" t="str">
        <f>IF(OR('FEVRIER - SUIVI ENVELOPPES'!J17="",'FEVRIER - SUIVI ENVELOPPES'!J17="(vide)",'FEVRIER - SUIVI ENVELOPPES'!J17="Total général",'FEVRIER - SUIVI ENVELOPPES'!J17="Grand total"),"",(IF(OR('FEVRIER - SUIVI ENVELOPPES'!J17&lt;&gt;"",'FEVRIER - SUIVI ENVELOPPES'!J17&lt;&gt;"(vide)",'FEVRIER - SUIVI ENVELOPPES'!J17&lt;&gt;"Total général",'FEVRIER - SUIVI ENVELOPPES'!J17&lt;&gt;"Grand total"),'FEVRIER - SUIVI ENVELOPPES'!J17,"")))</f>
        <v/>
      </c>
      <c r="M22" s="120" t="str">
        <f>IF(L22="","",'FEVRIER - SUIVI ENVELOPPES'!K17)</f>
        <v/>
      </c>
      <c r="N22" s="110"/>
      <c r="O22" s="72"/>
      <c r="P22" s="44" t="s">
        <v>234</v>
      </c>
      <c r="Q22" s="45">
        <v>150</v>
      </c>
      <c r="R22" s="87"/>
    </row>
    <row r="23" spans="2:18" ht="11.25" customHeight="1" x14ac:dyDescent="0.2">
      <c r="B23" s="106"/>
      <c r="C23" s="107"/>
      <c r="D23" s="108"/>
      <c r="E23" s="215">
        <f t="shared" si="0"/>
        <v>0</v>
      </c>
      <c r="G23" s="106" t="s">
        <v>287</v>
      </c>
      <c r="H23" s="107">
        <v>2</v>
      </c>
      <c r="I23" s="109" t="b">
        <v>1</v>
      </c>
      <c r="J23" s="215">
        <f t="shared" si="1"/>
        <v>0</v>
      </c>
      <c r="L23" s="26" t="str">
        <f>IF(OR('FEVRIER - SUIVI ENVELOPPES'!J18="",'FEVRIER - SUIVI ENVELOPPES'!J18="(vide)",'FEVRIER - SUIVI ENVELOPPES'!J18="Total général",'FEVRIER - SUIVI ENVELOPPES'!J18="Grand total"),"",(IF(OR('FEVRIER - SUIVI ENVELOPPES'!J18&lt;&gt;"",'FEVRIER - SUIVI ENVELOPPES'!J18&lt;&gt;"(vide)",'FEVRIER - SUIVI ENVELOPPES'!J18&lt;&gt;"Total général",'FEVRIER - SUIVI ENVELOPPES'!J18&lt;&gt;"Grand total"),'FEVRIER - SUIVI ENVELOPPES'!J18,"")))</f>
        <v/>
      </c>
      <c r="M23" s="120" t="str">
        <f>IF(L23="","",'FEVRIER - SUIVI ENVELOPPES'!K18)</f>
        <v/>
      </c>
      <c r="N23" s="110"/>
      <c r="O23" s="72"/>
      <c r="P23" s="44" t="s">
        <v>235</v>
      </c>
      <c r="Q23" s="45">
        <v>0</v>
      </c>
      <c r="R23" s="87"/>
    </row>
    <row r="24" spans="2:18" ht="11.25" customHeight="1" x14ac:dyDescent="0.2">
      <c r="B24" s="106"/>
      <c r="C24" s="107"/>
      <c r="D24" s="108"/>
      <c r="E24" s="215">
        <f t="shared" si="0"/>
        <v>0</v>
      </c>
      <c r="G24" s="106" t="s">
        <v>285</v>
      </c>
      <c r="H24" s="107">
        <v>7.99</v>
      </c>
      <c r="I24" s="109" t="b">
        <v>1</v>
      </c>
      <c r="J24" s="215">
        <f t="shared" si="1"/>
        <v>0</v>
      </c>
      <c r="L24" s="26" t="str">
        <f>IF(OR('FEVRIER - SUIVI ENVELOPPES'!J19="",'FEVRIER - SUIVI ENVELOPPES'!J19="(vide)",'FEVRIER - SUIVI ENVELOPPES'!J19="Total général",'FEVRIER - SUIVI ENVELOPPES'!J19="Grand total"),"",(IF(OR('FEVRIER - SUIVI ENVELOPPES'!J19&lt;&gt;"",'FEVRIER - SUIVI ENVELOPPES'!J19&lt;&gt;"(vide)",'FEVRIER - SUIVI ENVELOPPES'!J19&lt;&gt;"Total général",'FEVRIER - SUIVI ENVELOPPES'!J19&lt;&gt;"Grand total"),'FEVRIER - SUIVI ENVELOPPES'!J19,"")))</f>
        <v/>
      </c>
      <c r="M24" s="120" t="str">
        <f>IF(L24="","",'FEVRIER - SUIVI ENVELOPPES'!K19)</f>
        <v/>
      </c>
      <c r="N24" s="110"/>
      <c r="O24" s="72"/>
      <c r="P24" s="46" t="s">
        <v>219</v>
      </c>
      <c r="Q24" s="47">
        <v>0</v>
      </c>
      <c r="R24" s="87"/>
    </row>
    <row r="25" spans="2:18" ht="11.25" customHeight="1" x14ac:dyDescent="0.2">
      <c r="B25" s="106"/>
      <c r="C25" s="107"/>
      <c r="D25" s="108"/>
      <c r="E25" s="215">
        <f t="shared" si="0"/>
        <v>0</v>
      </c>
      <c r="G25" s="106" t="s">
        <v>248</v>
      </c>
      <c r="H25" s="107">
        <v>19.22</v>
      </c>
      <c r="I25" s="109" t="b">
        <v>1</v>
      </c>
      <c r="J25" s="215">
        <f t="shared" si="1"/>
        <v>0</v>
      </c>
      <c r="L25" s="26" t="str">
        <f>IF(OR('FEVRIER - SUIVI ENVELOPPES'!J20="",'FEVRIER - SUIVI ENVELOPPES'!J20="(vide)",'FEVRIER - SUIVI ENVELOPPES'!J20="Total général",'FEVRIER - SUIVI ENVELOPPES'!J20="Grand total"),"",(IF(OR('FEVRIER - SUIVI ENVELOPPES'!J20&lt;&gt;"",'FEVRIER - SUIVI ENVELOPPES'!J20&lt;&gt;"(vide)",'FEVRIER - SUIVI ENVELOPPES'!J20&lt;&gt;"Total général",'FEVRIER - SUIVI ENVELOPPES'!J20&lt;&gt;"Grand total"),'FEVRIER - SUIVI ENVELOPPES'!J20,"")))</f>
        <v/>
      </c>
      <c r="M25" s="120" t="str">
        <f>IF(L25="","",'FEVRIER - SUIVI ENVELOPPES'!K20)</f>
        <v/>
      </c>
      <c r="N25" s="110"/>
      <c r="O25" s="72"/>
      <c r="P25" s="76"/>
      <c r="Q25" s="76"/>
      <c r="R25" s="73"/>
    </row>
    <row r="26" spans="2:18" ht="11.25" customHeight="1" x14ac:dyDescent="0.2">
      <c r="B26" s="106"/>
      <c r="C26" s="107"/>
      <c r="D26" s="108" t="b">
        <v>0</v>
      </c>
      <c r="E26" s="215">
        <f t="shared" si="0"/>
        <v>0</v>
      </c>
      <c r="G26" s="106" t="s">
        <v>249</v>
      </c>
      <c r="H26" s="107">
        <v>60</v>
      </c>
      <c r="I26" s="109" t="b">
        <v>1</v>
      </c>
      <c r="J26" s="215">
        <f t="shared" si="1"/>
        <v>0</v>
      </c>
      <c r="L26" s="26" t="str">
        <f>IF(OR('FEVRIER - SUIVI ENVELOPPES'!J21="",'FEVRIER - SUIVI ENVELOPPES'!J21="(vide)",'FEVRIER - SUIVI ENVELOPPES'!J21="Total général",'FEVRIER - SUIVI ENVELOPPES'!J21="Grand total"),"",(IF(OR('FEVRIER - SUIVI ENVELOPPES'!J21&lt;&gt;"",'FEVRIER - SUIVI ENVELOPPES'!J21&lt;&gt;"(vide)",'FEVRIER - SUIVI ENVELOPPES'!J21&lt;&gt;"Total général",'FEVRIER - SUIVI ENVELOPPES'!J21&lt;&gt;"Grand total"),'FEVRIER - SUIVI ENVELOPPES'!J21,"")))</f>
        <v/>
      </c>
      <c r="M26" s="120" t="str">
        <f>IF(L26="","",'FEVRIER - SUIVI ENVELOPPES'!K21)</f>
        <v/>
      </c>
      <c r="N26" s="110"/>
      <c r="O26" s="72"/>
      <c r="P26" s="240" t="s">
        <v>48</v>
      </c>
      <c r="Q26" s="241"/>
      <c r="R26" s="73"/>
    </row>
    <row r="27" spans="2:18" ht="11.25" customHeight="1" x14ac:dyDescent="0.2">
      <c r="B27" s="106"/>
      <c r="C27" s="107"/>
      <c r="D27" s="108" t="b">
        <v>0</v>
      </c>
      <c r="E27" s="215">
        <f t="shared" si="0"/>
        <v>0</v>
      </c>
      <c r="G27" s="106" t="s">
        <v>250</v>
      </c>
      <c r="H27" s="107">
        <v>0</v>
      </c>
      <c r="I27" s="109" t="b">
        <v>0</v>
      </c>
      <c r="J27" s="215">
        <f t="shared" si="1"/>
        <v>0</v>
      </c>
      <c r="L27" s="26" t="str">
        <f>IF(OR('FEVRIER - SUIVI ENVELOPPES'!J22="",'FEVRIER - SUIVI ENVELOPPES'!J22="(vide)",'FEVRIER - SUIVI ENVELOPPES'!J22="Total général",'FEVRIER - SUIVI ENVELOPPES'!J22="Grand total"),"",(IF(OR('FEVRIER - SUIVI ENVELOPPES'!J22&lt;&gt;"",'FEVRIER - SUIVI ENVELOPPES'!J22&lt;&gt;"(vide)",'FEVRIER - SUIVI ENVELOPPES'!J22&lt;&gt;"Total général",'FEVRIER - SUIVI ENVELOPPES'!J22&lt;&gt;"Grand total"),'FEVRIER - SUIVI ENVELOPPES'!J22,"")))</f>
        <v/>
      </c>
      <c r="M27" s="120" t="str">
        <f>IF(L27="","",'FEVRIER - SUIVI ENVELOPPES'!K22)</f>
        <v/>
      </c>
      <c r="N27" s="110"/>
      <c r="O27" s="72"/>
      <c r="P27" s="85"/>
      <c r="Q27" s="86"/>
      <c r="R27" s="73"/>
    </row>
    <row r="28" spans="2:18" ht="11.25" customHeight="1" x14ac:dyDescent="0.2">
      <c r="B28" s="106"/>
      <c r="C28" s="107"/>
      <c r="D28" s="108" t="b">
        <v>0</v>
      </c>
      <c r="E28" s="215">
        <f t="shared" si="0"/>
        <v>0</v>
      </c>
      <c r="G28" s="106" t="s">
        <v>251</v>
      </c>
      <c r="H28" s="107">
        <v>0</v>
      </c>
      <c r="I28" s="109" t="b">
        <v>0</v>
      </c>
      <c r="J28" s="215">
        <f t="shared" si="1"/>
        <v>0</v>
      </c>
      <c r="L28" s="26" t="str">
        <f>IF(OR('FEVRIER - SUIVI ENVELOPPES'!J23="",'FEVRIER - SUIVI ENVELOPPES'!J23="(vide)",'FEVRIER - SUIVI ENVELOPPES'!J23="Total général",'FEVRIER - SUIVI ENVELOPPES'!J23="Grand total"),"",(IF(OR('FEVRIER - SUIVI ENVELOPPES'!J23&lt;&gt;"",'FEVRIER - SUIVI ENVELOPPES'!J23&lt;&gt;"(vide)",'FEVRIER - SUIVI ENVELOPPES'!J23&lt;&gt;"Total général",'FEVRIER - SUIVI ENVELOPPES'!J23&lt;&gt;"Grand total"),'FEVRIER - SUIVI ENVELOPPES'!J23,"")))</f>
        <v/>
      </c>
      <c r="M28" s="120" t="str">
        <f>IF(L28="","",'FEVRIER - SUIVI ENVELOPPES'!K23)</f>
        <v/>
      </c>
      <c r="N28" s="110"/>
      <c r="O28" s="72"/>
      <c r="P28" s="88" t="s">
        <v>20</v>
      </c>
      <c r="Q28" s="129">
        <f>H9</f>
        <v>37263.629999999997</v>
      </c>
      <c r="R28" s="73"/>
    </row>
    <row r="29" spans="2:18" ht="11.25" customHeight="1" x14ac:dyDescent="0.2">
      <c r="B29" s="106"/>
      <c r="C29" s="107"/>
      <c r="D29" s="108" t="b">
        <v>0</v>
      </c>
      <c r="E29" s="215">
        <f t="shared" si="0"/>
        <v>0</v>
      </c>
      <c r="G29" s="106" t="s">
        <v>252</v>
      </c>
      <c r="H29" s="107">
        <v>319.83</v>
      </c>
      <c r="I29" s="109" t="b">
        <v>1</v>
      </c>
      <c r="J29" s="215">
        <f t="shared" si="1"/>
        <v>0</v>
      </c>
      <c r="L29" s="26" t="str">
        <f>IF(OR('FEVRIER - SUIVI ENVELOPPES'!J24="",'FEVRIER - SUIVI ENVELOPPES'!J24="(vide)",'FEVRIER - SUIVI ENVELOPPES'!J24="Total général",'FEVRIER - SUIVI ENVELOPPES'!J24="Grand total"),"",(IF(OR('FEVRIER - SUIVI ENVELOPPES'!J24&lt;&gt;"",'FEVRIER - SUIVI ENVELOPPES'!J24&lt;&gt;"(vide)",'FEVRIER - SUIVI ENVELOPPES'!J24&lt;&gt;"Total général",'FEVRIER - SUIVI ENVELOPPES'!J24&lt;&gt;"Grand total"),'FEVRIER - SUIVI ENVELOPPES'!J24,"")))</f>
        <v/>
      </c>
      <c r="M29" s="120" t="str">
        <f>IF(L29="","",'FEVRIER - SUIVI ENVELOPPES'!K24)</f>
        <v/>
      </c>
      <c r="N29" s="110"/>
      <c r="O29" s="72"/>
      <c r="P29" s="85" t="s">
        <v>45</v>
      </c>
      <c r="Q29" s="128">
        <f>Q28-((IF(Q32&gt;0,+Q32,0))+(IF(Q33&gt;0,Q33,0))+(IF(Q34&gt;0,Q34,0))+(IF(Q35&gt;0,Q35,0))+(IF(Q36&gt;0,Q36,0))+(IF(Q37&gt;0,Q37,0))+(IF(Q38&gt;0,Q38,0))+(IF(Q39&gt;0,Q39,0))+(IF(Q40&gt;0,Q40,0))+(IF(Q41&gt;0,Q41,0))+(IF(Q42&gt;0,Q42,0))+(IF(Q43&gt;0,Q43,0))+(IF(Q44&gt;0,Q44,0))+(IF(Q45&gt;0,Q45,0)))</f>
        <v>37004.629999999997</v>
      </c>
      <c r="R29" s="73"/>
    </row>
    <row r="30" spans="2:18" ht="11.25" customHeight="1" x14ac:dyDescent="0.2">
      <c r="B30" s="106"/>
      <c r="C30" s="107"/>
      <c r="D30" s="108" t="b">
        <v>0</v>
      </c>
      <c r="E30" s="215">
        <f t="shared" si="0"/>
        <v>0</v>
      </c>
      <c r="G30" s="106" t="s">
        <v>253</v>
      </c>
      <c r="H30" s="107">
        <v>494.12</v>
      </c>
      <c r="I30" s="109" t="b">
        <v>1</v>
      </c>
      <c r="J30" s="215">
        <f t="shared" si="1"/>
        <v>0</v>
      </c>
      <c r="L30" s="26" t="str">
        <f>IF(OR('FEVRIER - SUIVI ENVELOPPES'!J25="",'FEVRIER - SUIVI ENVELOPPES'!J25="(vide)",'FEVRIER - SUIVI ENVELOPPES'!J25="Total général",'FEVRIER - SUIVI ENVELOPPES'!J25="Grand total"),"",(IF(OR('FEVRIER - SUIVI ENVELOPPES'!J25&lt;&gt;"",'FEVRIER - SUIVI ENVELOPPES'!J25&lt;&gt;"(vide)",'FEVRIER - SUIVI ENVELOPPES'!J25&lt;&gt;"Total général",'FEVRIER - SUIVI ENVELOPPES'!J25&lt;&gt;"Grand total"),'FEVRIER - SUIVI ENVELOPPES'!J25,"")))</f>
        <v/>
      </c>
      <c r="M30" s="120" t="str">
        <f>IF(L30="","",'FEVRIER - SUIVI ENVELOPPES'!K25)</f>
        <v/>
      </c>
      <c r="N30" s="110"/>
      <c r="O30" s="72"/>
      <c r="P30" s="85"/>
      <c r="Q30" s="86"/>
      <c r="R30" s="73"/>
    </row>
    <row r="31" spans="2:18" ht="11.25" customHeight="1" x14ac:dyDescent="0.2">
      <c r="B31" s="106"/>
      <c r="C31" s="107"/>
      <c r="D31" s="108"/>
      <c r="E31" s="215">
        <f t="shared" si="0"/>
        <v>0</v>
      </c>
      <c r="G31" s="106" t="s">
        <v>254</v>
      </c>
      <c r="H31" s="107">
        <v>48.92</v>
      </c>
      <c r="I31" s="111" t="b">
        <v>1</v>
      </c>
      <c r="J31" s="215">
        <f t="shared" si="1"/>
        <v>0</v>
      </c>
      <c r="L31" s="26" t="str">
        <f>IF(OR('FEVRIER - SUIVI ENVELOPPES'!J26="",'FEVRIER - SUIVI ENVELOPPES'!J26="(vide)",'FEVRIER - SUIVI ENVELOPPES'!J26="Total général",'FEVRIER - SUIVI ENVELOPPES'!J26="Grand total"),"",(IF(OR('FEVRIER - SUIVI ENVELOPPES'!J26&lt;&gt;"",'FEVRIER - SUIVI ENVELOPPES'!J26&lt;&gt;"(vide)",'FEVRIER - SUIVI ENVELOPPES'!J26&lt;&gt;"Total général",'FEVRIER - SUIVI ENVELOPPES'!J26&lt;&gt;"Grand total"),'FEVRIER - SUIVI ENVELOPPES'!J26,"")))</f>
        <v/>
      </c>
      <c r="M31" s="120" t="str">
        <f>IF(L31="","",'FEVRIER - SUIVI ENVELOPPES'!K26)</f>
        <v/>
      </c>
      <c r="N31" s="110"/>
      <c r="O31" s="72"/>
      <c r="P31" s="130" t="str">
        <f>'FEVRIER - SUIVI ENVELOPPES'!T11</f>
        <v>Enveloppe</v>
      </c>
      <c r="Q31" s="131" t="str">
        <f>'FEVRIER - SUIVI ENVELOPPES'!U11</f>
        <v>Montant restant</v>
      </c>
      <c r="R31" s="73"/>
    </row>
    <row r="32" spans="2:18" ht="11.25" customHeight="1" x14ac:dyDescent="0.2">
      <c r="B32" s="106"/>
      <c r="C32" s="107"/>
      <c r="D32" s="108" t="b">
        <v>0</v>
      </c>
      <c r="E32" s="215">
        <f t="shared" si="0"/>
        <v>0</v>
      </c>
      <c r="G32" s="106" t="s">
        <v>255</v>
      </c>
      <c r="H32" s="107">
        <v>66.16</v>
      </c>
      <c r="I32" s="111" t="b">
        <v>1</v>
      </c>
      <c r="J32" s="215">
        <f t="shared" si="1"/>
        <v>0</v>
      </c>
      <c r="L32" s="26" t="str">
        <f>IF(OR('FEVRIER - SUIVI ENVELOPPES'!J27="",'FEVRIER - SUIVI ENVELOPPES'!J27="(vide)",'FEVRIER - SUIVI ENVELOPPES'!J27="Total général",'FEVRIER - SUIVI ENVELOPPES'!J27="Grand total"),"",(IF(OR('FEVRIER - SUIVI ENVELOPPES'!J27&lt;&gt;"",'FEVRIER - SUIVI ENVELOPPES'!J27&lt;&gt;"(vide)",'FEVRIER - SUIVI ENVELOPPES'!J27&lt;&gt;"Total général",'FEVRIER - SUIVI ENVELOPPES'!J27&lt;&gt;"Grand total"),'FEVRIER - SUIVI ENVELOPPES'!J27,"")))</f>
        <v/>
      </c>
      <c r="M32" s="120" t="str">
        <f>IF(L32="","",'FEVRIER - SUIVI ENVELOPPES'!K27)</f>
        <v/>
      </c>
      <c r="N32" s="110"/>
      <c r="O32" s="72"/>
      <c r="P32" s="50" t="str">
        <f>'FEVRIER - SUIVI ENVELOPPES'!T12</f>
        <v>Alimentation</v>
      </c>
      <c r="Q32" s="51">
        <f>'FEVRIER - SUIVI ENVELOPPES'!U12</f>
        <v>-681.95999999999981</v>
      </c>
      <c r="R32" s="73"/>
    </row>
    <row r="33" spans="2:18" ht="11.25" customHeight="1" x14ac:dyDescent="0.2">
      <c r="B33" s="106"/>
      <c r="C33" s="107"/>
      <c r="D33" s="108"/>
      <c r="E33" s="215">
        <f t="shared" si="0"/>
        <v>0</v>
      </c>
      <c r="G33" s="106" t="s">
        <v>256</v>
      </c>
      <c r="H33" s="107">
        <v>59</v>
      </c>
      <c r="I33" s="111" t="b">
        <v>1</v>
      </c>
      <c r="J33" s="215">
        <f t="shared" si="1"/>
        <v>0</v>
      </c>
      <c r="L33" s="26" t="str">
        <f>IF(OR('FEVRIER - SUIVI ENVELOPPES'!J28="",'FEVRIER - SUIVI ENVELOPPES'!J28="(vide)",'FEVRIER - SUIVI ENVELOPPES'!J28="Total général",'FEVRIER - SUIVI ENVELOPPES'!J28="Grand total"),"",(IF(OR('FEVRIER - SUIVI ENVELOPPES'!J28&lt;&gt;"",'FEVRIER - SUIVI ENVELOPPES'!J28&lt;&gt;"(vide)",'FEVRIER - SUIVI ENVELOPPES'!J28&lt;&gt;"Total général",'FEVRIER - SUIVI ENVELOPPES'!J28&lt;&gt;"Grand total"),'FEVRIER - SUIVI ENVELOPPES'!J28,"")))</f>
        <v/>
      </c>
      <c r="M33" s="120" t="str">
        <f>IF(L33="","",'FEVRIER - SUIVI ENVELOPPES'!K28)</f>
        <v/>
      </c>
      <c r="N33" s="110"/>
      <c r="O33" s="72"/>
      <c r="P33" s="52" t="str">
        <f>'FEVRIER - SUIVI ENVELOPPES'!T13</f>
        <v>Garderie</v>
      </c>
      <c r="Q33" s="53">
        <f>'FEVRIER - SUIVI ENVELOPPES'!U13</f>
        <v>-45.400000000000006</v>
      </c>
      <c r="R33" s="73"/>
    </row>
    <row r="34" spans="2:18" ht="11.25" customHeight="1" x14ac:dyDescent="0.2">
      <c r="B34" s="106"/>
      <c r="C34" s="107"/>
      <c r="D34" s="108"/>
      <c r="E34" s="215">
        <f t="shared" si="0"/>
        <v>0</v>
      </c>
      <c r="G34" s="106" t="s">
        <v>257</v>
      </c>
      <c r="H34" s="107">
        <v>44.29</v>
      </c>
      <c r="I34" s="111" t="b">
        <v>1</v>
      </c>
      <c r="J34" s="215">
        <f t="shared" si="1"/>
        <v>0</v>
      </c>
      <c r="L34" s="26" t="str">
        <f>IF(OR('FEVRIER - SUIVI ENVELOPPES'!J29="",'FEVRIER - SUIVI ENVELOPPES'!J29="(vide)",'FEVRIER - SUIVI ENVELOPPES'!J29="Total général",'FEVRIER - SUIVI ENVELOPPES'!J29="Grand total"),"",(IF(OR('FEVRIER - SUIVI ENVELOPPES'!J29&lt;&gt;"",'FEVRIER - SUIVI ENVELOPPES'!J29&lt;&gt;"(vide)",'FEVRIER - SUIVI ENVELOPPES'!J29&lt;&gt;"Total général",'FEVRIER - SUIVI ENVELOPPES'!J29&lt;&gt;"Grand total"),'FEVRIER - SUIVI ENVELOPPES'!J29,"")))</f>
        <v/>
      </c>
      <c r="M34" s="120" t="str">
        <f>IF(L34="","",'FEVRIER - SUIVI ENVELOPPES'!K29)</f>
        <v/>
      </c>
      <c r="N34" s="110"/>
      <c r="O34" s="72"/>
      <c r="P34" s="52" t="str">
        <f>'FEVRIER - SUIVI ENVELOPPES'!T14</f>
        <v>Cantine</v>
      </c>
      <c r="Q34" s="53">
        <f>'FEVRIER - SUIVI ENVELOPPES'!U14</f>
        <v>-202.2</v>
      </c>
      <c r="R34" s="73"/>
    </row>
    <row r="35" spans="2:18" ht="11.25" customHeight="1" x14ac:dyDescent="0.2">
      <c r="B35" s="106"/>
      <c r="C35" s="107"/>
      <c r="D35" s="108"/>
      <c r="E35" s="215">
        <f t="shared" si="0"/>
        <v>0</v>
      </c>
      <c r="G35" s="106" t="s">
        <v>258</v>
      </c>
      <c r="H35" s="107">
        <v>27.28</v>
      </c>
      <c r="I35" s="111" t="b">
        <v>1</v>
      </c>
      <c r="J35" s="215">
        <f t="shared" si="1"/>
        <v>0</v>
      </c>
      <c r="L35" s="26" t="str">
        <f>IF(OR('FEVRIER - SUIVI ENVELOPPES'!J30="",'FEVRIER - SUIVI ENVELOPPES'!J30="(vide)",'FEVRIER - SUIVI ENVELOPPES'!J30="Total général",'FEVRIER - SUIVI ENVELOPPES'!J30="Grand total"),"",(IF(OR('FEVRIER - SUIVI ENVELOPPES'!J30&lt;&gt;"",'FEVRIER - SUIVI ENVELOPPES'!J30&lt;&gt;"(vide)",'FEVRIER - SUIVI ENVELOPPES'!J30&lt;&gt;"Total général",'FEVRIER - SUIVI ENVELOPPES'!J30&lt;&gt;"Grand total"),'FEVRIER - SUIVI ENVELOPPES'!J30,"")))</f>
        <v/>
      </c>
      <c r="M35" s="120" t="str">
        <f>IF(L35="","",'FEVRIER - SUIVI ENVELOPPES'!K30)</f>
        <v/>
      </c>
      <c r="N35" s="110"/>
      <c r="O35" s="72"/>
      <c r="P35" s="52" t="str">
        <f>'FEVRIER - SUIVI ENVELOPPES'!T15</f>
        <v>Centre aéré</v>
      </c>
      <c r="Q35" s="53">
        <f>'FEVRIER - SUIVI ENVELOPPES'!U15</f>
        <v>32</v>
      </c>
      <c r="R35" s="73"/>
    </row>
    <row r="36" spans="2:18" ht="11.25" customHeight="1" x14ac:dyDescent="0.2">
      <c r="B36" s="106"/>
      <c r="C36" s="107"/>
      <c r="D36" s="36"/>
      <c r="E36" s="215">
        <f t="shared" si="0"/>
        <v>0</v>
      </c>
      <c r="G36" s="106" t="s">
        <v>306</v>
      </c>
      <c r="H36" s="107">
        <v>68.150000000000006</v>
      </c>
      <c r="I36" s="111" t="b">
        <v>1</v>
      </c>
      <c r="J36" s="215">
        <f t="shared" si="1"/>
        <v>0</v>
      </c>
      <c r="L36" s="26" t="str">
        <f>IF(OR('FEVRIER - SUIVI ENVELOPPES'!J31="",'FEVRIER - SUIVI ENVELOPPES'!J31="(vide)",'FEVRIER - SUIVI ENVELOPPES'!J31="Total général",'FEVRIER - SUIVI ENVELOPPES'!J31="Grand total"),"",(IF(OR('FEVRIER - SUIVI ENVELOPPES'!J31&lt;&gt;"",'FEVRIER - SUIVI ENVELOPPES'!J31&lt;&gt;"(vide)",'FEVRIER - SUIVI ENVELOPPES'!J31&lt;&gt;"Total général",'FEVRIER - SUIVI ENVELOPPES'!J31&lt;&gt;"Grand total"),'FEVRIER - SUIVI ENVELOPPES'!J31,"")))</f>
        <v/>
      </c>
      <c r="M36" s="120" t="str">
        <f>IF(L36="","",'FEVRIER - SUIVI ENVELOPPES'!K31)</f>
        <v/>
      </c>
      <c r="N36" s="110"/>
      <c r="O36" s="72"/>
      <c r="P36" s="52" t="str">
        <f>'FEVRIER - SUIVI ENVELOPPES'!T16</f>
        <v>Voiture</v>
      </c>
      <c r="Q36" s="53">
        <f>'FEVRIER - SUIVI ENVELOPPES'!U16</f>
        <v>5</v>
      </c>
      <c r="R36" s="73"/>
    </row>
    <row r="37" spans="2:18" ht="11.25" customHeight="1" x14ac:dyDescent="0.2">
      <c r="B37" s="106"/>
      <c r="C37" s="107"/>
      <c r="D37" s="36"/>
      <c r="E37" s="215">
        <f t="shared" si="0"/>
        <v>0</v>
      </c>
      <c r="G37" s="106" t="s">
        <v>307</v>
      </c>
      <c r="H37" s="107">
        <v>26.68</v>
      </c>
      <c r="I37" s="111" t="b">
        <v>1</v>
      </c>
      <c r="J37" s="215">
        <f t="shared" si="1"/>
        <v>0</v>
      </c>
      <c r="L37" s="26" t="str">
        <f>IF(OR('FEVRIER - SUIVI ENVELOPPES'!J32="",'FEVRIER - SUIVI ENVELOPPES'!J32="(vide)",'FEVRIER - SUIVI ENVELOPPES'!J32="Total général",'FEVRIER - SUIVI ENVELOPPES'!J32="Grand total"),"",(IF(OR('FEVRIER - SUIVI ENVELOPPES'!J32&lt;&gt;"",'FEVRIER - SUIVI ENVELOPPES'!J32&lt;&gt;"(vide)",'FEVRIER - SUIVI ENVELOPPES'!J32&lt;&gt;"Total général",'FEVRIER - SUIVI ENVELOPPES'!J32&lt;&gt;"Grand total"),'FEVRIER - SUIVI ENVELOPPES'!J32,"")))</f>
        <v/>
      </c>
      <c r="M37" s="120" t="str">
        <f>IF(L37="","",'FEVRIER - SUIVI ENVELOPPES'!K32)</f>
        <v/>
      </c>
      <c r="N37" s="110"/>
      <c r="O37" s="72"/>
      <c r="P37" s="52" t="str">
        <f>'FEVRIER - SUIVI ENVELOPPES'!T17</f>
        <v>Retrait</v>
      </c>
      <c r="Q37" s="53">
        <f>'FEVRIER - SUIVI ENVELOPPES'!U17</f>
        <v>100</v>
      </c>
      <c r="R37" s="73"/>
    </row>
    <row r="38" spans="2:18" ht="11.25" customHeight="1" x14ac:dyDescent="0.2">
      <c r="B38" s="106"/>
      <c r="C38" s="107"/>
      <c r="D38" s="36"/>
      <c r="E38" s="215">
        <f t="shared" si="0"/>
        <v>0</v>
      </c>
      <c r="G38" s="106" t="s">
        <v>320</v>
      </c>
      <c r="H38" s="107">
        <v>26</v>
      </c>
      <c r="I38" s="111" t="b">
        <v>1</v>
      </c>
      <c r="J38" s="215">
        <f t="shared" si="1"/>
        <v>0</v>
      </c>
      <c r="L38" s="26" t="str">
        <f>IF(OR('FEVRIER - SUIVI ENVELOPPES'!J33="",'FEVRIER - SUIVI ENVELOPPES'!J33="(vide)",'FEVRIER - SUIVI ENVELOPPES'!J33="Total général",'FEVRIER - SUIVI ENVELOPPES'!J33="Grand total"),"",(IF(OR('FEVRIER - SUIVI ENVELOPPES'!J33&lt;&gt;"",'FEVRIER - SUIVI ENVELOPPES'!J33&lt;&gt;"(vide)",'FEVRIER - SUIVI ENVELOPPES'!J33&lt;&gt;"Total général",'FEVRIER - SUIVI ENVELOPPES'!J33&lt;&gt;"Grand total"),'FEVRIER - SUIVI ENVELOPPES'!J33,"")))</f>
        <v/>
      </c>
      <c r="M38" s="120" t="str">
        <f>IF(L38="","",'FEVRIER - SUIVI ENVELOPPES'!K33)</f>
        <v/>
      </c>
      <c r="N38" s="110"/>
      <c r="O38" s="72"/>
      <c r="P38" s="52" t="str">
        <f>'FEVRIER - SUIVI ENVELOPPES'!T18</f>
        <v>Santé</v>
      </c>
      <c r="Q38" s="53">
        <f>'FEVRIER - SUIVI ENVELOPPES'!U18</f>
        <v>-173.96999999999997</v>
      </c>
      <c r="R38" s="73"/>
    </row>
    <row r="39" spans="2:18" ht="11.25" customHeight="1" x14ac:dyDescent="0.2">
      <c r="B39" s="106"/>
      <c r="C39" s="107"/>
      <c r="D39" s="36"/>
      <c r="E39" s="215">
        <f t="shared" si="0"/>
        <v>0</v>
      </c>
      <c r="G39" s="106"/>
      <c r="H39" s="107"/>
      <c r="I39" s="111"/>
      <c r="J39" s="215">
        <f t="shared" si="1"/>
        <v>0</v>
      </c>
      <c r="L39" s="26" t="str">
        <f>IF(OR('FEVRIER - SUIVI ENVELOPPES'!J34="",'FEVRIER - SUIVI ENVELOPPES'!J34="(vide)",'FEVRIER - SUIVI ENVELOPPES'!J34="Total général",'FEVRIER - SUIVI ENVELOPPES'!J34="Grand total"),"",(IF(OR('FEVRIER - SUIVI ENVELOPPES'!J34&lt;&gt;"",'FEVRIER - SUIVI ENVELOPPES'!J34&lt;&gt;"(vide)",'FEVRIER - SUIVI ENVELOPPES'!J34&lt;&gt;"Total général",'FEVRIER - SUIVI ENVELOPPES'!J34&lt;&gt;"Grand total"),'FEVRIER - SUIVI ENVELOPPES'!J34,"")))</f>
        <v/>
      </c>
      <c r="M39" s="120" t="str">
        <f>IF(L39="","",'FEVRIER - SUIVI ENVELOPPES'!K34)</f>
        <v/>
      </c>
      <c r="N39" s="110"/>
      <c r="O39" s="72"/>
      <c r="P39" s="52" t="str">
        <f>'FEVRIER - SUIVI ENVELOPPES'!T19</f>
        <v>Beauté</v>
      </c>
      <c r="Q39" s="53">
        <f>'FEVRIER - SUIVI ENVELOPPES'!U19</f>
        <v>34.5</v>
      </c>
      <c r="R39" s="73"/>
    </row>
    <row r="40" spans="2:18" ht="11.25" customHeight="1" x14ac:dyDescent="0.2">
      <c r="B40" s="106"/>
      <c r="C40" s="107"/>
      <c r="D40" s="36"/>
      <c r="E40" s="215">
        <f t="shared" si="0"/>
        <v>0</v>
      </c>
      <c r="G40" s="106"/>
      <c r="H40" s="107"/>
      <c r="I40" s="111"/>
      <c r="J40" s="215">
        <f t="shared" si="1"/>
        <v>0</v>
      </c>
      <c r="L40" s="26" t="str">
        <f>IF(OR('FEVRIER - SUIVI ENVELOPPES'!J35="",'FEVRIER - SUIVI ENVELOPPES'!J35="(vide)",'FEVRIER - SUIVI ENVELOPPES'!J35="Total général",'FEVRIER - SUIVI ENVELOPPES'!J35="Grand total"),"",(IF(OR('FEVRIER - SUIVI ENVELOPPES'!J35&lt;&gt;"",'FEVRIER - SUIVI ENVELOPPES'!J35&lt;&gt;"(vide)",'FEVRIER - SUIVI ENVELOPPES'!J35&lt;&gt;"Total général",'FEVRIER - SUIVI ENVELOPPES'!J35&lt;&gt;"Grand total"),'FEVRIER - SUIVI ENVELOPPES'!J35,"")))</f>
        <v/>
      </c>
      <c r="M40" s="120" t="str">
        <f>IF(L40="","",'FEVRIER - SUIVI ENVELOPPES'!K35)</f>
        <v/>
      </c>
      <c r="N40" s="110"/>
      <c r="O40" s="72"/>
      <c r="P40" s="52" t="str">
        <f>'FEVRIER - SUIVI ENVELOPPES'!T20</f>
        <v>Fêtes</v>
      </c>
      <c r="Q40" s="53">
        <f>'FEVRIER - SUIVI ENVELOPPES'!U20</f>
        <v>-104.94</v>
      </c>
      <c r="R40" s="73"/>
    </row>
    <row r="41" spans="2:18" ht="11.25" customHeight="1" x14ac:dyDescent="0.2">
      <c r="B41" s="106"/>
      <c r="C41" s="107"/>
      <c r="D41" s="36"/>
      <c r="E41" s="215">
        <f t="shared" si="0"/>
        <v>0</v>
      </c>
      <c r="G41" s="106"/>
      <c r="H41" s="107"/>
      <c r="I41" s="111" t="b">
        <v>0</v>
      </c>
      <c r="J41" s="215">
        <f t="shared" si="1"/>
        <v>0</v>
      </c>
      <c r="L41" s="26" t="str">
        <f>IF(OR('FEVRIER - SUIVI ENVELOPPES'!J36="",'FEVRIER - SUIVI ENVELOPPES'!J36="(vide)",'FEVRIER - SUIVI ENVELOPPES'!J36="Total général",'FEVRIER - SUIVI ENVELOPPES'!J36="Grand total"),"",(IF(OR('FEVRIER - SUIVI ENVELOPPES'!J36&lt;&gt;"",'FEVRIER - SUIVI ENVELOPPES'!J36&lt;&gt;"(vide)",'FEVRIER - SUIVI ENVELOPPES'!J36&lt;&gt;"Total général",'FEVRIER - SUIVI ENVELOPPES'!J36&lt;&gt;"Grand total"),'FEVRIER - SUIVI ENVELOPPES'!J36,"")))</f>
        <v/>
      </c>
      <c r="M41" s="120" t="str">
        <f>IF(L41="","",'FEVRIER - SUIVI ENVELOPPES'!K36)</f>
        <v/>
      </c>
      <c r="N41" s="110"/>
      <c r="O41" s="72"/>
      <c r="P41" s="52" t="str">
        <f>'FEVRIER - SUIVI ENVELOPPES'!T21</f>
        <v xml:space="preserve">Maison </v>
      </c>
      <c r="Q41" s="53">
        <f>'FEVRIER - SUIVI ENVELOPPES'!U21</f>
        <v>-651.36000000000013</v>
      </c>
      <c r="R41" s="73"/>
    </row>
    <row r="42" spans="2:18" ht="11.25" customHeight="1" x14ac:dyDescent="0.2">
      <c r="B42" s="112" t="s">
        <v>111</v>
      </c>
      <c r="C42" s="126">
        <f>SUM(C13:C41)</f>
        <v>7809.94</v>
      </c>
      <c r="G42" s="112" t="s">
        <v>110</v>
      </c>
      <c r="H42" s="126">
        <f>SUM(H13:H41)</f>
        <v>3473.7499999999995</v>
      </c>
      <c r="I42" s="111"/>
      <c r="J42" s="114"/>
      <c r="L42" s="26" t="str">
        <f>IF(OR('FEVRIER - SUIVI ENVELOPPES'!J37="",'FEVRIER - SUIVI ENVELOPPES'!J37="(vide)",'FEVRIER - SUIVI ENVELOPPES'!J37="Total général",'FEVRIER - SUIVI ENVELOPPES'!J37="Grand total"),"",(IF(OR('FEVRIER - SUIVI ENVELOPPES'!J37&lt;&gt;"",'FEVRIER - SUIVI ENVELOPPES'!J37&lt;&gt;"(vide)",'FEVRIER - SUIVI ENVELOPPES'!J37&lt;&gt;"Total général",'FEVRIER - SUIVI ENVELOPPES'!J37&lt;&gt;"Grand total"),'FEVRIER - SUIVI ENVELOPPES'!J37,"")))</f>
        <v/>
      </c>
      <c r="M42" s="120" t="str">
        <f>IF(L42="","",'FEVRIER - SUIVI ENVELOPPES'!K37)</f>
        <v/>
      </c>
      <c r="N42" s="110"/>
      <c r="O42" s="72"/>
      <c r="P42" s="52" t="str">
        <f>'FEVRIER - SUIVI ENVELOPPES'!T22</f>
        <v>Sorties</v>
      </c>
      <c r="Q42" s="53">
        <f>'FEVRIER - SUIVI ENVELOPPES'!U22</f>
        <v>-111.30000000000001</v>
      </c>
      <c r="R42" s="73"/>
    </row>
    <row r="43" spans="2:18" ht="11.25" customHeight="1" x14ac:dyDescent="0.2">
      <c r="B43" s="310" t="s">
        <v>116</v>
      </c>
      <c r="C43" s="310"/>
      <c r="G43" s="309" t="s">
        <v>117</v>
      </c>
      <c r="H43" s="309"/>
      <c r="I43" s="115"/>
      <c r="L43" s="121" t="s">
        <v>10</v>
      </c>
      <c r="M43" s="122">
        <f>SUM(M13:M42)</f>
        <v>0</v>
      </c>
      <c r="N43" s="116"/>
      <c r="O43" s="72"/>
      <c r="P43" s="52" t="str">
        <f>'FEVRIER - SUIVI ENVELOPPES'!T23</f>
        <v>Sport</v>
      </c>
      <c r="Q43" s="53">
        <f>'FEVRIER - SUIVI ENVELOPPES'!U23</f>
        <v>87.5</v>
      </c>
      <c r="R43" s="73"/>
    </row>
    <row r="44" spans="2:18" ht="11.25" customHeight="1" x14ac:dyDescent="0.2">
      <c r="B44" s="207" t="str">
        <f>IF('SYNTHESE ANNUELLE'!E9="","",'SYNTHESE ANNUELLE'!E9)</f>
        <v>AXA</v>
      </c>
      <c r="C44" s="208">
        <f>IF('SYNTHESE ANNUELLE'!F9="",0,'SYNTHESE ANNUELLE'!F9)</f>
        <v>17.48</v>
      </c>
      <c r="D44" s="36" t="b">
        <v>1</v>
      </c>
      <c r="E44" s="215">
        <f>IF(D44=FALSE,C44,0)</f>
        <v>0</v>
      </c>
      <c r="G44" s="207" t="str">
        <f>IF('SYNTHESE ANNUELLE'!E14="","",'SYNTHESE ANNUELLE'!E14)</f>
        <v/>
      </c>
      <c r="H44" s="208">
        <f>IF('SYNTHESE ANNUELLE'!F14="",0,'SYNTHESE ANNUELLE'!F14)</f>
        <v>0</v>
      </c>
      <c r="I44" s="36" t="b">
        <v>0</v>
      </c>
      <c r="J44" s="215">
        <f t="shared" ref="J44:J49" si="2">IF(I44=FALSE,H44,0)</f>
        <v>0</v>
      </c>
      <c r="N44" s="57"/>
      <c r="O44" s="72"/>
      <c r="P44" s="52" t="str">
        <f>'FEVRIER - SUIVI ENVELOPPES'!T24</f>
        <v>Vêtements</v>
      </c>
      <c r="Q44" s="53">
        <f>'FEVRIER - SUIVI ENVELOPPES'!U24</f>
        <v>-43.45</v>
      </c>
      <c r="R44" s="73"/>
    </row>
    <row r="45" spans="2:18" ht="11.25" customHeight="1" x14ac:dyDescent="0.2">
      <c r="B45" s="207" t="str">
        <f>IF('SYNTHESE ANNUELLE'!E10="","",'SYNTHESE ANNUELLE'!E10)</f>
        <v>Rbst ass habitation BP</v>
      </c>
      <c r="C45" s="208">
        <f>IF('SYNTHESE ANNUELLE'!F10="",0,'SYNTHESE ANNUELLE'!F10)</f>
        <v>708.42</v>
      </c>
      <c r="D45" s="36" t="b">
        <v>1</v>
      </c>
      <c r="E45" s="215">
        <f t="shared" ref="E45" si="3">IF(D45=FALSE,C45,0)</f>
        <v>0</v>
      </c>
      <c r="G45" s="207" t="str">
        <f>IF('SYNTHESE ANNUELLE'!E15="","",'SYNTHESE ANNUELLE'!E15)</f>
        <v/>
      </c>
      <c r="H45" s="208">
        <f>IF('SYNTHESE ANNUELLE'!F15="",0,'SYNTHESE ANNUELLE'!F15)</f>
        <v>0</v>
      </c>
      <c r="I45" s="36" t="b">
        <v>0</v>
      </c>
      <c r="J45" s="215">
        <f t="shared" si="2"/>
        <v>0</v>
      </c>
      <c r="N45" s="57"/>
      <c r="O45" s="72"/>
      <c r="P45" s="54" t="str">
        <f>'FEVRIER - SUIVI ENVELOPPES'!T25</f>
        <v>Vacances</v>
      </c>
      <c r="Q45" s="55">
        <f>'FEVRIER - SUIVI ENVELOPPES'!U25</f>
        <v>0</v>
      </c>
      <c r="R45" s="73"/>
    </row>
    <row r="46" spans="2:18" ht="11.25" customHeight="1" x14ac:dyDescent="0.2">
      <c r="B46" s="207" t="str">
        <f>IF('SYNTHESE ANNUELLE'!E11="","",'SYNTHESE ANNUELLE'!E11)</f>
        <v>Rbst Orange</v>
      </c>
      <c r="C46" s="208">
        <f>IF('SYNTHESE ANNUELLE'!F11="",0,'SYNTHESE ANNUELLE'!F11)</f>
        <v>12.59</v>
      </c>
      <c r="D46" s="36" t="b">
        <v>1</v>
      </c>
      <c r="E46" s="215">
        <f>IF(D46=FALSE,C46,0)</f>
        <v>0</v>
      </c>
      <c r="G46" s="207" t="str">
        <f>IF('SYNTHESE ANNUELLE'!E16="","",'SYNTHESE ANNUELLE'!E16)</f>
        <v/>
      </c>
      <c r="H46" s="208">
        <f>IF('SYNTHESE ANNUELLE'!F16="",0,'SYNTHESE ANNUELLE'!F16)</f>
        <v>0</v>
      </c>
      <c r="I46" s="162" t="b">
        <v>0</v>
      </c>
      <c r="J46" s="215">
        <f t="shared" si="2"/>
        <v>0</v>
      </c>
      <c r="N46" s="57"/>
      <c r="O46" s="117"/>
      <c r="P46" s="118"/>
      <c r="Q46" s="118"/>
      <c r="R46" s="119"/>
    </row>
    <row r="47" spans="2:18" ht="11.25" customHeight="1" x14ac:dyDescent="0.2">
      <c r="B47" s="209" t="s">
        <v>112</v>
      </c>
      <c r="C47" s="126">
        <f>SUM(C44:C46)</f>
        <v>738.49</v>
      </c>
      <c r="G47" s="207" t="str">
        <f>IF('SYNTHESE ANNUELLE'!E17="","",'SYNTHESE ANNUELLE'!E17)</f>
        <v/>
      </c>
      <c r="H47" s="208">
        <f>IF('SYNTHESE ANNUELLE'!F17="",0,'SYNTHESE ANNUELLE'!F17)</f>
        <v>0</v>
      </c>
      <c r="I47" s="36" t="b">
        <v>0</v>
      </c>
      <c r="J47" s="215">
        <f t="shared" si="2"/>
        <v>0</v>
      </c>
    </row>
    <row r="48" spans="2:18" ht="11.25" customHeight="1" x14ac:dyDescent="0.2">
      <c r="B48" s="212" t="s">
        <v>109</v>
      </c>
      <c r="C48" s="213">
        <f>C42+C47</f>
        <v>8548.43</v>
      </c>
      <c r="G48" s="207" t="str">
        <f>IF('SYNTHESE ANNUELLE'!E18="","",'SYNTHESE ANNUELLE'!E18)</f>
        <v/>
      </c>
      <c r="H48" s="208">
        <f>IF('SYNTHESE ANNUELLE'!F18="",0,'SYNTHESE ANNUELLE'!F18)</f>
        <v>0</v>
      </c>
      <c r="I48" s="163" t="b">
        <v>0</v>
      </c>
      <c r="J48" s="215">
        <f t="shared" si="2"/>
        <v>0</v>
      </c>
    </row>
    <row r="49" spans="2:10" ht="11.25" customHeight="1" x14ac:dyDescent="0.2">
      <c r="B49" s="214" t="s">
        <v>9</v>
      </c>
      <c r="C49" s="161">
        <f>SUM(E13:E46)</f>
        <v>0</v>
      </c>
      <c r="G49" s="207" t="str">
        <f>IF('SYNTHESE ANNUELLE'!E19="","",'SYNTHESE ANNUELLE'!E19)</f>
        <v/>
      </c>
      <c r="H49" s="208">
        <f>IF('SYNTHESE ANNUELLE'!F19="",0,'SYNTHESE ANNUELLE'!F19)</f>
        <v>0</v>
      </c>
      <c r="I49" s="36" t="b">
        <v>0</v>
      </c>
      <c r="J49" s="215">
        <f t="shared" si="2"/>
        <v>0</v>
      </c>
    </row>
    <row r="50" spans="2:10" ht="11.25" customHeight="1" x14ac:dyDescent="0.2">
      <c r="G50" s="209" t="s">
        <v>113</v>
      </c>
      <c r="H50" s="160">
        <f>SUM(H44:H49)</f>
        <v>0</v>
      </c>
    </row>
    <row r="51" spans="2:10" x14ac:dyDescent="0.2">
      <c r="G51" s="210" t="s">
        <v>114</v>
      </c>
      <c r="H51" s="211">
        <f>H42+H50</f>
        <v>3473.7499999999995</v>
      </c>
      <c r="I51" s="42"/>
    </row>
    <row r="52" spans="2:10" x14ac:dyDescent="0.2">
      <c r="G52" s="210" t="s">
        <v>10</v>
      </c>
      <c r="H52" s="211">
        <f>SUM(J13:J49)</f>
        <v>0</v>
      </c>
    </row>
    <row r="55" spans="2:10" x14ac:dyDescent="0.2">
      <c r="D55" s="36"/>
      <c r="E55" s="113"/>
    </row>
  </sheetData>
  <sheetProtection password="DC52" sheet="1" objects="1" scenarios="1" pivotTables="0"/>
  <mergeCells count="10">
    <mergeCell ref="P26:Q26"/>
    <mergeCell ref="B43:C43"/>
    <mergeCell ref="G43:H43"/>
    <mergeCell ref="P3:Q3"/>
    <mergeCell ref="B5:C5"/>
    <mergeCell ref="G5:H5"/>
    <mergeCell ref="P5:Q5"/>
    <mergeCell ref="B11:C11"/>
    <mergeCell ref="G11:H11"/>
    <mergeCell ref="L11:M11"/>
  </mergeCells>
  <conditionalFormatting sqref="Q8:Q9">
    <cfRule type="cellIs" dxfId="218" priority="14" operator="lessThan">
      <formula>0</formula>
    </cfRule>
  </conditionalFormatting>
  <conditionalFormatting sqref="Q32:Q45">
    <cfRule type="cellIs" dxfId="217" priority="13" operator="lessThan">
      <formula>0</formula>
    </cfRule>
  </conditionalFormatting>
  <conditionalFormatting sqref="H13">
    <cfRule type="expression" dxfId="216" priority="12">
      <formula>IF(J13=0,TRUE,FALSE)</formula>
    </cfRule>
  </conditionalFormatting>
  <conditionalFormatting sqref="H14:H41">
    <cfRule type="expression" dxfId="215" priority="11">
      <formula>IF(J14=0,TRUE,FALSE)</formula>
    </cfRule>
  </conditionalFormatting>
  <conditionalFormatting sqref="C13:C14">
    <cfRule type="expression" dxfId="214" priority="10">
      <formula>IF(E13=0,TRUE,FALSE)</formula>
    </cfRule>
  </conditionalFormatting>
  <conditionalFormatting sqref="G13">
    <cfRule type="expression" dxfId="213" priority="9">
      <formula>IF(J13=0,TRUE,FALSE)</formula>
    </cfRule>
  </conditionalFormatting>
  <conditionalFormatting sqref="G14:G41">
    <cfRule type="expression" dxfId="212" priority="8">
      <formula>IF(J14=0,TRUE,FALSE)</formula>
    </cfRule>
  </conditionalFormatting>
  <conditionalFormatting sqref="B13:B14">
    <cfRule type="expression" dxfId="211" priority="7">
      <formula>IF(E13=0,TRUE,FALSE)</formula>
    </cfRule>
  </conditionalFormatting>
  <conditionalFormatting sqref="C15:C41">
    <cfRule type="expression" dxfId="210" priority="6">
      <formula>IF(E15=0,TRUE,FALSE)</formula>
    </cfRule>
  </conditionalFormatting>
  <conditionalFormatting sqref="B15:B41">
    <cfRule type="expression" dxfId="209" priority="5">
      <formula>IF(E15=0,TRUE,FALSE)</formula>
    </cfRule>
  </conditionalFormatting>
  <conditionalFormatting sqref="C44:C46">
    <cfRule type="expression" dxfId="208" priority="4">
      <formula>IF(E44=0,TRUE,FALSE)</formula>
    </cfRule>
  </conditionalFormatting>
  <conditionalFormatting sqref="B44:B46">
    <cfRule type="expression" dxfId="207" priority="3">
      <formula>IF(E44=0,TRUE,FALSE)</formula>
    </cfRule>
  </conditionalFormatting>
  <conditionalFormatting sqref="H44:H49">
    <cfRule type="expression" dxfId="206" priority="2">
      <formula>IF(J44=0,TRUE,FALSE)</formula>
    </cfRule>
  </conditionalFormatting>
  <conditionalFormatting sqref="G44:G49">
    <cfRule type="expression" dxfId="205" priority="1">
      <formula>IF(J44=0,TRUE,FALSE)</formula>
    </cfRule>
  </conditionalFormatting>
  <hyperlinks>
    <hyperlink ref="B1" r:id="rId1" xr:uid="{00000000-0004-0000-04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[0]!OuvrirFormFEVRIER.Bouton62_Cliquer">
                <anchor moveWithCells="1" sizeWithCells="1">
                  <from>
                    <xdr:col>11</xdr:col>
                    <xdr:colOff>95250</xdr:colOff>
                    <xdr:row>5</xdr:row>
                    <xdr:rowOff>28575</xdr:rowOff>
                  </from>
                  <to>
                    <xdr:col>12</xdr:col>
                    <xdr:colOff>723900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6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104775</xdr:rowOff>
                  </from>
                  <to>
                    <xdr:col>5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7" name="Check Box 3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104775</xdr:rowOff>
                  </from>
                  <to>
                    <xdr:col>5</xdr:col>
                    <xdr:colOff>85725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8" name="Check Box 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104775</xdr:rowOff>
                  </from>
                  <to>
                    <xdr:col>5</xdr:col>
                    <xdr:colOff>85725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9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104775</xdr:rowOff>
                  </from>
                  <to>
                    <xdr:col>5</xdr:col>
                    <xdr:colOff>85725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0" name="Check Box 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104775</xdr:rowOff>
                  </from>
                  <to>
                    <xdr:col>5</xdr:col>
                    <xdr:colOff>85725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1" name="Check Box 7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104775</xdr:rowOff>
                  </from>
                  <to>
                    <xdr:col>5</xdr:col>
                    <xdr:colOff>85725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2" name="Check Box 8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104775</xdr:rowOff>
                  </from>
                  <to>
                    <xdr:col>5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3" name="Check Box 9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104775</xdr:rowOff>
                  </from>
                  <to>
                    <xdr:col>5</xdr:col>
                    <xdr:colOff>85725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4" name="Check Box 10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104775</xdr:rowOff>
                  </from>
                  <to>
                    <xdr:col>5</xdr:col>
                    <xdr:colOff>85725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5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104775</xdr:rowOff>
                  </from>
                  <to>
                    <xdr:col>5</xdr:col>
                    <xdr:colOff>85725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6" name="Check Box 12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104775</xdr:rowOff>
                  </from>
                  <to>
                    <xdr:col>5</xdr:col>
                    <xdr:colOff>85725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7" name="Check Box 13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104775</xdr:rowOff>
                  </from>
                  <to>
                    <xdr:col>5</xdr:col>
                    <xdr:colOff>85725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8" name="Check Box 14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104775</xdr:rowOff>
                  </from>
                  <to>
                    <xdr:col>5</xdr:col>
                    <xdr:colOff>85725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9" name="Check Box 15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104775</xdr:rowOff>
                  </from>
                  <to>
                    <xdr:col>5</xdr:col>
                    <xdr:colOff>85725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20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104775</xdr:rowOff>
                  </from>
                  <to>
                    <xdr:col>5</xdr:col>
                    <xdr:colOff>85725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21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104775</xdr:rowOff>
                  </from>
                  <to>
                    <xdr:col>5</xdr:col>
                    <xdr:colOff>85725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22" name="Check Box 18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104775</xdr:rowOff>
                  </from>
                  <to>
                    <xdr:col>5</xdr:col>
                    <xdr:colOff>85725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23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104775</xdr:rowOff>
                  </from>
                  <to>
                    <xdr:col>5</xdr:col>
                    <xdr:colOff>85725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24" name="Check Box 20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104775</xdr:rowOff>
                  </from>
                  <to>
                    <xdr:col>5</xdr:col>
                    <xdr:colOff>85725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25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104775</xdr:rowOff>
                  </from>
                  <to>
                    <xdr:col>5</xdr:col>
                    <xdr:colOff>85725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26" name="Check Box 22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104775</xdr:rowOff>
                  </from>
                  <to>
                    <xdr:col>5</xdr:col>
                    <xdr:colOff>85725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27" name="Check Box 23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104775</xdr:rowOff>
                  </from>
                  <to>
                    <xdr:col>5</xdr:col>
                    <xdr:colOff>85725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28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104775</xdr:rowOff>
                  </from>
                  <to>
                    <xdr:col>5</xdr:col>
                    <xdr:colOff>85725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29" name="Check Box 25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104775</xdr:rowOff>
                  </from>
                  <to>
                    <xdr:col>5</xdr:col>
                    <xdr:colOff>85725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30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104775</xdr:rowOff>
                  </from>
                  <to>
                    <xdr:col>5</xdr:col>
                    <xdr:colOff>85725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31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104775</xdr:rowOff>
                  </from>
                  <to>
                    <xdr:col>5</xdr:col>
                    <xdr:colOff>85725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32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104775</xdr:rowOff>
                  </from>
                  <to>
                    <xdr:col>5</xdr:col>
                    <xdr:colOff>85725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33" name="Check Box 29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104775</xdr:rowOff>
                  </from>
                  <to>
                    <xdr:col>5</xdr:col>
                    <xdr:colOff>85725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34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104775</xdr:rowOff>
                  </from>
                  <to>
                    <xdr:col>5</xdr:col>
                    <xdr:colOff>85725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35" name="Check Box 31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114300</xdr:rowOff>
                  </from>
                  <to>
                    <xdr:col>10</xdr:col>
                    <xdr:colOff>85725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36" name="Check Box 32">
              <controlPr defaultSize="0" autoFill="0" autoLine="0" autoPict="0">
                <anchor moveWithCells="1"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10</xdr:col>
                    <xdr:colOff>85725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37" name="Check Box 33">
              <controlPr defaultSize="0" autoFill="0" autoLine="0" autoPict="0">
                <anchor moveWithCells="1">
                  <from>
                    <xdr:col>8</xdr:col>
                    <xdr:colOff>0</xdr:colOff>
                    <xdr:row>13</xdr:row>
                    <xdr:rowOff>114300</xdr:rowOff>
                  </from>
                  <to>
                    <xdr:col>10</xdr:col>
                    <xdr:colOff>85725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38" name="Check Box 34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114300</xdr:rowOff>
                  </from>
                  <to>
                    <xdr:col>10</xdr:col>
                    <xdr:colOff>85725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39" name="Check Box 35">
              <controlPr defaultSize="0" autoFill="0" autoLine="0" autoPict="0">
                <anchor moveWithCells="1">
                  <from>
                    <xdr:col>8</xdr:col>
                    <xdr:colOff>0</xdr:colOff>
                    <xdr:row>15</xdr:row>
                    <xdr:rowOff>114300</xdr:rowOff>
                  </from>
                  <to>
                    <xdr:col>10</xdr:col>
                    <xdr:colOff>85725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40" name="Check Box 36">
              <controlPr defaultSize="0" autoFill="0" autoLine="0" autoPict="0">
                <anchor moveWithCells="1">
                  <from>
                    <xdr:col>8</xdr:col>
                    <xdr:colOff>0</xdr:colOff>
                    <xdr:row>16</xdr:row>
                    <xdr:rowOff>114300</xdr:rowOff>
                  </from>
                  <to>
                    <xdr:col>10</xdr:col>
                    <xdr:colOff>85725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41" name="Check Box 37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114300</xdr:rowOff>
                  </from>
                  <to>
                    <xdr:col>10</xdr:col>
                    <xdr:colOff>85725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42" name="Check Box 38">
              <controlPr defaultSize="0" autoFill="0" autoLine="0" autoPict="0">
                <anchor moveWithCells="1">
                  <from>
                    <xdr:col>8</xdr:col>
                    <xdr:colOff>0</xdr:colOff>
                    <xdr:row>18</xdr:row>
                    <xdr:rowOff>114300</xdr:rowOff>
                  </from>
                  <to>
                    <xdr:col>10</xdr:col>
                    <xdr:colOff>85725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43" name="Check Box 39">
              <controlPr defaultSize="0" autoFill="0" autoLine="0" autoPict="0">
                <anchor moveWithCells="1">
                  <from>
                    <xdr:col>8</xdr:col>
                    <xdr:colOff>0</xdr:colOff>
                    <xdr:row>19</xdr:row>
                    <xdr:rowOff>114300</xdr:rowOff>
                  </from>
                  <to>
                    <xdr:col>10</xdr:col>
                    <xdr:colOff>85725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44" name="Check Box 40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114300</xdr:rowOff>
                  </from>
                  <to>
                    <xdr:col>10</xdr:col>
                    <xdr:colOff>85725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45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21</xdr:row>
                    <xdr:rowOff>114300</xdr:rowOff>
                  </from>
                  <to>
                    <xdr:col>10</xdr:col>
                    <xdr:colOff>85725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46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114300</xdr:rowOff>
                  </from>
                  <to>
                    <xdr:col>10</xdr:col>
                    <xdr:colOff>85725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47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23</xdr:row>
                    <xdr:rowOff>114300</xdr:rowOff>
                  </from>
                  <to>
                    <xdr:col>10</xdr:col>
                    <xdr:colOff>85725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48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24</xdr:row>
                    <xdr:rowOff>114300</xdr:rowOff>
                  </from>
                  <to>
                    <xdr:col>10</xdr:col>
                    <xdr:colOff>85725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49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25</xdr:row>
                    <xdr:rowOff>114300</xdr:rowOff>
                  </from>
                  <to>
                    <xdr:col>10</xdr:col>
                    <xdr:colOff>85725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50" name="Check Box 46">
              <controlPr defaultSize="0" autoFill="0" autoLine="0" autoPict="0">
                <anchor moveWithCells="1">
                  <from>
                    <xdr:col>8</xdr:col>
                    <xdr:colOff>0</xdr:colOff>
                    <xdr:row>26</xdr:row>
                    <xdr:rowOff>114300</xdr:rowOff>
                  </from>
                  <to>
                    <xdr:col>10</xdr:col>
                    <xdr:colOff>85725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51" name="Check Box 47">
              <controlPr defaultSize="0" autoFill="0" autoLine="0" autoPict="0">
                <anchor moveWithCells="1">
                  <from>
                    <xdr:col>8</xdr:col>
                    <xdr:colOff>0</xdr:colOff>
                    <xdr:row>27</xdr:row>
                    <xdr:rowOff>114300</xdr:rowOff>
                  </from>
                  <to>
                    <xdr:col>10</xdr:col>
                    <xdr:colOff>85725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52" name="Check Box 48">
              <controlPr defaultSize="0" autoFill="0" autoLine="0" autoPict="0">
                <anchor moveWithCells="1">
                  <from>
                    <xdr:col>8</xdr:col>
                    <xdr:colOff>0</xdr:colOff>
                    <xdr:row>28</xdr:row>
                    <xdr:rowOff>114300</xdr:rowOff>
                  </from>
                  <to>
                    <xdr:col>10</xdr:col>
                    <xdr:colOff>85725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53" name="Check Box 49">
              <controlPr defaultSize="0" autoFill="0" autoLine="0" autoPict="0">
                <anchor moveWithCells="1">
                  <from>
                    <xdr:col>8</xdr:col>
                    <xdr:colOff>0</xdr:colOff>
                    <xdr:row>29</xdr:row>
                    <xdr:rowOff>114300</xdr:rowOff>
                  </from>
                  <to>
                    <xdr:col>10</xdr:col>
                    <xdr:colOff>85725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54" name="Check Box 50">
              <controlPr defaultSize="0" autoFill="0" autoLine="0" autoPict="0">
                <anchor moveWithCells="1">
                  <from>
                    <xdr:col>8</xdr:col>
                    <xdr:colOff>0</xdr:colOff>
                    <xdr:row>30</xdr:row>
                    <xdr:rowOff>114300</xdr:rowOff>
                  </from>
                  <to>
                    <xdr:col>10</xdr:col>
                    <xdr:colOff>85725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55" name="Check Box 5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114300</xdr:rowOff>
                  </from>
                  <to>
                    <xdr:col>10</xdr:col>
                    <xdr:colOff>85725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56" name="Check Box 5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114300</xdr:rowOff>
                  </from>
                  <to>
                    <xdr:col>10</xdr:col>
                    <xdr:colOff>85725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57" name="Check Box 5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114300</xdr:rowOff>
                  </from>
                  <to>
                    <xdr:col>10</xdr:col>
                    <xdr:colOff>85725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58" name="Check Box 54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114300</xdr:rowOff>
                  </from>
                  <to>
                    <xdr:col>10</xdr:col>
                    <xdr:colOff>85725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59" name="Check Box 55">
              <controlPr defaultSize="0" autoFill="0" autoLine="0" autoPict="0">
                <anchor moveWithCells="1">
                  <from>
                    <xdr:col>8</xdr:col>
                    <xdr:colOff>0</xdr:colOff>
                    <xdr:row>35</xdr:row>
                    <xdr:rowOff>114300</xdr:rowOff>
                  </from>
                  <to>
                    <xdr:col>10</xdr:col>
                    <xdr:colOff>85725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60" name="Check Box 56">
              <controlPr defaultSize="0" autoFill="0" autoLine="0" autoPict="0">
                <anchor moveWithCells="1">
                  <from>
                    <xdr:col>8</xdr:col>
                    <xdr:colOff>0</xdr:colOff>
                    <xdr:row>36</xdr:row>
                    <xdr:rowOff>114300</xdr:rowOff>
                  </from>
                  <to>
                    <xdr:col>10</xdr:col>
                    <xdr:colOff>85725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61" name="Check Box 57">
              <controlPr defaultSize="0" autoFill="0" autoLine="0" autoPict="0">
                <anchor moveWithCells="1">
                  <from>
                    <xdr:col>8</xdr:col>
                    <xdr:colOff>0</xdr:colOff>
                    <xdr:row>37</xdr:row>
                    <xdr:rowOff>114300</xdr:rowOff>
                  </from>
                  <to>
                    <xdr:col>10</xdr:col>
                    <xdr:colOff>85725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62" name="Check Box 58">
              <controlPr defaultSize="0" autoFill="0" autoLine="0" autoPict="0">
                <anchor moveWithCells="1">
                  <from>
                    <xdr:col>8</xdr:col>
                    <xdr:colOff>0</xdr:colOff>
                    <xdr:row>38</xdr:row>
                    <xdr:rowOff>114300</xdr:rowOff>
                  </from>
                  <to>
                    <xdr:col>10</xdr:col>
                    <xdr:colOff>85725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63" name="Check Box 59">
              <controlPr defaultSize="0" autoFill="0" autoLine="0" autoPict="0">
                <anchor moveWithCells="1">
                  <from>
                    <xdr:col>8</xdr:col>
                    <xdr:colOff>0</xdr:colOff>
                    <xdr:row>39</xdr:row>
                    <xdr:rowOff>114300</xdr:rowOff>
                  </from>
                  <to>
                    <xdr:col>10</xdr:col>
                    <xdr:colOff>85725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64" name="Check Box 60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104775</xdr:rowOff>
                  </from>
                  <to>
                    <xdr:col>5</xdr:col>
                    <xdr:colOff>85725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65" name="Check Box 61">
              <controlPr defaultSize="0" autoFill="0" autoLine="0" autoPict="0">
                <anchor moveWithCells="1">
                  <from>
                    <xdr:col>3</xdr:col>
                    <xdr:colOff>0</xdr:colOff>
                    <xdr:row>43</xdr:row>
                    <xdr:rowOff>104775</xdr:rowOff>
                  </from>
                  <to>
                    <xdr:col>5</xdr:col>
                    <xdr:colOff>85725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66" name="Check Box 62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67" name="Check Box 63">
              <controlPr defaultSize="0" autoFill="0" autoLine="0" autoPict="0">
                <anchor moveWithCells="1">
                  <from>
                    <xdr:col>8</xdr:col>
                    <xdr:colOff>0</xdr:colOff>
                    <xdr:row>42</xdr:row>
                    <xdr:rowOff>114300</xdr:rowOff>
                  </from>
                  <to>
                    <xdr:col>10</xdr:col>
                    <xdr:colOff>85725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68" name="Check Box 64">
              <controlPr defaultSize="0" autoFill="0" autoLine="0" autoPict="0">
                <anchor moveWithCells="1">
                  <from>
                    <xdr:col>8</xdr:col>
                    <xdr:colOff>0</xdr:colOff>
                    <xdr:row>43</xdr:row>
                    <xdr:rowOff>114300</xdr:rowOff>
                  </from>
                  <to>
                    <xdr:col>10</xdr:col>
                    <xdr:colOff>85725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69" name="Check Box 65">
              <controlPr defaultSize="0" autoFill="0" autoLine="0" autoPict="0">
                <anchor moveWithCells="1">
                  <from>
                    <xdr:col>8</xdr:col>
                    <xdr:colOff>0</xdr:colOff>
                    <xdr:row>44</xdr:row>
                    <xdr:rowOff>114300</xdr:rowOff>
                  </from>
                  <to>
                    <xdr:col>10</xdr:col>
                    <xdr:colOff>85725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70" name="Check Box 66">
              <controlPr defaultSize="0" autoFill="0" autoLine="0" autoPict="0">
                <anchor moveWithCells="1">
                  <from>
                    <xdr:col>8</xdr:col>
                    <xdr:colOff>0</xdr:colOff>
                    <xdr:row>45</xdr:row>
                    <xdr:rowOff>114300</xdr:rowOff>
                  </from>
                  <to>
                    <xdr:col>10</xdr:col>
                    <xdr:colOff>85725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71" name="Check Box 67">
              <controlPr defaultSize="0" autoFill="0" autoLine="0" autoPict="0">
                <anchor moveWithCells="1">
                  <from>
                    <xdr:col>8</xdr:col>
                    <xdr:colOff>0</xdr:colOff>
                    <xdr:row>46</xdr:row>
                    <xdr:rowOff>114300</xdr:rowOff>
                  </from>
                  <to>
                    <xdr:col>10</xdr:col>
                    <xdr:colOff>85725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72" name="Check Box 68">
              <controlPr defaultSize="0" autoFill="0" autoLine="0" autoPict="0">
                <anchor moveWithCells="1">
                  <from>
                    <xdr:col>8</xdr:col>
                    <xdr:colOff>0</xdr:colOff>
                    <xdr:row>47</xdr:row>
                    <xdr:rowOff>114300</xdr:rowOff>
                  </from>
                  <to>
                    <xdr:col>10</xdr:col>
                    <xdr:colOff>85725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73" name="Check Box 69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>
    <tabColor theme="9" tint="0.39997558519241921"/>
  </sheetPr>
  <dimension ref="B1:U130"/>
  <sheetViews>
    <sheetView showGridLines="0" zoomScale="90" zoomScaleNormal="90" workbookViewId="0">
      <pane ySplit="4" topLeftCell="A34" activePane="bottomLeft" state="frozen"/>
      <selection activeCell="X39" sqref="X39"/>
      <selection pane="bottomLeft" activeCell="E56" sqref="C56:E56"/>
    </sheetView>
  </sheetViews>
  <sheetFormatPr baseColWidth="10" defaultColWidth="11.42578125" defaultRowHeight="15" customHeight="1" x14ac:dyDescent="0.2"/>
  <cols>
    <col min="1" max="1" width="5" style="11" customWidth="1"/>
    <col min="2" max="2" width="13" style="11" bestFit="1" customWidth="1"/>
    <col min="3" max="3" width="11.42578125" style="28"/>
    <col min="4" max="4" width="28.42578125" style="11" customWidth="1"/>
    <col min="5" max="5" width="17.85546875" style="14" customWidth="1"/>
    <col min="6" max="6" width="11.7109375" style="29" hidden="1" customWidth="1"/>
    <col min="7" max="7" width="16.140625" style="11" customWidth="1"/>
    <col min="8" max="8" width="3.85546875" style="11" customWidth="1"/>
    <col min="9" max="9" width="6.7109375" style="11" customWidth="1"/>
    <col min="10" max="10" width="21" style="11" hidden="1" customWidth="1"/>
    <col min="11" max="11" width="18.7109375" style="11" hidden="1" customWidth="1"/>
    <col min="12" max="12" width="15.85546875" style="11" hidden="1" customWidth="1"/>
    <col min="13" max="15" width="11.42578125" style="11" hidden="1" customWidth="1"/>
    <col min="16" max="16" width="16.140625" style="11" hidden="1" customWidth="1"/>
    <col min="17" max="17" width="47" style="11" customWidth="1"/>
    <col min="18" max="18" width="16.42578125" style="29" customWidth="1"/>
    <col min="19" max="19" width="16.85546875" style="11" customWidth="1"/>
    <col min="20" max="21" width="11.42578125" style="11" hidden="1" customWidth="1"/>
    <col min="22" max="23" width="11.42578125" style="11" customWidth="1"/>
    <col min="24" max="16384" width="11.42578125" style="11"/>
  </cols>
  <sheetData>
    <row r="1" spans="2:21" ht="15" customHeight="1" x14ac:dyDescent="0.2">
      <c r="B1" s="145"/>
      <c r="H1" s="146" t="s">
        <v>64</v>
      </c>
    </row>
    <row r="2" spans="2:21" ht="36" customHeight="1" x14ac:dyDescent="0.2">
      <c r="B2" s="313" t="s">
        <v>118</v>
      </c>
      <c r="C2" s="314"/>
      <c r="D2" s="314"/>
      <c r="E2" s="314"/>
      <c r="F2" s="314"/>
      <c r="G2" s="314"/>
      <c r="H2" s="315"/>
      <c r="Q2" s="313" t="s">
        <v>119</v>
      </c>
      <c r="R2" s="318"/>
    </row>
    <row r="3" spans="2:21" ht="12.75" x14ac:dyDescent="0.2"/>
    <row r="4" spans="2:21" ht="15" customHeight="1" x14ac:dyDescent="0.25">
      <c r="B4" s="132" t="s">
        <v>23</v>
      </c>
      <c r="C4" s="133" t="s">
        <v>29</v>
      </c>
      <c r="D4" s="132" t="s">
        <v>1</v>
      </c>
      <c r="E4" s="134" t="s">
        <v>16</v>
      </c>
      <c r="F4" s="140" t="s">
        <v>2</v>
      </c>
      <c r="G4" s="56" t="s">
        <v>35</v>
      </c>
      <c r="H4" s="56" t="s">
        <v>31</v>
      </c>
      <c r="I4" s="32"/>
      <c r="J4" s="30" t="s">
        <v>31</v>
      </c>
      <c r="K4" s="31" t="s">
        <v>33</v>
      </c>
    </row>
    <row r="5" spans="2:21" x14ac:dyDescent="0.25">
      <c r="B5" s="23" t="s">
        <v>204</v>
      </c>
      <c r="C5" s="40">
        <v>46054</v>
      </c>
      <c r="D5" s="23" t="s">
        <v>289</v>
      </c>
      <c r="E5" s="234">
        <v>67.2</v>
      </c>
      <c r="F5" s="196">
        <f t="shared" ref="F5:F36" si="0">IF(E5="","",E5+0)</f>
        <v>67.2</v>
      </c>
      <c r="G5" s="48">
        <f>F5</f>
        <v>67.2</v>
      </c>
      <c r="H5" s="135" t="b">
        <v>1</v>
      </c>
      <c r="I5" s="36"/>
      <c r="J5" s="32"/>
      <c r="K5" s="32"/>
      <c r="L5"/>
    </row>
    <row r="6" spans="2:21" x14ac:dyDescent="0.25">
      <c r="B6" s="23" t="s">
        <v>204</v>
      </c>
      <c r="C6" s="40">
        <v>46056</v>
      </c>
      <c r="D6" s="23" t="s">
        <v>298</v>
      </c>
      <c r="E6" s="234">
        <v>22.5</v>
      </c>
      <c r="F6" s="196">
        <f t="shared" si="0"/>
        <v>22.5</v>
      </c>
      <c r="G6" s="49">
        <f t="shared" ref="G6:G19" si="1">IF(E6="","",G5+E6)</f>
        <v>89.7</v>
      </c>
      <c r="H6" s="135" t="b">
        <v>1</v>
      </c>
      <c r="I6" s="36"/>
      <c r="J6" s="30" t="s">
        <v>32</v>
      </c>
      <c r="K6" s="31" t="s">
        <v>30</v>
      </c>
      <c r="L6"/>
    </row>
    <row r="7" spans="2:21" x14ac:dyDescent="0.25">
      <c r="B7" s="23" t="s">
        <v>204</v>
      </c>
      <c r="C7" s="40">
        <v>46057</v>
      </c>
      <c r="D7" s="23" t="s">
        <v>293</v>
      </c>
      <c r="E7" s="234">
        <v>14.6</v>
      </c>
      <c r="F7" s="196">
        <f t="shared" si="0"/>
        <v>14.6</v>
      </c>
      <c r="G7" s="49">
        <f t="shared" si="1"/>
        <v>104.3</v>
      </c>
      <c r="H7" s="135" t="b">
        <v>1</v>
      </c>
      <c r="I7" s="36"/>
      <c r="J7" s="39" t="s">
        <v>26</v>
      </c>
      <c r="K7" s="342">
        <v>0</v>
      </c>
      <c r="L7"/>
    </row>
    <row r="8" spans="2:21" ht="15" customHeight="1" x14ac:dyDescent="0.25">
      <c r="B8" s="23" t="s">
        <v>204</v>
      </c>
      <c r="C8" s="40">
        <v>46059</v>
      </c>
      <c r="D8" s="23" t="s">
        <v>259</v>
      </c>
      <c r="E8" s="234">
        <v>166.66</v>
      </c>
      <c r="F8" s="196">
        <f t="shared" si="0"/>
        <v>166.66</v>
      </c>
      <c r="G8" s="49">
        <f t="shared" si="1"/>
        <v>270.95999999999998</v>
      </c>
      <c r="H8" s="135" t="b">
        <v>1</v>
      </c>
      <c r="I8" s="36"/>
      <c r="J8" s="39" t="s">
        <v>27</v>
      </c>
      <c r="K8" s="342">
        <v>0</v>
      </c>
      <c r="L8"/>
      <c r="S8" s="31"/>
    </row>
    <row r="9" spans="2:21" ht="15" customHeight="1" x14ac:dyDescent="0.25">
      <c r="B9" s="23" t="s">
        <v>233</v>
      </c>
      <c r="C9" s="40">
        <v>46057</v>
      </c>
      <c r="D9" s="23" t="s">
        <v>299</v>
      </c>
      <c r="E9" s="234">
        <v>50</v>
      </c>
      <c r="F9" s="196">
        <f t="shared" si="0"/>
        <v>50</v>
      </c>
      <c r="G9" s="49">
        <f t="shared" si="1"/>
        <v>320.95999999999998</v>
      </c>
      <c r="H9" s="135" t="b">
        <v>1</v>
      </c>
      <c r="I9" s="36"/>
      <c r="J9"/>
      <c r="K9"/>
      <c r="L9"/>
      <c r="N9" s="316" t="s">
        <v>24</v>
      </c>
      <c r="O9" s="317"/>
      <c r="Q9" s="316" t="s">
        <v>25</v>
      </c>
      <c r="R9" s="317"/>
      <c r="S9" s="31"/>
      <c r="T9" s="316" t="s">
        <v>17</v>
      </c>
      <c r="U9" s="317"/>
    </row>
    <row r="10" spans="2:21" ht="15" customHeight="1" x14ac:dyDescent="0.25">
      <c r="B10" s="23" t="s">
        <v>231</v>
      </c>
      <c r="C10" s="40">
        <v>46056</v>
      </c>
      <c r="D10" s="23" t="s">
        <v>300</v>
      </c>
      <c r="E10" s="234">
        <v>100</v>
      </c>
      <c r="F10" s="196">
        <f t="shared" si="0"/>
        <v>100</v>
      </c>
      <c r="G10" s="49">
        <f t="shared" si="1"/>
        <v>420.96</v>
      </c>
      <c r="H10" s="135" t="b">
        <v>1</v>
      </c>
      <c r="I10" s="36"/>
      <c r="J10"/>
      <c r="K10"/>
      <c r="L10" s="31"/>
      <c r="S10" s="31"/>
    </row>
    <row r="11" spans="2:21" x14ac:dyDescent="0.25">
      <c r="B11" s="23" t="s">
        <v>235</v>
      </c>
      <c r="C11" s="40">
        <v>46055</v>
      </c>
      <c r="D11" s="23" t="s">
        <v>301</v>
      </c>
      <c r="E11" s="234">
        <v>43.45</v>
      </c>
      <c r="F11" s="196">
        <f t="shared" si="0"/>
        <v>43.45</v>
      </c>
      <c r="G11" s="49">
        <f t="shared" si="1"/>
        <v>464.40999999999997</v>
      </c>
      <c r="H11" s="135" t="b">
        <v>1</v>
      </c>
      <c r="I11" s="36"/>
      <c r="J11"/>
      <c r="K11"/>
      <c r="L11" s="31"/>
      <c r="N11" s="218" t="str">
        <f>FEVRIER!P10</f>
        <v>Enveloppe</v>
      </c>
      <c r="O11" s="217" t="str">
        <f>FEVRIER!Q10</f>
        <v>Montant</v>
      </c>
      <c r="Q11" s="338" t="s">
        <v>51</v>
      </c>
      <c r="R11" s="338" t="s">
        <v>30</v>
      </c>
      <c r="S11" s="31"/>
      <c r="T11" s="218" t="str">
        <f>FEVRIER!P10</f>
        <v>Enveloppe</v>
      </c>
      <c r="U11" s="41" t="s">
        <v>28</v>
      </c>
    </row>
    <row r="12" spans="2:21" x14ac:dyDescent="0.25">
      <c r="B12" s="23" t="s">
        <v>204</v>
      </c>
      <c r="C12" s="40">
        <v>46054</v>
      </c>
      <c r="D12" s="23" t="s">
        <v>297</v>
      </c>
      <c r="E12" s="234">
        <v>35.6</v>
      </c>
      <c r="F12" s="196">
        <f t="shared" si="0"/>
        <v>35.6</v>
      </c>
      <c r="G12" s="49">
        <f t="shared" si="1"/>
        <v>500.01</v>
      </c>
      <c r="H12" s="135" t="b">
        <v>1</v>
      </c>
      <c r="I12" s="36"/>
      <c r="J12"/>
      <c r="K12"/>
      <c r="L12" s="31"/>
      <c r="N12" s="50" t="str">
        <f>FEVRIER!P11</f>
        <v>Alimentation</v>
      </c>
      <c r="O12" s="51">
        <f>FEVRIER!Q11</f>
        <v>800</v>
      </c>
      <c r="Q12" s="339" t="s">
        <v>26</v>
      </c>
      <c r="R12" s="340">
        <v>0</v>
      </c>
      <c r="S12" s="31"/>
      <c r="T12" s="50" t="str">
        <f>FEVRIER!P11</f>
        <v>Alimentation</v>
      </c>
      <c r="U12" s="51">
        <f t="shared" ref="U12:U25" si="2">IF(COUNTIF($Q$10:$Q$130,T12)=0,O12,O12-VLOOKUP(N12,$Q$11:$R$130,2,0))</f>
        <v>-681.95999999999981</v>
      </c>
    </row>
    <row r="13" spans="2:21" x14ac:dyDescent="0.25">
      <c r="B13" s="23" t="s">
        <v>231</v>
      </c>
      <c r="C13" s="40">
        <v>46054</v>
      </c>
      <c r="D13" s="23" t="s">
        <v>271</v>
      </c>
      <c r="E13" s="234">
        <v>24.94</v>
      </c>
      <c r="F13" s="196">
        <f t="shared" si="0"/>
        <v>24.94</v>
      </c>
      <c r="G13" s="49">
        <f t="shared" si="1"/>
        <v>524.95000000000005</v>
      </c>
      <c r="H13" s="135" t="b">
        <v>1</v>
      </c>
      <c r="I13" s="36"/>
      <c r="J13"/>
      <c r="K13"/>
      <c r="L13" s="31"/>
      <c r="N13" s="52" t="str">
        <f>FEVRIER!P12</f>
        <v>Garderie</v>
      </c>
      <c r="O13" s="53">
        <f>FEVRIER!Q12</f>
        <v>60</v>
      </c>
      <c r="Q13" s="341" t="s">
        <v>26</v>
      </c>
      <c r="R13" s="340">
        <v>0</v>
      </c>
      <c r="S13" s="31"/>
      <c r="T13" s="52" t="str">
        <f>FEVRIER!P12</f>
        <v>Garderie</v>
      </c>
      <c r="U13" s="51">
        <f t="shared" si="2"/>
        <v>-45.400000000000006</v>
      </c>
    </row>
    <row r="14" spans="2:21" x14ac:dyDescent="0.25">
      <c r="B14" s="23" t="s">
        <v>205</v>
      </c>
      <c r="C14" s="40">
        <v>46060</v>
      </c>
      <c r="D14" s="23" t="s">
        <v>276</v>
      </c>
      <c r="E14" s="234">
        <v>130</v>
      </c>
      <c r="F14" s="196">
        <f t="shared" si="0"/>
        <v>130</v>
      </c>
      <c r="G14" s="49">
        <f t="shared" si="1"/>
        <v>654.95000000000005</v>
      </c>
      <c r="H14" s="135" t="b">
        <v>1</v>
      </c>
      <c r="I14" s="36"/>
      <c r="J14"/>
      <c r="K14"/>
      <c r="L14" s="31"/>
      <c r="N14" s="52" t="str">
        <f>FEVRIER!P13</f>
        <v>Cantine</v>
      </c>
      <c r="O14" s="53">
        <f>FEVRIER!Q13</f>
        <v>180</v>
      </c>
      <c r="Q14" s="339" t="s">
        <v>204</v>
      </c>
      <c r="R14" s="340">
        <v>1481.9599999999998</v>
      </c>
      <c r="S14" s="31"/>
      <c r="T14" s="52" t="str">
        <f>FEVRIER!P13</f>
        <v>Cantine</v>
      </c>
      <c r="U14" s="51">
        <f t="shared" si="2"/>
        <v>-202.2</v>
      </c>
    </row>
    <row r="15" spans="2:21" ht="15" customHeight="1" x14ac:dyDescent="0.25">
      <c r="B15" s="23" t="s">
        <v>234</v>
      </c>
      <c r="C15" s="40">
        <v>46062</v>
      </c>
      <c r="D15" s="23" t="s">
        <v>308</v>
      </c>
      <c r="E15" s="234">
        <v>50</v>
      </c>
      <c r="F15" s="196">
        <f t="shared" si="0"/>
        <v>50</v>
      </c>
      <c r="G15" s="49">
        <f t="shared" si="1"/>
        <v>704.95</v>
      </c>
      <c r="H15" s="135" t="b">
        <v>1</v>
      </c>
      <c r="I15" s="36"/>
      <c r="J15"/>
      <c r="K15"/>
      <c r="L15" s="31"/>
      <c r="N15" s="52" t="str">
        <f>FEVRIER!P14</f>
        <v>Centre aéré</v>
      </c>
      <c r="O15" s="53">
        <f>FEVRIER!Q14</f>
        <v>230</v>
      </c>
      <c r="Q15" s="341" t="s">
        <v>289</v>
      </c>
      <c r="R15" s="340">
        <v>67.2</v>
      </c>
      <c r="S15" s="31"/>
      <c r="T15" s="52" t="str">
        <f>FEVRIER!P14</f>
        <v>Centre aéré</v>
      </c>
      <c r="U15" s="51">
        <f t="shared" si="2"/>
        <v>32</v>
      </c>
    </row>
    <row r="16" spans="2:21" ht="15" customHeight="1" x14ac:dyDescent="0.25">
      <c r="B16" s="23" t="s">
        <v>208</v>
      </c>
      <c r="C16" s="40">
        <v>46060</v>
      </c>
      <c r="D16" s="23" t="s">
        <v>309</v>
      </c>
      <c r="E16" s="234">
        <v>32.5</v>
      </c>
      <c r="F16" s="196">
        <f t="shared" si="0"/>
        <v>32.5</v>
      </c>
      <c r="G16" s="49">
        <f t="shared" si="1"/>
        <v>737.45</v>
      </c>
      <c r="H16" s="135" t="b">
        <v>1</v>
      </c>
      <c r="I16" s="36"/>
      <c r="J16"/>
      <c r="K16"/>
      <c r="L16" s="31"/>
      <c r="N16" s="52" t="str">
        <f>FEVRIER!P15</f>
        <v>Voiture</v>
      </c>
      <c r="O16" s="53">
        <f>FEVRIER!Q15</f>
        <v>100</v>
      </c>
      <c r="Q16" s="341" t="s">
        <v>298</v>
      </c>
      <c r="R16" s="340">
        <v>22.5</v>
      </c>
      <c r="S16" s="31"/>
      <c r="T16" s="52" t="str">
        <f>FEVRIER!P15</f>
        <v>Voiture</v>
      </c>
      <c r="U16" s="51">
        <f t="shared" si="2"/>
        <v>5</v>
      </c>
    </row>
    <row r="17" spans="2:21" ht="15" customHeight="1" x14ac:dyDescent="0.25">
      <c r="B17" s="23" t="s">
        <v>204</v>
      </c>
      <c r="C17" s="40">
        <v>46060</v>
      </c>
      <c r="D17" s="23" t="s">
        <v>282</v>
      </c>
      <c r="E17" s="234">
        <v>26.3</v>
      </c>
      <c r="F17" s="196">
        <f t="shared" si="0"/>
        <v>26.3</v>
      </c>
      <c r="G17" s="49">
        <f t="shared" si="1"/>
        <v>763.75</v>
      </c>
      <c r="H17" s="135" t="b">
        <v>1</v>
      </c>
      <c r="I17" s="36"/>
      <c r="J17"/>
      <c r="K17"/>
      <c r="L17" s="31"/>
      <c r="N17" s="52" t="str">
        <f>FEVRIER!P16</f>
        <v>Retrait</v>
      </c>
      <c r="O17" s="53">
        <f>FEVRIER!Q16</f>
        <v>300</v>
      </c>
      <c r="Q17" s="341" t="s">
        <v>293</v>
      </c>
      <c r="R17" s="340">
        <v>14.6</v>
      </c>
      <c r="S17" s="31"/>
      <c r="T17" s="52" t="str">
        <f>FEVRIER!P16</f>
        <v>Retrait</v>
      </c>
      <c r="U17" s="51">
        <f t="shared" si="2"/>
        <v>100</v>
      </c>
    </row>
    <row r="18" spans="2:21" ht="15" customHeight="1" x14ac:dyDescent="0.25">
      <c r="B18" s="23" t="s">
        <v>204</v>
      </c>
      <c r="C18" s="40">
        <v>46060</v>
      </c>
      <c r="D18" s="23" t="s">
        <v>268</v>
      </c>
      <c r="E18" s="234">
        <v>89.66</v>
      </c>
      <c r="F18" s="196">
        <f t="shared" si="0"/>
        <v>89.66</v>
      </c>
      <c r="G18" s="49">
        <f t="shared" si="1"/>
        <v>853.41</v>
      </c>
      <c r="H18" s="135" t="b">
        <v>1</v>
      </c>
      <c r="I18" s="36"/>
      <c r="J18"/>
      <c r="K18"/>
      <c r="L18" s="31"/>
      <c r="N18" s="52" t="str">
        <f>FEVRIER!P17</f>
        <v>Santé</v>
      </c>
      <c r="O18" s="53">
        <f>FEVRIER!Q17</f>
        <v>200</v>
      </c>
      <c r="Q18" s="341" t="s">
        <v>259</v>
      </c>
      <c r="R18" s="340">
        <v>672.3</v>
      </c>
      <c r="S18" s="31"/>
      <c r="T18" s="52" t="str">
        <f>FEVRIER!P17</f>
        <v>Santé</v>
      </c>
      <c r="U18" s="51">
        <f t="shared" si="2"/>
        <v>-173.96999999999997</v>
      </c>
    </row>
    <row r="19" spans="2:21" ht="15" customHeight="1" x14ac:dyDescent="0.25">
      <c r="B19" s="23" t="s">
        <v>204</v>
      </c>
      <c r="C19" s="40">
        <v>46062</v>
      </c>
      <c r="D19" s="23" t="s">
        <v>260</v>
      </c>
      <c r="E19" s="234">
        <v>86.99</v>
      </c>
      <c r="F19" s="196">
        <f t="shared" si="0"/>
        <v>86.99</v>
      </c>
      <c r="G19" s="49">
        <f t="shared" si="1"/>
        <v>940.4</v>
      </c>
      <c r="H19" s="135" t="b">
        <v>1</v>
      </c>
      <c r="I19" s="36"/>
      <c r="J19"/>
      <c r="K19"/>
      <c r="L19" s="31"/>
      <c r="N19" s="52" t="str">
        <f>FEVRIER!P18</f>
        <v>Beauté</v>
      </c>
      <c r="O19" s="53">
        <f>FEVRIER!Q18</f>
        <v>150</v>
      </c>
      <c r="Q19" s="341" t="s">
        <v>297</v>
      </c>
      <c r="R19" s="340">
        <v>35.6</v>
      </c>
      <c r="S19" s="31"/>
      <c r="T19" s="52" t="str">
        <f>FEVRIER!P18</f>
        <v>Beauté</v>
      </c>
      <c r="U19" s="51">
        <f t="shared" si="2"/>
        <v>34.5</v>
      </c>
    </row>
    <row r="20" spans="2:21" ht="15" customHeight="1" x14ac:dyDescent="0.25">
      <c r="B20" s="23" t="s">
        <v>228</v>
      </c>
      <c r="C20" s="40">
        <v>46072</v>
      </c>
      <c r="D20" s="23" t="s">
        <v>311</v>
      </c>
      <c r="E20" s="234">
        <v>105.4</v>
      </c>
      <c r="F20" s="196">
        <f t="shared" si="0"/>
        <v>105.4</v>
      </c>
      <c r="G20" s="49">
        <f t="shared" ref="G20:G49" si="3">IF(E20="","",G19+E20)</f>
        <v>1045.8</v>
      </c>
      <c r="H20" s="135" t="b">
        <v>1</v>
      </c>
      <c r="I20" s="36"/>
      <c r="J20"/>
      <c r="K20"/>
      <c r="L20" s="31"/>
      <c r="N20" s="52" t="str">
        <f>FEVRIER!P19</f>
        <v>Fêtes</v>
      </c>
      <c r="O20" s="53">
        <f>FEVRIER!Q19</f>
        <v>100</v>
      </c>
      <c r="Q20" s="341" t="s">
        <v>282</v>
      </c>
      <c r="R20" s="340">
        <v>26.3</v>
      </c>
      <c r="S20" s="31"/>
      <c r="T20" s="52" t="str">
        <f>FEVRIER!P19</f>
        <v>Fêtes</v>
      </c>
      <c r="U20" s="51">
        <f t="shared" si="2"/>
        <v>-104.94</v>
      </c>
    </row>
    <row r="21" spans="2:21" ht="15" customHeight="1" x14ac:dyDescent="0.25">
      <c r="B21" s="23" t="s">
        <v>229</v>
      </c>
      <c r="C21" s="40">
        <v>46072</v>
      </c>
      <c r="D21" s="23" t="s">
        <v>229</v>
      </c>
      <c r="E21" s="234">
        <v>382.2</v>
      </c>
      <c r="F21" s="196">
        <f t="shared" si="0"/>
        <v>382.2</v>
      </c>
      <c r="G21" s="49">
        <f t="shared" si="3"/>
        <v>1428</v>
      </c>
      <c r="H21" s="135" t="b">
        <v>1</v>
      </c>
      <c r="I21" s="36"/>
      <c r="J21"/>
      <c r="K21"/>
      <c r="L21" s="31"/>
      <c r="N21" s="52" t="str">
        <f>FEVRIER!P20</f>
        <v xml:space="preserve">Maison </v>
      </c>
      <c r="O21" s="53">
        <f>FEVRIER!Q20</f>
        <v>200</v>
      </c>
      <c r="Q21" s="341" t="s">
        <v>268</v>
      </c>
      <c r="R21" s="340">
        <v>89.66</v>
      </c>
      <c r="S21" s="31"/>
      <c r="T21" s="52" t="str">
        <f>FEVRIER!P20</f>
        <v xml:space="preserve">Maison </v>
      </c>
      <c r="U21" s="51">
        <f t="shared" si="2"/>
        <v>-651.36000000000013</v>
      </c>
    </row>
    <row r="22" spans="2:21" ht="15" customHeight="1" x14ac:dyDescent="0.25">
      <c r="B22" s="23" t="s">
        <v>230</v>
      </c>
      <c r="C22" s="40">
        <v>46072</v>
      </c>
      <c r="D22" s="23" t="s">
        <v>321</v>
      </c>
      <c r="E22" s="234">
        <v>198</v>
      </c>
      <c r="F22" s="196">
        <f t="shared" si="0"/>
        <v>198</v>
      </c>
      <c r="G22" s="49">
        <f t="shared" si="3"/>
        <v>1626</v>
      </c>
      <c r="H22" s="135" t="b">
        <v>1</v>
      </c>
      <c r="I22" s="36"/>
      <c r="J22"/>
      <c r="K22"/>
      <c r="L22" s="31"/>
      <c r="N22" s="52" t="str">
        <f>FEVRIER!P21</f>
        <v>Sorties</v>
      </c>
      <c r="O22" s="53">
        <f>FEVRIER!Q21</f>
        <v>150</v>
      </c>
      <c r="Q22" s="341" t="s">
        <v>260</v>
      </c>
      <c r="R22" s="340">
        <v>160.13999999999999</v>
      </c>
      <c r="S22" s="31"/>
      <c r="T22" s="52" t="str">
        <f>FEVRIER!P21</f>
        <v>Sorties</v>
      </c>
      <c r="U22" s="51">
        <f t="shared" si="2"/>
        <v>-111.30000000000001</v>
      </c>
    </row>
    <row r="23" spans="2:21" ht="15" customHeight="1" x14ac:dyDescent="0.25">
      <c r="B23" s="23" t="s">
        <v>204</v>
      </c>
      <c r="C23" s="40">
        <v>46066</v>
      </c>
      <c r="D23" s="23" t="s">
        <v>259</v>
      </c>
      <c r="E23" s="234">
        <v>21.55</v>
      </c>
      <c r="F23" s="196">
        <f t="shared" si="0"/>
        <v>21.55</v>
      </c>
      <c r="G23" s="49">
        <f t="shared" si="3"/>
        <v>1647.55</v>
      </c>
      <c r="H23" s="135" t="b">
        <v>1</v>
      </c>
      <c r="I23" s="36"/>
      <c r="J23"/>
      <c r="K23"/>
      <c r="L23" s="31"/>
      <c r="N23" s="52" t="str">
        <f>FEVRIER!P22</f>
        <v>Sport</v>
      </c>
      <c r="O23" s="53">
        <f>FEVRIER!Q22</f>
        <v>150</v>
      </c>
      <c r="Q23" s="341" t="s">
        <v>272</v>
      </c>
      <c r="R23" s="340">
        <v>151.23000000000002</v>
      </c>
      <c r="S23" s="31"/>
      <c r="T23" s="52" t="str">
        <f>FEVRIER!P22</f>
        <v>Sport</v>
      </c>
      <c r="U23" s="51">
        <f t="shared" si="2"/>
        <v>87.5</v>
      </c>
    </row>
    <row r="24" spans="2:21" ht="15" customHeight="1" x14ac:dyDescent="0.25">
      <c r="B24" s="23" t="s">
        <v>204</v>
      </c>
      <c r="C24" s="40">
        <v>46066</v>
      </c>
      <c r="D24" s="23" t="s">
        <v>259</v>
      </c>
      <c r="E24" s="234">
        <v>34.549999999999997</v>
      </c>
      <c r="F24" s="196">
        <f t="shared" si="0"/>
        <v>34.549999999999997</v>
      </c>
      <c r="G24" s="49">
        <f t="shared" si="3"/>
        <v>1682.1</v>
      </c>
      <c r="H24" s="135" t="b">
        <v>1</v>
      </c>
      <c r="I24" s="36"/>
      <c r="J24"/>
      <c r="K24"/>
      <c r="L24" s="31"/>
      <c r="N24" s="52" t="str">
        <f>FEVRIER!P23</f>
        <v>Vêtements</v>
      </c>
      <c r="O24" s="53">
        <f>FEVRIER!Q23</f>
        <v>0</v>
      </c>
      <c r="Q24" s="341" t="s">
        <v>279</v>
      </c>
      <c r="R24" s="340">
        <v>22.74</v>
      </c>
      <c r="S24" s="31"/>
      <c r="T24" s="52" t="str">
        <f>FEVRIER!P23</f>
        <v>Vêtements</v>
      </c>
      <c r="U24" s="51">
        <f t="shared" si="2"/>
        <v>-43.45</v>
      </c>
    </row>
    <row r="25" spans="2:21" x14ac:dyDescent="0.25">
      <c r="B25" s="23" t="s">
        <v>232</v>
      </c>
      <c r="C25" s="40">
        <v>46071</v>
      </c>
      <c r="D25" s="23" t="s">
        <v>241</v>
      </c>
      <c r="E25" s="234">
        <v>5.52</v>
      </c>
      <c r="F25" s="196">
        <f t="shared" si="0"/>
        <v>5.52</v>
      </c>
      <c r="G25" s="49">
        <f t="shared" si="3"/>
        <v>1687.62</v>
      </c>
      <c r="H25" s="135" t="b">
        <v>1</v>
      </c>
      <c r="I25" s="36"/>
      <c r="J25"/>
      <c r="K25"/>
      <c r="N25" s="54" t="str">
        <f>FEVRIER!P24</f>
        <v>Vacances</v>
      </c>
      <c r="O25" s="55">
        <f>FEVRIER!Q24</f>
        <v>0</v>
      </c>
      <c r="Q25" s="341" t="s">
        <v>317</v>
      </c>
      <c r="R25" s="340">
        <v>20.49</v>
      </c>
      <c r="S25" s="31"/>
      <c r="T25" s="54" t="str">
        <f>FEVRIER!P24</f>
        <v>Vacances</v>
      </c>
      <c r="U25" s="51">
        <f t="shared" si="2"/>
        <v>0</v>
      </c>
    </row>
    <row r="26" spans="2:21" x14ac:dyDescent="0.25">
      <c r="B26" s="23" t="s">
        <v>232</v>
      </c>
      <c r="C26" s="40">
        <v>46070</v>
      </c>
      <c r="D26" s="23" t="s">
        <v>312</v>
      </c>
      <c r="E26" s="234">
        <v>7.5</v>
      </c>
      <c r="F26" s="196">
        <f t="shared" si="0"/>
        <v>7.5</v>
      </c>
      <c r="G26" s="49">
        <f t="shared" si="3"/>
        <v>1695.12</v>
      </c>
      <c r="H26" s="135" t="b">
        <v>1</v>
      </c>
      <c r="I26" s="36"/>
      <c r="J26"/>
      <c r="K26"/>
      <c r="Q26" s="341" t="s">
        <v>323</v>
      </c>
      <c r="R26" s="340">
        <v>58.2</v>
      </c>
      <c r="S26" s="31"/>
    </row>
    <row r="27" spans="2:21" x14ac:dyDescent="0.25">
      <c r="B27" s="23" t="s">
        <v>204</v>
      </c>
      <c r="C27" s="40">
        <v>46067</v>
      </c>
      <c r="D27" s="23" t="s">
        <v>272</v>
      </c>
      <c r="E27" s="234">
        <v>38.21</v>
      </c>
      <c r="F27" s="196">
        <f t="shared" si="0"/>
        <v>38.21</v>
      </c>
      <c r="G27" s="49">
        <f t="shared" si="3"/>
        <v>1733.33</v>
      </c>
      <c r="H27" s="135" t="b">
        <v>1</v>
      </c>
      <c r="I27" s="36"/>
      <c r="J27"/>
      <c r="K27"/>
      <c r="Q27" s="341" t="s">
        <v>329</v>
      </c>
      <c r="R27" s="340">
        <v>118</v>
      </c>
      <c r="S27" s="31"/>
    </row>
    <row r="28" spans="2:21" x14ac:dyDescent="0.25">
      <c r="B28" s="23" t="s">
        <v>232</v>
      </c>
      <c r="C28" s="40">
        <v>46068</v>
      </c>
      <c r="D28" s="23" t="s">
        <v>313</v>
      </c>
      <c r="E28" s="234">
        <v>304.8</v>
      </c>
      <c r="F28" s="196">
        <f t="shared" si="0"/>
        <v>304.8</v>
      </c>
      <c r="G28" s="49">
        <f t="shared" si="3"/>
        <v>2038.1299999999999</v>
      </c>
      <c r="H28" s="135" t="b">
        <v>1</v>
      </c>
      <c r="I28" s="36"/>
      <c r="J28"/>
      <c r="K28"/>
      <c r="Q28" s="341" t="s">
        <v>332</v>
      </c>
      <c r="R28" s="340">
        <v>23</v>
      </c>
      <c r="S28" s="31"/>
    </row>
    <row r="29" spans="2:21" x14ac:dyDescent="0.25">
      <c r="B29" s="23" t="s">
        <v>231</v>
      </c>
      <c r="C29" s="40">
        <v>46067</v>
      </c>
      <c r="D29" s="23" t="s">
        <v>314</v>
      </c>
      <c r="E29" s="234">
        <v>80</v>
      </c>
      <c r="F29" s="196">
        <f t="shared" si="0"/>
        <v>80</v>
      </c>
      <c r="G29" s="49">
        <f t="shared" si="3"/>
        <v>2118.13</v>
      </c>
      <c r="H29" s="135" t="b">
        <v>1</v>
      </c>
      <c r="I29" s="36"/>
      <c r="J29"/>
      <c r="K29"/>
      <c r="Q29" s="339" t="s">
        <v>233</v>
      </c>
      <c r="R29" s="340">
        <v>261.3</v>
      </c>
      <c r="S29" s="31"/>
    </row>
    <row r="30" spans="2:21" x14ac:dyDescent="0.25">
      <c r="B30" s="23" t="s">
        <v>204</v>
      </c>
      <c r="C30" s="40">
        <v>46069</v>
      </c>
      <c r="D30" s="23" t="s">
        <v>260</v>
      </c>
      <c r="E30" s="234">
        <v>73.150000000000006</v>
      </c>
      <c r="F30" s="196">
        <f t="shared" si="0"/>
        <v>73.150000000000006</v>
      </c>
      <c r="G30" s="49">
        <f t="shared" si="3"/>
        <v>2191.2800000000002</v>
      </c>
      <c r="H30" s="135" t="b">
        <v>1</v>
      </c>
      <c r="I30" s="36"/>
      <c r="J30"/>
      <c r="K30"/>
      <c r="Q30" s="341" t="s">
        <v>299</v>
      </c>
      <c r="R30" s="340">
        <v>50</v>
      </c>
      <c r="S30" s="31"/>
    </row>
    <row r="31" spans="2:21" x14ac:dyDescent="0.25">
      <c r="B31" s="23" t="s">
        <v>208</v>
      </c>
      <c r="C31" s="40">
        <v>46067</v>
      </c>
      <c r="D31" s="23" t="s">
        <v>315</v>
      </c>
      <c r="E31" s="234">
        <v>65</v>
      </c>
      <c r="F31" s="196">
        <f t="shared" si="0"/>
        <v>65</v>
      </c>
      <c r="G31" s="49">
        <f t="shared" si="3"/>
        <v>2256.2800000000002</v>
      </c>
      <c r="H31" s="135" t="b">
        <v>1</v>
      </c>
      <c r="I31" s="36"/>
      <c r="J31"/>
      <c r="K31"/>
      <c r="Q31" s="341" t="s">
        <v>316</v>
      </c>
      <c r="R31" s="340">
        <v>30.5</v>
      </c>
      <c r="S31" s="31"/>
    </row>
    <row r="32" spans="2:21" x14ac:dyDescent="0.25">
      <c r="B32" s="23" t="s">
        <v>204</v>
      </c>
      <c r="C32" s="40">
        <v>46066</v>
      </c>
      <c r="D32" s="23" t="s">
        <v>259</v>
      </c>
      <c r="E32" s="234">
        <v>60.64</v>
      </c>
      <c r="F32" s="196">
        <f t="shared" si="0"/>
        <v>60.64</v>
      </c>
      <c r="G32" s="49">
        <f t="shared" si="3"/>
        <v>2316.92</v>
      </c>
      <c r="H32" s="135" t="b">
        <v>1</v>
      </c>
      <c r="I32" s="36"/>
      <c r="J32"/>
      <c r="K32"/>
      <c r="Q32" s="341" t="s">
        <v>318</v>
      </c>
      <c r="R32" s="340">
        <v>11.2</v>
      </c>
      <c r="S32" s="31"/>
    </row>
    <row r="33" spans="2:19" x14ac:dyDescent="0.25">
      <c r="B33" s="23" t="s">
        <v>232</v>
      </c>
      <c r="C33" s="40">
        <v>46068</v>
      </c>
      <c r="D33" s="23" t="s">
        <v>271</v>
      </c>
      <c r="E33" s="234">
        <v>36.89</v>
      </c>
      <c r="F33" s="196">
        <f t="shared" si="0"/>
        <v>36.89</v>
      </c>
      <c r="G33" s="49">
        <f t="shared" si="3"/>
        <v>2353.81</v>
      </c>
      <c r="H33" s="135" t="b">
        <v>1</v>
      </c>
      <c r="I33" s="36"/>
      <c r="J33"/>
      <c r="K33"/>
      <c r="Q33" s="341" t="s">
        <v>322</v>
      </c>
      <c r="R33" s="340">
        <v>112.4</v>
      </c>
      <c r="S33" s="31"/>
    </row>
    <row r="34" spans="2:19" x14ac:dyDescent="0.25">
      <c r="B34" s="23" t="s">
        <v>233</v>
      </c>
      <c r="C34" s="40">
        <v>46066</v>
      </c>
      <c r="D34" s="23" t="s">
        <v>316</v>
      </c>
      <c r="E34" s="234">
        <v>30.5</v>
      </c>
      <c r="F34" s="196">
        <f t="shared" si="0"/>
        <v>30.5</v>
      </c>
      <c r="G34" s="49">
        <f t="shared" si="3"/>
        <v>2384.31</v>
      </c>
      <c r="H34" s="135" t="b">
        <v>1</v>
      </c>
      <c r="I34" s="36"/>
      <c r="J34"/>
      <c r="K34"/>
      <c r="Q34" s="341" t="s">
        <v>326</v>
      </c>
      <c r="R34" s="340">
        <v>16</v>
      </c>
      <c r="S34" s="31"/>
    </row>
    <row r="35" spans="2:19" x14ac:dyDescent="0.25">
      <c r="B35" s="23" t="s">
        <v>204</v>
      </c>
      <c r="C35" s="40">
        <v>46067</v>
      </c>
      <c r="D35" s="23" t="s">
        <v>279</v>
      </c>
      <c r="E35" s="234">
        <v>22.74</v>
      </c>
      <c r="F35" s="196">
        <f t="shared" si="0"/>
        <v>22.74</v>
      </c>
      <c r="G35" s="49">
        <f t="shared" si="3"/>
        <v>2407.0499999999997</v>
      </c>
      <c r="H35" s="135" t="b">
        <v>1</v>
      </c>
      <c r="I35" s="36"/>
      <c r="J35"/>
      <c r="K35"/>
      <c r="Q35" s="341" t="s">
        <v>327</v>
      </c>
      <c r="R35" s="340">
        <v>41.2</v>
      </c>
      <c r="S35" s="31"/>
    </row>
    <row r="36" spans="2:19" x14ac:dyDescent="0.25">
      <c r="B36" s="23" t="s">
        <v>204</v>
      </c>
      <c r="C36" s="40">
        <v>46067</v>
      </c>
      <c r="D36" s="23" t="s">
        <v>317</v>
      </c>
      <c r="E36" s="234">
        <v>20.49</v>
      </c>
      <c r="F36" s="196">
        <f t="shared" si="0"/>
        <v>20.49</v>
      </c>
      <c r="G36" s="49">
        <f t="shared" si="3"/>
        <v>2427.5399999999995</v>
      </c>
      <c r="H36" s="135" t="b">
        <v>1</v>
      </c>
      <c r="I36" s="36"/>
      <c r="J36"/>
      <c r="K36"/>
      <c r="Q36" s="339" t="s">
        <v>231</v>
      </c>
      <c r="R36" s="340">
        <v>204.94</v>
      </c>
      <c r="S36" s="31"/>
    </row>
    <row r="37" spans="2:19" x14ac:dyDescent="0.25">
      <c r="B37" s="23" t="s">
        <v>204</v>
      </c>
      <c r="C37" s="40">
        <v>46065</v>
      </c>
      <c r="D37" s="23" t="s">
        <v>272</v>
      </c>
      <c r="E37" s="234">
        <v>20.48</v>
      </c>
      <c r="F37" s="196">
        <f t="shared" ref="F37:F68" si="4">IF(E37="","",E37+0)</f>
        <v>20.48</v>
      </c>
      <c r="G37" s="49">
        <f t="shared" si="3"/>
        <v>2448.0199999999995</v>
      </c>
      <c r="H37" s="135" t="b">
        <v>1</v>
      </c>
      <c r="I37" s="36"/>
      <c r="J37"/>
      <c r="K37"/>
      <c r="Q37" s="341" t="s">
        <v>300</v>
      </c>
      <c r="R37" s="340">
        <v>100</v>
      </c>
      <c r="S37" s="31"/>
    </row>
    <row r="38" spans="2:19" x14ac:dyDescent="0.25">
      <c r="B38" s="23" t="s">
        <v>233</v>
      </c>
      <c r="C38" s="40">
        <v>46067</v>
      </c>
      <c r="D38" s="23" t="s">
        <v>318</v>
      </c>
      <c r="E38" s="234">
        <v>11.2</v>
      </c>
      <c r="F38" s="196">
        <f t="shared" si="4"/>
        <v>11.2</v>
      </c>
      <c r="G38" s="49">
        <f t="shared" si="3"/>
        <v>2459.2199999999993</v>
      </c>
      <c r="H38" s="135" t="b">
        <v>1</v>
      </c>
      <c r="I38" s="36"/>
      <c r="J38"/>
      <c r="K38"/>
      <c r="Q38" s="341" t="s">
        <v>271</v>
      </c>
      <c r="R38" s="340">
        <v>24.94</v>
      </c>
      <c r="S38" s="31"/>
    </row>
    <row r="39" spans="2:19" x14ac:dyDescent="0.25">
      <c r="B39" s="23" t="s">
        <v>207</v>
      </c>
      <c r="C39" s="40">
        <v>46067</v>
      </c>
      <c r="D39" s="23" t="s">
        <v>207</v>
      </c>
      <c r="E39" s="234">
        <v>40</v>
      </c>
      <c r="F39" s="196">
        <f t="shared" si="4"/>
        <v>40</v>
      </c>
      <c r="G39" s="49">
        <f t="shared" si="3"/>
        <v>2499.2199999999993</v>
      </c>
      <c r="H39" s="135" t="b">
        <v>1</v>
      </c>
      <c r="I39" s="36"/>
      <c r="J39"/>
      <c r="K39"/>
      <c r="Q39" s="341" t="s">
        <v>314</v>
      </c>
      <c r="R39" s="340">
        <v>80</v>
      </c>
      <c r="S39" s="31"/>
    </row>
    <row r="40" spans="2:19" x14ac:dyDescent="0.25">
      <c r="B40" s="23" t="s">
        <v>204</v>
      </c>
      <c r="C40" s="40">
        <v>46062</v>
      </c>
      <c r="D40" s="23" t="s">
        <v>272</v>
      </c>
      <c r="E40" s="234">
        <v>73.739999999999995</v>
      </c>
      <c r="F40" s="196">
        <f t="shared" si="4"/>
        <v>73.739999999999995</v>
      </c>
      <c r="G40" s="49">
        <f t="shared" si="3"/>
        <v>2572.9599999999991</v>
      </c>
      <c r="H40" s="135" t="b">
        <v>1</v>
      </c>
      <c r="I40" s="36"/>
      <c r="J40"/>
      <c r="K40"/>
      <c r="Q40" s="339" t="s">
        <v>235</v>
      </c>
      <c r="R40" s="340">
        <v>43.45</v>
      </c>
      <c r="S40" s="31"/>
    </row>
    <row r="41" spans="2:19" x14ac:dyDescent="0.25">
      <c r="B41" s="23" t="s">
        <v>205</v>
      </c>
      <c r="C41" s="40">
        <v>46065</v>
      </c>
      <c r="D41" s="23" t="s">
        <v>267</v>
      </c>
      <c r="E41" s="234">
        <v>67.959999999999994</v>
      </c>
      <c r="F41" s="196">
        <f t="shared" si="4"/>
        <v>67.959999999999994</v>
      </c>
      <c r="G41" s="49">
        <f t="shared" si="3"/>
        <v>2640.9199999999992</v>
      </c>
      <c r="H41" s="135" t="b">
        <v>1</v>
      </c>
      <c r="I41" s="36"/>
      <c r="J41"/>
      <c r="K41"/>
      <c r="Q41" s="341" t="s">
        <v>301</v>
      </c>
      <c r="R41" s="340">
        <v>43.45</v>
      </c>
      <c r="S41" s="31"/>
    </row>
    <row r="42" spans="2:19" x14ac:dyDescent="0.25">
      <c r="B42" s="23" t="s">
        <v>232</v>
      </c>
      <c r="C42" s="40">
        <v>46065</v>
      </c>
      <c r="D42" s="23" t="s">
        <v>271</v>
      </c>
      <c r="E42" s="234">
        <v>6.99</v>
      </c>
      <c r="F42" s="196">
        <f t="shared" si="4"/>
        <v>6.99</v>
      </c>
      <c r="G42" s="49">
        <f t="shared" si="3"/>
        <v>2647.9099999999989</v>
      </c>
      <c r="H42" s="135" t="b">
        <v>1</v>
      </c>
      <c r="I42" s="36"/>
      <c r="J42"/>
      <c r="K42"/>
      <c r="Q42" s="339" t="s">
        <v>205</v>
      </c>
      <c r="R42" s="340">
        <v>373.96999999999997</v>
      </c>
      <c r="S42" s="31"/>
    </row>
    <row r="43" spans="2:19" x14ac:dyDescent="0.25">
      <c r="B43" s="23" t="s">
        <v>204</v>
      </c>
      <c r="C43" s="40">
        <v>46073</v>
      </c>
      <c r="D43" s="23" t="s">
        <v>259</v>
      </c>
      <c r="E43" s="234">
        <v>126.9</v>
      </c>
      <c r="F43" s="196">
        <f t="shared" si="4"/>
        <v>126.9</v>
      </c>
      <c r="G43" s="49">
        <f t="shared" si="3"/>
        <v>2774.809999999999</v>
      </c>
      <c r="H43" s="135" t="b">
        <v>1</v>
      </c>
      <c r="I43" s="36"/>
      <c r="J43"/>
      <c r="K43"/>
      <c r="Q43" s="341" t="s">
        <v>276</v>
      </c>
      <c r="R43" s="340">
        <v>260</v>
      </c>
      <c r="S43" s="31"/>
    </row>
    <row r="44" spans="2:19" x14ac:dyDescent="0.25">
      <c r="B44" s="23" t="s">
        <v>232</v>
      </c>
      <c r="C44" s="40">
        <v>46071</v>
      </c>
      <c r="D44" s="23" t="s">
        <v>319</v>
      </c>
      <c r="E44" s="234">
        <v>65.2</v>
      </c>
      <c r="F44" s="196">
        <f t="shared" si="4"/>
        <v>65.2</v>
      </c>
      <c r="G44" s="49">
        <f t="shared" si="3"/>
        <v>2840.0099999999989</v>
      </c>
      <c r="H44" s="135" t="b">
        <v>1</v>
      </c>
      <c r="I44" s="36"/>
      <c r="J44"/>
      <c r="K44"/>
      <c r="Q44" s="341" t="s">
        <v>267</v>
      </c>
      <c r="R44" s="340">
        <v>67.959999999999994</v>
      </c>
      <c r="S44" s="31"/>
    </row>
    <row r="45" spans="2:19" x14ac:dyDescent="0.25">
      <c r="B45" s="23" t="s">
        <v>206</v>
      </c>
      <c r="C45" s="40">
        <v>46073</v>
      </c>
      <c r="D45" s="23" t="s">
        <v>278</v>
      </c>
      <c r="E45" s="234">
        <v>89</v>
      </c>
      <c r="F45" s="196">
        <f t="shared" si="4"/>
        <v>89</v>
      </c>
      <c r="G45" s="49">
        <f t="shared" si="3"/>
        <v>2929.0099999999989</v>
      </c>
      <c r="H45" s="135" t="b">
        <v>1</v>
      </c>
      <c r="I45" s="36"/>
      <c r="J45" s="36"/>
      <c r="K45" s="36"/>
      <c r="Q45" s="341" t="s">
        <v>328</v>
      </c>
      <c r="R45" s="340">
        <v>35</v>
      </c>
      <c r="S45" s="31"/>
    </row>
    <row r="46" spans="2:19" x14ac:dyDescent="0.25">
      <c r="B46" s="23" t="s">
        <v>204</v>
      </c>
      <c r="C46" s="40">
        <v>46079</v>
      </c>
      <c r="D46" s="23" t="s">
        <v>259</v>
      </c>
      <c r="E46" s="234">
        <v>212.02</v>
      </c>
      <c r="F46" s="196">
        <f t="shared" si="4"/>
        <v>212.02</v>
      </c>
      <c r="G46" s="49">
        <f t="shared" si="3"/>
        <v>3141.0299999999988</v>
      </c>
      <c r="H46" s="135" t="b">
        <v>1</v>
      </c>
      <c r="I46" s="36"/>
      <c r="J46" s="36"/>
      <c r="K46" s="36"/>
      <c r="Q46" s="341" t="s">
        <v>283</v>
      </c>
      <c r="R46" s="340">
        <v>11.01</v>
      </c>
      <c r="S46" s="31"/>
    </row>
    <row r="47" spans="2:19" x14ac:dyDescent="0.25">
      <c r="B47" s="23" t="s">
        <v>204</v>
      </c>
      <c r="C47" s="40">
        <v>46079</v>
      </c>
      <c r="D47" s="23" t="s">
        <v>259</v>
      </c>
      <c r="E47" s="234">
        <v>49.98</v>
      </c>
      <c r="F47" s="196">
        <f t="shared" si="4"/>
        <v>49.98</v>
      </c>
      <c r="G47" s="49">
        <f t="shared" si="3"/>
        <v>3191.0099999999989</v>
      </c>
      <c r="H47" s="135" t="b">
        <v>1</v>
      </c>
      <c r="I47" s="36"/>
      <c r="J47" s="36"/>
      <c r="K47" s="36"/>
      <c r="Q47" s="339" t="s">
        <v>234</v>
      </c>
      <c r="R47" s="340">
        <v>62.5</v>
      </c>
      <c r="S47" s="31"/>
    </row>
    <row r="48" spans="2:19" x14ac:dyDescent="0.25">
      <c r="B48" s="23" t="s">
        <v>233</v>
      </c>
      <c r="C48" s="40">
        <v>46080</v>
      </c>
      <c r="D48" s="23" t="s">
        <v>322</v>
      </c>
      <c r="E48" s="234">
        <v>112.4</v>
      </c>
      <c r="F48" s="196">
        <f t="shared" si="4"/>
        <v>112.4</v>
      </c>
      <c r="G48" s="49">
        <f t="shared" si="3"/>
        <v>3303.4099999999989</v>
      </c>
      <c r="H48" s="135" t="b">
        <v>1</v>
      </c>
      <c r="I48" s="36"/>
      <c r="J48" s="36"/>
      <c r="K48" s="36"/>
      <c r="Q48" s="341" t="s">
        <v>308</v>
      </c>
      <c r="R48" s="340">
        <v>50</v>
      </c>
      <c r="S48" s="31"/>
    </row>
    <row r="49" spans="2:19" x14ac:dyDescent="0.25">
      <c r="B49" s="23" t="s">
        <v>204</v>
      </c>
      <c r="C49" s="40">
        <v>46078</v>
      </c>
      <c r="D49" s="23" t="s">
        <v>323</v>
      </c>
      <c r="E49" s="234">
        <v>58.2</v>
      </c>
      <c r="F49" s="196">
        <f t="shared" si="4"/>
        <v>58.2</v>
      </c>
      <c r="G49" s="49">
        <f t="shared" si="3"/>
        <v>3361.6099999999988</v>
      </c>
      <c r="H49" s="135" t="b">
        <v>1</v>
      </c>
      <c r="I49" s="36"/>
      <c r="J49" s="36"/>
      <c r="K49" s="36"/>
      <c r="Q49" s="341" t="s">
        <v>333</v>
      </c>
      <c r="R49" s="340">
        <v>7.5</v>
      </c>
      <c r="S49" s="31"/>
    </row>
    <row r="50" spans="2:19" x14ac:dyDescent="0.25">
      <c r="B50" s="23" t="s">
        <v>207</v>
      </c>
      <c r="C50" s="40">
        <v>46078</v>
      </c>
      <c r="D50" s="23" t="s">
        <v>207</v>
      </c>
      <c r="E50" s="234">
        <v>160</v>
      </c>
      <c r="F50" s="196">
        <f t="shared" si="4"/>
        <v>160</v>
      </c>
      <c r="G50" s="49">
        <f t="shared" ref="G50:G81" si="5">IF(E50="","",G49+E50)</f>
        <v>3521.6099999999988</v>
      </c>
      <c r="H50" s="135" t="b">
        <v>1</v>
      </c>
      <c r="I50" s="36"/>
      <c r="J50" s="36"/>
      <c r="K50" s="36"/>
      <c r="Q50" s="341" t="s">
        <v>334</v>
      </c>
      <c r="R50" s="340">
        <v>5</v>
      </c>
      <c r="S50" s="31"/>
    </row>
    <row r="51" spans="2:19" x14ac:dyDescent="0.25">
      <c r="B51" s="23" t="s">
        <v>208</v>
      </c>
      <c r="C51" s="40">
        <v>46077</v>
      </c>
      <c r="D51" s="23" t="s">
        <v>324</v>
      </c>
      <c r="E51" s="234">
        <v>18</v>
      </c>
      <c r="F51" s="196">
        <f t="shared" si="4"/>
        <v>18</v>
      </c>
      <c r="G51" s="49">
        <f t="shared" si="5"/>
        <v>3539.6099999999988</v>
      </c>
      <c r="H51" s="135" t="b">
        <v>1</v>
      </c>
      <c r="I51" s="36"/>
      <c r="J51" s="36"/>
      <c r="K51" s="36"/>
      <c r="Q51" s="339" t="s">
        <v>208</v>
      </c>
      <c r="R51" s="340">
        <v>115.5</v>
      </c>
      <c r="S51" s="31"/>
    </row>
    <row r="52" spans="2:19" x14ac:dyDescent="0.25">
      <c r="B52" s="23" t="s">
        <v>206</v>
      </c>
      <c r="C52" s="40">
        <v>46075</v>
      </c>
      <c r="D52" s="23" t="s">
        <v>325</v>
      </c>
      <c r="E52" s="234">
        <v>6</v>
      </c>
      <c r="F52" s="196">
        <f t="shared" si="4"/>
        <v>6</v>
      </c>
      <c r="G52" s="49">
        <f t="shared" si="5"/>
        <v>3545.6099999999988</v>
      </c>
      <c r="H52" s="135" t="b">
        <v>1</v>
      </c>
      <c r="I52" s="36"/>
      <c r="J52" s="36"/>
      <c r="K52" s="36"/>
      <c r="Q52" s="341" t="s">
        <v>309</v>
      </c>
      <c r="R52" s="340">
        <v>32.5</v>
      </c>
      <c r="S52" s="31"/>
    </row>
    <row r="53" spans="2:19" x14ac:dyDescent="0.25">
      <c r="B53" s="23" t="s">
        <v>233</v>
      </c>
      <c r="C53" s="40">
        <v>46075</v>
      </c>
      <c r="D53" s="23" t="s">
        <v>326</v>
      </c>
      <c r="E53" s="234">
        <v>16</v>
      </c>
      <c r="F53" s="196">
        <f t="shared" si="4"/>
        <v>16</v>
      </c>
      <c r="G53" s="49">
        <f t="shared" si="5"/>
        <v>3561.6099999999988</v>
      </c>
      <c r="H53" s="135" t="b">
        <v>1</v>
      </c>
      <c r="I53" s="36"/>
      <c r="J53" s="36"/>
      <c r="K53" s="36"/>
      <c r="Q53" s="341" t="s">
        <v>315</v>
      </c>
      <c r="R53" s="340">
        <v>65</v>
      </c>
      <c r="S53" s="31"/>
    </row>
    <row r="54" spans="2:19" x14ac:dyDescent="0.25">
      <c r="B54" s="23" t="s">
        <v>233</v>
      </c>
      <c r="C54" s="40">
        <v>46075</v>
      </c>
      <c r="D54" s="23" t="s">
        <v>327</v>
      </c>
      <c r="E54" s="234">
        <v>41.2</v>
      </c>
      <c r="F54" s="196">
        <f t="shared" si="4"/>
        <v>41.2</v>
      </c>
      <c r="G54" s="49">
        <f t="shared" si="5"/>
        <v>3602.8099999999986</v>
      </c>
      <c r="H54" s="135" t="b">
        <v>1</v>
      </c>
      <c r="I54" s="36"/>
      <c r="J54" s="36"/>
      <c r="K54" s="36"/>
      <c r="Q54" s="341" t="s">
        <v>324</v>
      </c>
      <c r="R54" s="340">
        <v>18</v>
      </c>
      <c r="S54" s="31"/>
    </row>
    <row r="55" spans="2:19" x14ac:dyDescent="0.25">
      <c r="B55" s="23" t="s">
        <v>205</v>
      </c>
      <c r="C55" s="40">
        <v>46076</v>
      </c>
      <c r="D55" s="23" t="s">
        <v>328</v>
      </c>
      <c r="E55" s="234">
        <v>35</v>
      </c>
      <c r="F55" s="196">
        <f t="shared" si="4"/>
        <v>35</v>
      </c>
      <c r="G55" s="49">
        <f t="shared" si="5"/>
        <v>3637.8099999999986</v>
      </c>
      <c r="H55" s="135" t="b">
        <v>1</v>
      </c>
      <c r="I55" s="36"/>
      <c r="J55" s="36"/>
      <c r="K55" s="36"/>
      <c r="Q55" s="339" t="s">
        <v>228</v>
      </c>
      <c r="R55" s="340">
        <v>105.4</v>
      </c>
      <c r="S55" s="31"/>
    </row>
    <row r="56" spans="2:19" x14ac:dyDescent="0.25">
      <c r="B56" s="23" t="s">
        <v>205</v>
      </c>
      <c r="C56" s="40">
        <v>46081</v>
      </c>
      <c r="D56" s="23" t="s">
        <v>276</v>
      </c>
      <c r="E56" s="234">
        <v>130</v>
      </c>
      <c r="F56" s="196">
        <f t="shared" si="4"/>
        <v>130</v>
      </c>
      <c r="G56" s="49">
        <f t="shared" si="5"/>
        <v>3767.8099999999986</v>
      </c>
      <c r="H56" s="135" t="b">
        <v>1</v>
      </c>
      <c r="I56" s="36"/>
      <c r="J56" s="36"/>
      <c r="K56" s="36"/>
      <c r="Q56" s="341" t="s">
        <v>311</v>
      </c>
      <c r="R56" s="340">
        <v>105.4</v>
      </c>
      <c r="S56" s="31"/>
    </row>
    <row r="57" spans="2:19" x14ac:dyDescent="0.25">
      <c r="B57" s="23" t="s">
        <v>232</v>
      </c>
      <c r="C57" s="40">
        <v>46080</v>
      </c>
      <c r="D57" s="23" t="s">
        <v>302</v>
      </c>
      <c r="E57" s="234">
        <v>9.24</v>
      </c>
      <c r="F57" s="196">
        <f t="shared" si="4"/>
        <v>9.24</v>
      </c>
      <c r="G57" s="49">
        <f t="shared" si="5"/>
        <v>3777.0499999999984</v>
      </c>
      <c r="H57" s="135" t="b">
        <v>1</v>
      </c>
      <c r="I57" s="36"/>
      <c r="J57" s="36"/>
      <c r="K57" s="36"/>
      <c r="Q57" s="339" t="s">
        <v>229</v>
      </c>
      <c r="R57" s="340">
        <v>382.2</v>
      </c>
      <c r="S57" s="31"/>
    </row>
    <row r="58" spans="2:19" x14ac:dyDescent="0.25">
      <c r="B58" s="23" t="s">
        <v>232</v>
      </c>
      <c r="C58" s="40">
        <v>46078</v>
      </c>
      <c r="D58" s="23" t="s">
        <v>271</v>
      </c>
      <c r="E58" s="234">
        <v>175.99</v>
      </c>
      <c r="F58" s="196">
        <f t="shared" si="4"/>
        <v>175.99</v>
      </c>
      <c r="G58" s="49">
        <f t="shared" si="5"/>
        <v>3953.0399999999981</v>
      </c>
      <c r="H58" s="135" t="b">
        <v>1</v>
      </c>
      <c r="I58" s="36"/>
      <c r="J58" s="36"/>
      <c r="K58" s="36"/>
      <c r="Q58" s="341" t="s">
        <v>229</v>
      </c>
      <c r="R58" s="340">
        <v>382.2</v>
      </c>
      <c r="S58" s="31"/>
    </row>
    <row r="59" spans="2:19" x14ac:dyDescent="0.25">
      <c r="B59" s="23" t="s">
        <v>204</v>
      </c>
      <c r="C59" s="40">
        <v>46076</v>
      </c>
      <c r="D59" s="23" t="s">
        <v>329</v>
      </c>
      <c r="E59" s="234">
        <v>118</v>
      </c>
      <c r="F59" s="196">
        <f t="shared" si="4"/>
        <v>118</v>
      </c>
      <c r="G59" s="49">
        <f t="shared" si="5"/>
        <v>4071.0399999999981</v>
      </c>
      <c r="H59" s="135" t="b">
        <v>1</v>
      </c>
      <c r="I59" s="36"/>
      <c r="J59" s="36"/>
      <c r="K59" s="36"/>
      <c r="Q59" s="339" t="s">
        <v>230</v>
      </c>
      <c r="R59" s="340">
        <v>198</v>
      </c>
      <c r="S59" s="31"/>
    </row>
    <row r="60" spans="2:19" x14ac:dyDescent="0.25">
      <c r="B60" s="23" t="s">
        <v>232</v>
      </c>
      <c r="C60" s="40">
        <v>46078</v>
      </c>
      <c r="D60" s="23" t="s">
        <v>330</v>
      </c>
      <c r="E60" s="38">
        <v>107.85</v>
      </c>
      <c r="F60" s="196">
        <f t="shared" si="4"/>
        <v>107.85</v>
      </c>
      <c r="G60" s="49">
        <f t="shared" si="5"/>
        <v>4178.8899999999985</v>
      </c>
      <c r="H60" s="135" t="b">
        <v>1</v>
      </c>
      <c r="I60" s="36"/>
      <c r="J60" s="36"/>
      <c r="K60" s="36"/>
      <c r="Q60" s="341" t="s">
        <v>321</v>
      </c>
      <c r="R60" s="340">
        <v>198</v>
      </c>
      <c r="S60" s="31"/>
    </row>
    <row r="61" spans="2:19" x14ac:dyDescent="0.25">
      <c r="B61" s="23" t="s">
        <v>232</v>
      </c>
      <c r="C61" s="40">
        <v>46078</v>
      </c>
      <c r="D61" s="23" t="s">
        <v>331</v>
      </c>
      <c r="E61" s="38">
        <v>96.89</v>
      </c>
      <c r="F61" s="196">
        <f t="shared" si="4"/>
        <v>96.89</v>
      </c>
      <c r="G61" s="49">
        <f t="shared" si="5"/>
        <v>4275.7799999999988</v>
      </c>
      <c r="H61" s="135" t="b">
        <v>1</v>
      </c>
      <c r="I61" s="36"/>
      <c r="J61" s="36"/>
      <c r="K61" s="36"/>
      <c r="Q61" s="339" t="s">
        <v>232</v>
      </c>
      <c r="R61" s="340">
        <v>851.36000000000013</v>
      </c>
      <c r="S61" s="31"/>
    </row>
    <row r="62" spans="2:19" x14ac:dyDescent="0.25">
      <c r="B62" s="23" t="s">
        <v>204</v>
      </c>
      <c r="C62" s="40">
        <v>46078</v>
      </c>
      <c r="D62" s="23" t="s">
        <v>332</v>
      </c>
      <c r="E62" s="38">
        <v>23</v>
      </c>
      <c r="F62" s="196">
        <f t="shared" si="4"/>
        <v>23</v>
      </c>
      <c r="G62" s="49">
        <f t="shared" si="5"/>
        <v>4298.7799999999988</v>
      </c>
      <c r="H62" s="135" t="b">
        <v>1</v>
      </c>
      <c r="I62" s="36"/>
      <c r="J62" s="36"/>
      <c r="K62" s="36"/>
      <c r="Q62" s="341" t="s">
        <v>271</v>
      </c>
      <c r="R62" s="340">
        <v>254.36</v>
      </c>
      <c r="S62" s="31"/>
    </row>
    <row r="63" spans="2:19" x14ac:dyDescent="0.25">
      <c r="B63" s="23" t="s">
        <v>234</v>
      </c>
      <c r="C63" s="40">
        <v>46077</v>
      </c>
      <c r="D63" s="23" t="s">
        <v>333</v>
      </c>
      <c r="E63" s="38">
        <v>7.5</v>
      </c>
      <c r="F63" s="196">
        <f t="shared" si="4"/>
        <v>7.5</v>
      </c>
      <c r="G63" s="49">
        <f t="shared" si="5"/>
        <v>4306.2799999999988</v>
      </c>
      <c r="H63" s="135" t="b">
        <v>1</v>
      </c>
      <c r="I63" s="36"/>
      <c r="J63" s="36"/>
      <c r="K63" s="36"/>
      <c r="Q63" s="341" t="s">
        <v>241</v>
      </c>
      <c r="R63" s="340">
        <v>5.52</v>
      </c>
      <c r="S63" s="31"/>
    </row>
    <row r="64" spans="2:19" x14ac:dyDescent="0.25">
      <c r="B64" s="23" t="s">
        <v>205</v>
      </c>
      <c r="C64" s="40">
        <v>46076</v>
      </c>
      <c r="D64" s="23" t="s">
        <v>283</v>
      </c>
      <c r="E64" s="38">
        <v>11.01</v>
      </c>
      <c r="F64" s="196">
        <f t="shared" si="4"/>
        <v>11.01</v>
      </c>
      <c r="G64" s="49">
        <f t="shared" si="5"/>
        <v>4317.2899999999991</v>
      </c>
      <c r="H64" s="135" t="b">
        <v>1</v>
      </c>
      <c r="I64" s="36"/>
      <c r="J64" s="36"/>
      <c r="K64" s="36"/>
      <c r="Q64" s="341" t="s">
        <v>312</v>
      </c>
      <c r="R64" s="340">
        <v>7.5</v>
      </c>
      <c r="S64" s="31"/>
    </row>
    <row r="65" spans="2:19" x14ac:dyDescent="0.25">
      <c r="B65" s="23" t="s">
        <v>234</v>
      </c>
      <c r="C65" s="40">
        <v>46076</v>
      </c>
      <c r="D65" s="23" t="s">
        <v>334</v>
      </c>
      <c r="E65" s="38">
        <v>5</v>
      </c>
      <c r="F65" s="196">
        <f t="shared" si="4"/>
        <v>5</v>
      </c>
      <c r="G65" s="49">
        <f t="shared" si="5"/>
        <v>4322.2899999999991</v>
      </c>
      <c r="H65" s="135" t="b">
        <v>1</v>
      </c>
      <c r="I65" s="36"/>
      <c r="J65" s="36"/>
      <c r="K65" s="36"/>
      <c r="Q65" s="341" t="s">
        <v>313</v>
      </c>
      <c r="R65" s="340">
        <v>304.8</v>
      </c>
      <c r="S65" s="31"/>
    </row>
    <row r="66" spans="2:19" x14ac:dyDescent="0.25">
      <c r="B66" s="23" t="s">
        <v>204</v>
      </c>
      <c r="C66" s="40">
        <v>46069</v>
      </c>
      <c r="D66" s="23" t="s">
        <v>272</v>
      </c>
      <c r="E66" s="38">
        <v>18.8</v>
      </c>
      <c r="F66" s="196">
        <f t="shared" si="4"/>
        <v>18.8</v>
      </c>
      <c r="G66" s="49">
        <f t="shared" si="5"/>
        <v>4341.0899999999992</v>
      </c>
      <c r="H66" s="135" t="b">
        <v>1</v>
      </c>
      <c r="I66" s="36"/>
      <c r="J66" s="36"/>
      <c r="K66" s="36"/>
      <c r="Q66" s="341" t="s">
        <v>319</v>
      </c>
      <c r="R66" s="340">
        <v>65.2</v>
      </c>
      <c r="S66" s="31"/>
    </row>
    <row r="67" spans="2:19" x14ac:dyDescent="0.25">
      <c r="B67" s="23" t="s">
        <v>232</v>
      </c>
      <c r="C67" s="40">
        <v>46070</v>
      </c>
      <c r="D67" s="23" t="s">
        <v>271</v>
      </c>
      <c r="E67" s="38">
        <v>34.49</v>
      </c>
      <c r="F67" s="196">
        <f t="shared" si="4"/>
        <v>34.49</v>
      </c>
      <c r="G67" s="49">
        <f t="shared" si="5"/>
        <v>4375.579999999999</v>
      </c>
      <c r="H67" s="135" t="b">
        <v>1</v>
      </c>
      <c r="I67" s="36"/>
      <c r="J67" s="36"/>
      <c r="K67" s="36"/>
      <c r="Q67" s="341" t="s">
        <v>302</v>
      </c>
      <c r="R67" s="340">
        <v>9.24</v>
      </c>
      <c r="S67" s="31"/>
    </row>
    <row r="68" spans="2:19" x14ac:dyDescent="0.25">
      <c r="B68" s="23"/>
      <c r="C68" s="40"/>
      <c r="D68" s="23"/>
      <c r="E68" s="38"/>
      <c r="F68" s="196" t="str">
        <f t="shared" si="4"/>
        <v/>
      </c>
      <c r="G68" s="49" t="str">
        <f t="shared" si="5"/>
        <v/>
      </c>
      <c r="H68" s="135" t="b">
        <v>0</v>
      </c>
      <c r="I68" s="36"/>
      <c r="J68" s="36"/>
      <c r="K68" s="36"/>
      <c r="Q68" s="341" t="s">
        <v>330</v>
      </c>
      <c r="R68" s="340">
        <v>107.85</v>
      </c>
      <c r="S68" s="31"/>
    </row>
    <row r="69" spans="2:19" x14ac:dyDescent="0.25">
      <c r="B69" s="23"/>
      <c r="C69" s="40"/>
      <c r="D69" s="23"/>
      <c r="E69" s="38"/>
      <c r="F69" s="196" t="str">
        <f t="shared" ref="F69:F100" si="6">IF(E69="","",E69+0)</f>
        <v/>
      </c>
      <c r="G69" s="49" t="str">
        <f t="shared" si="5"/>
        <v/>
      </c>
      <c r="H69" s="135" t="b">
        <v>0</v>
      </c>
      <c r="I69" s="36"/>
      <c r="J69" s="36"/>
      <c r="K69" s="36"/>
      <c r="Q69" s="341" t="s">
        <v>331</v>
      </c>
      <c r="R69" s="340">
        <v>96.89</v>
      </c>
      <c r="S69" s="31"/>
    </row>
    <row r="70" spans="2:19" x14ac:dyDescent="0.25">
      <c r="B70" s="23"/>
      <c r="C70" s="40"/>
      <c r="D70" s="23"/>
      <c r="E70" s="38"/>
      <c r="F70" s="196" t="str">
        <f t="shared" si="6"/>
        <v/>
      </c>
      <c r="G70" s="49" t="str">
        <f t="shared" si="5"/>
        <v/>
      </c>
      <c r="H70" s="135" t="b">
        <v>0</v>
      </c>
      <c r="I70" s="36"/>
      <c r="J70" s="36"/>
      <c r="K70" s="36"/>
      <c r="Q70" s="339" t="s">
        <v>207</v>
      </c>
      <c r="R70" s="340">
        <v>200</v>
      </c>
      <c r="S70" s="31"/>
    </row>
    <row r="71" spans="2:19" x14ac:dyDescent="0.25">
      <c r="B71" s="23"/>
      <c r="C71" s="40"/>
      <c r="D71" s="23"/>
      <c r="E71" s="38"/>
      <c r="F71" s="196" t="str">
        <f t="shared" si="6"/>
        <v/>
      </c>
      <c r="G71" s="49" t="str">
        <f t="shared" si="5"/>
        <v/>
      </c>
      <c r="H71" s="135" t="b">
        <v>0</v>
      </c>
      <c r="I71" s="36"/>
      <c r="J71" s="36"/>
      <c r="K71" s="36"/>
      <c r="Q71" s="341" t="s">
        <v>207</v>
      </c>
      <c r="R71" s="340">
        <v>200</v>
      </c>
      <c r="S71" s="31"/>
    </row>
    <row r="72" spans="2:19" x14ac:dyDescent="0.25">
      <c r="B72" s="23"/>
      <c r="C72" s="40"/>
      <c r="D72" s="23"/>
      <c r="E72" s="38"/>
      <c r="F72" s="196" t="str">
        <f t="shared" si="6"/>
        <v/>
      </c>
      <c r="G72" s="49" t="str">
        <f t="shared" si="5"/>
        <v/>
      </c>
      <c r="H72" s="135" t="b">
        <v>0</v>
      </c>
      <c r="I72" s="36"/>
      <c r="J72" s="36"/>
      <c r="K72" s="36"/>
      <c r="Q72" s="339" t="s">
        <v>206</v>
      </c>
      <c r="R72" s="340">
        <v>95</v>
      </c>
      <c r="S72" s="31"/>
    </row>
    <row r="73" spans="2:19" x14ac:dyDescent="0.25">
      <c r="B73" s="23"/>
      <c r="C73" s="40"/>
      <c r="D73" s="23"/>
      <c r="E73" s="38"/>
      <c r="F73" s="196" t="str">
        <f t="shared" si="6"/>
        <v/>
      </c>
      <c r="G73" s="49" t="str">
        <f t="shared" si="5"/>
        <v/>
      </c>
      <c r="H73" s="135" t="b">
        <v>0</v>
      </c>
      <c r="I73" s="36"/>
      <c r="J73" s="36"/>
      <c r="K73" s="36"/>
      <c r="Q73" s="341" t="s">
        <v>278</v>
      </c>
      <c r="R73" s="340">
        <v>89</v>
      </c>
      <c r="S73" s="31"/>
    </row>
    <row r="74" spans="2:19" x14ac:dyDescent="0.25">
      <c r="B74" s="23"/>
      <c r="C74" s="40"/>
      <c r="D74" s="23"/>
      <c r="E74" s="38"/>
      <c r="F74" s="196" t="str">
        <f t="shared" si="6"/>
        <v/>
      </c>
      <c r="G74" s="49" t="str">
        <f t="shared" si="5"/>
        <v/>
      </c>
      <c r="H74" s="135" t="b">
        <v>0</v>
      </c>
      <c r="I74" s="36"/>
      <c r="J74" s="36"/>
      <c r="K74" s="36"/>
      <c r="Q74" s="341" t="s">
        <v>325</v>
      </c>
      <c r="R74" s="340">
        <v>6</v>
      </c>
      <c r="S74" s="31"/>
    </row>
    <row r="75" spans="2:19" x14ac:dyDescent="0.25">
      <c r="B75" s="23"/>
      <c r="C75" s="40"/>
      <c r="D75" s="23"/>
      <c r="E75" s="38"/>
      <c r="F75" s="196" t="str">
        <f t="shared" si="6"/>
        <v/>
      </c>
      <c r="G75" s="49" t="str">
        <f t="shared" si="5"/>
        <v/>
      </c>
      <c r="H75" s="135" t="b">
        <v>0</v>
      </c>
      <c r="I75" s="36"/>
      <c r="J75" s="36"/>
      <c r="K75" s="36"/>
      <c r="Q75" s="339" t="s">
        <v>27</v>
      </c>
      <c r="R75" s="340">
        <v>4375.58</v>
      </c>
      <c r="S75" s="31"/>
    </row>
    <row r="76" spans="2:19" x14ac:dyDescent="0.25">
      <c r="B76" s="23"/>
      <c r="C76" s="40"/>
      <c r="D76" s="23"/>
      <c r="E76" s="38"/>
      <c r="F76" s="196" t="str">
        <f t="shared" si="6"/>
        <v/>
      </c>
      <c r="G76" s="49" t="str">
        <f t="shared" si="5"/>
        <v/>
      </c>
      <c r="H76" s="135" t="b">
        <v>0</v>
      </c>
      <c r="I76" s="36"/>
      <c r="J76" s="36"/>
      <c r="K76" s="36"/>
      <c r="Q76" s="31"/>
      <c r="R76" s="31"/>
      <c r="S76" s="31"/>
    </row>
    <row r="77" spans="2:19" x14ac:dyDescent="0.25">
      <c r="B77" s="23"/>
      <c r="C77" s="40"/>
      <c r="D77" s="23"/>
      <c r="E77" s="38"/>
      <c r="F77" s="196" t="str">
        <f t="shared" si="6"/>
        <v/>
      </c>
      <c r="G77" s="49" t="str">
        <f t="shared" si="5"/>
        <v/>
      </c>
      <c r="H77" s="135" t="b">
        <v>0</v>
      </c>
      <c r="I77" s="36"/>
      <c r="J77" s="36"/>
      <c r="K77" s="36"/>
      <c r="Q77" s="31"/>
      <c r="R77" s="31"/>
      <c r="S77" s="31"/>
    </row>
    <row r="78" spans="2:19" x14ac:dyDescent="0.25">
      <c r="B78" s="23"/>
      <c r="C78" s="40"/>
      <c r="D78" s="23"/>
      <c r="E78" s="38"/>
      <c r="F78" s="196" t="str">
        <f t="shared" si="6"/>
        <v/>
      </c>
      <c r="G78" s="49" t="str">
        <f t="shared" si="5"/>
        <v/>
      </c>
      <c r="H78" s="135" t="b">
        <v>0</v>
      </c>
      <c r="I78" s="36"/>
      <c r="J78" s="36"/>
      <c r="K78" s="36"/>
      <c r="Q78" s="31"/>
      <c r="R78" s="31"/>
      <c r="S78" s="31"/>
    </row>
    <row r="79" spans="2:19" x14ac:dyDescent="0.25">
      <c r="B79" s="23"/>
      <c r="C79" s="40"/>
      <c r="D79" s="23"/>
      <c r="E79" s="38"/>
      <c r="F79" s="196" t="str">
        <f t="shared" si="6"/>
        <v/>
      </c>
      <c r="G79" s="49" t="str">
        <f t="shared" si="5"/>
        <v/>
      </c>
      <c r="H79" s="135" t="b">
        <v>0</v>
      </c>
      <c r="I79" s="36"/>
      <c r="J79" s="36"/>
      <c r="K79" s="36"/>
      <c r="Q79" s="31"/>
      <c r="R79" s="31"/>
      <c r="S79" s="31"/>
    </row>
    <row r="80" spans="2:19" x14ac:dyDescent="0.25">
      <c r="B80" s="23"/>
      <c r="C80" s="40"/>
      <c r="D80" s="23"/>
      <c r="E80" s="38"/>
      <c r="F80" s="196" t="str">
        <f t="shared" si="6"/>
        <v/>
      </c>
      <c r="G80" s="49" t="str">
        <f t="shared" si="5"/>
        <v/>
      </c>
      <c r="H80" s="135" t="b">
        <v>0</v>
      </c>
      <c r="I80" s="36"/>
      <c r="J80" s="36"/>
      <c r="K80" s="36"/>
      <c r="Q80" s="31"/>
      <c r="R80" s="31"/>
      <c r="S80" s="31"/>
    </row>
    <row r="81" spans="2:19" x14ac:dyDescent="0.25">
      <c r="B81" s="23"/>
      <c r="C81" s="40"/>
      <c r="D81" s="23"/>
      <c r="E81" s="38"/>
      <c r="F81" s="196" t="str">
        <f t="shared" si="6"/>
        <v/>
      </c>
      <c r="G81" s="49" t="str">
        <f t="shared" si="5"/>
        <v/>
      </c>
      <c r="H81" s="135" t="b">
        <v>0</v>
      </c>
      <c r="I81" s="36"/>
      <c r="J81" s="36"/>
      <c r="K81" s="36"/>
      <c r="Q81" s="31"/>
      <c r="R81" s="31"/>
      <c r="S81" s="31"/>
    </row>
    <row r="82" spans="2:19" x14ac:dyDescent="0.25">
      <c r="B82" s="23"/>
      <c r="C82" s="40"/>
      <c r="D82" s="23"/>
      <c r="E82" s="38"/>
      <c r="F82" s="196" t="str">
        <f t="shared" si="6"/>
        <v/>
      </c>
      <c r="G82" s="49" t="str">
        <f t="shared" ref="G82:G113" si="7">IF(E82="","",G81+E82)</f>
        <v/>
      </c>
      <c r="H82" s="135" t="b">
        <v>0</v>
      </c>
      <c r="I82" s="36"/>
      <c r="J82" s="36"/>
      <c r="K82" s="36"/>
      <c r="Q82" s="31"/>
      <c r="R82" s="31"/>
      <c r="S82" s="31"/>
    </row>
    <row r="83" spans="2:19" ht="15" customHeight="1" x14ac:dyDescent="0.25">
      <c r="B83" s="23"/>
      <c r="C83" s="40"/>
      <c r="D83" s="23"/>
      <c r="E83" s="38"/>
      <c r="F83" s="196" t="str">
        <f t="shared" si="6"/>
        <v/>
      </c>
      <c r="G83" s="49" t="str">
        <f t="shared" si="7"/>
        <v/>
      </c>
      <c r="H83" s="135" t="b">
        <v>0</v>
      </c>
      <c r="I83" s="36"/>
      <c r="J83" s="36"/>
      <c r="K83" s="36"/>
      <c r="Q83" s="31"/>
      <c r="R83" s="31"/>
      <c r="S83" s="31"/>
    </row>
    <row r="84" spans="2:19" ht="15" customHeight="1" x14ac:dyDescent="0.25">
      <c r="B84" s="23"/>
      <c r="C84" s="40"/>
      <c r="D84" s="23"/>
      <c r="E84" s="38"/>
      <c r="F84" s="196" t="str">
        <f t="shared" si="6"/>
        <v/>
      </c>
      <c r="G84" s="49" t="str">
        <f t="shared" si="7"/>
        <v/>
      </c>
      <c r="H84" s="135" t="b">
        <v>0</v>
      </c>
      <c r="I84" s="36"/>
      <c r="J84" s="36"/>
      <c r="K84" s="36"/>
      <c r="Q84" s="31"/>
      <c r="R84" s="31"/>
      <c r="S84" s="31"/>
    </row>
    <row r="85" spans="2:19" ht="15" customHeight="1" x14ac:dyDescent="0.25">
      <c r="B85" s="23"/>
      <c r="C85" s="40"/>
      <c r="D85" s="23"/>
      <c r="E85" s="38"/>
      <c r="F85" s="196" t="str">
        <f t="shared" si="6"/>
        <v/>
      </c>
      <c r="G85" s="49" t="str">
        <f t="shared" si="7"/>
        <v/>
      </c>
      <c r="H85" s="135" t="b">
        <v>0</v>
      </c>
      <c r="I85" s="36"/>
      <c r="J85" s="36"/>
      <c r="K85" s="36"/>
      <c r="Q85" s="31"/>
      <c r="R85" s="31"/>
      <c r="S85" s="31"/>
    </row>
    <row r="86" spans="2:19" ht="15" customHeight="1" x14ac:dyDescent="0.25">
      <c r="B86" s="23"/>
      <c r="C86" s="40"/>
      <c r="D86" s="23"/>
      <c r="E86" s="38"/>
      <c r="F86" s="196" t="str">
        <f t="shared" si="6"/>
        <v/>
      </c>
      <c r="G86" s="49" t="str">
        <f t="shared" si="7"/>
        <v/>
      </c>
      <c r="H86" s="135" t="b">
        <v>0</v>
      </c>
      <c r="I86" s="36"/>
      <c r="J86" s="36"/>
      <c r="K86" s="36"/>
      <c r="Q86" s="31"/>
      <c r="R86" s="31"/>
      <c r="S86" s="31"/>
    </row>
    <row r="87" spans="2:19" ht="15" customHeight="1" x14ac:dyDescent="0.25">
      <c r="B87" s="23"/>
      <c r="C87" s="40"/>
      <c r="D87" s="23"/>
      <c r="E87" s="38"/>
      <c r="F87" s="196" t="str">
        <f t="shared" si="6"/>
        <v/>
      </c>
      <c r="G87" s="49" t="str">
        <f t="shared" si="7"/>
        <v/>
      </c>
      <c r="H87" s="135" t="b">
        <v>0</v>
      </c>
      <c r="I87" s="36"/>
      <c r="J87" s="36"/>
      <c r="K87" s="36"/>
      <c r="Q87" s="31"/>
      <c r="R87" s="31"/>
      <c r="S87" s="31"/>
    </row>
    <row r="88" spans="2:19" ht="15" customHeight="1" x14ac:dyDescent="0.25">
      <c r="B88" s="23"/>
      <c r="C88" s="40"/>
      <c r="D88" s="23"/>
      <c r="E88" s="38"/>
      <c r="F88" s="196" t="str">
        <f t="shared" si="6"/>
        <v/>
      </c>
      <c r="G88" s="49" t="str">
        <f t="shared" si="7"/>
        <v/>
      </c>
      <c r="H88" s="135" t="b">
        <v>0</v>
      </c>
      <c r="I88" s="36"/>
      <c r="J88" s="36"/>
      <c r="K88" s="36"/>
      <c r="Q88" s="31"/>
      <c r="R88" s="31"/>
      <c r="S88" s="31"/>
    </row>
    <row r="89" spans="2:19" ht="15" customHeight="1" x14ac:dyDescent="0.25">
      <c r="B89" s="23"/>
      <c r="C89" s="40"/>
      <c r="D89" s="23"/>
      <c r="E89" s="38"/>
      <c r="F89" s="196" t="str">
        <f t="shared" si="6"/>
        <v/>
      </c>
      <c r="G89" s="49" t="str">
        <f t="shared" si="7"/>
        <v/>
      </c>
      <c r="H89" s="135" t="b">
        <v>0</v>
      </c>
      <c r="I89" s="36"/>
      <c r="J89" s="36"/>
      <c r="K89" s="36"/>
      <c r="Q89" s="31"/>
      <c r="R89" s="31"/>
      <c r="S89" s="31"/>
    </row>
    <row r="90" spans="2:19" ht="15" customHeight="1" x14ac:dyDescent="0.25">
      <c r="B90" s="23"/>
      <c r="C90" s="40"/>
      <c r="D90" s="23"/>
      <c r="E90" s="38"/>
      <c r="F90" s="196" t="str">
        <f t="shared" si="6"/>
        <v/>
      </c>
      <c r="G90" s="49" t="str">
        <f t="shared" si="7"/>
        <v/>
      </c>
      <c r="H90" s="135" t="b">
        <v>0</v>
      </c>
      <c r="I90" s="36"/>
      <c r="J90" s="36"/>
      <c r="K90" s="36"/>
      <c r="Q90" s="31"/>
      <c r="R90" s="31"/>
      <c r="S90" s="31"/>
    </row>
    <row r="91" spans="2:19" ht="15" customHeight="1" x14ac:dyDescent="0.25">
      <c r="B91" s="23"/>
      <c r="C91" s="40"/>
      <c r="D91" s="23"/>
      <c r="E91" s="38"/>
      <c r="F91" s="196" t="str">
        <f t="shared" si="6"/>
        <v/>
      </c>
      <c r="G91" s="49" t="str">
        <f t="shared" si="7"/>
        <v/>
      </c>
      <c r="H91" s="135" t="b">
        <v>0</v>
      </c>
      <c r="I91" s="36"/>
      <c r="J91" s="36"/>
      <c r="K91" s="36"/>
      <c r="Q91" s="31"/>
      <c r="R91" s="31"/>
      <c r="S91" s="31"/>
    </row>
    <row r="92" spans="2:19" ht="15" customHeight="1" x14ac:dyDescent="0.25">
      <c r="B92" s="23"/>
      <c r="C92" s="40"/>
      <c r="D92" s="23"/>
      <c r="E92" s="38"/>
      <c r="F92" s="196" t="str">
        <f t="shared" si="6"/>
        <v/>
      </c>
      <c r="G92" s="49" t="str">
        <f t="shared" si="7"/>
        <v/>
      </c>
      <c r="H92" s="135" t="b">
        <v>0</v>
      </c>
      <c r="I92" s="36"/>
      <c r="J92" s="36"/>
      <c r="K92" s="36"/>
      <c r="Q92" s="31"/>
      <c r="R92" s="31"/>
      <c r="S92" s="31"/>
    </row>
    <row r="93" spans="2:19" ht="15" customHeight="1" x14ac:dyDescent="0.25">
      <c r="B93" s="23"/>
      <c r="C93" s="40"/>
      <c r="D93" s="23"/>
      <c r="E93" s="38"/>
      <c r="F93" s="196" t="str">
        <f t="shared" si="6"/>
        <v/>
      </c>
      <c r="G93" s="49" t="str">
        <f t="shared" si="7"/>
        <v/>
      </c>
      <c r="H93" s="135" t="b">
        <v>0</v>
      </c>
      <c r="I93" s="36"/>
      <c r="J93" s="36"/>
      <c r="K93" s="36"/>
      <c r="Q93" s="31"/>
      <c r="R93" s="31"/>
      <c r="S93" s="31"/>
    </row>
    <row r="94" spans="2:19" ht="15" customHeight="1" x14ac:dyDescent="0.25">
      <c r="B94" s="23"/>
      <c r="C94" s="40"/>
      <c r="D94" s="23"/>
      <c r="E94" s="38"/>
      <c r="F94" s="196" t="str">
        <f t="shared" si="6"/>
        <v/>
      </c>
      <c r="G94" s="49" t="str">
        <f t="shared" si="7"/>
        <v/>
      </c>
      <c r="H94" s="135" t="b">
        <v>0</v>
      </c>
      <c r="I94" s="36"/>
      <c r="J94" s="36"/>
      <c r="K94" s="36"/>
      <c r="Q94" s="31"/>
      <c r="R94" s="31"/>
      <c r="S94" s="31"/>
    </row>
    <row r="95" spans="2:19" ht="15" customHeight="1" x14ac:dyDescent="0.25">
      <c r="B95" s="23"/>
      <c r="C95" s="40"/>
      <c r="D95" s="23"/>
      <c r="E95" s="38"/>
      <c r="F95" s="196" t="str">
        <f t="shared" si="6"/>
        <v/>
      </c>
      <c r="G95" s="49" t="str">
        <f t="shared" si="7"/>
        <v/>
      </c>
      <c r="H95" s="135" t="b">
        <v>0</v>
      </c>
      <c r="I95" s="36"/>
      <c r="J95" s="36"/>
      <c r="K95" s="36"/>
      <c r="Q95" s="31"/>
      <c r="R95" s="31"/>
      <c r="S95" s="31"/>
    </row>
    <row r="96" spans="2:19" ht="15" customHeight="1" x14ac:dyDescent="0.25">
      <c r="B96" s="23"/>
      <c r="C96" s="40"/>
      <c r="D96" s="23"/>
      <c r="E96" s="38"/>
      <c r="F96" s="196" t="str">
        <f t="shared" si="6"/>
        <v/>
      </c>
      <c r="G96" s="49" t="str">
        <f t="shared" si="7"/>
        <v/>
      </c>
      <c r="H96" s="135" t="b">
        <v>0</v>
      </c>
      <c r="I96" s="36"/>
      <c r="J96" s="36"/>
      <c r="K96" s="36"/>
      <c r="Q96" s="31"/>
      <c r="R96" s="31"/>
      <c r="S96" s="31"/>
    </row>
    <row r="97" spans="2:19" ht="15" customHeight="1" x14ac:dyDescent="0.25">
      <c r="B97" s="23"/>
      <c r="C97" s="40"/>
      <c r="D97" s="23"/>
      <c r="E97" s="38"/>
      <c r="F97" s="196" t="str">
        <f t="shared" si="6"/>
        <v/>
      </c>
      <c r="G97" s="49" t="str">
        <f t="shared" si="7"/>
        <v/>
      </c>
      <c r="H97" s="135" t="b">
        <v>0</v>
      </c>
      <c r="I97" s="36"/>
      <c r="J97" s="36"/>
      <c r="K97" s="36"/>
      <c r="Q97" s="31"/>
      <c r="R97" s="31"/>
      <c r="S97" s="31"/>
    </row>
    <row r="98" spans="2:19" ht="15" customHeight="1" x14ac:dyDescent="0.25">
      <c r="B98" s="23"/>
      <c r="C98" s="40"/>
      <c r="D98" s="23"/>
      <c r="E98" s="38"/>
      <c r="F98" s="196" t="str">
        <f t="shared" si="6"/>
        <v/>
      </c>
      <c r="G98" s="49" t="str">
        <f t="shared" si="7"/>
        <v/>
      </c>
      <c r="H98" s="135" t="b">
        <v>0</v>
      </c>
      <c r="I98" s="36"/>
      <c r="J98" s="36"/>
      <c r="K98" s="36"/>
      <c r="Q98" s="31"/>
      <c r="R98" s="31"/>
      <c r="S98" s="31"/>
    </row>
    <row r="99" spans="2:19" ht="15" customHeight="1" x14ac:dyDescent="0.25">
      <c r="B99" s="23"/>
      <c r="C99" s="40"/>
      <c r="D99" s="23"/>
      <c r="E99" s="38"/>
      <c r="F99" s="196" t="str">
        <f t="shared" si="6"/>
        <v/>
      </c>
      <c r="G99" s="49" t="str">
        <f t="shared" si="7"/>
        <v/>
      </c>
      <c r="H99" s="135" t="b">
        <v>0</v>
      </c>
      <c r="I99" s="36"/>
      <c r="J99" s="36"/>
      <c r="K99" s="36"/>
      <c r="Q99" s="31"/>
      <c r="R99" s="31"/>
      <c r="S99" s="31"/>
    </row>
    <row r="100" spans="2:19" ht="15" customHeight="1" x14ac:dyDescent="0.25">
      <c r="B100" s="23"/>
      <c r="C100" s="40"/>
      <c r="D100" s="23"/>
      <c r="E100" s="38"/>
      <c r="F100" s="196" t="str">
        <f t="shared" si="6"/>
        <v/>
      </c>
      <c r="G100" s="49" t="str">
        <f t="shared" si="7"/>
        <v/>
      </c>
      <c r="H100" s="135" t="b">
        <v>0</v>
      </c>
      <c r="I100" s="36"/>
      <c r="J100" s="36"/>
      <c r="K100" s="36"/>
      <c r="Q100" s="31"/>
      <c r="R100" s="31"/>
      <c r="S100" s="31"/>
    </row>
    <row r="101" spans="2:19" ht="15" customHeight="1" x14ac:dyDescent="0.25">
      <c r="B101" s="23"/>
      <c r="C101" s="40"/>
      <c r="D101" s="23"/>
      <c r="E101" s="38"/>
      <c r="F101" s="196" t="str">
        <f t="shared" ref="F101:F130" si="8">IF(E101="","",E101+0)</f>
        <v/>
      </c>
      <c r="G101" s="49" t="str">
        <f t="shared" si="7"/>
        <v/>
      </c>
      <c r="H101" s="135" t="b">
        <v>0</v>
      </c>
      <c r="I101" s="36"/>
      <c r="J101" s="36"/>
      <c r="K101" s="36"/>
      <c r="Q101" s="31"/>
      <c r="R101" s="31"/>
      <c r="S101" s="31"/>
    </row>
    <row r="102" spans="2:19" ht="15" customHeight="1" x14ac:dyDescent="0.25">
      <c r="B102" s="23"/>
      <c r="C102" s="40"/>
      <c r="D102" s="23"/>
      <c r="E102" s="38"/>
      <c r="F102" s="196" t="str">
        <f t="shared" si="8"/>
        <v/>
      </c>
      <c r="G102" s="49" t="str">
        <f t="shared" si="7"/>
        <v/>
      </c>
      <c r="H102" s="135" t="b">
        <v>0</v>
      </c>
      <c r="I102" s="36"/>
      <c r="J102" s="36"/>
      <c r="K102" s="36"/>
      <c r="Q102" s="31"/>
      <c r="R102" s="31"/>
      <c r="S102" s="31"/>
    </row>
    <row r="103" spans="2:19" ht="15" customHeight="1" x14ac:dyDescent="0.25">
      <c r="B103" s="23"/>
      <c r="C103" s="40"/>
      <c r="D103" s="23"/>
      <c r="E103" s="38"/>
      <c r="F103" s="196" t="str">
        <f t="shared" si="8"/>
        <v/>
      </c>
      <c r="G103" s="49" t="str">
        <f t="shared" si="7"/>
        <v/>
      </c>
      <c r="H103" s="135" t="b">
        <v>0</v>
      </c>
      <c r="I103" s="36"/>
      <c r="J103" s="36"/>
      <c r="K103" s="36"/>
      <c r="Q103" s="31"/>
      <c r="R103" s="31"/>
      <c r="S103" s="31"/>
    </row>
    <row r="104" spans="2:19" ht="15" customHeight="1" x14ac:dyDescent="0.25">
      <c r="B104" s="23"/>
      <c r="C104" s="40"/>
      <c r="D104" s="23"/>
      <c r="E104" s="38"/>
      <c r="F104" s="196" t="str">
        <f t="shared" si="8"/>
        <v/>
      </c>
      <c r="G104" s="49" t="str">
        <f t="shared" si="7"/>
        <v/>
      </c>
      <c r="H104" s="135" t="b">
        <v>0</v>
      </c>
      <c r="I104" s="36"/>
      <c r="J104" s="36"/>
      <c r="K104" s="36"/>
      <c r="Q104" s="31"/>
      <c r="R104" s="31"/>
      <c r="S104" s="31"/>
    </row>
    <row r="105" spans="2:19" ht="15" customHeight="1" x14ac:dyDescent="0.25">
      <c r="B105" s="23"/>
      <c r="C105" s="40"/>
      <c r="D105" s="23"/>
      <c r="E105" s="38"/>
      <c r="F105" s="196" t="str">
        <f t="shared" si="8"/>
        <v/>
      </c>
      <c r="G105" s="49" t="str">
        <f t="shared" si="7"/>
        <v/>
      </c>
      <c r="H105" s="135" t="b">
        <v>0</v>
      </c>
      <c r="I105" s="36"/>
      <c r="J105" s="36"/>
      <c r="K105" s="36"/>
      <c r="Q105" s="31"/>
      <c r="R105" s="31"/>
      <c r="S105" s="31"/>
    </row>
    <row r="106" spans="2:19" ht="15" customHeight="1" x14ac:dyDescent="0.25">
      <c r="B106" s="23"/>
      <c r="C106" s="40"/>
      <c r="D106" s="23"/>
      <c r="E106" s="38"/>
      <c r="F106" s="196" t="str">
        <f t="shared" si="8"/>
        <v/>
      </c>
      <c r="G106" s="49" t="str">
        <f t="shared" si="7"/>
        <v/>
      </c>
      <c r="H106" s="135" t="b">
        <v>0</v>
      </c>
      <c r="I106" s="36"/>
      <c r="J106" s="36"/>
      <c r="K106" s="36"/>
      <c r="Q106" s="31"/>
      <c r="R106" s="31"/>
      <c r="S106" s="31"/>
    </row>
    <row r="107" spans="2:19" ht="15" customHeight="1" x14ac:dyDescent="0.25">
      <c r="B107" s="23"/>
      <c r="C107" s="40"/>
      <c r="D107" s="23"/>
      <c r="E107" s="38"/>
      <c r="F107" s="196" t="str">
        <f t="shared" si="8"/>
        <v/>
      </c>
      <c r="G107" s="49" t="str">
        <f t="shared" si="7"/>
        <v/>
      </c>
      <c r="H107" s="135" t="b">
        <v>0</v>
      </c>
      <c r="I107" s="36"/>
      <c r="J107" s="36"/>
      <c r="K107" s="36"/>
      <c r="Q107" s="31"/>
      <c r="R107" s="31"/>
      <c r="S107" s="31"/>
    </row>
    <row r="108" spans="2:19" ht="15" customHeight="1" x14ac:dyDescent="0.25">
      <c r="B108" s="23"/>
      <c r="C108" s="40"/>
      <c r="D108" s="23"/>
      <c r="E108" s="38"/>
      <c r="F108" s="196" t="str">
        <f t="shared" si="8"/>
        <v/>
      </c>
      <c r="G108" s="49" t="str">
        <f t="shared" si="7"/>
        <v/>
      </c>
      <c r="H108" s="135" t="b">
        <v>0</v>
      </c>
      <c r="I108" s="36"/>
      <c r="J108" s="36"/>
      <c r="K108" s="36"/>
      <c r="Q108" s="31"/>
      <c r="R108" s="31"/>
      <c r="S108" s="31"/>
    </row>
    <row r="109" spans="2:19" ht="15" customHeight="1" x14ac:dyDescent="0.25">
      <c r="B109" s="23"/>
      <c r="C109" s="40"/>
      <c r="D109" s="23"/>
      <c r="E109" s="38"/>
      <c r="F109" s="196" t="str">
        <f t="shared" si="8"/>
        <v/>
      </c>
      <c r="G109" s="49" t="str">
        <f t="shared" si="7"/>
        <v/>
      </c>
      <c r="H109" s="135" t="b">
        <v>0</v>
      </c>
      <c r="I109" s="36"/>
      <c r="J109" s="36"/>
      <c r="K109" s="36"/>
      <c r="Q109" s="31"/>
      <c r="R109" s="31"/>
      <c r="S109" s="31"/>
    </row>
    <row r="110" spans="2:19" ht="15" customHeight="1" x14ac:dyDescent="0.25">
      <c r="B110" s="23"/>
      <c r="C110" s="40"/>
      <c r="D110" s="23"/>
      <c r="E110" s="38"/>
      <c r="F110" s="196" t="str">
        <f t="shared" si="8"/>
        <v/>
      </c>
      <c r="G110" s="49" t="str">
        <f t="shared" si="7"/>
        <v/>
      </c>
      <c r="H110" s="135" t="b">
        <v>0</v>
      </c>
      <c r="I110" s="36"/>
      <c r="J110" s="36"/>
      <c r="K110" s="36"/>
      <c r="Q110" s="31"/>
      <c r="R110" s="31"/>
      <c r="S110" s="31"/>
    </row>
    <row r="111" spans="2:19" ht="15" customHeight="1" x14ac:dyDescent="0.25">
      <c r="B111" s="23"/>
      <c r="C111" s="40"/>
      <c r="D111" s="23"/>
      <c r="E111" s="38"/>
      <c r="F111" s="196" t="str">
        <f t="shared" si="8"/>
        <v/>
      </c>
      <c r="G111" s="49" t="str">
        <f t="shared" si="7"/>
        <v/>
      </c>
      <c r="H111" s="135" t="b">
        <v>0</v>
      </c>
      <c r="I111" s="36"/>
      <c r="J111" s="36"/>
      <c r="K111" s="36"/>
      <c r="Q111" s="31"/>
      <c r="R111" s="31"/>
      <c r="S111" s="31"/>
    </row>
    <row r="112" spans="2:19" ht="15" customHeight="1" x14ac:dyDescent="0.25">
      <c r="B112" s="23"/>
      <c r="C112" s="40"/>
      <c r="D112" s="23"/>
      <c r="E112" s="38"/>
      <c r="F112" s="196" t="str">
        <f t="shared" si="8"/>
        <v/>
      </c>
      <c r="G112" s="49" t="str">
        <f t="shared" si="7"/>
        <v/>
      </c>
      <c r="H112" s="135" t="b">
        <v>0</v>
      </c>
      <c r="I112" s="36"/>
      <c r="J112" s="36"/>
      <c r="K112" s="36"/>
      <c r="Q112" s="31"/>
      <c r="R112" s="31"/>
      <c r="S112" s="31"/>
    </row>
    <row r="113" spans="2:19" ht="15" customHeight="1" x14ac:dyDescent="0.25">
      <c r="B113" s="23"/>
      <c r="C113" s="40"/>
      <c r="D113" s="23"/>
      <c r="E113" s="38"/>
      <c r="F113" s="196" t="str">
        <f t="shared" si="8"/>
        <v/>
      </c>
      <c r="G113" s="49" t="str">
        <f t="shared" si="7"/>
        <v/>
      </c>
      <c r="H113" s="135" t="b">
        <v>0</v>
      </c>
      <c r="I113" s="36"/>
      <c r="J113" s="36"/>
      <c r="K113" s="36"/>
      <c r="Q113" s="31"/>
      <c r="R113" s="31"/>
      <c r="S113" s="31"/>
    </row>
    <row r="114" spans="2:19" ht="15" customHeight="1" x14ac:dyDescent="0.25">
      <c r="B114" s="23"/>
      <c r="C114" s="40"/>
      <c r="D114" s="23"/>
      <c r="E114" s="38"/>
      <c r="F114" s="196" t="str">
        <f t="shared" si="8"/>
        <v/>
      </c>
      <c r="G114" s="49" t="str">
        <f t="shared" ref="G114:G130" si="9">IF(E114="","",G113+E114)</f>
        <v/>
      </c>
      <c r="H114" s="135" t="b">
        <v>0</v>
      </c>
      <c r="I114" s="36"/>
      <c r="J114" s="36"/>
      <c r="K114" s="36"/>
      <c r="Q114" s="31"/>
      <c r="R114" s="31"/>
      <c r="S114" s="31"/>
    </row>
    <row r="115" spans="2:19" ht="15" customHeight="1" x14ac:dyDescent="0.25">
      <c r="B115" s="23"/>
      <c r="C115" s="40"/>
      <c r="D115" s="23"/>
      <c r="E115" s="38"/>
      <c r="F115" s="196" t="str">
        <f t="shared" si="8"/>
        <v/>
      </c>
      <c r="G115" s="49" t="str">
        <f t="shared" si="9"/>
        <v/>
      </c>
      <c r="H115" s="135" t="b">
        <v>0</v>
      </c>
      <c r="I115" s="36"/>
      <c r="J115" s="36"/>
      <c r="K115" s="36"/>
      <c r="Q115" s="31"/>
      <c r="R115" s="31"/>
      <c r="S115" s="31"/>
    </row>
    <row r="116" spans="2:19" ht="15" customHeight="1" x14ac:dyDescent="0.25">
      <c r="B116" s="23"/>
      <c r="C116" s="40"/>
      <c r="D116" s="23"/>
      <c r="E116" s="38"/>
      <c r="F116" s="196" t="str">
        <f t="shared" si="8"/>
        <v/>
      </c>
      <c r="G116" s="49" t="str">
        <f t="shared" si="9"/>
        <v/>
      </c>
      <c r="H116" s="135" t="b">
        <v>0</v>
      </c>
      <c r="I116" s="36"/>
      <c r="J116" s="36"/>
      <c r="K116" s="36"/>
      <c r="Q116" s="31"/>
      <c r="R116" s="31"/>
      <c r="S116" s="31"/>
    </row>
    <row r="117" spans="2:19" ht="15" customHeight="1" x14ac:dyDescent="0.25">
      <c r="B117" s="23"/>
      <c r="C117" s="40"/>
      <c r="D117" s="23"/>
      <c r="E117" s="38"/>
      <c r="F117" s="196" t="str">
        <f t="shared" si="8"/>
        <v/>
      </c>
      <c r="G117" s="49" t="str">
        <f t="shared" si="9"/>
        <v/>
      </c>
      <c r="H117" s="135" t="b">
        <v>0</v>
      </c>
      <c r="I117" s="36"/>
      <c r="J117" s="36"/>
      <c r="K117" s="36"/>
      <c r="Q117" s="31"/>
      <c r="R117" s="31"/>
      <c r="S117" s="31"/>
    </row>
    <row r="118" spans="2:19" ht="15" customHeight="1" x14ac:dyDescent="0.25">
      <c r="B118" s="23"/>
      <c r="C118" s="40"/>
      <c r="D118" s="23"/>
      <c r="E118" s="38"/>
      <c r="F118" s="196" t="str">
        <f t="shared" si="8"/>
        <v/>
      </c>
      <c r="G118" s="49" t="str">
        <f t="shared" si="9"/>
        <v/>
      </c>
      <c r="H118" s="135" t="b">
        <v>0</v>
      </c>
      <c r="I118" s="36"/>
      <c r="J118" s="36"/>
      <c r="K118" s="36"/>
      <c r="Q118" s="31"/>
      <c r="R118" s="31"/>
      <c r="S118" s="31"/>
    </row>
    <row r="119" spans="2:19" ht="15" customHeight="1" x14ac:dyDescent="0.25">
      <c r="B119" s="23"/>
      <c r="C119" s="40"/>
      <c r="D119" s="23"/>
      <c r="E119" s="38"/>
      <c r="F119" s="196" t="str">
        <f t="shared" si="8"/>
        <v/>
      </c>
      <c r="G119" s="49" t="str">
        <f t="shared" si="9"/>
        <v/>
      </c>
      <c r="H119" s="135" t="b">
        <v>0</v>
      </c>
      <c r="I119" s="36"/>
      <c r="J119" s="36"/>
      <c r="K119" s="36"/>
      <c r="Q119" s="31"/>
      <c r="R119" s="31"/>
      <c r="S119" s="31"/>
    </row>
    <row r="120" spans="2:19" ht="15" customHeight="1" x14ac:dyDescent="0.25">
      <c r="B120" s="23"/>
      <c r="C120" s="40"/>
      <c r="D120" s="23"/>
      <c r="E120" s="38"/>
      <c r="F120" s="196" t="str">
        <f t="shared" si="8"/>
        <v/>
      </c>
      <c r="G120" s="49" t="str">
        <f t="shared" si="9"/>
        <v/>
      </c>
      <c r="H120" s="135" t="b">
        <v>0</v>
      </c>
      <c r="I120" s="36"/>
      <c r="J120" s="36"/>
      <c r="K120" s="36"/>
      <c r="Q120" s="31"/>
      <c r="R120" s="31"/>
      <c r="S120" s="31"/>
    </row>
    <row r="121" spans="2:19" ht="15" customHeight="1" x14ac:dyDescent="0.25">
      <c r="B121" s="23"/>
      <c r="C121" s="40"/>
      <c r="D121" s="23"/>
      <c r="E121" s="38"/>
      <c r="F121" s="196" t="str">
        <f t="shared" si="8"/>
        <v/>
      </c>
      <c r="G121" s="49" t="str">
        <f t="shared" si="9"/>
        <v/>
      </c>
      <c r="H121" s="135" t="b">
        <v>0</v>
      </c>
      <c r="I121" s="36"/>
      <c r="J121" s="36"/>
      <c r="K121" s="36"/>
      <c r="Q121" s="31"/>
      <c r="R121" s="31"/>
      <c r="S121" s="31"/>
    </row>
    <row r="122" spans="2:19" ht="15" customHeight="1" x14ac:dyDescent="0.25">
      <c r="B122" s="23"/>
      <c r="C122" s="40"/>
      <c r="D122" s="23"/>
      <c r="E122" s="38"/>
      <c r="F122" s="196" t="str">
        <f t="shared" si="8"/>
        <v/>
      </c>
      <c r="G122" s="49" t="str">
        <f t="shared" si="9"/>
        <v/>
      </c>
      <c r="H122" s="135" t="b">
        <v>0</v>
      </c>
      <c r="I122" s="36"/>
      <c r="J122" s="36"/>
      <c r="K122" s="36"/>
      <c r="Q122" s="31"/>
      <c r="R122" s="31"/>
      <c r="S122" s="31"/>
    </row>
    <row r="123" spans="2:19" ht="15" customHeight="1" x14ac:dyDescent="0.25">
      <c r="B123" s="23"/>
      <c r="C123" s="40"/>
      <c r="D123" s="23"/>
      <c r="E123" s="38"/>
      <c r="F123" s="196" t="str">
        <f t="shared" si="8"/>
        <v/>
      </c>
      <c r="G123" s="49" t="str">
        <f t="shared" si="9"/>
        <v/>
      </c>
      <c r="H123" s="135" t="b">
        <v>0</v>
      </c>
      <c r="I123" s="36"/>
      <c r="J123" s="36"/>
      <c r="K123" s="36"/>
      <c r="Q123" s="31"/>
      <c r="R123" s="31"/>
      <c r="S123" s="31"/>
    </row>
    <row r="124" spans="2:19" ht="15" customHeight="1" x14ac:dyDescent="0.25">
      <c r="B124" s="23"/>
      <c r="C124" s="40"/>
      <c r="D124" s="23"/>
      <c r="E124" s="38"/>
      <c r="F124" s="196" t="str">
        <f t="shared" si="8"/>
        <v/>
      </c>
      <c r="G124" s="49" t="str">
        <f t="shared" si="9"/>
        <v/>
      </c>
      <c r="H124" s="135" t="b">
        <v>0</v>
      </c>
      <c r="I124" s="36"/>
      <c r="J124" s="36"/>
      <c r="K124" s="36"/>
      <c r="Q124" s="31"/>
      <c r="R124" s="31"/>
      <c r="S124" s="31"/>
    </row>
    <row r="125" spans="2:19" ht="15" customHeight="1" x14ac:dyDescent="0.25">
      <c r="B125" s="23"/>
      <c r="C125" s="40"/>
      <c r="D125" s="23"/>
      <c r="E125" s="38"/>
      <c r="F125" s="196" t="str">
        <f t="shared" si="8"/>
        <v/>
      </c>
      <c r="G125" s="49" t="str">
        <f t="shared" si="9"/>
        <v/>
      </c>
      <c r="H125" s="135" t="b">
        <v>0</v>
      </c>
      <c r="I125" s="36"/>
      <c r="J125" s="36"/>
      <c r="K125" s="36"/>
      <c r="Q125" s="31"/>
      <c r="R125" s="31"/>
      <c r="S125" s="31"/>
    </row>
    <row r="126" spans="2:19" ht="15" customHeight="1" x14ac:dyDescent="0.25">
      <c r="B126" s="23"/>
      <c r="C126" s="40"/>
      <c r="D126" s="23"/>
      <c r="E126" s="38"/>
      <c r="F126" s="196" t="str">
        <f t="shared" si="8"/>
        <v/>
      </c>
      <c r="G126" s="49" t="str">
        <f t="shared" si="9"/>
        <v/>
      </c>
      <c r="H126" s="135" t="b">
        <v>0</v>
      </c>
      <c r="I126" s="36"/>
      <c r="J126" s="36"/>
      <c r="K126" s="36"/>
      <c r="Q126" s="31"/>
      <c r="R126" s="31"/>
      <c r="S126" s="31"/>
    </row>
    <row r="127" spans="2:19" ht="15" customHeight="1" x14ac:dyDescent="0.25">
      <c r="B127" s="23"/>
      <c r="C127" s="40"/>
      <c r="D127" s="23"/>
      <c r="E127" s="38"/>
      <c r="F127" s="196" t="str">
        <f t="shared" si="8"/>
        <v/>
      </c>
      <c r="G127" s="49" t="str">
        <f t="shared" si="9"/>
        <v/>
      </c>
      <c r="H127" s="135" t="b">
        <v>0</v>
      </c>
      <c r="I127" s="36"/>
      <c r="J127" s="36"/>
      <c r="K127" s="36"/>
      <c r="Q127" s="31"/>
      <c r="R127" s="31"/>
      <c r="S127" s="31"/>
    </row>
    <row r="128" spans="2:19" ht="15" customHeight="1" x14ac:dyDescent="0.25">
      <c r="B128" s="23"/>
      <c r="C128" s="40"/>
      <c r="D128" s="23"/>
      <c r="E128" s="38"/>
      <c r="F128" s="196" t="str">
        <f t="shared" si="8"/>
        <v/>
      </c>
      <c r="G128" s="49" t="str">
        <f t="shared" si="9"/>
        <v/>
      </c>
      <c r="H128" s="135" t="b">
        <v>0</v>
      </c>
      <c r="I128" s="36"/>
      <c r="J128" s="36"/>
      <c r="K128" s="36"/>
      <c r="Q128" s="31"/>
      <c r="R128" s="31"/>
      <c r="S128" s="31"/>
    </row>
    <row r="129" spans="2:19" ht="15" customHeight="1" x14ac:dyDescent="0.25">
      <c r="B129" s="23"/>
      <c r="C129" s="40"/>
      <c r="D129" s="23"/>
      <c r="E129" s="38"/>
      <c r="F129" s="196" t="str">
        <f t="shared" si="8"/>
        <v/>
      </c>
      <c r="G129" s="49" t="str">
        <f t="shared" si="9"/>
        <v/>
      </c>
      <c r="H129" s="135" t="b">
        <v>0</v>
      </c>
      <c r="I129" s="36"/>
      <c r="J129" s="36"/>
      <c r="K129" s="36"/>
      <c r="Q129" s="31"/>
      <c r="R129" s="31"/>
      <c r="S129" s="31"/>
    </row>
    <row r="130" spans="2:19" ht="15" customHeight="1" x14ac:dyDescent="0.25">
      <c r="B130" s="23"/>
      <c r="C130" s="40"/>
      <c r="D130" s="23"/>
      <c r="E130" s="38"/>
      <c r="F130" s="196" t="str">
        <f t="shared" si="8"/>
        <v/>
      </c>
      <c r="G130" s="49" t="str">
        <f t="shared" si="9"/>
        <v/>
      </c>
      <c r="H130" s="135" t="b">
        <v>0</v>
      </c>
      <c r="I130" s="36"/>
      <c r="J130" s="36"/>
      <c r="K130" s="36"/>
      <c r="Q130" s="31"/>
      <c r="R130" s="31"/>
      <c r="S130" s="31"/>
    </row>
  </sheetData>
  <sheetProtection pivotTables="0"/>
  <mergeCells count="5">
    <mergeCell ref="B2:H2"/>
    <mergeCell ref="Q2:R2"/>
    <mergeCell ref="N9:O9"/>
    <mergeCell ref="Q9:R9"/>
    <mergeCell ref="T9:U9"/>
  </mergeCells>
  <dataValidations count="1">
    <dataValidation type="list" allowBlank="1" showInputMessage="1" showErrorMessage="1" sqref="B5:B130" xr:uid="{00000000-0002-0000-0500-000000000000}">
      <formula1>$N$12:$N$25</formula1>
    </dataValidation>
  </dataValidation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6" name="Button 1">
              <controlPr defaultSize="0" print="0" autoFill="0" autoPict="0" macro="[0]!DévTCD">
                <anchor moveWithCells="1" sizeWithCells="1">
                  <from>
                    <xdr:col>16</xdr:col>
                    <xdr:colOff>2743200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7" name="Button 2">
              <controlPr defaultSize="0" print="0" autoFill="0" autoPict="0" macro="[0]!RedTCD">
                <anchor moveWithCells="1" sizeWithCells="1">
                  <from>
                    <xdr:col>16</xdr:col>
                    <xdr:colOff>2752725</xdr:colOff>
                    <xdr:row>5</xdr:row>
                    <xdr:rowOff>19050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8" name="Button 3">
              <controlPr defaultSize="0" print="0" autoFill="0" autoPict="0" macro="[0]!MAJTCD2">
                <anchor moveWithCells="1" siz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1257300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9" name="Check Box 4">
              <controlPr defaultSize="0" autoFill="0" autoLine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161925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10" name="Check Box 5">
              <controlPr defaultSize="0" autoFill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161925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11" name="Check Box 6">
              <controlPr defaultSize="0" autoFill="0" autoLine="0" autoPict="0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161925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2" name="Check Box 7">
              <controlPr defaultSize="0" autoFill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38100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3" name="Check Box 8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38100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4" name="Check Box 9">
              <controlPr defaultSize="0" autoFill="0" autoLine="0" autoPict="0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38100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5" name="Check Box 10">
              <controlPr defaultSize="0" autoFill="0" autoLine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38100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6" name="Check Box 11">
              <controlPr defaultSize="0" autoFill="0" autoLine="0" autoPict="0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38100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7" name="Check Box 12">
              <controlPr defaultSize="0" autoFill="0" autoLine="0" autoPict="0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38100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8" name="Check Box 13">
              <controlPr defaultSize="0" autoFill="0" autoLine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38100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9" name="Check Box 14">
              <controlPr defaultSize="0" autoFill="0" autoLine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38100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20" name="Check Box 15">
              <controlPr defaultSize="0" autoFill="0" autoLine="0" autoPict="0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38100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21" name="Check Box 16">
              <controlPr defaultSize="0" autoFill="0" autoLine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38100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2" name="Check Box 17">
              <controlPr defaultSize="0" autoFill="0" autoLine="0" autoPict="0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38100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3" name="Check Box 18">
              <controlPr defaultSize="0" autoFill="0" autoLine="0" autoPict="0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38100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4" name="Check Box 19">
              <controlPr defaultSize="0" autoFill="0" autoLine="0" autoPict="0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38100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5" name="Check Box 20">
              <controlPr defaultSize="0" autoFill="0" autoLine="0" autoPict="0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38100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6" name="Check Box 21">
              <controlPr defaultSize="0" autoFill="0" autoLine="0" autoPict="0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38100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7" name="Check Box 22">
              <controlPr defaultSize="0" autoFill="0" autoLine="0" autoPict="0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38100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8" name="Check Box 23">
              <controlPr defaultSize="0" autoFill="0" autoLine="0" autoPict="0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38100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9" name="Check Box 24">
              <controlPr defaultSize="0" autoFill="0" autoLine="0" autoPict="0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38100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30" name="Check Box 25">
              <controlPr defaultSize="0" autoFill="0" autoLine="0" autoPict="0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38100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31" name="Check Box 26">
              <controlPr defaultSize="0" autoFill="0" autoLine="0" autoPict="0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2" name="Check Box 27">
              <controlPr defaultSize="0" autoFill="0" autoLine="0" autoPict="0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38100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3" name="Check Box 28">
              <controlPr defaultSize="0" autoFill="0" autoLine="0" autoPict="0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38100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4" name="Check Box 29">
              <controlPr defaultSize="0" autoFill="0" autoLine="0" autoPict="0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38100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5" name="Check Box 30">
              <controlPr defaultSize="0" autoFill="0" autoLine="0" autoPict="0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6" name="Check Box 31">
              <controlPr defaultSize="0" autoFill="0" autoLine="0" autoPict="0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38100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7" name="Check Box 32">
              <controlPr defaultSize="0" autoFill="0" autoLine="0" autoPict="0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38100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8" name="Check Box 33">
              <controlPr defaultSize="0" autoFill="0" autoLine="0" autoPict="0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38100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9" name="Check Box 34">
              <controlPr defaultSize="0" autoFill="0" autoLine="0" autoPict="0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38100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40" name="Check Box 35">
              <controlPr defaultSize="0" autoFill="0" autoLine="0" autoPict="0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38100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41" name="Check Box 36">
              <controlPr defaultSize="0" autoFill="0" autoLine="0" autoPict="0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38100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42" name="Check Box 37">
              <controlPr defaultSize="0" autoFill="0" autoLine="0" autoPict="0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38100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43" name="Check Box 38">
              <controlPr defaultSize="0" autoFill="0" autoLine="0" autoPict="0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38100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44" name="Check Box 39">
              <controlPr defaultSize="0" autoFill="0" autoLine="0" autoPict="0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38100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45" name="Check Box 40">
              <controlPr defaultSize="0" autoFill="0" autoLine="0" autoPict="0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38100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46" name="Check Box 41">
              <controlPr defaultSize="0" autoFill="0" autoLine="0" autoPict="0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38100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47" name="Check Box 42">
              <controlPr defaultSize="0" autoFill="0" autoLine="0" autoPict="0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38100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48" name="Check Box 43">
              <controlPr defaultSize="0" autoFill="0" autoLine="0" autoPict="0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38100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49" name="Check Box 44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38100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50" name="Check Box 45">
              <controlPr defaultSize="0" autoFill="0" autoLine="0" autoPict="0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38100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51" name="Check Box 46">
              <controlPr defaultSize="0" autoFill="0" autoLine="0" autoPict="0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38100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52" name="Check Box 47">
              <controlPr defaultSize="0" autoFill="0" autoLine="0" autoPict="0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38100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53" name="Check Box 48">
              <controlPr defaultSize="0" autoFill="0" autoLine="0" autoPict="0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38100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54" name="Check Box 49">
              <controlPr defaultSize="0" autoFill="0" autoLine="0" autoPict="0">
                <anchor moveWithCells="1">
                  <from>
                    <xdr:col>7</xdr:col>
                    <xdr:colOff>0</xdr:colOff>
                    <xdr:row>49</xdr:row>
                    <xdr:rowOff>0</xdr:rowOff>
                  </from>
                  <to>
                    <xdr:col>8</xdr:col>
                    <xdr:colOff>38100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55" name="Check Box 50">
              <controlPr defaultSize="0" autoFill="0" autoLine="0" autoPict="0">
                <anchor moveWithCells="1">
                  <from>
                    <xdr:col>7</xdr:col>
                    <xdr:colOff>0</xdr:colOff>
                    <xdr:row>50</xdr:row>
                    <xdr:rowOff>0</xdr:rowOff>
                  </from>
                  <to>
                    <xdr:col>8</xdr:col>
                    <xdr:colOff>38100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56" name="Check Box 51">
              <controlPr defaultSize="0" autoFill="0" autoLine="0" autoPict="0">
                <anchor moveWithCells="1">
                  <from>
                    <xdr:col>7</xdr:col>
                    <xdr:colOff>0</xdr:colOff>
                    <xdr:row>51</xdr:row>
                    <xdr:rowOff>0</xdr:rowOff>
                  </from>
                  <to>
                    <xdr:col>8</xdr:col>
                    <xdr:colOff>38100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57" name="Check Box 52">
              <controlPr defaultSize="0" autoFill="0" autoLine="0" autoPict="0">
                <anchor moveWithCells="1">
                  <from>
                    <xdr:col>7</xdr:col>
                    <xdr:colOff>0</xdr:colOff>
                    <xdr:row>52</xdr:row>
                    <xdr:rowOff>0</xdr:rowOff>
                  </from>
                  <to>
                    <xdr:col>8</xdr:col>
                    <xdr:colOff>38100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58" name="Check Box 53">
              <controlPr defaultSize="0" autoFill="0" autoLine="0" autoPict="0">
                <anchor moveWithCells="1">
                  <from>
                    <xdr:col>7</xdr:col>
                    <xdr:colOff>0</xdr:colOff>
                    <xdr:row>53</xdr:row>
                    <xdr:rowOff>0</xdr:rowOff>
                  </from>
                  <to>
                    <xdr:col>8</xdr:col>
                    <xdr:colOff>38100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59" name="Check Box 54">
              <controlPr defaultSize="0" autoFill="0" autoLine="0" autoPict="0">
                <anchor moveWithCells="1">
                  <from>
                    <xdr:col>7</xdr:col>
                    <xdr:colOff>0</xdr:colOff>
                    <xdr:row>54</xdr:row>
                    <xdr:rowOff>0</xdr:rowOff>
                  </from>
                  <to>
                    <xdr:col>8</xdr:col>
                    <xdr:colOff>38100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60" name="Check Box 55">
              <controlPr defaultSize="0" autoFill="0" autoLine="0" autoPict="0">
                <anchor moveWithCells="1">
                  <from>
                    <xdr:col>7</xdr:col>
                    <xdr:colOff>0</xdr:colOff>
                    <xdr:row>55</xdr:row>
                    <xdr:rowOff>0</xdr:rowOff>
                  </from>
                  <to>
                    <xdr:col>8</xdr:col>
                    <xdr:colOff>38100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61" name="Check Box 56">
              <controlPr defaultSize="0" autoFill="0" autoLine="0" autoPict="0">
                <anchor moveWithCells="1">
                  <from>
                    <xdr:col>7</xdr:col>
                    <xdr:colOff>0</xdr:colOff>
                    <xdr:row>56</xdr:row>
                    <xdr:rowOff>0</xdr:rowOff>
                  </from>
                  <to>
                    <xdr:col>8</xdr:col>
                    <xdr:colOff>38100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62" name="Check Box 57">
              <controlPr defaultSize="0" autoFill="0" autoLine="0" autoPict="0">
                <anchor moveWithCells="1">
                  <from>
                    <xdr:col>7</xdr:col>
                    <xdr:colOff>0</xdr:colOff>
                    <xdr:row>57</xdr:row>
                    <xdr:rowOff>0</xdr:rowOff>
                  </from>
                  <to>
                    <xdr:col>8</xdr:col>
                    <xdr:colOff>38100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63" name="Check Box 58">
              <controlPr defaultSize="0" autoFill="0" autoLine="0" autoPict="0">
                <anchor moveWithCells="1">
                  <from>
                    <xdr:col>7</xdr:col>
                    <xdr:colOff>0</xdr:colOff>
                    <xdr:row>58</xdr:row>
                    <xdr:rowOff>0</xdr:rowOff>
                  </from>
                  <to>
                    <xdr:col>8</xdr:col>
                    <xdr:colOff>38100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64" name="Check Box 59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0</xdr:rowOff>
                  </from>
                  <to>
                    <xdr:col>8</xdr:col>
                    <xdr:colOff>38100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65" name="Check Box 60">
              <controlPr defaultSize="0" autoFill="0" autoLine="0" autoPict="0">
                <anchor moveWithCells="1">
                  <from>
                    <xdr:col>7</xdr:col>
                    <xdr:colOff>0</xdr:colOff>
                    <xdr:row>60</xdr:row>
                    <xdr:rowOff>0</xdr:rowOff>
                  </from>
                  <to>
                    <xdr:col>8</xdr:col>
                    <xdr:colOff>38100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66" name="Check Box 61">
              <controlPr defaultSize="0" autoFill="0" autoLine="0" autoPict="0">
                <anchor moveWithCells="1">
                  <from>
                    <xdr:col>7</xdr:col>
                    <xdr:colOff>0</xdr:colOff>
                    <xdr:row>61</xdr:row>
                    <xdr:rowOff>0</xdr:rowOff>
                  </from>
                  <to>
                    <xdr:col>8</xdr:col>
                    <xdr:colOff>38100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67" name="Check Box 62">
              <controlPr defaultSize="0" autoFill="0" autoLine="0" autoPict="0">
                <anchor moveWithCells="1">
                  <from>
                    <xdr:col>7</xdr:col>
                    <xdr:colOff>0</xdr:colOff>
                    <xdr:row>62</xdr:row>
                    <xdr:rowOff>0</xdr:rowOff>
                  </from>
                  <to>
                    <xdr:col>8</xdr:col>
                    <xdr:colOff>38100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68" name="Check Box 63">
              <controlPr defaultSize="0" autoFill="0" autoLine="0" autoPict="0">
                <anchor moveWithCells="1">
                  <from>
                    <xdr:col>7</xdr:col>
                    <xdr:colOff>0</xdr:colOff>
                    <xdr:row>63</xdr:row>
                    <xdr:rowOff>0</xdr:rowOff>
                  </from>
                  <to>
                    <xdr:col>8</xdr:col>
                    <xdr:colOff>38100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69" name="Check Box 64">
              <controlPr defaultSize="0" autoFill="0" autoLine="0" autoPict="0">
                <anchor moveWithCells="1">
                  <from>
                    <xdr:col>7</xdr:col>
                    <xdr:colOff>0</xdr:colOff>
                    <xdr:row>64</xdr:row>
                    <xdr:rowOff>0</xdr:rowOff>
                  </from>
                  <to>
                    <xdr:col>8</xdr:col>
                    <xdr:colOff>38100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70" name="Check Box 65">
              <controlPr defaultSize="0" autoFill="0" autoLine="0" autoPict="0">
                <anchor moveWithCells="1">
                  <from>
                    <xdr:col>7</xdr:col>
                    <xdr:colOff>0</xdr:colOff>
                    <xdr:row>65</xdr:row>
                    <xdr:rowOff>0</xdr:rowOff>
                  </from>
                  <to>
                    <xdr:col>8</xdr:col>
                    <xdr:colOff>38100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71" name="Check Box 66">
              <controlPr defaultSize="0" autoFill="0" autoLine="0" autoPict="0">
                <anchor moveWithCells="1">
                  <from>
                    <xdr:col>7</xdr:col>
                    <xdr:colOff>0</xdr:colOff>
                    <xdr:row>66</xdr:row>
                    <xdr:rowOff>0</xdr:rowOff>
                  </from>
                  <to>
                    <xdr:col>8</xdr:col>
                    <xdr:colOff>38100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72" name="Check Box 67">
              <controlPr defaultSize="0" autoFill="0" autoLine="0" autoPict="0">
                <anchor moveWithCells="1">
                  <from>
                    <xdr:col>7</xdr:col>
                    <xdr:colOff>0</xdr:colOff>
                    <xdr:row>67</xdr:row>
                    <xdr:rowOff>0</xdr:rowOff>
                  </from>
                  <to>
                    <xdr:col>8</xdr:col>
                    <xdr:colOff>38100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73" name="Check Box 68">
              <controlPr defaultSize="0" autoFill="0" autoLine="0" autoPict="0">
                <anchor moveWithCells="1">
                  <from>
                    <xdr:col>7</xdr:col>
                    <xdr:colOff>0</xdr:colOff>
                    <xdr:row>68</xdr:row>
                    <xdr:rowOff>0</xdr:rowOff>
                  </from>
                  <to>
                    <xdr:col>8</xdr:col>
                    <xdr:colOff>38100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3" r:id="rId74" name="Check Box 69">
              <controlPr defaultSize="0" autoFill="0" autoLine="0" autoPict="0">
                <anchor moveWithCells="1">
                  <from>
                    <xdr:col>7</xdr:col>
                    <xdr:colOff>0</xdr:colOff>
                    <xdr:row>69</xdr:row>
                    <xdr:rowOff>0</xdr:rowOff>
                  </from>
                  <to>
                    <xdr:col>8</xdr:col>
                    <xdr:colOff>38100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4" r:id="rId75" name="Check Box 70">
              <controlPr defaultSize="0" autoFill="0" autoLine="0" autoPict="0">
                <anchor moveWithCells="1">
                  <from>
                    <xdr:col>7</xdr:col>
                    <xdr:colOff>0</xdr:colOff>
                    <xdr:row>70</xdr:row>
                    <xdr:rowOff>0</xdr:rowOff>
                  </from>
                  <to>
                    <xdr:col>8</xdr:col>
                    <xdr:colOff>38100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76" name="Check Box 71">
              <controlPr defaultSize="0" autoFill="0" autoLine="0" autoPict="0">
                <anchor moveWithCells="1">
                  <from>
                    <xdr:col>7</xdr:col>
                    <xdr:colOff>0</xdr:colOff>
                    <xdr:row>71</xdr:row>
                    <xdr:rowOff>0</xdr:rowOff>
                  </from>
                  <to>
                    <xdr:col>8</xdr:col>
                    <xdr:colOff>38100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6" r:id="rId77" name="Check Box 72">
              <controlPr defaultSize="0" autoFill="0" autoLine="0" autoPict="0">
                <anchor moveWithCells="1">
                  <from>
                    <xdr:col>7</xdr:col>
                    <xdr:colOff>0</xdr:colOff>
                    <xdr:row>72</xdr:row>
                    <xdr:rowOff>0</xdr:rowOff>
                  </from>
                  <to>
                    <xdr:col>8</xdr:col>
                    <xdr:colOff>38100</xdr:colOff>
                    <xdr:row>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7" r:id="rId78" name="Check Box 73">
              <controlPr defaultSize="0" autoFill="0" autoLine="0" autoPict="0">
                <anchor moveWithCells="1">
                  <from>
                    <xdr:col>7</xdr:col>
                    <xdr:colOff>0</xdr:colOff>
                    <xdr:row>73</xdr:row>
                    <xdr:rowOff>0</xdr:rowOff>
                  </from>
                  <to>
                    <xdr:col>8</xdr:col>
                    <xdr:colOff>38100</xdr:colOff>
                    <xdr:row>74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8" r:id="rId79" name="Check Box 74">
              <controlPr defaultSize="0" autoFill="0" autoLine="0" autoPict="0">
                <anchor moveWithCells="1">
                  <from>
                    <xdr:col>7</xdr:col>
                    <xdr:colOff>0</xdr:colOff>
                    <xdr:row>74</xdr:row>
                    <xdr:rowOff>0</xdr:rowOff>
                  </from>
                  <to>
                    <xdr:col>8</xdr:col>
                    <xdr:colOff>38100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9" r:id="rId80" name="Check Box 75">
              <controlPr defaultSize="0" autoFill="0" autoLine="0" autoPict="0">
                <anchor moveWithCells="1">
                  <from>
                    <xdr:col>7</xdr:col>
                    <xdr:colOff>0</xdr:colOff>
                    <xdr:row>75</xdr:row>
                    <xdr:rowOff>0</xdr:rowOff>
                  </from>
                  <to>
                    <xdr:col>8</xdr:col>
                    <xdr:colOff>38100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0" r:id="rId81" name="Check Box 76">
              <controlPr defaultSize="0" autoFill="0" autoLine="0" autoPict="0">
                <anchor moveWithCells="1">
                  <from>
                    <xdr:col>7</xdr:col>
                    <xdr:colOff>0</xdr:colOff>
                    <xdr:row>76</xdr:row>
                    <xdr:rowOff>0</xdr:rowOff>
                  </from>
                  <to>
                    <xdr:col>8</xdr:col>
                    <xdr:colOff>38100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1" r:id="rId82" name="Check Box 77">
              <controlPr defaultSize="0" autoFill="0" autoLine="0" autoPict="0">
                <anchor moveWithCells="1">
                  <from>
                    <xdr:col>7</xdr:col>
                    <xdr:colOff>0</xdr:colOff>
                    <xdr:row>77</xdr:row>
                    <xdr:rowOff>0</xdr:rowOff>
                  </from>
                  <to>
                    <xdr:col>8</xdr:col>
                    <xdr:colOff>38100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2" r:id="rId83" name="Check Box 78">
              <controlPr defaultSize="0" autoFill="0" autoLine="0" autoPict="0">
                <anchor moveWithCells="1">
                  <from>
                    <xdr:col>7</xdr:col>
                    <xdr:colOff>0</xdr:colOff>
                    <xdr:row>78</xdr:row>
                    <xdr:rowOff>0</xdr:rowOff>
                  </from>
                  <to>
                    <xdr:col>8</xdr:col>
                    <xdr:colOff>38100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3" r:id="rId84" name="Check Box 79">
              <controlPr defaultSize="0" autoFill="0" autoLine="0" autoPict="0">
                <anchor moveWithCells="1">
                  <from>
                    <xdr:col>7</xdr:col>
                    <xdr:colOff>0</xdr:colOff>
                    <xdr:row>79</xdr:row>
                    <xdr:rowOff>0</xdr:rowOff>
                  </from>
                  <to>
                    <xdr:col>8</xdr:col>
                    <xdr:colOff>38100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4" r:id="rId85" name="Check Box 80">
              <controlPr defaultSize="0" autoFill="0" autoLine="0" autoPict="0">
                <anchor moveWithCells="1">
                  <from>
                    <xdr:col>7</xdr:col>
                    <xdr:colOff>0</xdr:colOff>
                    <xdr:row>80</xdr:row>
                    <xdr:rowOff>0</xdr:rowOff>
                  </from>
                  <to>
                    <xdr:col>8</xdr:col>
                    <xdr:colOff>38100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5" r:id="rId86" name="Check Box 81">
              <controlPr defaultSize="0" autoFill="0" autoLine="0" autoPict="0">
                <anchor moveWithCells="1">
                  <from>
                    <xdr:col>7</xdr:col>
                    <xdr:colOff>0</xdr:colOff>
                    <xdr:row>81</xdr:row>
                    <xdr:rowOff>0</xdr:rowOff>
                  </from>
                  <to>
                    <xdr:col>8</xdr:col>
                    <xdr:colOff>38100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6" r:id="rId87" name="Check Box 82">
              <controlPr defaultSize="0" autoFill="0" autoLine="0" autoPict="0">
                <anchor moveWithCells="1">
                  <from>
                    <xdr:col>7</xdr:col>
                    <xdr:colOff>0</xdr:colOff>
                    <xdr:row>82</xdr:row>
                    <xdr:rowOff>0</xdr:rowOff>
                  </from>
                  <to>
                    <xdr:col>8</xdr:col>
                    <xdr:colOff>38100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7" r:id="rId88" name="Check Box 83">
              <controlPr defaultSize="0" autoFill="0" autoLine="0" autoPict="0">
                <anchor moveWithCells="1">
                  <from>
                    <xdr:col>7</xdr:col>
                    <xdr:colOff>0</xdr:colOff>
                    <xdr:row>83</xdr:row>
                    <xdr:rowOff>0</xdr:rowOff>
                  </from>
                  <to>
                    <xdr:col>8</xdr:col>
                    <xdr:colOff>38100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8" r:id="rId89" name="Check Box 84">
              <controlPr defaultSize="0" autoFill="0" autoLine="0" autoPict="0">
                <anchor moveWithCells="1">
                  <from>
                    <xdr:col>7</xdr:col>
                    <xdr:colOff>0</xdr:colOff>
                    <xdr:row>84</xdr:row>
                    <xdr:rowOff>0</xdr:rowOff>
                  </from>
                  <to>
                    <xdr:col>8</xdr:col>
                    <xdr:colOff>38100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9" r:id="rId90" name="Check Box 85">
              <controlPr defaultSize="0" autoFill="0" autoLine="0" autoPict="0">
                <anchor moveWithCells="1">
                  <from>
                    <xdr:col>7</xdr:col>
                    <xdr:colOff>0</xdr:colOff>
                    <xdr:row>85</xdr:row>
                    <xdr:rowOff>0</xdr:rowOff>
                  </from>
                  <to>
                    <xdr:col>8</xdr:col>
                    <xdr:colOff>38100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0" r:id="rId91" name="Check Box 86">
              <controlPr defaultSize="0" autoFill="0" autoLine="0" autoPict="0">
                <anchor moveWithCells="1">
                  <from>
                    <xdr:col>7</xdr:col>
                    <xdr:colOff>0</xdr:colOff>
                    <xdr:row>86</xdr:row>
                    <xdr:rowOff>0</xdr:rowOff>
                  </from>
                  <to>
                    <xdr:col>8</xdr:col>
                    <xdr:colOff>38100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1" r:id="rId92" name="Check Box 87">
              <controlPr defaultSize="0" autoFill="0" autoLine="0" autoPict="0">
                <anchor moveWithCells="1">
                  <from>
                    <xdr:col>7</xdr:col>
                    <xdr:colOff>0</xdr:colOff>
                    <xdr:row>87</xdr:row>
                    <xdr:rowOff>0</xdr:rowOff>
                  </from>
                  <to>
                    <xdr:col>8</xdr:col>
                    <xdr:colOff>38100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2" r:id="rId93" name="Check Box 88">
              <controlPr defaultSize="0" autoFill="0" autoLine="0" autoPict="0">
                <anchor moveWithCells="1">
                  <from>
                    <xdr:col>7</xdr:col>
                    <xdr:colOff>0</xdr:colOff>
                    <xdr:row>88</xdr:row>
                    <xdr:rowOff>0</xdr:rowOff>
                  </from>
                  <to>
                    <xdr:col>8</xdr:col>
                    <xdr:colOff>38100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3" r:id="rId94" name="Check Box 89">
              <controlPr defaultSize="0" autoFill="0" autoLine="0" autoPict="0">
                <anchor moveWithCells="1">
                  <from>
                    <xdr:col>7</xdr:col>
                    <xdr:colOff>0</xdr:colOff>
                    <xdr:row>89</xdr:row>
                    <xdr:rowOff>0</xdr:rowOff>
                  </from>
                  <to>
                    <xdr:col>8</xdr:col>
                    <xdr:colOff>38100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4" r:id="rId95" name="Check Box 90">
              <controlPr defaultSize="0" autoFill="0" autoLine="0" autoPict="0">
                <anchor moveWithCells="1">
                  <from>
                    <xdr:col>7</xdr:col>
                    <xdr:colOff>0</xdr:colOff>
                    <xdr:row>90</xdr:row>
                    <xdr:rowOff>0</xdr:rowOff>
                  </from>
                  <to>
                    <xdr:col>8</xdr:col>
                    <xdr:colOff>38100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5" r:id="rId96" name="Check Box 91">
              <controlPr defaultSize="0" autoFill="0" autoLine="0" autoPict="0">
                <anchor moveWithCells="1">
                  <from>
                    <xdr:col>7</xdr:col>
                    <xdr:colOff>0</xdr:colOff>
                    <xdr:row>91</xdr:row>
                    <xdr:rowOff>0</xdr:rowOff>
                  </from>
                  <to>
                    <xdr:col>8</xdr:col>
                    <xdr:colOff>38100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6" r:id="rId97" name="Check Box 92">
              <controlPr defaultSize="0" autoFill="0" autoLine="0" autoPict="0">
                <anchor moveWithCells="1">
                  <from>
                    <xdr:col>7</xdr:col>
                    <xdr:colOff>0</xdr:colOff>
                    <xdr:row>92</xdr:row>
                    <xdr:rowOff>0</xdr:rowOff>
                  </from>
                  <to>
                    <xdr:col>8</xdr:col>
                    <xdr:colOff>38100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7" r:id="rId98" name="Check Box 93">
              <controlPr defaultSize="0" autoFill="0" autoLine="0" autoPict="0">
                <anchor moveWithCells="1">
                  <from>
                    <xdr:col>7</xdr:col>
                    <xdr:colOff>0</xdr:colOff>
                    <xdr:row>93</xdr:row>
                    <xdr:rowOff>0</xdr:rowOff>
                  </from>
                  <to>
                    <xdr:col>8</xdr:col>
                    <xdr:colOff>38100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8" r:id="rId99" name="Check Box 94">
              <controlPr defaultSize="0" autoFill="0" autoLine="0" autoPict="0">
                <anchor moveWithCells="1">
                  <from>
                    <xdr:col>7</xdr:col>
                    <xdr:colOff>0</xdr:colOff>
                    <xdr:row>94</xdr:row>
                    <xdr:rowOff>0</xdr:rowOff>
                  </from>
                  <to>
                    <xdr:col>8</xdr:col>
                    <xdr:colOff>38100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9" r:id="rId100" name="Check Box 95">
              <controlPr defaultSize="0" autoFill="0" autoLine="0" autoPict="0">
                <anchor moveWithCells="1">
                  <from>
                    <xdr:col>7</xdr:col>
                    <xdr:colOff>0</xdr:colOff>
                    <xdr:row>95</xdr:row>
                    <xdr:rowOff>0</xdr:rowOff>
                  </from>
                  <to>
                    <xdr:col>8</xdr:col>
                    <xdr:colOff>38100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0" r:id="rId101" name="Check Box 96">
              <controlPr defaultSize="0" autoFill="0" autoLine="0" autoPict="0">
                <anchor moveWithCells="1">
                  <from>
                    <xdr:col>7</xdr:col>
                    <xdr:colOff>0</xdr:colOff>
                    <xdr:row>96</xdr:row>
                    <xdr:rowOff>0</xdr:rowOff>
                  </from>
                  <to>
                    <xdr:col>8</xdr:col>
                    <xdr:colOff>38100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1" r:id="rId102" name="Check Box 97">
              <controlPr defaultSize="0" autoFill="0" autoLine="0" autoPict="0">
                <anchor moveWithCells="1">
                  <from>
                    <xdr:col>7</xdr:col>
                    <xdr:colOff>0</xdr:colOff>
                    <xdr:row>97</xdr:row>
                    <xdr:rowOff>0</xdr:rowOff>
                  </from>
                  <to>
                    <xdr:col>8</xdr:col>
                    <xdr:colOff>38100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2" r:id="rId103" name="Check Box 98">
              <controlPr defaultSize="0" autoFill="0" autoLine="0" autoPict="0">
                <anchor moveWithCells="1">
                  <from>
                    <xdr:col>7</xdr:col>
                    <xdr:colOff>0</xdr:colOff>
                    <xdr:row>98</xdr:row>
                    <xdr:rowOff>0</xdr:rowOff>
                  </from>
                  <to>
                    <xdr:col>8</xdr:col>
                    <xdr:colOff>38100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3" r:id="rId104" name="Check Box 99">
              <controlPr defaultSize="0" autoFill="0" autoLine="0" autoPict="0">
                <anchor moveWithCells="1">
                  <from>
                    <xdr:col>7</xdr:col>
                    <xdr:colOff>0</xdr:colOff>
                    <xdr:row>99</xdr:row>
                    <xdr:rowOff>0</xdr:rowOff>
                  </from>
                  <to>
                    <xdr:col>8</xdr:col>
                    <xdr:colOff>38100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4" r:id="rId105" name="Check Box 100">
              <controlPr defaultSize="0" autoFill="0" autoLine="0" autoPict="0">
                <anchor moveWithCells="1">
                  <from>
                    <xdr:col>7</xdr:col>
                    <xdr:colOff>0</xdr:colOff>
                    <xdr:row>100</xdr:row>
                    <xdr:rowOff>0</xdr:rowOff>
                  </from>
                  <to>
                    <xdr:col>8</xdr:col>
                    <xdr:colOff>38100</xdr:colOff>
                    <xdr:row>101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5" r:id="rId106" name="Check Box 101">
              <controlPr defaultSize="0" autoFill="0" autoLine="0" autoPict="0">
                <anchor moveWithCells="1">
                  <from>
                    <xdr:col>7</xdr:col>
                    <xdr:colOff>0</xdr:colOff>
                    <xdr:row>101</xdr:row>
                    <xdr:rowOff>0</xdr:rowOff>
                  </from>
                  <to>
                    <xdr:col>8</xdr:col>
                    <xdr:colOff>38100</xdr:colOff>
                    <xdr:row>102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" r:id="rId107" name="Check Box 102">
              <controlPr defaultSize="0" autoFill="0" autoLine="0" autoPict="0">
                <anchor moveWithCells="1">
                  <from>
                    <xdr:col>7</xdr:col>
                    <xdr:colOff>0</xdr:colOff>
                    <xdr:row>102</xdr:row>
                    <xdr:rowOff>0</xdr:rowOff>
                  </from>
                  <to>
                    <xdr:col>8</xdr:col>
                    <xdr:colOff>38100</xdr:colOff>
                    <xdr:row>103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" r:id="rId108" name="Check Box 103">
              <controlPr defaultSize="0" autoFill="0" autoLine="0" autoPict="0">
                <anchor moveWithCells="1">
                  <from>
                    <xdr:col>7</xdr:col>
                    <xdr:colOff>0</xdr:colOff>
                    <xdr:row>103</xdr:row>
                    <xdr:rowOff>0</xdr:rowOff>
                  </from>
                  <to>
                    <xdr:col>8</xdr:col>
                    <xdr:colOff>38100</xdr:colOff>
                    <xdr:row>104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8" r:id="rId109" name="Check Box 104">
              <controlPr defaultSize="0" autoFill="0" autoLine="0" autoPict="0">
                <anchor moveWithCells="1">
                  <from>
                    <xdr:col>7</xdr:col>
                    <xdr:colOff>0</xdr:colOff>
                    <xdr:row>104</xdr:row>
                    <xdr:rowOff>0</xdr:rowOff>
                  </from>
                  <to>
                    <xdr:col>8</xdr:col>
                    <xdr:colOff>38100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9" r:id="rId110" name="Check Box 105">
              <controlPr defaultSize="0" autoFill="0" autoLine="0" autoPict="0">
                <anchor moveWithCells="1">
                  <from>
                    <xdr:col>7</xdr:col>
                    <xdr:colOff>0</xdr:colOff>
                    <xdr:row>105</xdr:row>
                    <xdr:rowOff>0</xdr:rowOff>
                  </from>
                  <to>
                    <xdr:col>8</xdr:col>
                    <xdr:colOff>38100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0" r:id="rId111" name="Check Box 106">
              <controlPr defaultSize="0" autoFill="0" autoLine="0" autoPict="0">
                <anchor moveWithCells="1">
                  <from>
                    <xdr:col>7</xdr:col>
                    <xdr:colOff>0</xdr:colOff>
                    <xdr:row>106</xdr:row>
                    <xdr:rowOff>0</xdr:rowOff>
                  </from>
                  <to>
                    <xdr:col>8</xdr:col>
                    <xdr:colOff>38100</xdr:colOff>
                    <xdr:row>107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1" r:id="rId112" name="Check Box 107">
              <controlPr defaultSize="0" autoFill="0" autoLine="0" autoPict="0">
                <anchor moveWithCells="1">
                  <from>
                    <xdr:col>7</xdr:col>
                    <xdr:colOff>0</xdr:colOff>
                    <xdr:row>107</xdr:row>
                    <xdr:rowOff>0</xdr:rowOff>
                  </from>
                  <to>
                    <xdr:col>8</xdr:col>
                    <xdr:colOff>38100</xdr:colOff>
                    <xdr:row>108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2" r:id="rId113" name="Check Box 108">
              <controlPr defaultSize="0" autoFill="0" autoLine="0" autoPict="0">
                <anchor moveWithCells="1">
                  <from>
                    <xdr:col>7</xdr:col>
                    <xdr:colOff>0</xdr:colOff>
                    <xdr:row>108</xdr:row>
                    <xdr:rowOff>0</xdr:rowOff>
                  </from>
                  <to>
                    <xdr:col>8</xdr:col>
                    <xdr:colOff>38100</xdr:colOff>
                    <xdr:row>109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3" r:id="rId114" name="Check Box 109">
              <controlPr defaultSize="0" autoFill="0" autoLine="0" autoPict="0">
                <anchor moveWithCells="1">
                  <from>
                    <xdr:col>7</xdr:col>
                    <xdr:colOff>0</xdr:colOff>
                    <xdr:row>109</xdr:row>
                    <xdr:rowOff>0</xdr:rowOff>
                  </from>
                  <to>
                    <xdr:col>8</xdr:col>
                    <xdr:colOff>38100</xdr:colOff>
                    <xdr:row>110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4" r:id="rId115" name="Check Box 110">
              <controlPr defaultSize="0" autoFill="0" autoLine="0" autoPict="0">
                <anchor moveWithCells="1">
                  <from>
                    <xdr:col>7</xdr:col>
                    <xdr:colOff>0</xdr:colOff>
                    <xdr:row>110</xdr:row>
                    <xdr:rowOff>0</xdr:rowOff>
                  </from>
                  <to>
                    <xdr:col>8</xdr:col>
                    <xdr:colOff>38100</xdr:colOff>
                    <xdr:row>111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5" r:id="rId116" name="Check Box 111">
              <controlPr defaultSize="0" autoFill="0" autoLine="0" autoPict="0">
                <anchor moveWithCells="1">
                  <from>
                    <xdr:col>7</xdr:col>
                    <xdr:colOff>0</xdr:colOff>
                    <xdr:row>111</xdr:row>
                    <xdr:rowOff>0</xdr:rowOff>
                  </from>
                  <to>
                    <xdr:col>8</xdr:col>
                    <xdr:colOff>38100</xdr:colOff>
                    <xdr:row>112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6" r:id="rId117" name="Check Box 112">
              <controlPr defaultSize="0" autoFill="0" autoLine="0" autoPict="0">
                <anchor moveWithCells="1">
                  <from>
                    <xdr:col>7</xdr:col>
                    <xdr:colOff>0</xdr:colOff>
                    <xdr:row>112</xdr:row>
                    <xdr:rowOff>0</xdr:rowOff>
                  </from>
                  <to>
                    <xdr:col>8</xdr:col>
                    <xdr:colOff>38100</xdr:colOff>
                    <xdr:row>113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7" r:id="rId118" name="Check Box 113">
              <controlPr defaultSize="0" autoFill="0" autoLine="0" autoPict="0">
                <anchor moveWithCells="1">
                  <from>
                    <xdr:col>7</xdr:col>
                    <xdr:colOff>0</xdr:colOff>
                    <xdr:row>113</xdr:row>
                    <xdr:rowOff>0</xdr:rowOff>
                  </from>
                  <to>
                    <xdr:col>8</xdr:col>
                    <xdr:colOff>38100</xdr:colOff>
                    <xdr:row>114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8" r:id="rId119" name="Check Box 114">
              <controlPr defaultSize="0" autoFill="0" autoLine="0" autoPict="0">
                <anchor moveWithCells="1">
                  <from>
                    <xdr:col>7</xdr:col>
                    <xdr:colOff>0</xdr:colOff>
                    <xdr:row>114</xdr:row>
                    <xdr:rowOff>0</xdr:rowOff>
                  </from>
                  <to>
                    <xdr:col>8</xdr:col>
                    <xdr:colOff>38100</xdr:colOff>
                    <xdr:row>115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9" r:id="rId120" name="Check Box 115">
              <controlPr defaultSize="0" autoFill="0" autoLine="0" autoPict="0">
                <anchor moveWithCells="1">
                  <from>
                    <xdr:col>7</xdr:col>
                    <xdr:colOff>0</xdr:colOff>
                    <xdr:row>115</xdr:row>
                    <xdr:rowOff>0</xdr:rowOff>
                  </from>
                  <to>
                    <xdr:col>8</xdr:col>
                    <xdr:colOff>38100</xdr:colOff>
                    <xdr:row>116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0" r:id="rId121" name="Check Box 116">
              <controlPr defaultSize="0" autoFill="0" autoLine="0" autoPict="0">
                <anchor moveWithCells="1">
                  <from>
                    <xdr:col>7</xdr:col>
                    <xdr:colOff>0</xdr:colOff>
                    <xdr:row>116</xdr:row>
                    <xdr:rowOff>0</xdr:rowOff>
                  </from>
                  <to>
                    <xdr:col>8</xdr:col>
                    <xdr:colOff>38100</xdr:colOff>
                    <xdr:row>117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1" r:id="rId122" name="Check Box 117">
              <controlPr defaultSize="0" autoFill="0" autoLine="0" autoPict="0">
                <anchor moveWithCells="1">
                  <from>
                    <xdr:col>7</xdr:col>
                    <xdr:colOff>0</xdr:colOff>
                    <xdr:row>117</xdr:row>
                    <xdr:rowOff>0</xdr:rowOff>
                  </from>
                  <to>
                    <xdr:col>8</xdr:col>
                    <xdr:colOff>38100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2" r:id="rId123" name="Check Box 118">
              <controlPr defaultSize="0" autoFill="0" autoLine="0" autoPict="0">
                <anchor moveWithCells="1">
                  <from>
                    <xdr:col>7</xdr:col>
                    <xdr:colOff>0</xdr:colOff>
                    <xdr:row>118</xdr:row>
                    <xdr:rowOff>0</xdr:rowOff>
                  </from>
                  <to>
                    <xdr:col>8</xdr:col>
                    <xdr:colOff>38100</xdr:colOff>
                    <xdr:row>119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3" r:id="rId124" name="Check Box 119">
              <controlPr defaultSize="0" autoFill="0" autoLine="0" autoPict="0">
                <anchor moveWithCells="1">
                  <from>
                    <xdr:col>7</xdr:col>
                    <xdr:colOff>0</xdr:colOff>
                    <xdr:row>119</xdr:row>
                    <xdr:rowOff>0</xdr:rowOff>
                  </from>
                  <to>
                    <xdr:col>8</xdr:col>
                    <xdr:colOff>38100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4" r:id="rId125" name="Check Box 120">
              <controlPr defaultSize="0" autoFill="0" autoLine="0" autoPict="0">
                <anchor moveWithCells="1">
                  <from>
                    <xdr:col>7</xdr:col>
                    <xdr:colOff>0</xdr:colOff>
                    <xdr:row>120</xdr:row>
                    <xdr:rowOff>0</xdr:rowOff>
                  </from>
                  <to>
                    <xdr:col>8</xdr:col>
                    <xdr:colOff>38100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5" r:id="rId126" name="Check Box 121">
              <controlPr defaultSize="0" autoFill="0" autoLine="0" autoPict="0">
                <anchor moveWithCells="1">
                  <from>
                    <xdr:col>7</xdr:col>
                    <xdr:colOff>0</xdr:colOff>
                    <xdr:row>121</xdr:row>
                    <xdr:rowOff>0</xdr:rowOff>
                  </from>
                  <to>
                    <xdr:col>8</xdr:col>
                    <xdr:colOff>38100</xdr:colOff>
                    <xdr:row>122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6" r:id="rId127" name="Check Box 122">
              <controlPr defaultSize="0" autoFill="0" autoLine="0" autoPict="0">
                <anchor moveWithCells="1">
                  <from>
                    <xdr:col>7</xdr:col>
                    <xdr:colOff>0</xdr:colOff>
                    <xdr:row>122</xdr:row>
                    <xdr:rowOff>0</xdr:rowOff>
                  </from>
                  <to>
                    <xdr:col>8</xdr:col>
                    <xdr:colOff>38100</xdr:colOff>
                    <xdr:row>123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7" r:id="rId128" name="Check Box 123">
              <controlPr defaultSize="0" autoFill="0" autoLine="0" autoPict="0">
                <anchor moveWithCells="1">
                  <from>
                    <xdr:col>7</xdr:col>
                    <xdr:colOff>0</xdr:colOff>
                    <xdr:row>123</xdr:row>
                    <xdr:rowOff>0</xdr:rowOff>
                  </from>
                  <to>
                    <xdr:col>8</xdr:col>
                    <xdr:colOff>38100</xdr:colOff>
                    <xdr:row>124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8" r:id="rId129" name="Check Box 124">
              <controlPr defaultSize="0" autoFill="0" autoLine="0" autoPict="0">
                <anchor mov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8</xdr:col>
                    <xdr:colOff>38100</xdr:colOff>
                    <xdr:row>125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9" r:id="rId130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125</xdr:row>
                    <xdr:rowOff>0</xdr:rowOff>
                  </from>
                  <to>
                    <xdr:col>8</xdr:col>
                    <xdr:colOff>38100</xdr:colOff>
                    <xdr:row>126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0" r:id="rId131" name="Check Box 126">
              <controlPr defaultSize="0" autoFill="0" autoLine="0" autoPict="0">
                <anchor moveWithCells="1">
                  <from>
                    <xdr:col>7</xdr:col>
                    <xdr:colOff>0</xdr:colOff>
                    <xdr:row>126</xdr:row>
                    <xdr:rowOff>0</xdr:rowOff>
                  </from>
                  <to>
                    <xdr:col>8</xdr:col>
                    <xdr:colOff>38100</xdr:colOff>
                    <xdr:row>127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1" r:id="rId132" name="Check Box 127">
              <controlPr defaultSize="0" autoFill="0" autoLine="0" autoPict="0">
                <anchor moveWithCells="1">
                  <from>
                    <xdr:col>7</xdr:col>
                    <xdr:colOff>0</xdr:colOff>
                    <xdr:row>127</xdr:row>
                    <xdr:rowOff>0</xdr:rowOff>
                  </from>
                  <to>
                    <xdr:col>8</xdr:col>
                    <xdr:colOff>38100</xdr:colOff>
                    <xdr:row>128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2" r:id="rId133" name="Check Box 128">
              <controlPr defaultSize="0" autoFill="0" autoLine="0" autoPict="0">
                <anchor moveWithCells="1">
                  <from>
                    <xdr:col>7</xdr:col>
                    <xdr:colOff>0</xdr:colOff>
                    <xdr:row>128</xdr:row>
                    <xdr:rowOff>0</xdr:rowOff>
                  </from>
                  <to>
                    <xdr:col>8</xdr:col>
                    <xdr:colOff>38100</xdr:colOff>
                    <xdr:row>129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3" r:id="rId134" name="Check Box 129">
              <controlPr defaultSize="0" autoFill="0" autoLine="0" autoPict="0">
                <anchor moveWithCells="1">
                  <from>
                    <xdr:col>7</xdr:col>
                    <xdr:colOff>0</xdr:colOff>
                    <xdr:row>129</xdr:row>
                    <xdr:rowOff>0</xdr:rowOff>
                  </from>
                  <to>
                    <xdr:col>8</xdr:col>
                    <xdr:colOff>38100</xdr:colOff>
                    <xdr:row>130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1">
    <tabColor theme="9" tint="0.59999389629810485"/>
  </sheetPr>
  <dimension ref="B1:R55"/>
  <sheetViews>
    <sheetView showGridLines="0" zoomScale="90" zoomScaleNormal="90" workbookViewId="0">
      <selection activeCell="G37" sqref="G37:H37"/>
    </sheetView>
  </sheetViews>
  <sheetFormatPr baseColWidth="10" defaultColWidth="11.42578125" defaultRowHeight="12.75" x14ac:dyDescent="0.2"/>
  <cols>
    <col min="1" max="1" width="4" style="11" customWidth="1"/>
    <col min="2" max="2" width="25" style="11" customWidth="1"/>
    <col min="3" max="3" width="12" style="11" customWidth="1"/>
    <col min="4" max="4" width="3.140625" style="11" customWidth="1"/>
    <col min="5" max="5" width="11" style="11" hidden="1" customWidth="1"/>
    <col min="6" max="6" width="3" style="11" customWidth="1"/>
    <col min="7" max="7" width="26.7109375" style="11" customWidth="1"/>
    <col min="8" max="8" width="12" style="11" customWidth="1"/>
    <col min="9" max="9" width="3.140625" style="11" customWidth="1"/>
    <col min="10" max="10" width="8" style="11" hidden="1" customWidth="1"/>
    <col min="11" max="11" width="3" style="11" customWidth="1"/>
    <col min="12" max="12" width="28.28515625" style="11" customWidth="1"/>
    <col min="13" max="13" width="12" style="11" customWidth="1"/>
    <col min="14" max="14" width="4.42578125" style="11" customWidth="1"/>
    <col min="15" max="15" width="5.28515625" style="11" customWidth="1"/>
    <col min="16" max="16" width="28.5703125" style="11" customWidth="1"/>
    <col min="17" max="17" width="14.7109375" style="11" customWidth="1"/>
    <col min="18" max="18" width="4.85546875" style="11" customWidth="1"/>
    <col min="19" max="19" width="25" style="11" customWidth="1"/>
    <col min="20" max="16384" width="11.42578125" style="11"/>
  </cols>
  <sheetData>
    <row r="1" spans="2:18" x14ac:dyDescent="0.2">
      <c r="B1" s="144" t="s">
        <v>63</v>
      </c>
      <c r="R1" s="146" t="s">
        <v>64</v>
      </c>
    </row>
    <row r="2" spans="2:18" x14ac:dyDescent="0.2">
      <c r="N2" s="57"/>
      <c r="O2" s="58"/>
      <c r="P2" s="59"/>
      <c r="Q2" s="59"/>
      <c r="R2" s="60"/>
    </row>
    <row r="3" spans="2:18" ht="28.5" customHeight="1" x14ac:dyDescent="0.2">
      <c r="B3" s="61" t="s">
        <v>4</v>
      </c>
      <c r="C3" s="62">
        <v>46082</v>
      </c>
      <c r="D3" s="63"/>
      <c r="E3" s="64"/>
      <c r="F3" s="65"/>
      <c r="G3" s="66" t="s">
        <v>18</v>
      </c>
      <c r="H3" s="67"/>
      <c r="I3" s="68"/>
      <c r="J3" s="69"/>
      <c r="K3" s="65"/>
      <c r="L3" s="138" t="s">
        <v>62</v>
      </c>
      <c r="M3" s="139">
        <f>'SUIVI EPARGNE'!C15</f>
        <v>49106.859999999993</v>
      </c>
      <c r="N3" s="71"/>
      <c r="O3" s="72"/>
      <c r="P3" s="246" t="s">
        <v>47</v>
      </c>
      <c r="Q3" s="247"/>
      <c r="R3" s="73"/>
    </row>
    <row r="4" spans="2:18" ht="11.25" customHeight="1" x14ac:dyDescent="0.2">
      <c r="B4" s="64"/>
      <c r="C4" s="64"/>
      <c r="D4" s="64"/>
      <c r="E4" s="64"/>
      <c r="F4" s="65"/>
      <c r="G4" s="69"/>
      <c r="H4" s="69"/>
      <c r="I4" s="69"/>
      <c r="J4" s="69"/>
      <c r="K4" s="65"/>
      <c r="L4" s="70"/>
      <c r="M4" s="74"/>
      <c r="N4" s="75"/>
      <c r="O4" s="72"/>
      <c r="P4" s="76"/>
      <c r="Q4" s="76"/>
      <c r="R4" s="73"/>
    </row>
    <row r="5" spans="2:18" ht="12.2" customHeight="1" x14ac:dyDescent="0.2">
      <c r="B5" s="248" t="s">
        <v>11</v>
      </c>
      <c r="C5" s="249"/>
      <c r="D5" s="77"/>
      <c r="E5" s="64"/>
      <c r="F5" s="65"/>
      <c r="G5" s="250" t="s">
        <v>22</v>
      </c>
      <c r="H5" s="251"/>
      <c r="J5" s="164"/>
      <c r="K5" s="42"/>
      <c r="N5" s="78"/>
      <c r="O5" s="72"/>
      <c r="P5" s="240" t="s">
        <v>12</v>
      </c>
      <c r="Q5" s="241"/>
      <c r="R5" s="79"/>
    </row>
    <row r="6" spans="2:18" ht="12.2" customHeight="1" x14ac:dyDescent="0.2">
      <c r="B6" s="80" t="s">
        <v>218</v>
      </c>
      <c r="C6" s="81">
        <v>5041.34</v>
      </c>
      <c r="D6" s="82"/>
      <c r="E6" s="64"/>
      <c r="F6" s="65"/>
      <c r="G6" s="83" t="s">
        <v>5</v>
      </c>
      <c r="H6" s="123">
        <f>C9</f>
        <v>54618.060000000005</v>
      </c>
      <c r="J6" s="165"/>
      <c r="N6" s="84"/>
      <c r="O6" s="72"/>
      <c r="P6" s="85"/>
      <c r="Q6" s="86"/>
      <c r="R6" s="87"/>
    </row>
    <row r="7" spans="2:18" ht="12.2" customHeight="1" x14ac:dyDescent="0.2">
      <c r="B7" s="80" t="s">
        <v>213</v>
      </c>
      <c r="C7" s="81">
        <f>15648.57+4358.29+3915.2+3915.2</f>
        <v>27837.260000000002</v>
      </c>
      <c r="D7" s="82"/>
      <c r="E7" s="64"/>
      <c r="F7" s="65"/>
      <c r="G7" s="83" t="s">
        <v>8</v>
      </c>
      <c r="H7" s="123">
        <f>C49</f>
        <v>0</v>
      </c>
      <c r="J7" s="165"/>
      <c r="N7" s="84"/>
      <c r="O7" s="72"/>
      <c r="P7" s="88" t="s">
        <v>46</v>
      </c>
      <c r="Q7" s="127">
        <f>H3+C48-H51</f>
        <v>2966.8700000000008</v>
      </c>
      <c r="R7" s="89"/>
    </row>
    <row r="8" spans="2:18" ht="12.2" customHeight="1" x14ac:dyDescent="0.2">
      <c r="B8" s="80" t="s">
        <v>220</v>
      </c>
      <c r="C8" s="81">
        <v>21739.46</v>
      </c>
      <c r="D8" s="82"/>
      <c r="E8" s="90"/>
      <c r="F8" s="65"/>
      <c r="G8" s="83" t="s">
        <v>7</v>
      </c>
      <c r="H8" s="123">
        <f>H52+M43</f>
        <v>35</v>
      </c>
      <c r="J8" s="165"/>
      <c r="N8" s="84"/>
      <c r="O8" s="72"/>
      <c r="P8" s="85" t="s">
        <v>19</v>
      </c>
      <c r="Q8" s="128">
        <f>Q7-SUM(Q11:Q24)</f>
        <v>346.8700000000008</v>
      </c>
      <c r="R8" s="87"/>
    </row>
    <row r="9" spans="2:18" ht="12.2" customHeight="1" x14ac:dyDescent="0.2">
      <c r="B9" s="92" t="s">
        <v>14</v>
      </c>
      <c r="C9" s="125">
        <f>SUM(C6:D8)</f>
        <v>54618.060000000005</v>
      </c>
      <c r="D9" s="93"/>
      <c r="E9" s="90"/>
      <c r="F9" s="65"/>
      <c r="G9" s="94" t="s">
        <v>13</v>
      </c>
      <c r="H9" s="124">
        <f>H6+H7-H8</f>
        <v>54583.060000000005</v>
      </c>
      <c r="J9" s="166"/>
      <c r="N9" s="95"/>
      <c r="O9" s="72"/>
      <c r="P9" s="85"/>
      <c r="Q9" s="91"/>
      <c r="R9" s="87"/>
    </row>
    <row r="10" spans="2:18" ht="11.25" customHeight="1" x14ac:dyDescent="0.2">
      <c r="N10" s="57"/>
      <c r="O10" s="72"/>
      <c r="P10" s="142" t="s">
        <v>21</v>
      </c>
      <c r="Q10" s="142" t="s">
        <v>2</v>
      </c>
      <c r="R10" s="96"/>
    </row>
    <row r="11" spans="2:18" s="42" customFormat="1" ht="11.25" customHeight="1" x14ac:dyDescent="0.25">
      <c r="B11" s="310" t="s">
        <v>0</v>
      </c>
      <c r="C11" s="310"/>
      <c r="D11" s="97"/>
      <c r="E11" s="98"/>
      <c r="F11" s="99"/>
      <c r="G11" s="309" t="s">
        <v>3</v>
      </c>
      <c r="H11" s="309"/>
      <c r="I11" s="100"/>
      <c r="J11" s="101"/>
      <c r="K11" s="99"/>
      <c r="L11" s="256" t="s">
        <v>34</v>
      </c>
      <c r="M11" s="257"/>
      <c r="N11" s="102"/>
      <c r="O11" s="103"/>
      <c r="P11" s="43" t="s">
        <v>204</v>
      </c>
      <c r="Q11" s="147">
        <v>800</v>
      </c>
      <c r="R11" s="87"/>
    </row>
    <row r="12" spans="2:18" ht="11.25" customHeight="1" x14ac:dyDescent="0.2">
      <c r="B12" s="104" t="s">
        <v>1</v>
      </c>
      <c r="C12" s="104" t="s">
        <v>2</v>
      </c>
      <c r="D12" s="42"/>
      <c r="E12" s="104" t="s">
        <v>15</v>
      </c>
      <c r="G12" s="104" t="s">
        <v>1</v>
      </c>
      <c r="H12" s="104" t="s">
        <v>2</v>
      </c>
      <c r="I12" s="42"/>
      <c r="J12" s="104" t="s">
        <v>15</v>
      </c>
      <c r="L12" s="104" t="s">
        <v>1</v>
      </c>
      <c r="M12" s="104" t="s">
        <v>2</v>
      </c>
      <c r="N12" s="105"/>
      <c r="O12" s="72"/>
      <c r="P12" s="44" t="s">
        <v>228</v>
      </c>
      <c r="Q12" s="45">
        <v>60</v>
      </c>
      <c r="R12" s="87"/>
    </row>
    <row r="13" spans="2:18" ht="11.25" customHeight="1" x14ac:dyDescent="0.2">
      <c r="B13" s="106" t="s">
        <v>224</v>
      </c>
      <c r="C13" s="107">
        <v>3873.63</v>
      </c>
      <c r="D13" s="108" t="b">
        <v>1</v>
      </c>
      <c r="E13" s="215">
        <f>IF(D13=FALSE,C13,0)</f>
        <v>0</v>
      </c>
      <c r="G13" s="106" t="s">
        <v>236</v>
      </c>
      <c r="H13" s="107">
        <v>1207.8</v>
      </c>
      <c r="I13" s="109" t="b">
        <v>1</v>
      </c>
      <c r="J13" s="215">
        <f>IF(I13=FALSE,H13,0)</f>
        <v>0</v>
      </c>
      <c r="L13" s="26" t="str">
        <f>IF(OR('MARS - SUIVI ENVELOPPES'!J8="",'MARS - SUIVI ENVELOPPES'!J8="(vide)",'MARS - SUIVI ENVELOPPES'!J8="Total général",'MARS - SUIVI ENVELOPPES'!J8="Grand total"),"",(IF(OR('MARS - SUIVI ENVELOPPES'!J8&lt;&gt;"",'MARS - SUIVI ENVELOPPES'!J8&lt;&gt;"(vide)",'MARS - SUIVI ENVELOPPES'!J8&lt;&gt;"Total général",'MARS - SUIVI ENVELOPPES'!J8&lt;&gt;"Grand total"),'MARS - SUIVI ENVELOPPES'!J8,"")))</f>
        <v>Mission impossible</v>
      </c>
      <c r="M13" s="120">
        <f>IF(L13="","",'MARS - SUIVI ENVELOPPES'!K8)</f>
        <v>35</v>
      </c>
      <c r="N13" s="110"/>
      <c r="O13" s="72"/>
      <c r="P13" s="44" t="s">
        <v>229</v>
      </c>
      <c r="Q13" s="45">
        <v>180</v>
      </c>
      <c r="R13" s="87"/>
    </row>
    <row r="14" spans="2:18" ht="11.25" customHeight="1" x14ac:dyDescent="0.2">
      <c r="B14" s="106" t="s">
        <v>225</v>
      </c>
      <c r="C14" s="107">
        <v>2288.6999999999998</v>
      </c>
      <c r="D14" s="108" t="b">
        <v>1</v>
      </c>
      <c r="E14" s="215">
        <f t="shared" ref="E14:E41" si="0">IF(D14=FALSE,C14,0)</f>
        <v>0</v>
      </c>
      <c r="G14" s="106" t="s">
        <v>237</v>
      </c>
      <c r="H14" s="107">
        <v>272</v>
      </c>
      <c r="I14" s="109" t="b">
        <v>1</v>
      </c>
      <c r="J14" s="215">
        <f t="shared" ref="J14:J41" si="1">IF(I14=FALSE,H14,0)</f>
        <v>0</v>
      </c>
      <c r="L14" s="26" t="str">
        <f>IF(OR('MARS - SUIVI ENVELOPPES'!J9="",'MARS - SUIVI ENVELOPPES'!J9="(vide)",'MARS - SUIVI ENVELOPPES'!J9="Total général",'MARS - SUIVI ENVELOPPES'!J9="Grand total"),"",(IF(OR('MARS - SUIVI ENVELOPPES'!J9&lt;&gt;"",'MARS - SUIVI ENVELOPPES'!J9&lt;&gt;"(vide)",'MARS - SUIVI ENVELOPPES'!J9&lt;&gt;"Total général",'MARS - SUIVI ENVELOPPES'!J9&lt;&gt;"Grand total"),'MARS - SUIVI ENVELOPPES'!J9,"")))</f>
        <v/>
      </c>
      <c r="M14" s="120" t="str">
        <f>IF(L14="","",'MARS - SUIVI ENVELOPPES'!K9)</f>
        <v/>
      </c>
      <c r="N14" s="110"/>
      <c r="O14" s="72"/>
      <c r="P14" s="44" t="s">
        <v>230</v>
      </c>
      <c r="Q14" s="45">
        <v>230</v>
      </c>
      <c r="R14" s="87"/>
    </row>
    <row r="15" spans="2:18" ht="11.25" customHeight="1" x14ac:dyDescent="0.2">
      <c r="B15" s="106" t="s">
        <v>226</v>
      </c>
      <c r="C15" s="107">
        <v>0</v>
      </c>
      <c r="D15" s="108" t="b">
        <v>0</v>
      </c>
      <c r="E15" s="215">
        <f t="shared" si="0"/>
        <v>0</v>
      </c>
      <c r="G15" s="106" t="s">
        <v>238</v>
      </c>
      <c r="H15" s="107">
        <v>132</v>
      </c>
      <c r="I15" s="109" t="b">
        <v>1</v>
      </c>
      <c r="J15" s="215">
        <f t="shared" si="1"/>
        <v>0</v>
      </c>
      <c r="L15" s="26" t="str">
        <f>IF(OR('MARS - SUIVI ENVELOPPES'!J10="",'MARS - SUIVI ENVELOPPES'!J10="(vide)",'MARS - SUIVI ENVELOPPES'!J10="Total général",'MARS - SUIVI ENVELOPPES'!J10="Grand total"),"",(IF(OR('MARS - SUIVI ENVELOPPES'!J10&lt;&gt;"",'MARS - SUIVI ENVELOPPES'!J10&lt;&gt;"(vide)",'MARS - SUIVI ENVELOPPES'!J10&lt;&gt;"Total général",'MARS - SUIVI ENVELOPPES'!J10&lt;&gt;"Grand total"),'MARS - SUIVI ENVELOPPES'!J10,"")))</f>
        <v/>
      </c>
      <c r="M15" s="120" t="str">
        <f>IF(L15="","",'MARS - SUIVI ENVELOPPES'!K10)</f>
        <v/>
      </c>
      <c r="N15" s="110"/>
      <c r="O15" s="72"/>
      <c r="P15" s="44" t="s">
        <v>206</v>
      </c>
      <c r="Q15" s="45">
        <v>100</v>
      </c>
      <c r="R15" s="87"/>
    </row>
    <row r="16" spans="2:18" ht="11.25" customHeight="1" x14ac:dyDescent="0.2">
      <c r="B16" s="106" t="s">
        <v>227</v>
      </c>
      <c r="C16" s="107">
        <v>172.29</v>
      </c>
      <c r="D16" s="108" t="b">
        <v>1</v>
      </c>
      <c r="E16" s="215">
        <f t="shared" si="0"/>
        <v>0</v>
      </c>
      <c r="G16" s="106" t="s">
        <v>239</v>
      </c>
      <c r="H16" s="107">
        <v>54</v>
      </c>
      <c r="I16" s="109" t="b">
        <v>1</v>
      </c>
      <c r="J16" s="215">
        <f t="shared" si="1"/>
        <v>0</v>
      </c>
      <c r="L16" s="26" t="str">
        <f>IF(OR('MARS - SUIVI ENVELOPPES'!J11="",'MARS - SUIVI ENVELOPPES'!J11="(vide)",'MARS - SUIVI ENVELOPPES'!J11="Total général",'MARS - SUIVI ENVELOPPES'!J11="Grand total"),"",(IF(OR('MARS - SUIVI ENVELOPPES'!J11&lt;&gt;"",'MARS - SUIVI ENVELOPPES'!J11&lt;&gt;"(vide)",'MARS - SUIVI ENVELOPPES'!J11&lt;&gt;"Total général",'MARS - SUIVI ENVELOPPES'!J11&lt;&gt;"Grand total"),'MARS - SUIVI ENVELOPPES'!J11,"")))</f>
        <v/>
      </c>
      <c r="M16" s="120" t="str">
        <f>IF(L16="","",'MARS - SUIVI ENVELOPPES'!K11)</f>
        <v/>
      </c>
      <c r="N16" s="110"/>
      <c r="O16" s="72"/>
      <c r="P16" s="44" t="s">
        <v>207</v>
      </c>
      <c r="Q16" s="45">
        <v>300</v>
      </c>
      <c r="R16" s="87"/>
    </row>
    <row r="17" spans="2:18" ht="11.25" customHeight="1" x14ac:dyDescent="0.2">
      <c r="B17" s="106"/>
      <c r="C17" s="107"/>
      <c r="D17" s="108" t="b">
        <v>0</v>
      </c>
      <c r="E17" s="215">
        <f t="shared" si="0"/>
        <v>0</v>
      </c>
      <c r="G17" s="106" t="s">
        <v>240</v>
      </c>
      <c r="H17" s="107">
        <v>70</v>
      </c>
      <c r="I17" s="109" t="b">
        <v>1</v>
      </c>
      <c r="J17" s="215">
        <f t="shared" si="1"/>
        <v>0</v>
      </c>
      <c r="L17" s="26" t="str">
        <f>IF(OR('MARS - SUIVI ENVELOPPES'!J12="",'MARS - SUIVI ENVELOPPES'!J12="(vide)",'MARS - SUIVI ENVELOPPES'!J12="Total général",'MARS - SUIVI ENVELOPPES'!J12="Grand total"),"",(IF(OR('MARS - SUIVI ENVELOPPES'!J12&lt;&gt;"",'MARS - SUIVI ENVELOPPES'!J12&lt;&gt;"(vide)",'MARS - SUIVI ENVELOPPES'!J12&lt;&gt;"Total général",'MARS - SUIVI ENVELOPPES'!J12&lt;&gt;"Grand total"),'MARS - SUIVI ENVELOPPES'!J12,"")))</f>
        <v/>
      </c>
      <c r="M17" s="120" t="str">
        <f>IF(L17="","",'MARS - SUIVI ENVELOPPES'!K12)</f>
        <v/>
      </c>
      <c r="N17" s="110"/>
      <c r="O17" s="72"/>
      <c r="P17" s="44" t="s">
        <v>205</v>
      </c>
      <c r="Q17" s="45">
        <v>200</v>
      </c>
      <c r="R17" s="87"/>
    </row>
    <row r="18" spans="2:18" ht="11.25" customHeight="1" x14ac:dyDescent="0.2">
      <c r="B18" s="106"/>
      <c r="C18" s="107"/>
      <c r="D18" s="108"/>
      <c r="E18" s="215">
        <f t="shared" si="0"/>
        <v>0</v>
      </c>
      <c r="G18" s="106" t="s">
        <v>241</v>
      </c>
      <c r="H18" s="107">
        <v>82.73</v>
      </c>
      <c r="I18" s="109" t="b">
        <v>1</v>
      </c>
      <c r="J18" s="215">
        <f t="shared" si="1"/>
        <v>0</v>
      </c>
      <c r="L18" s="26" t="str">
        <f>IF(OR('MARS - SUIVI ENVELOPPES'!J13="",'MARS - SUIVI ENVELOPPES'!J13="(vide)",'MARS - SUIVI ENVELOPPES'!J13="Total général",'MARS - SUIVI ENVELOPPES'!J13="Grand total"),"",(IF(OR('MARS - SUIVI ENVELOPPES'!J13&lt;&gt;"",'MARS - SUIVI ENVELOPPES'!J13&lt;&gt;"(vide)",'MARS - SUIVI ENVELOPPES'!J13&lt;&gt;"Total général",'MARS - SUIVI ENVELOPPES'!J13&lt;&gt;"Grand total"),'MARS - SUIVI ENVELOPPES'!J13,"")))</f>
        <v/>
      </c>
      <c r="M18" s="120" t="str">
        <f>IF(L18="","",'MARS - SUIVI ENVELOPPES'!K13)</f>
        <v/>
      </c>
      <c r="N18" s="110"/>
      <c r="O18" s="72"/>
      <c r="P18" s="44" t="s">
        <v>208</v>
      </c>
      <c r="Q18" s="45">
        <v>150</v>
      </c>
      <c r="R18" s="87"/>
    </row>
    <row r="19" spans="2:18" ht="11.25" customHeight="1" x14ac:dyDescent="0.2">
      <c r="B19" s="106"/>
      <c r="C19" s="107"/>
      <c r="D19" s="108" t="b">
        <v>0</v>
      </c>
      <c r="E19" s="215">
        <f t="shared" si="0"/>
        <v>0</v>
      </c>
      <c r="G19" s="106" t="s">
        <v>242</v>
      </c>
      <c r="H19" s="107">
        <v>98.43</v>
      </c>
      <c r="I19" s="109" t="b">
        <v>1</v>
      </c>
      <c r="J19" s="215">
        <f t="shared" si="1"/>
        <v>0</v>
      </c>
      <c r="L19" s="26" t="str">
        <f>IF(OR('MARS - SUIVI ENVELOPPES'!J14="",'MARS - SUIVI ENVELOPPES'!J14="(vide)",'MARS - SUIVI ENVELOPPES'!J14="Total général",'MARS - SUIVI ENVELOPPES'!J14="Grand total"),"",(IF(OR('MARS - SUIVI ENVELOPPES'!J14&lt;&gt;"",'MARS - SUIVI ENVELOPPES'!J14&lt;&gt;"(vide)",'MARS - SUIVI ENVELOPPES'!J14&lt;&gt;"Total général",'MARS - SUIVI ENVELOPPES'!J14&lt;&gt;"Grand total"),'MARS - SUIVI ENVELOPPES'!J14,"")))</f>
        <v/>
      </c>
      <c r="M19" s="120" t="str">
        <f>IF(L19="","",'MARS - SUIVI ENVELOPPES'!K14)</f>
        <v/>
      </c>
      <c r="N19" s="110"/>
      <c r="O19" s="72"/>
      <c r="P19" s="44" t="s">
        <v>231</v>
      </c>
      <c r="Q19" s="45">
        <v>100</v>
      </c>
      <c r="R19" s="87"/>
    </row>
    <row r="20" spans="2:18" ht="11.25" customHeight="1" x14ac:dyDescent="0.2">
      <c r="B20" s="106"/>
      <c r="C20" s="107"/>
      <c r="D20" s="108"/>
      <c r="E20" s="215">
        <f t="shared" si="0"/>
        <v>0</v>
      </c>
      <c r="G20" s="106" t="s">
        <v>243</v>
      </c>
      <c r="H20" s="107">
        <v>50.55</v>
      </c>
      <c r="I20" s="109" t="b">
        <v>1</v>
      </c>
      <c r="J20" s="215">
        <f t="shared" si="1"/>
        <v>0</v>
      </c>
      <c r="L20" s="26" t="str">
        <f>IF(OR('MARS - SUIVI ENVELOPPES'!J15="",'MARS - SUIVI ENVELOPPES'!J15="(vide)",'MARS - SUIVI ENVELOPPES'!J15="Total général",'MARS - SUIVI ENVELOPPES'!J15="Grand total"),"",(IF(OR('MARS - SUIVI ENVELOPPES'!J15&lt;&gt;"",'MARS - SUIVI ENVELOPPES'!J15&lt;&gt;"(vide)",'MARS - SUIVI ENVELOPPES'!J15&lt;&gt;"Total général",'MARS - SUIVI ENVELOPPES'!J15&lt;&gt;"Grand total"),'MARS - SUIVI ENVELOPPES'!J15,"")))</f>
        <v/>
      </c>
      <c r="M20" s="120" t="str">
        <f>IF(L20="","",'MARS - SUIVI ENVELOPPES'!K15)</f>
        <v/>
      </c>
      <c r="N20" s="110"/>
      <c r="O20" s="72"/>
      <c r="P20" s="44" t="s">
        <v>232</v>
      </c>
      <c r="Q20" s="45">
        <v>200</v>
      </c>
      <c r="R20" s="87"/>
    </row>
    <row r="21" spans="2:18" ht="11.25" customHeight="1" x14ac:dyDescent="0.2">
      <c r="B21" s="106"/>
      <c r="C21" s="107"/>
      <c r="D21" s="108"/>
      <c r="E21" s="215">
        <f t="shared" si="0"/>
        <v>0</v>
      </c>
      <c r="G21" s="106" t="s">
        <v>244</v>
      </c>
      <c r="H21" s="107">
        <v>13.8</v>
      </c>
      <c r="I21" s="109" t="b">
        <v>1</v>
      </c>
      <c r="J21" s="215">
        <f t="shared" si="1"/>
        <v>0</v>
      </c>
      <c r="L21" s="26" t="str">
        <f>IF(OR('MARS - SUIVI ENVELOPPES'!J16="",'MARS - SUIVI ENVELOPPES'!J16="(vide)",'MARS - SUIVI ENVELOPPES'!J16="Total général",'MARS - SUIVI ENVELOPPES'!J16="Grand total"),"",(IF(OR('MARS - SUIVI ENVELOPPES'!J16&lt;&gt;"",'MARS - SUIVI ENVELOPPES'!J16&lt;&gt;"(vide)",'MARS - SUIVI ENVELOPPES'!J16&lt;&gt;"Total général",'MARS - SUIVI ENVELOPPES'!J16&lt;&gt;"Grand total"),'MARS - SUIVI ENVELOPPES'!J16,"")))</f>
        <v/>
      </c>
      <c r="M21" s="120" t="str">
        <f>IF(L21="","",'MARS - SUIVI ENVELOPPES'!K16)</f>
        <v/>
      </c>
      <c r="N21" s="110"/>
      <c r="O21" s="72"/>
      <c r="P21" s="44" t="s">
        <v>233</v>
      </c>
      <c r="Q21" s="45">
        <v>150</v>
      </c>
      <c r="R21" s="87"/>
    </row>
    <row r="22" spans="2:18" ht="11.25" customHeight="1" x14ac:dyDescent="0.2">
      <c r="B22" s="106"/>
      <c r="C22" s="107"/>
      <c r="D22" s="108"/>
      <c r="E22" s="215">
        <f t="shared" si="0"/>
        <v>0</v>
      </c>
      <c r="G22" s="106" t="s">
        <v>245</v>
      </c>
      <c r="H22" s="107">
        <v>205.45</v>
      </c>
      <c r="I22" s="109" t="b">
        <v>1</v>
      </c>
      <c r="J22" s="215">
        <f t="shared" si="1"/>
        <v>0</v>
      </c>
      <c r="L22" s="26" t="str">
        <f>IF(OR('MARS - SUIVI ENVELOPPES'!J17="",'MARS - SUIVI ENVELOPPES'!J17="(vide)",'MARS - SUIVI ENVELOPPES'!J17="Total général",'MARS - SUIVI ENVELOPPES'!J17="Grand total"),"",(IF(OR('MARS - SUIVI ENVELOPPES'!J17&lt;&gt;"",'MARS - SUIVI ENVELOPPES'!J17&lt;&gt;"(vide)",'MARS - SUIVI ENVELOPPES'!J17&lt;&gt;"Total général",'MARS - SUIVI ENVELOPPES'!J17&lt;&gt;"Grand total"),'MARS - SUIVI ENVELOPPES'!J17,"")))</f>
        <v/>
      </c>
      <c r="M22" s="120" t="str">
        <f>IF(L22="","",'MARS - SUIVI ENVELOPPES'!K17)</f>
        <v/>
      </c>
      <c r="N22" s="110"/>
      <c r="O22" s="72"/>
      <c r="P22" s="44" t="s">
        <v>234</v>
      </c>
      <c r="Q22" s="45">
        <v>150</v>
      </c>
      <c r="R22" s="87"/>
    </row>
    <row r="23" spans="2:18" ht="11.25" customHeight="1" x14ac:dyDescent="0.2">
      <c r="B23" s="106"/>
      <c r="C23" s="107"/>
      <c r="D23" s="108"/>
      <c r="E23" s="215">
        <f t="shared" si="0"/>
        <v>0</v>
      </c>
      <c r="G23" s="106" t="s">
        <v>287</v>
      </c>
      <c r="H23" s="107">
        <v>2</v>
      </c>
      <c r="I23" s="109" t="b">
        <v>1</v>
      </c>
      <c r="J23" s="215">
        <f t="shared" si="1"/>
        <v>0</v>
      </c>
      <c r="L23" s="26" t="str">
        <f>IF(OR('MARS - SUIVI ENVELOPPES'!J18="",'MARS - SUIVI ENVELOPPES'!J18="(vide)",'MARS - SUIVI ENVELOPPES'!J18="Total général",'MARS - SUIVI ENVELOPPES'!J18="Grand total"),"",(IF(OR('MARS - SUIVI ENVELOPPES'!J18&lt;&gt;"",'MARS - SUIVI ENVELOPPES'!J18&lt;&gt;"(vide)",'MARS - SUIVI ENVELOPPES'!J18&lt;&gt;"Total général",'MARS - SUIVI ENVELOPPES'!J18&lt;&gt;"Grand total"),'MARS - SUIVI ENVELOPPES'!J18,"")))</f>
        <v/>
      </c>
      <c r="M23" s="120" t="str">
        <f>IF(L23="","",'MARS - SUIVI ENVELOPPES'!K18)</f>
        <v/>
      </c>
      <c r="N23" s="110"/>
      <c r="O23" s="72"/>
      <c r="P23" s="44" t="s">
        <v>235</v>
      </c>
      <c r="Q23" s="45">
        <v>0</v>
      </c>
      <c r="R23" s="87"/>
    </row>
    <row r="24" spans="2:18" ht="11.25" customHeight="1" x14ac:dyDescent="0.2">
      <c r="B24" s="106"/>
      <c r="C24" s="107"/>
      <c r="D24" s="108"/>
      <c r="E24" s="215">
        <f t="shared" si="0"/>
        <v>0</v>
      </c>
      <c r="G24" s="106" t="s">
        <v>285</v>
      </c>
      <c r="H24" s="107">
        <v>7.99</v>
      </c>
      <c r="I24" s="109" t="b">
        <v>1</v>
      </c>
      <c r="J24" s="215">
        <f t="shared" si="1"/>
        <v>0</v>
      </c>
      <c r="L24" s="26" t="str">
        <f>IF(OR('MARS - SUIVI ENVELOPPES'!J19="",'MARS - SUIVI ENVELOPPES'!J19="(vide)",'MARS - SUIVI ENVELOPPES'!J19="Total général",'MARS - SUIVI ENVELOPPES'!J19="Grand total"),"",(IF(OR('MARS - SUIVI ENVELOPPES'!J19&lt;&gt;"",'MARS - SUIVI ENVELOPPES'!J19&lt;&gt;"(vide)",'MARS - SUIVI ENVELOPPES'!J19&lt;&gt;"Total général",'MARS - SUIVI ENVELOPPES'!J19&lt;&gt;"Grand total"),'MARS - SUIVI ENVELOPPES'!J19,"")))</f>
        <v/>
      </c>
      <c r="M24" s="120" t="str">
        <f>IF(L24="","",'MARS - SUIVI ENVELOPPES'!K19)</f>
        <v/>
      </c>
      <c r="N24" s="110"/>
      <c r="O24" s="72"/>
      <c r="P24" s="46" t="s">
        <v>219</v>
      </c>
      <c r="Q24" s="47">
        <v>0</v>
      </c>
      <c r="R24" s="87"/>
    </row>
    <row r="25" spans="2:18" ht="11.25" customHeight="1" x14ac:dyDescent="0.2">
      <c r="B25" s="106"/>
      <c r="C25" s="107"/>
      <c r="D25" s="108"/>
      <c r="E25" s="215">
        <f t="shared" si="0"/>
        <v>0</v>
      </c>
      <c r="G25" s="106" t="s">
        <v>248</v>
      </c>
      <c r="H25" s="107">
        <v>19.22</v>
      </c>
      <c r="I25" s="109" t="b">
        <v>1</v>
      </c>
      <c r="J25" s="215">
        <f t="shared" si="1"/>
        <v>0</v>
      </c>
      <c r="L25" s="26" t="str">
        <f>IF(OR('MARS - SUIVI ENVELOPPES'!J20="",'MARS - SUIVI ENVELOPPES'!J20="(vide)",'MARS - SUIVI ENVELOPPES'!J20="Total général",'MARS - SUIVI ENVELOPPES'!J20="Grand total"),"",(IF(OR('MARS - SUIVI ENVELOPPES'!J20&lt;&gt;"",'MARS - SUIVI ENVELOPPES'!J20&lt;&gt;"(vide)",'MARS - SUIVI ENVELOPPES'!J20&lt;&gt;"Total général",'MARS - SUIVI ENVELOPPES'!J20&lt;&gt;"Grand total"),'MARS - SUIVI ENVELOPPES'!J20,"")))</f>
        <v/>
      </c>
      <c r="M25" s="120" t="str">
        <f>IF(L25="","",'MARS - SUIVI ENVELOPPES'!K20)</f>
        <v/>
      </c>
      <c r="N25" s="110"/>
      <c r="O25" s="72"/>
      <c r="P25" s="76"/>
      <c r="Q25" s="76"/>
      <c r="R25" s="73"/>
    </row>
    <row r="26" spans="2:18" ht="11.25" customHeight="1" x14ac:dyDescent="0.2">
      <c r="B26" s="106"/>
      <c r="C26" s="107"/>
      <c r="D26" s="108" t="b">
        <v>0</v>
      </c>
      <c r="E26" s="215">
        <f t="shared" si="0"/>
        <v>0</v>
      </c>
      <c r="G26" s="106" t="s">
        <v>249</v>
      </c>
      <c r="H26" s="107">
        <v>60</v>
      </c>
      <c r="I26" s="109" t="b">
        <v>1</v>
      </c>
      <c r="J26" s="215">
        <f t="shared" si="1"/>
        <v>0</v>
      </c>
      <c r="L26" s="26" t="str">
        <f>IF(OR('MARS - SUIVI ENVELOPPES'!J21="",'MARS - SUIVI ENVELOPPES'!J21="(vide)",'MARS - SUIVI ENVELOPPES'!J21="Total général",'MARS - SUIVI ENVELOPPES'!J21="Grand total"),"",(IF(OR('MARS - SUIVI ENVELOPPES'!J21&lt;&gt;"",'MARS - SUIVI ENVELOPPES'!J21&lt;&gt;"(vide)",'MARS - SUIVI ENVELOPPES'!J21&lt;&gt;"Total général",'MARS - SUIVI ENVELOPPES'!J21&lt;&gt;"Grand total"),'MARS - SUIVI ENVELOPPES'!J21,"")))</f>
        <v/>
      </c>
      <c r="M26" s="120" t="str">
        <f>IF(L26="","",'MARS - SUIVI ENVELOPPES'!K21)</f>
        <v/>
      </c>
      <c r="N26" s="110"/>
      <c r="O26" s="72"/>
      <c r="P26" s="240" t="s">
        <v>48</v>
      </c>
      <c r="Q26" s="241"/>
      <c r="R26" s="73"/>
    </row>
    <row r="27" spans="2:18" ht="11.25" customHeight="1" x14ac:dyDescent="0.2">
      <c r="B27" s="106"/>
      <c r="C27" s="107"/>
      <c r="D27" s="108" t="b">
        <v>0</v>
      </c>
      <c r="E27" s="215">
        <f t="shared" si="0"/>
        <v>0</v>
      </c>
      <c r="G27" s="106" t="s">
        <v>250</v>
      </c>
      <c r="H27" s="107">
        <v>0</v>
      </c>
      <c r="I27" s="109" t="b">
        <v>0</v>
      </c>
      <c r="J27" s="215">
        <f t="shared" si="1"/>
        <v>0</v>
      </c>
      <c r="L27" s="26" t="str">
        <f>IF(OR('MARS - SUIVI ENVELOPPES'!J22="",'MARS - SUIVI ENVELOPPES'!J22="(vide)",'MARS - SUIVI ENVELOPPES'!J22="Total général",'MARS - SUIVI ENVELOPPES'!J22="Grand total"),"",(IF(OR('MARS - SUIVI ENVELOPPES'!J22&lt;&gt;"",'MARS - SUIVI ENVELOPPES'!J22&lt;&gt;"(vide)",'MARS - SUIVI ENVELOPPES'!J22&lt;&gt;"Total général",'MARS - SUIVI ENVELOPPES'!J22&lt;&gt;"Grand total"),'MARS - SUIVI ENVELOPPES'!J22,"")))</f>
        <v/>
      </c>
      <c r="M27" s="120" t="str">
        <f>IF(L27="","",'MARS - SUIVI ENVELOPPES'!K22)</f>
        <v/>
      </c>
      <c r="N27" s="110"/>
      <c r="O27" s="72"/>
      <c r="P27" s="85"/>
      <c r="Q27" s="86"/>
      <c r="R27" s="73"/>
    </row>
    <row r="28" spans="2:18" ht="11.25" customHeight="1" x14ac:dyDescent="0.2">
      <c r="B28" s="106"/>
      <c r="C28" s="107"/>
      <c r="D28" s="108" t="b">
        <v>0</v>
      </c>
      <c r="E28" s="215">
        <f t="shared" si="0"/>
        <v>0</v>
      </c>
      <c r="G28" s="106" t="s">
        <v>251</v>
      </c>
      <c r="H28" s="107">
        <v>0</v>
      </c>
      <c r="I28" s="109" t="b">
        <v>0</v>
      </c>
      <c r="J28" s="215">
        <f t="shared" si="1"/>
        <v>0</v>
      </c>
      <c r="L28" s="26" t="str">
        <f>IF(OR('MARS - SUIVI ENVELOPPES'!J23="",'MARS - SUIVI ENVELOPPES'!J23="(vide)",'MARS - SUIVI ENVELOPPES'!J23="Total général",'MARS - SUIVI ENVELOPPES'!J23="Grand total"),"",(IF(OR('MARS - SUIVI ENVELOPPES'!J23&lt;&gt;"",'MARS - SUIVI ENVELOPPES'!J23&lt;&gt;"(vide)",'MARS - SUIVI ENVELOPPES'!J23&lt;&gt;"Total général",'MARS - SUIVI ENVELOPPES'!J23&lt;&gt;"Grand total"),'MARS - SUIVI ENVELOPPES'!J23,"")))</f>
        <v/>
      </c>
      <c r="M28" s="120" t="str">
        <f>IF(L28="","",'MARS - SUIVI ENVELOPPES'!K23)</f>
        <v/>
      </c>
      <c r="N28" s="110"/>
      <c r="O28" s="72"/>
      <c r="P28" s="88" t="s">
        <v>20</v>
      </c>
      <c r="Q28" s="129">
        <f>H9</f>
        <v>54583.060000000005</v>
      </c>
      <c r="R28" s="73"/>
    </row>
    <row r="29" spans="2:18" ht="11.25" customHeight="1" x14ac:dyDescent="0.2">
      <c r="B29" s="106"/>
      <c r="C29" s="107"/>
      <c r="D29" s="108" t="b">
        <v>0</v>
      </c>
      <c r="E29" s="215">
        <f t="shared" si="0"/>
        <v>0</v>
      </c>
      <c r="G29" s="106" t="s">
        <v>252</v>
      </c>
      <c r="H29" s="107">
        <v>319.83</v>
      </c>
      <c r="I29" s="109" t="b">
        <v>1</v>
      </c>
      <c r="J29" s="215">
        <f t="shared" si="1"/>
        <v>0</v>
      </c>
      <c r="L29" s="26" t="str">
        <f>IF(OR('MARS - SUIVI ENVELOPPES'!J24="",'MARS - SUIVI ENVELOPPES'!J24="(vide)",'MARS - SUIVI ENVELOPPES'!J24="Total général",'MARS - SUIVI ENVELOPPES'!J24="Grand total"),"",(IF(OR('MARS - SUIVI ENVELOPPES'!J24&lt;&gt;"",'MARS - SUIVI ENVELOPPES'!J24&lt;&gt;"(vide)",'MARS - SUIVI ENVELOPPES'!J24&lt;&gt;"Total général",'MARS - SUIVI ENVELOPPES'!J24&lt;&gt;"Grand total"),'MARS - SUIVI ENVELOPPES'!J24,"")))</f>
        <v/>
      </c>
      <c r="M29" s="120" t="str">
        <f>IF(L29="","",'MARS - SUIVI ENVELOPPES'!K24)</f>
        <v/>
      </c>
      <c r="N29" s="110"/>
      <c r="O29" s="72"/>
      <c r="P29" s="85" t="s">
        <v>45</v>
      </c>
      <c r="Q29" s="128">
        <f>Q28-((IF(Q32&gt;0,+Q32,0))+(IF(Q33&gt;0,Q33,0))+(IF(Q34&gt;0,Q34,0))+(IF(Q35&gt;0,Q35,0))+(IF(Q36&gt;0,Q36,0))+(IF(Q37&gt;0,Q37,0))+(IF(Q38&gt;0,Q38,0))+(IF(Q39&gt;0,Q39,0))+(IF(Q40&gt;0,Q40,0))+(IF(Q41&gt;0,Q41,0))+(IF(Q42&gt;0,Q42,0))+(IF(Q43&gt;0,Q43,0))+(IF(Q44&gt;0,Q44,0))+(IF(Q45&gt;0,Q45,0)))</f>
        <v>54198.350000000006</v>
      </c>
      <c r="R29" s="73"/>
    </row>
    <row r="30" spans="2:18" ht="11.25" customHeight="1" x14ac:dyDescent="0.2">
      <c r="B30" s="106"/>
      <c r="C30" s="107"/>
      <c r="D30" s="108" t="b">
        <v>0</v>
      </c>
      <c r="E30" s="215">
        <f t="shared" si="0"/>
        <v>0</v>
      </c>
      <c r="G30" s="106" t="s">
        <v>253</v>
      </c>
      <c r="H30" s="107">
        <v>492.12</v>
      </c>
      <c r="I30" s="109" t="b">
        <v>1</v>
      </c>
      <c r="J30" s="215">
        <f t="shared" si="1"/>
        <v>0</v>
      </c>
      <c r="L30" s="26" t="str">
        <f>IF(OR('MARS - SUIVI ENVELOPPES'!J25="",'MARS - SUIVI ENVELOPPES'!J25="(vide)",'MARS - SUIVI ENVELOPPES'!J25="Total général",'MARS - SUIVI ENVELOPPES'!J25="Grand total"),"",(IF(OR('MARS - SUIVI ENVELOPPES'!J25&lt;&gt;"",'MARS - SUIVI ENVELOPPES'!J25&lt;&gt;"(vide)",'MARS - SUIVI ENVELOPPES'!J25&lt;&gt;"Total général",'MARS - SUIVI ENVELOPPES'!J25&lt;&gt;"Grand total"),'MARS - SUIVI ENVELOPPES'!J25,"")))</f>
        <v/>
      </c>
      <c r="M30" s="120" t="str">
        <f>IF(L30="","",'MARS - SUIVI ENVELOPPES'!K25)</f>
        <v/>
      </c>
      <c r="N30" s="110"/>
      <c r="O30" s="72"/>
      <c r="P30" s="85"/>
      <c r="Q30" s="86"/>
      <c r="R30" s="73"/>
    </row>
    <row r="31" spans="2:18" ht="11.25" customHeight="1" x14ac:dyDescent="0.2">
      <c r="B31" s="106"/>
      <c r="C31" s="107"/>
      <c r="D31" s="108"/>
      <c r="E31" s="215">
        <f t="shared" si="0"/>
        <v>0</v>
      </c>
      <c r="G31" s="106" t="s">
        <v>254</v>
      </c>
      <c r="H31" s="107">
        <v>48.92</v>
      </c>
      <c r="I31" s="111" t="b">
        <v>1</v>
      </c>
      <c r="J31" s="215">
        <f t="shared" si="1"/>
        <v>0</v>
      </c>
      <c r="L31" s="26" t="str">
        <f>IF(OR('MARS - SUIVI ENVELOPPES'!J26="",'MARS - SUIVI ENVELOPPES'!J26="(vide)",'MARS - SUIVI ENVELOPPES'!J26="Total général",'MARS - SUIVI ENVELOPPES'!J26="Grand total"),"",(IF(OR('MARS - SUIVI ENVELOPPES'!J26&lt;&gt;"",'MARS - SUIVI ENVELOPPES'!J26&lt;&gt;"(vide)",'MARS - SUIVI ENVELOPPES'!J26&lt;&gt;"Total général",'MARS - SUIVI ENVELOPPES'!J26&lt;&gt;"Grand total"),'MARS - SUIVI ENVELOPPES'!J26,"")))</f>
        <v/>
      </c>
      <c r="M31" s="120" t="str">
        <f>IF(L31="","",'MARS - SUIVI ENVELOPPES'!K26)</f>
        <v/>
      </c>
      <c r="N31" s="110"/>
      <c r="O31" s="72"/>
      <c r="P31" s="130" t="str">
        <f>'MARS - SUIVI ENVELOPPES'!T11</f>
        <v>Enveloppe</v>
      </c>
      <c r="Q31" s="131" t="str">
        <f>'MARS - SUIVI ENVELOPPES'!U11</f>
        <v>Montant restant</v>
      </c>
      <c r="R31" s="73"/>
    </row>
    <row r="32" spans="2:18" ht="11.25" customHeight="1" x14ac:dyDescent="0.2">
      <c r="B32" s="106"/>
      <c r="C32" s="107"/>
      <c r="D32" s="108" t="b">
        <v>0</v>
      </c>
      <c r="E32" s="215">
        <f t="shared" si="0"/>
        <v>0</v>
      </c>
      <c r="G32" s="106" t="s">
        <v>255</v>
      </c>
      <c r="H32" s="107">
        <v>66.16</v>
      </c>
      <c r="I32" s="111" t="b">
        <v>1</v>
      </c>
      <c r="J32" s="215">
        <f t="shared" si="1"/>
        <v>0</v>
      </c>
      <c r="L32" s="26" t="str">
        <f>IF(OR('MARS - SUIVI ENVELOPPES'!J27="",'MARS - SUIVI ENVELOPPES'!J27="(vide)",'MARS - SUIVI ENVELOPPES'!J27="Total général",'MARS - SUIVI ENVELOPPES'!J27="Grand total"),"",(IF(OR('MARS - SUIVI ENVELOPPES'!J27&lt;&gt;"",'MARS - SUIVI ENVELOPPES'!J27&lt;&gt;"(vide)",'MARS - SUIVI ENVELOPPES'!J27&lt;&gt;"Total général",'MARS - SUIVI ENVELOPPES'!J27&lt;&gt;"Grand total"),'MARS - SUIVI ENVELOPPES'!J27,"")))</f>
        <v/>
      </c>
      <c r="M32" s="120" t="str">
        <f>IF(L32="","",'MARS - SUIVI ENVELOPPES'!K27)</f>
        <v/>
      </c>
      <c r="N32" s="110"/>
      <c r="O32" s="72"/>
      <c r="P32" s="50" t="str">
        <f>'MARS - SUIVI ENVELOPPES'!T12</f>
        <v>Alimentation</v>
      </c>
      <c r="Q32" s="51">
        <f>'MARS - SUIVI ENVELOPPES'!U12</f>
        <v>-254.61000000000013</v>
      </c>
      <c r="R32" s="73"/>
    </row>
    <row r="33" spans="2:18" ht="11.25" customHeight="1" x14ac:dyDescent="0.2">
      <c r="B33" s="106"/>
      <c r="C33" s="107"/>
      <c r="D33" s="108"/>
      <c r="E33" s="215">
        <f t="shared" si="0"/>
        <v>0</v>
      </c>
      <c r="G33" s="106" t="s">
        <v>306</v>
      </c>
      <c r="H33" s="107">
        <v>24.99</v>
      </c>
      <c r="I33" s="111" t="b">
        <v>1</v>
      </c>
      <c r="J33" s="215">
        <f t="shared" si="1"/>
        <v>0</v>
      </c>
      <c r="L33" s="26" t="str">
        <f>IF(OR('MARS - SUIVI ENVELOPPES'!J28="",'MARS - SUIVI ENVELOPPES'!J28="(vide)",'MARS - SUIVI ENVELOPPES'!J28="Total général",'MARS - SUIVI ENVELOPPES'!J28="Grand total"),"",(IF(OR('MARS - SUIVI ENVELOPPES'!J28&lt;&gt;"",'MARS - SUIVI ENVELOPPES'!J28&lt;&gt;"(vide)",'MARS - SUIVI ENVELOPPES'!J28&lt;&gt;"Total général",'MARS - SUIVI ENVELOPPES'!J28&lt;&gt;"Grand total"),'MARS - SUIVI ENVELOPPES'!J28,"")))</f>
        <v/>
      </c>
      <c r="M33" s="120" t="str">
        <f>IF(L33="","",'MARS - SUIVI ENVELOPPES'!K28)</f>
        <v/>
      </c>
      <c r="N33" s="110"/>
      <c r="O33" s="72"/>
      <c r="P33" s="52" t="str">
        <f>'MARS - SUIVI ENVELOPPES'!T13</f>
        <v>Garderie</v>
      </c>
      <c r="Q33" s="53">
        <f>'MARS - SUIVI ENVELOPPES'!U13</f>
        <v>12.100000000000001</v>
      </c>
      <c r="R33" s="73"/>
    </row>
    <row r="34" spans="2:18" ht="11.25" customHeight="1" x14ac:dyDescent="0.2">
      <c r="B34" s="106"/>
      <c r="C34" s="107"/>
      <c r="D34" s="108"/>
      <c r="E34" s="215">
        <f t="shared" si="0"/>
        <v>0</v>
      </c>
      <c r="G34" s="106" t="s">
        <v>257</v>
      </c>
      <c r="H34" s="107">
        <v>44.63</v>
      </c>
      <c r="I34" s="111" t="b">
        <v>1</v>
      </c>
      <c r="J34" s="215">
        <f t="shared" si="1"/>
        <v>0</v>
      </c>
      <c r="L34" s="26" t="str">
        <f>IF(OR('MARS - SUIVI ENVELOPPES'!J29="",'MARS - SUIVI ENVELOPPES'!J29="(vide)",'MARS - SUIVI ENVELOPPES'!J29="Total général",'MARS - SUIVI ENVELOPPES'!J29="Grand total"),"",(IF(OR('MARS - SUIVI ENVELOPPES'!J29&lt;&gt;"",'MARS - SUIVI ENVELOPPES'!J29&lt;&gt;"(vide)",'MARS - SUIVI ENVELOPPES'!J29&lt;&gt;"Total général",'MARS - SUIVI ENVELOPPES'!J29&lt;&gt;"Grand total"),'MARS - SUIVI ENVELOPPES'!J29,"")))</f>
        <v/>
      </c>
      <c r="M34" s="120" t="str">
        <f>IF(L34="","",'MARS - SUIVI ENVELOPPES'!K29)</f>
        <v/>
      </c>
      <c r="N34" s="110"/>
      <c r="O34" s="72"/>
      <c r="P34" s="52" t="str">
        <f>'MARS - SUIVI ENVELOPPES'!T14</f>
        <v>Cantine</v>
      </c>
      <c r="Q34" s="53">
        <f>'MARS - SUIVI ENVELOPPES'!U14</f>
        <v>180</v>
      </c>
      <c r="R34" s="73"/>
    </row>
    <row r="35" spans="2:18" ht="11.25" customHeight="1" x14ac:dyDescent="0.2">
      <c r="B35" s="106"/>
      <c r="C35" s="107"/>
      <c r="D35" s="108"/>
      <c r="E35" s="215">
        <f t="shared" si="0"/>
        <v>0</v>
      </c>
      <c r="G35" s="106" t="s">
        <v>258</v>
      </c>
      <c r="H35" s="107">
        <v>27.28</v>
      </c>
      <c r="I35" s="111" t="b">
        <v>1</v>
      </c>
      <c r="J35" s="215">
        <f t="shared" si="1"/>
        <v>0</v>
      </c>
      <c r="L35" s="26" t="str">
        <f>IF(OR('MARS - SUIVI ENVELOPPES'!J30="",'MARS - SUIVI ENVELOPPES'!J30="(vide)",'MARS - SUIVI ENVELOPPES'!J30="Total général",'MARS - SUIVI ENVELOPPES'!J30="Grand total"),"",(IF(OR('MARS - SUIVI ENVELOPPES'!J30&lt;&gt;"",'MARS - SUIVI ENVELOPPES'!J30&lt;&gt;"(vide)",'MARS - SUIVI ENVELOPPES'!J30&lt;&gt;"Total général",'MARS - SUIVI ENVELOPPES'!J30&lt;&gt;"Grand total"),'MARS - SUIVI ENVELOPPES'!J30,"")))</f>
        <v/>
      </c>
      <c r="M35" s="120" t="str">
        <f>IF(L35="","",'MARS - SUIVI ENVELOPPES'!K30)</f>
        <v/>
      </c>
      <c r="N35" s="110"/>
      <c r="O35" s="72"/>
      <c r="P35" s="52" t="str">
        <f>'MARS - SUIVI ENVELOPPES'!T15</f>
        <v>Centre aéré</v>
      </c>
      <c r="Q35" s="53">
        <f>'MARS - SUIVI ENVELOPPES'!U15</f>
        <v>-17.5</v>
      </c>
      <c r="R35" s="73"/>
    </row>
    <row r="36" spans="2:18" ht="11.25" customHeight="1" x14ac:dyDescent="0.2">
      <c r="B36" s="106"/>
      <c r="C36" s="107"/>
      <c r="D36" s="36"/>
      <c r="E36" s="215">
        <f t="shared" si="0"/>
        <v>0</v>
      </c>
      <c r="G36" s="106" t="s">
        <v>307</v>
      </c>
      <c r="H36" s="107">
        <v>41.85</v>
      </c>
      <c r="I36" s="111" t="b">
        <v>1</v>
      </c>
      <c r="J36" s="215">
        <f t="shared" si="1"/>
        <v>0</v>
      </c>
      <c r="L36" s="26" t="str">
        <f>IF(OR('MARS - SUIVI ENVELOPPES'!J31="",'MARS - SUIVI ENVELOPPES'!J31="(vide)",'MARS - SUIVI ENVELOPPES'!J31="Total général",'MARS - SUIVI ENVELOPPES'!J31="Grand total"),"",(IF(OR('MARS - SUIVI ENVELOPPES'!J31&lt;&gt;"",'MARS - SUIVI ENVELOPPES'!J31&lt;&gt;"(vide)",'MARS - SUIVI ENVELOPPES'!J31&lt;&gt;"Total général",'MARS - SUIVI ENVELOPPES'!J31&lt;&gt;"Grand total"),'MARS - SUIVI ENVELOPPES'!J31,"")))</f>
        <v/>
      </c>
      <c r="M36" s="120" t="str">
        <f>IF(L36="","",'MARS - SUIVI ENVELOPPES'!K31)</f>
        <v/>
      </c>
      <c r="N36" s="110"/>
      <c r="O36" s="72"/>
      <c r="P36" s="52" t="str">
        <f>'MARS - SUIVI ENVELOPPES'!T16</f>
        <v>Voiture</v>
      </c>
      <c r="Q36" s="53">
        <f>'MARS - SUIVI ENVELOPPES'!U16</f>
        <v>3.5999999999999943</v>
      </c>
      <c r="R36" s="73"/>
    </row>
    <row r="37" spans="2:18" ht="11.25" customHeight="1" x14ac:dyDescent="0.2">
      <c r="B37" s="106"/>
      <c r="C37" s="107"/>
      <c r="D37" s="36"/>
      <c r="E37" s="215">
        <f t="shared" si="0"/>
        <v>0</v>
      </c>
      <c r="G37" s="106" t="s">
        <v>320</v>
      </c>
      <c r="H37" s="107">
        <v>26</v>
      </c>
      <c r="I37" s="111" t="b">
        <v>1</v>
      </c>
      <c r="J37" s="215">
        <f t="shared" si="1"/>
        <v>0</v>
      </c>
      <c r="L37" s="26" t="str">
        <f>IF(OR('MARS - SUIVI ENVELOPPES'!J32="",'MARS - SUIVI ENVELOPPES'!J32="(vide)",'MARS - SUIVI ENVELOPPES'!J32="Total général",'MARS - SUIVI ENVELOPPES'!J32="Grand total"),"",(IF(OR('MARS - SUIVI ENVELOPPES'!J32&lt;&gt;"",'MARS - SUIVI ENVELOPPES'!J32&lt;&gt;"(vide)",'MARS - SUIVI ENVELOPPES'!J32&lt;&gt;"Total général",'MARS - SUIVI ENVELOPPES'!J32&lt;&gt;"Grand total"),'MARS - SUIVI ENVELOPPES'!J32,"")))</f>
        <v/>
      </c>
      <c r="M37" s="120" t="str">
        <f>IF(L37="","",'MARS - SUIVI ENVELOPPES'!K32)</f>
        <v/>
      </c>
      <c r="N37" s="110"/>
      <c r="O37" s="72"/>
      <c r="P37" s="52" t="str">
        <f>'MARS - SUIVI ENVELOPPES'!T17</f>
        <v>Retrait</v>
      </c>
      <c r="Q37" s="53">
        <f>'MARS - SUIVI ENVELOPPES'!U17</f>
        <v>-1170</v>
      </c>
      <c r="R37" s="73"/>
    </row>
    <row r="38" spans="2:18" ht="11.25" customHeight="1" x14ac:dyDescent="0.2">
      <c r="B38" s="106"/>
      <c r="C38" s="107"/>
      <c r="D38" s="36"/>
      <c r="E38" s="215">
        <f t="shared" si="0"/>
        <v>0</v>
      </c>
      <c r="G38" s="106"/>
      <c r="H38" s="107"/>
      <c r="I38" s="111"/>
      <c r="J38" s="215">
        <f t="shared" si="1"/>
        <v>0</v>
      </c>
      <c r="L38" s="26" t="str">
        <f>IF(OR('MARS - SUIVI ENVELOPPES'!J33="",'MARS - SUIVI ENVELOPPES'!J33="(vide)",'MARS - SUIVI ENVELOPPES'!J33="Total général",'MARS - SUIVI ENVELOPPES'!J33="Grand total"),"",(IF(OR('MARS - SUIVI ENVELOPPES'!J33&lt;&gt;"",'MARS - SUIVI ENVELOPPES'!J33&lt;&gt;"(vide)",'MARS - SUIVI ENVELOPPES'!J33&lt;&gt;"Total général",'MARS - SUIVI ENVELOPPES'!J33&lt;&gt;"Grand total"),'MARS - SUIVI ENVELOPPES'!J33,"")))</f>
        <v/>
      </c>
      <c r="M38" s="120" t="str">
        <f>IF(L38="","",'MARS - SUIVI ENVELOPPES'!K33)</f>
        <v/>
      </c>
      <c r="N38" s="110"/>
      <c r="O38" s="72"/>
      <c r="P38" s="52" t="str">
        <f>'MARS - SUIVI ENVELOPPES'!T18</f>
        <v>Santé</v>
      </c>
      <c r="Q38" s="53">
        <f>'MARS - SUIVI ENVELOPPES'!U18</f>
        <v>-76.659999999999968</v>
      </c>
      <c r="R38" s="73"/>
    </row>
    <row r="39" spans="2:18" ht="11.25" customHeight="1" x14ac:dyDescent="0.2">
      <c r="B39" s="106"/>
      <c r="C39" s="107"/>
      <c r="D39" s="36"/>
      <c r="E39" s="215">
        <f t="shared" si="0"/>
        <v>0</v>
      </c>
      <c r="G39" s="106"/>
      <c r="H39" s="107"/>
      <c r="I39" s="111"/>
      <c r="J39" s="215">
        <f t="shared" si="1"/>
        <v>0</v>
      </c>
      <c r="L39" s="26" t="str">
        <f>IF(OR('MARS - SUIVI ENVELOPPES'!J34="",'MARS - SUIVI ENVELOPPES'!J34="(vide)",'MARS - SUIVI ENVELOPPES'!J34="Total général",'MARS - SUIVI ENVELOPPES'!J34="Grand total"),"",(IF(OR('MARS - SUIVI ENVELOPPES'!J34&lt;&gt;"",'MARS - SUIVI ENVELOPPES'!J34&lt;&gt;"(vide)",'MARS - SUIVI ENVELOPPES'!J34&lt;&gt;"Total général",'MARS - SUIVI ENVELOPPES'!J34&lt;&gt;"Grand total"),'MARS - SUIVI ENVELOPPES'!J34,"")))</f>
        <v/>
      </c>
      <c r="M39" s="120" t="str">
        <f>IF(L39="","",'MARS - SUIVI ENVELOPPES'!K34)</f>
        <v/>
      </c>
      <c r="N39" s="110"/>
      <c r="O39" s="72"/>
      <c r="P39" s="52" t="str">
        <f>'MARS - SUIVI ENVELOPPES'!T19</f>
        <v>Beauté</v>
      </c>
      <c r="Q39" s="53">
        <f>'MARS - SUIVI ENVELOPPES'!U19</f>
        <v>-95.37</v>
      </c>
      <c r="R39" s="73"/>
    </row>
    <row r="40" spans="2:18" ht="11.25" customHeight="1" x14ac:dyDescent="0.2">
      <c r="B40" s="106"/>
      <c r="C40" s="107"/>
      <c r="D40" s="36"/>
      <c r="E40" s="215">
        <f t="shared" si="0"/>
        <v>0</v>
      </c>
      <c r="G40" s="106"/>
      <c r="H40" s="107"/>
      <c r="I40" s="111"/>
      <c r="J40" s="215">
        <f t="shared" si="1"/>
        <v>0</v>
      </c>
      <c r="L40" s="26" t="str">
        <f>IF(OR('MARS - SUIVI ENVELOPPES'!J35="",'MARS - SUIVI ENVELOPPES'!J35="(vide)",'MARS - SUIVI ENVELOPPES'!J35="Total général",'MARS - SUIVI ENVELOPPES'!J35="Grand total"),"",(IF(OR('MARS - SUIVI ENVELOPPES'!J35&lt;&gt;"",'MARS - SUIVI ENVELOPPES'!J35&lt;&gt;"(vide)",'MARS - SUIVI ENVELOPPES'!J35&lt;&gt;"Total général",'MARS - SUIVI ENVELOPPES'!J35&lt;&gt;"Grand total"),'MARS - SUIVI ENVELOPPES'!J35,"")))</f>
        <v/>
      </c>
      <c r="M40" s="120" t="str">
        <f>IF(L40="","",'MARS - SUIVI ENVELOPPES'!K35)</f>
        <v/>
      </c>
      <c r="N40" s="110"/>
      <c r="O40" s="72"/>
      <c r="P40" s="52" t="str">
        <f>'MARS - SUIVI ENVELOPPES'!T20</f>
        <v>Fêtes</v>
      </c>
      <c r="Q40" s="53">
        <f>'MARS - SUIVI ENVELOPPES'!U20</f>
        <v>95.01</v>
      </c>
      <c r="R40" s="73"/>
    </row>
    <row r="41" spans="2:18" ht="11.25" customHeight="1" x14ac:dyDescent="0.2">
      <c r="B41" s="106"/>
      <c r="C41" s="107"/>
      <c r="D41" s="36"/>
      <c r="E41" s="215">
        <f t="shared" si="0"/>
        <v>0</v>
      </c>
      <c r="G41" s="106"/>
      <c r="H41" s="107"/>
      <c r="I41" s="111" t="b">
        <v>0</v>
      </c>
      <c r="J41" s="215">
        <f t="shared" si="1"/>
        <v>0</v>
      </c>
      <c r="L41" s="26" t="str">
        <f>IF(OR('MARS - SUIVI ENVELOPPES'!J36="",'MARS - SUIVI ENVELOPPES'!J36="(vide)",'MARS - SUIVI ENVELOPPES'!J36="Total général",'MARS - SUIVI ENVELOPPES'!J36="Grand total"),"",(IF(OR('MARS - SUIVI ENVELOPPES'!J36&lt;&gt;"",'MARS - SUIVI ENVELOPPES'!J36&lt;&gt;"(vide)",'MARS - SUIVI ENVELOPPES'!J36&lt;&gt;"Total général",'MARS - SUIVI ENVELOPPES'!J36&lt;&gt;"Grand total"),'MARS - SUIVI ENVELOPPES'!J36,"")))</f>
        <v/>
      </c>
      <c r="M41" s="120" t="str">
        <f>IF(L41="","",'MARS - SUIVI ENVELOPPES'!K36)</f>
        <v/>
      </c>
      <c r="N41" s="110"/>
      <c r="O41" s="72"/>
      <c r="P41" s="52" t="str">
        <f>'MARS - SUIVI ENVELOPPES'!T21</f>
        <v xml:space="preserve">Maison </v>
      </c>
      <c r="Q41" s="53">
        <f>'MARS - SUIVI ENVELOPPES'!U21</f>
        <v>-575.71</v>
      </c>
      <c r="R41" s="73"/>
    </row>
    <row r="42" spans="2:18" ht="11.25" customHeight="1" x14ac:dyDescent="0.2">
      <c r="B42" s="209" t="s">
        <v>111</v>
      </c>
      <c r="C42" s="126">
        <f>SUM(C13:C41)</f>
        <v>6334.62</v>
      </c>
      <c r="G42" s="209" t="s">
        <v>110</v>
      </c>
      <c r="H42" s="126">
        <f>SUM(H13:H41)</f>
        <v>3367.7499999999991</v>
      </c>
      <c r="I42" s="111"/>
      <c r="J42" s="114"/>
      <c r="L42" s="26" t="str">
        <f>IF(OR('MARS - SUIVI ENVELOPPES'!J37="",'MARS - SUIVI ENVELOPPES'!J37="(vide)",'MARS - SUIVI ENVELOPPES'!J37="Total général",'MARS - SUIVI ENVELOPPES'!J37="Grand total"),"",(IF(OR('MARS - SUIVI ENVELOPPES'!J37&lt;&gt;"",'MARS - SUIVI ENVELOPPES'!J37&lt;&gt;"(vide)",'MARS - SUIVI ENVELOPPES'!J37&lt;&gt;"Total général",'MARS - SUIVI ENVELOPPES'!J37&lt;&gt;"Grand total"),'MARS - SUIVI ENVELOPPES'!J37,"")))</f>
        <v/>
      </c>
      <c r="M42" s="120" t="str">
        <f>IF(L42="","",'MARS - SUIVI ENVELOPPES'!K37)</f>
        <v/>
      </c>
      <c r="N42" s="110"/>
      <c r="O42" s="72"/>
      <c r="P42" s="52" t="str">
        <f>'MARS - SUIVI ENVELOPPES'!T22</f>
        <v>Sorties</v>
      </c>
      <c r="Q42" s="53">
        <f>'MARS - SUIVI ENVELOPPES'!U22</f>
        <v>94</v>
      </c>
      <c r="R42" s="73"/>
    </row>
    <row r="43" spans="2:18" ht="11.25" customHeight="1" x14ac:dyDescent="0.2">
      <c r="B43" s="311" t="s">
        <v>124</v>
      </c>
      <c r="C43" s="311"/>
      <c r="G43" s="312" t="s">
        <v>125</v>
      </c>
      <c r="H43" s="312"/>
      <c r="I43" s="115"/>
      <c r="L43" s="121" t="s">
        <v>10</v>
      </c>
      <c r="M43" s="122">
        <f>SUM(M13:M42)</f>
        <v>35</v>
      </c>
      <c r="N43" s="116"/>
      <c r="O43" s="72"/>
      <c r="P43" s="52" t="str">
        <f>'MARS - SUIVI ENVELOPPES'!T23</f>
        <v>Sport</v>
      </c>
      <c r="Q43" s="53">
        <f>'MARS - SUIVI ENVELOPPES'!U23</f>
        <v>-93.960000000000008</v>
      </c>
      <c r="R43" s="73"/>
    </row>
    <row r="44" spans="2:18" ht="11.25" customHeight="1" x14ac:dyDescent="0.2">
      <c r="B44" s="207" t="str">
        <f>IF('SYNTHESE ANNUELLE'!H9="","",'SYNTHESE ANNUELLE'!H9)</f>
        <v/>
      </c>
      <c r="C44" s="208">
        <f>IF('SYNTHESE ANNUELLE'!I9="",0,'SYNTHESE ANNUELLE'!I9)</f>
        <v>0</v>
      </c>
      <c r="D44" s="36" t="b">
        <v>0</v>
      </c>
      <c r="E44" s="215">
        <f>IF(D44=FALSE,C44,0)</f>
        <v>0</v>
      </c>
      <c r="G44" s="207" t="str">
        <f>IF('SYNTHESE ANNUELLE'!H14="","",'SYNTHESE ANNUELLE'!H14)</f>
        <v/>
      </c>
      <c r="H44" s="208">
        <f>IF('SYNTHESE ANNUELLE'!I14="",0,'SYNTHESE ANNUELLE'!I14)</f>
        <v>0</v>
      </c>
      <c r="I44" s="36" t="b">
        <v>0</v>
      </c>
      <c r="J44" s="215">
        <f t="shared" ref="J44:J49" si="2">IF(I44=FALSE,H44,0)</f>
        <v>0</v>
      </c>
      <c r="N44" s="57"/>
      <c r="O44" s="72"/>
      <c r="P44" s="52" t="str">
        <f>'MARS - SUIVI ENVELOPPES'!T24</f>
        <v>Vêtements</v>
      </c>
      <c r="Q44" s="53">
        <f>'MARS - SUIVI ENVELOPPES'!U24</f>
        <v>-92.4</v>
      </c>
      <c r="R44" s="73"/>
    </row>
    <row r="45" spans="2:18" ht="11.25" customHeight="1" x14ac:dyDescent="0.2">
      <c r="B45" s="207" t="str">
        <f>IF('SYNTHESE ANNUELLE'!H10="","",'SYNTHESE ANNUELLE'!H10)</f>
        <v/>
      </c>
      <c r="C45" s="208">
        <f>IF('SYNTHESE ANNUELLE'!I10="",0,'SYNTHESE ANNUELLE'!I10)</f>
        <v>0</v>
      </c>
      <c r="D45" s="36" t="b">
        <v>0</v>
      </c>
      <c r="E45" s="215">
        <f t="shared" ref="E45" si="3">IF(D45=FALSE,C45,0)</f>
        <v>0</v>
      </c>
      <c r="G45" s="207" t="str">
        <f>IF('SYNTHESE ANNUELLE'!H15="","",'SYNTHESE ANNUELLE'!H15)</f>
        <v/>
      </c>
      <c r="H45" s="208">
        <f>IF('SYNTHESE ANNUELLE'!I15="",0,'SYNTHESE ANNUELLE'!I15)</f>
        <v>0</v>
      </c>
      <c r="I45" s="36" t="b">
        <v>0</v>
      </c>
      <c r="J45" s="215">
        <f t="shared" si="2"/>
        <v>0</v>
      </c>
      <c r="N45" s="57"/>
      <c r="O45" s="72"/>
      <c r="P45" s="54" t="str">
        <f>'MARS - SUIVI ENVELOPPES'!T25</f>
        <v>Vacances</v>
      </c>
      <c r="Q45" s="55">
        <f>'MARS - SUIVI ENVELOPPES'!U25</f>
        <v>-593.6</v>
      </c>
      <c r="R45" s="73"/>
    </row>
    <row r="46" spans="2:18" ht="11.25" customHeight="1" x14ac:dyDescent="0.2">
      <c r="B46" s="207" t="str">
        <f>IF('SYNTHESE ANNUELLE'!H11="","",'SYNTHESE ANNUELLE'!H11)</f>
        <v/>
      </c>
      <c r="C46" s="208">
        <f>IF('SYNTHESE ANNUELLE'!I11="",0,'SYNTHESE ANNUELLE'!I11)</f>
        <v>0</v>
      </c>
      <c r="D46" s="36" t="b">
        <v>0</v>
      </c>
      <c r="E46" s="215">
        <f>IF(D46=FALSE,C46,0)</f>
        <v>0</v>
      </c>
      <c r="G46" s="207" t="str">
        <f>IF('SYNTHESE ANNUELLE'!H16="","",'SYNTHESE ANNUELLE'!H16)</f>
        <v/>
      </c>
      <c r="H46" s="208">
        <f>IF('SYNTHESE ANNUELLE'!I16="",0,'SYNTHESE ANNUELLE'!I16)</f>
        <v>0</v>
      </c>
      <c r="I46" s="162" t="b">
        <v>0</v>
      </c>
      <c r="J46" s="215">
        <f t="shared" si="2"/>
        <v>0</v>
      </c>
      <c r="N46" s="57"/>
      <c r="O46" s="117"/>
      <c r="P46" s="118"/>
      <c r="Q46" s="118"/>
      <c r="R46" s="119"/>
    </row>
    <row r="47" spans="2:18" ht="11.25" customHeight="1" x14ac:dyDescent="0.2">
      <c r="B47" s="209" t="s">
        <v>112</v>
      </c>
      <c r="C47" s="126">
        <f>SUM(C44:C46)</f>
        <v>0</v>
      </c>
      <c r="G47" s="207" t="str">
        <f>IF('SYNTHESE ANNUELLE'!H17="","",'SYNTHESE ANNUELLE'!H17)</f>
        <v/>
      </c>
      <c r="H47" s="208">
        <f>IF('SYNTHESE ANNUELLE'!I17="",0,'SYNTHESE ANNUELLE'!I17)</f>
        <v>0</v>
      </c>
      <c r="I47" s="36" t="b">
        <v>0</v>
      </c>
      <c r="J47" s="215">
        <f t="shared" si="2"/>
        <v>0</v>
      </c>
    </row>
    <row r="48" spans="2:18" ht="11.25" customHeight="1" x14ac:dyDescent="0.2">
      <c r="B48" s="212" t="s">
        <v>109</v>
      </c>
      <c r="C48" s="213">
        <f>C42+C47</f>
        <v>6334.62</v>
      </c>
      <c r="G48" s="207" t="str">
        <f>IF('SYNTHESE ANNUELLE'!H18="","",'SYNTHESE ANNUELLE'!H18)</f>
        <v/>
      </c>
      <c r="H48" s="208">
        <f>IF('SYNTHESE ANNUELLE'!I18="",0,'SYNTHESE ANNUELLE'!I18)</f>
        <v>0</v>
      </c>
      <c r="I48" s="163" t="b">
        <v>0</v>
      </c>
      <c r="J48" s="215">
        <f t="shared" si="2"/>
        <v>0</v>
      </c>
    </row>
    <row r="49" spans="2:10" ht="11.25" customHeight="1" x14ac:dyDescent="0.2">
      <c r="B49" s="214" t="s">
        <v>9</v>
      </c>
      <c r="C49" s="161">
        <f>SUM(E13:E46)</f>
        <v>0</v>
      </c>
      <c r="G49" s="207" t="str">
        <f>IF('SYNTHESE ANNUELLE'!H19="","",'SYNTHESE ANNUELLE'!H19)</f>
        <v/>
      </c>
      <c r="H49" s="208">
        <f>IF('SYNTHESE ANNUELLE'!I19="",0,'SYNTHESE ANNUELLE'!I19)</f>
        <v>0</v>
      </c>
      <c r="I49" s="36" t="b">
        <v>0</v>
      </c>
      <c r="J49" s="215">
        <f t="shared" si="2"/>
        <v>0</v>
      </c>
    </row>
    <row r="50" spans="2:10" ht="11.25" customHeight="1" x14ac:dyDescent="0.2">
      <c r="G50" s="209" t="s">
        <v>113</v>
      </c>
      <c r="H50" s="160">
        <f>SUM(H44:H49)</f>
        <v>0</v>
      </c>
    </row>
    <row r="51" spans="2:10" x14ac:dyDescent="0.2">
      <c r="G51" s="210" t="s">
        <v>114</v>
      </c>
      <c r="H51" s="211">
        <f>H42+H50</f>
        <v>3367.7499999999991</v>
      </c>
      <c r="I51" s="42"/>
    </row>
    <row r="52" spans="2:10" x14ac:dyDescent="0.2">
      <c r="G52" s="210" t="s">
        <v>10</v>
      </c>
      <c r="H52" s="211">
        <f>SUM(J13:J49)</f>
        <v>0</v>
      </c>
    </row>
    <row r="55" spans="2:10" x14ac:dyDescent="0.2">
      <c r="D55" s="36"/>
      <c r="E55" s="113"/>
    </row>
  </sheetData>
  <sheetProtection password="DC52" sheet="1" objects="1" scenarios="1" pivotTables="0"/>
  <mergeCells count="10">
    <mergeCell ref="P26:Q26"/>
    <mergeCell ref="B43:C43"/>
    <mergeCell ref="G43:H43"/>
    <mergeCell ref="P3:Q3"/>
    <mergeCell ref="B5:C5"/>
    <mergeCell ref="G5:H5"/>
    <mergeCell ref="P5:Q5"/>
    <mergeCell ref="B11:C11"/>
    <mergeCell ref="G11:H11"/>
    <mergeCell ref="L11:M11"/>
  </mergeCells>
  <conditionalFormatting sqref="Q8:Q9">
    <cfRule type="cellIs" dxfId="198" priority="14" operator="lessThan">
      <formula>0</formula>
    </cfRule>
  </conditionalFormatting>
  <conditionalFormatting sqref="Q32:Q45">
    <cfRule type="cellIs" dxfId="197" priority="13" operator="lessThan">
      <formula>0</formula>
    </cfRule>
  </conditionalFormatting>
  <conditionalFormatting sqref="H13">
    <cfRule type="expression" dxfId="196" priority="12">
      <formula>IF(J13=0,TRUE,FALSE)</formula>
    </cfRule>
  </conditionalFormatting>
  <conditionalFormatting sqref="H14:H41">
    <cfRule type="expression" dxfId="195" priority="11">
      <formula>IF(J14=0,TRUE,FALSE)</formula>
    </cfRule>
  </conditionalFormatting>
  <conditionalFormatting sqref="C13:C14">
    <cfRule type="expression" dxfId="194" priority="10">
      <formula>IF(E13=0,TRUE,FALSE)</formula>
    </cfRule>
  </conditionalFormatting>
  <conditionalFormatting sqref="G13">
    <cfRule type="expression" dxfId="193" priority="9">
      <formula>IF(J13=0,TRUE,FALSE)</formula>
    </cfRule>
  </conditionalFormatting>
  <conditionalFormatting sqref="G14:G41">
    <cfRule type="expression" dxfId="192" priority="8">
      <formula>IF(J14=0,TRUE,FALSE)</formula>
    </cfRule>
  </conditionalFormatting>
  <conditionalFormatting sqref="B13:B14">
    <cfRule type="expression" dxfId="191" priority="7">
      <formula>IF(E13=0,TRUE,FALSE)</formula>
    </cfRule>
  </conditionalFormatting>
  <conditionalFormatting sqref="C15:C41">
    <cfRule type="expression" dxfId="190" priority="6">
      <formula>IF(E15=0,TRUE,FALSE)</formula>
    </cfRule>
  </conditionalFormatting>
  <conditionalFormatting sqref="B15:B41">
    <cfRule type="expression" dxfId="189" priority="5">
      <formula>IF(E15=0,TRUE,FALSE)</formula>
    </cfRule>
  </conditionalFormatting>
  <conditionalFormatting sqref="C44:C46">
    <cfRule type="expression" dxfId="188" priority="4">
      <formula>IF(E44=0,TRUE,FALSE)</formula>
    </cfRule>
  </conditionalFormatting>
  <conditionalFormatting sqref="B44:B46">
    <cfRule type="expression" dxfId="187" priority="3">
      <formula>IF(E44=0,TRUE,FALSE)</formula>
    </cfRule>
  </conditionalFormatting>
  <conditionalFormatting sqref="H44:H49">
    <cfRule type="expression" dxfId="186" priority="2">
      <formula>IF(J44=0,TRUE,FALSE)</formula>
    </cfRule>
  </conditionalFormatting>
  <conditionalFormatting sqref="G44:G49">
    <cfRule type="expression" dxfId="185" priority="1">
      <formula>IF(J44=0,TRUE,FALSE)</formula>
    </cfRule>
  </conditionalFormatting>
  <hyperlinks>
    <hyperlink ref="B1" r:id="rId1" xr:uid="{00000000-0004-0000-06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OuvrirFormMARS.Bouton62_Cliquer">
                <anchor moveWithCells="1" sizeWithCells="1">
                  <from>
                    <xdr:col>11</xdr:col>
                    <xdr:colOff>95250</xdr:colOff>
                    <xdr:row>5</xdr:row>
                    <xdr:rowOff>28575</xdr:rowOff>
                  </from>
                  <to>
                    <xdr:col>12</xdr:col>
                    <xdr:colOff>723900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104775</xdr:rowOff>
                  </from>
                  <to>
                    <xdr:col>5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7" name="Check Box 3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104775</xdr:rowOff>
                  </from>
                  <to>
                    <xdr:col>5</xdr:col>
                    <xdr:colOff>85725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8" name="Check Box 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104775</xdr:rowOff>
                  </from>
                  <to>
                    <xdr:col>5</xdr:col>
                    <xdr:colOff>85725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9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104775</xdr:rowOff>
                  </from>
                  <to>
                    <xdr:col>5</xdr:col>
                    <xdr:colOff>85725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10" name="Check Box 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104775</xdr:rowOff>
                  </from>
                  <to>
                    <xdr:col>5</xdr:col>
                    <xdr:colOff>85725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11" name="Check Box 7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104775</xdr:rowOff>
                  </from>
                  <to>
                    <xdr:col>5</xdr:col>
                    <xdr:colOff>85725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2" name="Check Box 8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104775</xdr:rowOff>
                  </from>
                  <to>
                    <xdr:col>5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3" name="Check Box 9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104775</xdr:rowOff>
                  </from>
                  <to>
                    <xdr:col>5</xdr:col>
                    <xdr:colOff>85725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4" name="Check Box 10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104775</xdr:rowOff>
                  </from>
                  <to>
                    <xdr:col>5</xdr:col>
                    <xdr:colOff>85725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5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104775</xdr:rowOff>
                  </from>
                  <to>
                    <xdr:col>5</xdr:col>
                    <xdr:colOff>85725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16" name="Check Box 12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104775</xdr:rowOff>
                  </from>
                  <to>
                    <xdr:col>5</xdr:col>
                    <xdr:colOff>85725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17" name="Check Box 13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104775</xdr:rowOff>
                  </from>
                  <to>
                    <xdr:col>5</xdr:col>
                    <xdr:colOff>85725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18" name="Check Box 14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104775</xdr:rowOff>
                  </from>
                  <to>
                    <xdr:col>5</xdr:col>
                    <xdr:colOff>85725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19" name="Check Box 15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104775</xdr:rowOff>
                  </from>
                  <to>
                    <xdr:col>5</xdr:col>
                    <xdr:colOff>85725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2" r:id="rId20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104775</xdr:rowOff>
                  </from>
                  <to>
                    <xdr:col>5</xdr:col>
                    <xdr:colOff>85725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21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104775</xdr:rowOff>
                  </from>
                  <to>
                    <xdr:col>5</xdr:col>
                    <xdr:colOff>85725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4" r:id="rId22" name="Check Box 18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104775</xdr:rowOff>
                  </from>
                  <to>
                    <xdr:col>5</xdr:col>
                    <xdr:colOff>85725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5" r:id="rId23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104775</xdr:rowOff>
                  </from>
                  <to>
                    <xdr:col>5</xdr:col>
                    <xdr:colOff>85725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6" r:id="rId24" name="Check Box 20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104775</xdr:rowOff>
                  </from>
                  <to>
                    <xdr:col>5</xdr:col>
                    <xdr:colOff>85725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7" r:id="rId25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104775</xdr:rowOff>
                  </from>
                  <to>
                    <xdr:col>5</xdr:col>
                    <xdr:colOff>85725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8" r:id="rId26" name="Check Box 22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104775</xdr:rowOff>
                  </from>
                  <to>
                    <xdr:col>5</xdr:col>
                    <xdr:colOff>85725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9" r:id="rId27" name="Check Box 23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104775</xdr:rowOff>
                  </from>
                  <to>
                    <xdr:col>5</xdr:col>
                    <xdr:colOff>85725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0" r:id="rId28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104775</xdr:rowOff>
                  </from>
                  <to>
                    <xdr:col>5</xdr:col>
                    <xdr:colOff>85725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29" name="Check Box 25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104775</xdr:rowOff>
                  </from>
                  <to>
                    <xdr:col>5</xdr:col>
                    <xdr:colOff>85725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2" r:id="rId30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104775</xdr:rowOff>
                  </from>
                  <to>
                    <xdr:col>5</xdr:col>
                    <xdr:colOff>85725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3" r:id="rId31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104775</xdr:rowOff>
                  </from>
                  <to>
                    <xdr:col>5</xdr:col>
                    <xdr:colOff>85725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4" r:id="rId32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104775</xdr:rowOff>
                  </from>
                  <to>
                    <xdr:col>5</xdr:col>
                    <xdr:colOff>85725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5" r:id="rId33" name="Check Box 29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104775</xdr:rowOff>
                  </from>
                  <to>
                    <xdr:col>5</xdr:col>
                    <xdr:colOff>85725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6" r:id="rId34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104775</xdr:rowOff>
                  </from>
                  <to>
                    <xdr:col>5</xdr:col>
                    <xdr:colOff>85725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7" r:id="rId35" name="Check Box 31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114300</xdr:rowOff>
                  </from>
                  <to>
                    <xdr:col>10</xdr:col>
                    <xdr:colOff>85725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8" r:id="rId36" name="Check Box 32">
              <controlPr defaultSize="0" autoFill="0" autoLine="0" autoPict="0">
                <anchor moveWithCells="1"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10</xdr:col>
                    <xdr:colOff>85725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9" r:id="rId37" name="Check Box 33">
              <controlPr defaultSize="0" autoFill="0" autoLine="0" autoPict="0">
                <anchor moveWithCells="1">
                  <from>
                    <xdr:col>8</xdr:col>
                    <xdr:colOff>0</xdr:colOff>
                    <xdr:row>13</xdr:row>
                    <xdr:rowOff>114300</xdr:rowOff>
                  </from>
                  <to>
                    <xdr:col>10</xdr:col>
                    <xdr:colOff>85725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0" r:id="rId38" name="Check Box 34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114300</xdr:rowOff>
                  </from>
                  <to>
                    <xdr:col>10</xdr:col>
                    <xdr:colOff>85725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1" r:id="rId39" name="Check Box 35">
              <controlPr defaultSize="0" autoFill="0" autoLine="0" autoPict="0">
                <anchor moveWithCells="1">
                  <from>
                    <xdr:col>8</xdr:col>
                    <xdr:colOff>0</xdr:colOff>
                    <xdr:row>15</xdr:row>
                    <xdr:rowOff>114300</xdr:rowOff>
                  </from>
                  <to>
                    <xdr:col>10</xdr:col>
                    <xdr:colOff>85725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2" r:id="rId40" name="Check Box 36">
              <controlPr defaultSize="0" autoFill="0" autoLine="0" autoPict="0">
                <anchor moveWithCells="1">
                  <from>
                    <xdr:col>8</xdr:col>
                    <xdr:colOff>0</xdr:colOff>
                    <xdr:row>16</xdr:row>
                    <xdr:rowOff>114300</xdr:rowOff>
                  </from>
                  <to>
                    <xdr:col>10</xdr:col>
                    <xdr:colOff>85725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3" r:id="rId41" name="Check Box 37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114300</xdr:rowOff>
                  </from>
                  <to>
                    <xdr:col>10</xdr:col>
                    <xdr:colOff>85725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4" r:id="rId42" name="Check Box 38">
              <controlPr defaultSize="0" autoFill="0" autoLine="0" autoPict="0">
                <anchor moveWithCells="1">
                  <from>
                    <xdr:col>8</xdr:col>
                    <xdr:colOff>0</xdr:colOff>
                    <xdr:row>18</xdr:row>
                    <xdr:rowOff>114300</xdr:rowOff>
                  </from>
                  <to>
                    <xdr:col>10</xdr:col>
                    <xdr:colOff>85725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5" r:id="rId43" name="Check Box 39">
              <controlPr defaultSize="0" autoFill="0" autoLine="0" autoPict="0">
                <anchor moveWithCells="1">
                  <from>
                    <xdr:col>8</xdr:col>
                    <xdr:colOff>0</xdr:colOff>
                    <xdr:row>19</xdr:row>
                    <xdr:rowOff>114300</xdr:rowOff>
                  </from>
                  <to>
                    <xdr:col>10</xdr:col>
                    <xdr:colOff>85725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6" r:id="rId44" name="Check Box 40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114300</xdr:rowOff>
                  </from>
                  <to>
                    <xdr:col>10</xdr:col>
                    <xdr:colOff>85725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7" r:id="rId45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21</xdr:row>
                    <xdr:rowOff>114300</xdr:rowOff>
                  </from>
                  <to>
                    <xdr:col>10</xdr:col>
                    <xdr:colOff>85725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8" r:id="rId46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114300</xdr:rowOff>
                  </from>
                  <to>
                    <xdr:col>10</xdr:col>
                    <xdr:colOff>85725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9" r:id="rId47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23</xdr:row>
                    <xdr:rowOff>114300</xdr:rowOff>
                  </from>
                  <to>
                    <xdr:col>10</xdr:col>
                    <xdr:colOff>85725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0" r:id="rId48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24</xdr:row>
                    <xdr:rowOff>114300</xdr:rowOff>
                  </from>
                  <to>
                    <xdr:col>10</xdr:col>
                    <xdr:colOff>85725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1" r:id="rId49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25</xdr:row>
                    <xdr:rowOff>114300</xdr:rowOff>
                  </from>
                  <to>
                    <xdr:col>10</xdr:col>
                    <xdr:colOff>85725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2" r:id="rId50" name="Check Box 46">
              <controlPr defaultSize="0" autoFill="0" autoLine="0" autoPict="0">
                <anchor moveWithCells="1">
                  <from>
                    <xdr:col>8</xdr:col>
                    <xdr:colOff>0</xdr:colOff>
                    <xdr:row>26</xdr:row>
                    <xdr:rowOff>114300</xdr:rowOff>
                  </from>
                  <to>
                    <xdr:col>10</xdr:col>
                    <xdr:colOff>85725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3" r:id="rId51" name="Check Box 47">
              <controlPr defaultSize="0" autoFill="0" autoLine="0" autoPict="0">
                <anchor moveWithCells="1">
                  <from>
                    <xdr:col>8</xdr:col>
                    <xdr:colOff>0</xdr:colOff>
                    <xdr:row>27</xdr:row>
                    <xdr:rowOff>114300</xdr:rowOff>
                  </from>
                  <to>
                    <xdr:col>10</xdr:col>
                    <xdr:colOff>85725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4" r:id="rId52" name="Check Box 48">
              <controlPr defaultSize="0" autoFill="0" autoLine="0" autoPict="0">
                <anchor moveWithCells="1">
                  <from>
                    <xdr:col>8</xdr:col>
                    <xdr:colOff>0</xdr:colOff>
                    <xdr:row>28</xdr:row>
                    <xdr:rowOff>114300</xdr:rowOff>
                  </from>
                  <to>
                    <xdr:col>10</xdr:col>
                    <xdr:colOff>85725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5" r:id="rId53" name="Check Box 49">
              <controlPr defaultSize="0" autoFill="0" autoLine="0" autoPict="0">
                <anchor moveWithCells="1">
                  <from>
                    <xdr:col>8</xdr:col>
                    <xdr:colOff>0</xdr:colOff>
                    <xdr:row>29</xdr:row>
                    <xdr:rowOff>114300</xdr:rowOff>
                  </from>
                  <to>
                    <xdr:col>10</xdr:col>
                    <xdr:colOff>85725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6" r:id="rId54" name="Check Box 50">
              <controlPr defaultSize="0" autoFill="0" autoLine="0" autoPict="0">
                <anchor moveWithCells="1">
                  <from>
                    <xdr:col>8</xdr:col>
                    <xdr:colOff>0</xdr:colOff>
                    <xdr:row>30</xdr:row>
                    <xdr:rowOff>114300</xdr:rowOff>
                  </from>
                  <to>
                    <xdr:col>10</xdr:col>
                    <xdr:colOff>85725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7" r:id="rId55" name="Check Box 5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114300</xdr:rowOff>
                  </from>
                  <to>
                    <xdr:col>10</xdr:col>
                    <xdr:colOff>85725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8" r:id="rId56" name="Check Box 5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114300</xdr:rowOff>
                  </from>
                  <to>
                    <xdr:col>10</xdr:col>
                    <xdr:colOff>85725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9" r:id="rId57" name="Check Box 5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114300</xdr:rowOff>
                  </from>
                  <to>
                    <xdr:col>10</xdr:col>
                    <xdr:colOff>85725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0" r:id="rId58" name="Check Box 54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114300</xdr:rowOff>
                  </from>
                  <to>
                    <xdr:col>10</xdr:col>
                    <xdr:colOff>85725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1" r:id="rId59" name="Check Box 55">
              <controlPr defaultSize="0" autoFill="0" autoLine="0" autoPict="0">
                <anchor moveWithCells="1">
                  <from>
                    <xdr:col>8</xdr:col>
                    <xdr:colOff>0</xdr:colOff>
                    <xdr:row>35</xdr:row>
                    <xdr:rowOff>114300</xdr:rowOff>
                  </from>
                  <to>
                    <xdr:col>10</xdr:col>
                    <xdr:colOff>85725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2" r:id="rId60" name="Check Box 56">
              <controlPr defaultSize="0" autoFill="0" autoLine="0" autoPict="0">
                <anchor moveWithCells="1">
                  <from>
                    <xdr:col>8</xdr:col>
                    <xdr:colOff>0</xdr:colOff>
                    <xdr:row>36</xdr:row>
                    <xdr:rowOff>114300</xdr:rowOff>
                  </from>
                  <to>
                    <xdr:col>10</xdr:col>
                    <xdr:colOff>85725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3" r:id="rId61" name="Check Box 57">
              <controlPr defaultSize="0" autoFill="0" autoLine="0" autoPict="0">
                <anchor moveWithCells="1">
                  <from>
                    <xdr:col>8</xdr:col>
                    <xdr:colOff>0</xdr:colOff>
                    <xdr:row>37</xdr:row>
                    <xdr:rowOff>114300</xdr:rowOff>
                  </from>
                  <to>
                    <xdr:col>10</xdr:col>
                    <xdr:colOff>85725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4" r:id="rId62" name="Check Box 58">
              <controlPr defaultSize="0" autoFill="0" autoLine="0" autoPict="0">
                <anchor moveWithCells="1">
                  <from>
                    <xdr:col>8</xdr:col>
                    <xdr:colOff>0</xdr:colOff>
                    <xdr:row>38</xdr:row>
                    <xdr:rowOff>114300</xdr:rowOff>
                  </from>
                  <to>
                    <xdr:col>10</xdr:col>
                    <xdr:colOff>85725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5" r:id="rId63" name="Check Box 59">
              <controlPr defaultSize="0" autoFill="0" autoLine="0" autoPict="0">
                <anchor moveWithCells="1">
                  <from>
                    <xdr:col>8</xdr:col>
                    <xdr:colOff>0</xdr:colOff>
                    <xdr:row>39</xdr:row>
                    <xdr:rowOff>114300</xdr:rowOff>
                  </from>
                  <to>
                    <xdr:col>10</xdr:col>
                    <xdr:colOff>85725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6" r:id="rId64" name="Check Box 60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104775</xdr:rowOff>
                  </from>
                  <to>
                    <xdr:col>5</xdr:col>
                    <xdr:colOff>85725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7" r:id="rId65" name="Check Box 61">
              <controlPr defaultSize="0" autoFill="0" autoLine="0" autoPict="0">
                <anchor moveWithCells="1">
                  <from>
                    <xdr:col>3</xdr:col>
                    <xdr:colOff>0</xdr:colOff>
                    <xdr:row>43</xdr:row>
                    <xdr:rowOff>104775</xdr:rowOff>
                  </from>
                  <to>
                    <xdr:col>5</xdr:col>
                    <xdr:colOff>85725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8" r:id="rId66" name="Check Box 62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9" r:id="rId67" name="Check Box 63">
              <controlPr defaultSize="0" autoFill="0" autoLine="0" autoPict="0">
                <anchor moveWithCells="1">
                  <from>
                    <xdr:col>8</xdr:col>
                    <xdr:colOff>0</xdr:colOff>
                    <xdr:row>42</xdr:row>
                    <xdr:rowOff>114300</xdr:rowOff>
                  </from>
                  <to>
                    <xdr:col>10</xdr:col>
                    <xdr:colOff>85725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0" r:id="rId68" name="Check Box 64">
              <controlPr defaultSize="0" autoFill="0" autoLine="0" autoPict="0">
                <anchor moveWithCells="1">
                  <from>
                    <xdr:col>8</xdr:col>
                    <xdr:colOff>0</xdr:colOff>
                    <xdr:row>43</xdr:row>
                    <xdr:rowOff>114300</xdr:rowOff>
                  </from>
                  <to>
                    <xdr:col>10</xdr:col>
                    <xdr:colOff>85725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1" r:id="rId69" name="Check Box 65">
              <controlPr defaultSize="0" autoFill="0" autoLine="0" autoPict="0">
                <anchor moveWithCells="1">
                  <from>
                    <xdr:col>8</xdr:col>
                    <xdr:colOff>0</xdr:colOff>
                    <xdr:row>44</xdr:row>
                    <xdr:rowOff>114300</xdr:rowOff>
                  </from>
                  <to>
                    <xdr:col>10</xdr:col>
                    <xdr:colOff>85725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2" r:id="rId70" name="Check Box 66">
              <controlPr defaultSize="0" autoFill="0" autoLine="0" autoPict="0">
                <anchor moveWithCells="1">
                  <from>
                    <xdr:col>8</xdr:col>
                    <xdr:colOff>0</xdr:colOff>
                    <xdr:row>45</xdr:row>
                    <xdr:rowOff>114300</xdr:rowOff>
                  </from>
                  <to>
                    <xdr:col>10</xdr:col>
                    <xdr:colOff>85725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3" r:id="rId71" name="Check Box 67">
              <controlPr defaultSize="0" autoFill="0" autoLine="0" autoPict="0">
                <anchor moveWithCells="1">
                  <from>
                    <xdr:col>8</xdr:col>
                    <xdr:colOff>0</xdr:colOff>
                    <xdr:row>46</xdr:row>
                    <xdr:rowOff>114300</xdr:rowOff>
                  </from>
                  <to>
                    <xdr:col>10</xdr:col>
                    <xdr:colOff>85725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4" r:id="rId72" name="Check Box 68">
              <controlPr defaultSize="0" autoFill="0" autoLine="0" autoPict="0">
                <anchor moveWithCells="1">
                  <from>
                    <xdr:col>8</xdr:col>
                    <xdr:colOff>0</xdr:colOff>
                    <xdr:row>47</xdr:row>
                    <xdr:rowOff>114300</xdr:rowOff>
                  </from>
                  <to>
                    <xdr:col>10</xdr:col>
                    <xdr:colOff>85725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5" r:id="rId73" name="Check Box 69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2">
    <tabColor theme="9" tint="0.39997558519241921"/>
  </sheetPr>
  <dimension ref="B1:U130"/>
  <sheetViews>
    <sheetView showGridLines="0" zoomScale="90" zoomScaleNormal="90" workbookViewId="0">
      <pane ySplit="4" topLeftCell="A5" activePane="bottomLeft" state="frozen"/>
      <selection activeCell="Q45" sqref="Q45"/>
      <selection pane="bottomLeft" activeCell="E48" sqref="C48:E48"/>
    </sheetView>
  </sheetViews>
  <sheetFormatPr baseColWidth="10" defaultColWidth="11.42578125" defaultRowHeight="15" customHeight="1" x14ac:dyDescent="0.2"/>
  <cols>
    <col min="1" max="1" width="5" style="11" customWidth="1"/>
    <col min="2" max="2" width="19.28515625" style="11" bestFit="1" customWidth="1"/>
    <col min="3" max="3" width="11.42578125" style="28"/>
    <col min="4" max="4" width="28.42578125" style="11" customWidth="1"/>
    <col min="5" max="5" width="17.85546875" style="14" customWidth="1"/>
    <col min="6" max="6" width="9" style="29" hidden="1" customWidth="1"/>
    <col min="7" max="7" width="16.140625" style="11" customWidth="1"/>
    <col min="8" max="8" width="3.85546875" style="11" customWidth="1"/>
    <col min="9" max="9" width="6.7109375" style="11" customWidth="1"/>
    <col min="10" max="10" width="21" style="11" hidden="1" customWidth="1"/>
    <col min="11" max="11" width="18.7109375" style="11" hidden="1" customWidth="1"/>
    <col min="12" max="12" width="15.85546875" style="11" hidden="1" customWidth="1"/>
    <col min="13" max="15" width="11.42578125" style="11" hidden="1" customWidth="1"/>
    <col min="16" max="16" width="16.140625" style="11" hidden="1" customWidth="1"/>
    <col min="17" max="17" width="47" style="11" customWidth="1"/>
    <col min="18" max="18" width="16.42578125" style="29" customWidth="1"/>
    <col min="19" max="19" width="16.85546875" style="11" customWidth="1"/>
    <col min="20" max="21" width="11.42578125" style="11" hidden="1" customWidth="1"/>
    <col min="22" max="23" width="11.42578125" style="11" customWidth="1"/>
    <col min="24" max="16384" width="11.42578125" style="11"/>
  </cols>
  <sheetData>
    <row r="1" spans="2:21" ht="15" customHeight="1" x14ac:dyDescent="0.2">
      <c r="B1" s="145"/>
      <c r="H1" s="146" t="s">
        <v>64</v>
      </c>
    </row>
    <row r="2" spans="2:21" ht="36" customHeight="1" x14ac:dyDescent="0.2">
      <c r="B2" s="313" t="s">
        <v>126</v>
      </c>
      <c r="C2" s="314"/>
      <c r="D2" s="314"/>
      <c r="E2" s="314"/>
      <c r="F2" s="314"/>
      <c r="G2" s="314"/>
      <c r="H2" s="315"/>
      <c r="Q2" s="313" t="s">
        <v>127</v>
      </c>
      <c r="R2" s="318"/>
    </row>
    <row r="3" spans="2:21" ht="12.75" x14ac:dyDescent="0.2"/>
    <row r="4" spans="2:21" ht="15" customHeight="1" x14ac:dyDescent="0.25">
      <c r="B4" s="132" t="s">
        <v>23</v>
      </c>
      <c r="C4" s="133" t="s">
        <v>29</v>
      </c>
      <c r="D4" s="132" t="s">
        <v>1</v>
      </c>
      <c r="E4" s="134" t="s">
        <v>16</v>
      </c>
      <c r="F4" s="140" t="s">
        <v>2</v>
      </c>
      <c r="G4" s="56" t="s">
        <v>35</v>
      </c>
      <c r="H4" s="56" t="s">
        <v>31</v>
      </c>
      <c r="I4" s="32"/>
      <c r="J4" s="30" t="s">
        <v>31</v>
      </c>
      <c r="K4" s="31" t="s">
        <v>33</v>
      </c>
    </row>
    <row r="5" spans="2:21" x14ac:dyDescent="0.25">
      <c r="B5" s="33" t="s">
        <v>206</v>
      </c>
      <c r="C5" s="40">
        <v>46090</v>
      </c>
      <c r="D5" s="23" t="s">
        <v>291</v>
      </c>
      <c r="E5" s="234">
        <v>74.2</v>
      </c>
      <c r="F5" s="196">
        <f t="shared" ref="F5:F36" si="0">IF(E5="","",E5+0)</f>
        <v>74.2</v>
      </c>
      <c r="G5" s="48">
        <f>F5</f>
        <v>74.2</v>
      </c>
      <c r="H5" s="135" t="b">
        <v>1</v>
      </c>
      <c r="I5" s="36"/>
      <c r="J5" s="32"/>
      <c r="K5" s="32"/>
      <c r="L5"/>
    </row>
    <row r="6" spans="2:21" x14ac:dyDescent="0.25">
      <c r="B6" s="23" t="s">
        <v>207</v>
      </c>
      <c r="C6" s="40">
        <v>46089</v>
      </c>
      <c r="D6" s="23" t="s">
        <v>335</v>
      </c>
      <c r="E6" s="234">
        <v>600</v>
      </c>
      <c r="F6" s="196">
        <f t="shared" si="0"/>
        <v>600</v>
      </c>
      <c r="G6" s="49">
        <f t="shared" ref="G6:G20" si="1">IF(E6="","",G5+E6)</f>
        <v>674.2</v>
      </c>
      <c r="H6" s="135" t="b">
        <v>1</v>
      </c>
      <c r="I6" s="36"/>
      <c r="J6" s="30" t="s">
        <v>32</v>
      </c>
      <c r="K6" s="31" t="s">
        <v>30</v>
      </c>
      <c r="L6"/>
    </row>
    <row r="7" spans="2:21" x14ac:dyDescent="0.25">
      <c r="B7" s="23" t="s">
        <v>207</v>
      </c>
      <c r="C7" s="40">
        <v>46089</v>
      </c>
      <c r="D7" s="23" t="s">
        <v>207</v>
      </c>
      <c r="E7" s="234">
        <v>150</v>
      </c>
      <c r="F7" s="196">
        <f t="shared" si="0"/>
        <v>150</v>
      </c>
      <c r="G7" s="49">
        <f t="shared" si="1"/>
        <v>824.2</v>
      </c>
      <c r="H7" s="135" t="b">
        <v>1</v>
      </c>
      <c r="I7" s="36"/>
      <c r="J7" s="39" t="s">
        <v>26</v>
      </c>
      <c r="K7" s="342">
        <v>0</v>
      </c>
      <c r="L7"/>
    </row>
    <row r="8" spans="2:21" ht="15" customHeight="1" x14ac:dyDescent="0.25">
      <c r="B8" s="23" t="s">
        <v>207</v>
      </c>
      <c r="C8" s="40">
        <v>46083</v>
      </c>
      <c r="D8" s="23" t="s">
        <v>335</v>
      </c>
      <c r="E8" s="234">
        <v>600</v>
      </c>
      <c r="F8" s="196">
        <f t="shared" si="0"/>
        <v>600</v>
      </c>
      <c r="G8" s="49">
        <f t="shared" si="1"/>
        <v>1424.2</v>
      </c>
      <c r="H8" s="135" t="b">
        <v>1</v>
      </c>
      <c r="I8" s="36"/>
      <c r="J8" s="39" t="s">
        <v>341</v>
      </c>
      <c r="K8" s="342">
        <v>35</v>
      </c>
      <c r="L8"/>
      <c r="S8" s="31"/>
    </row>
    <row r="9" spans="2:21" ht="15" customHeight="1" x14ac:dyDescent="0.25">
      <c r="B9" s="23" t="s">
        <v>233</v>
      </c>
      <c r="C9" s="40">
        <v>46085</v>
      </c>
      <c r="D9" s="23" t="s">
        <v>336</v>
      </c>
      <c r="E9" s="234">
        <v>21</v>
      </c>
      <c r="F9" s="196">
        <f t="shared" si="0"/>
        <v>21</v>
      </c>
      <c r="G9" s="49">
        <f t="shared" si="1"/>
        <v>1445.2</v>
      </c>
      <c r="H9" s="135" t="b">
        <v>1</v>
      </c>
      <c r="I9" s="36"/>
      <c r="J9" s="39" t="s">
        <v>27</v>
      </c>
      <c r="K9" s="342">
        <v>35</v>
      </c>
      <c r="L9"/>
      <c r="N9" s="316" t="s">
        <v>24</v>
      </c>
      <c r="O9" s="317"/>
      <c r="Q9" s="316" t="s">
        <v>25</v>
      </c>
      <c r="R9" s="317"/>
      <c r="S9" s="31"/>
      <c r="T9" s="316" t="s">
        <v>17</v>
      </c>
      <c r="U9" s="317"/>
    </row>
    <row r="10" spans="2:21" ht="15" customHeight="1" x14ac:dyDescent="0.25">
      <c r="B10" s="23" t="s">
        <v>208</v>
      </c>
      <c r="C10" s="40">
        <v>46085</v>
      </c>
      <c r="D10" s="23" t="s">
        <v>337</v>
      </c>
      <c r="E10" s="234">
        <v>109.37</v>
      </c>
      <c r="F10" s="196">
        <f t="shared" si="0"/>
        <v>109.37</v>
      </c>
      <c r="G10" s="49">
        <f t="shared" si="1"/>
        <v>1554.5700000000002</v>
      </c>
      <c r="H10" s="135" t="b">
        <v>1</v>
      </c>
      <c r="I10" s="36"/>
      <c r="J10"/>
      <c r="K10"/>
      <c r="L10" s="31"/>
      <c r="S10" s="31"/>
    </row>
    <row r="11" spans="2:21" x14ac:dyDescent="0.25">
      <c r="B11" s="23" t="s">
        <v>234</v>
      </c>
      <c r="C11" s="40">
        <v>46083</v>
      </c>
      <c r="D11" s="23" t="s">
        <v>342</v>
      </c>
      <c r="E11" s="234">
        <v>103.13</v>
      </c>
      <c r="F11" s="196">
        <f t="shared" si="0"/>
        <v>103.13</v>
      </c>
      <c r="G11" s="49">
        <f t="shared" si="1"/>
        <v>1657.7000000000003</v>
      </c>
      <c r="H11" s="135" t="b">
        <v>1</v>
      </c>
      <c r="I11" s="36"/>
      <c r="J11"/>
      <c r="K11"/>
      <c r="L11" s="31"/>
      <c r="N11" s="216" t="str">
        <f>MARS!P10</f>
        <v>Enveloppe</v>
      </c>
      <c r="O11" s="217" t="str">
        <f>MARS!Q10</f>
        <v>Montant</v>
      </c>
      <c r="Q11" s="338" t="s">
        <v>51</v>
      </c>
      <c r="R11" s="338" t="s">
        <v>30</v>
      </c>
      <c r="S11" s="31"/>
      <c r="T11" s="216" t="str">
        <f>MARS!P10</f>
        <v>Enveloppe</v>
      </c>
      <c r="U11" s="41" t="s">
        <v>28</v>
      </c>
    </row>
    <row r="12" spans="2:21" x14ac:dyDescent="0.25">
      <c r="B12" s="23" t="s">
        <v>234</v>
      </c>
      <c r="C12" s="40">
        <v>46083</v>
      </c>
      <c r="D12" s="23" t="s">
        <v>338</v>
      </c>
      <c r="E12" s="234">
        <v>5</v>
      </c>
      <c r="F12" s="196">
        <f t="shared" si="0"/>
        <v>5</v>
      </c>
      <c r="G12" s="49">
        <f t="shared" si="1"/>
        <v>1662.7000000000003</v>
      </c>
      <c r="H12" s="135" t="b">
        <v>1</v>
      </c>
      <c r="I12" s="36"/>
      <c r="J12"/>
      <c r="K12"/>
      <c r="L12" s="31"/>
      <c r="N12" s="50" t="str">
        <f>MARS!P11</f>
        <v>Alimentation</v>
      </c>
      <c r="O12" s="51">
        <f>MARS!Q11</f>
        <v>800</v>
      </c>
      <c r="Q12" s="339" t="s">
        <v>26</v>
      </c>
      <c r="R12" s="340">
        <v>0</v>
      </c>
      <c r="S12" s="31"/>
      <c r="T12" s="50" t="str">
        <f>MARS!P11</f>
        <v>Alimentation</v>
      </c>
      <c r="U12" s="51">
        <f t="shared" ref="U12:U25" si="2">IF(COUNTIF($Q$10:$Q$130,T12)=0,O12,O12-VLOOKUP(N12,$Q$11:$R$130,2,0))</f>
        <v>-254.61000000000013</v>
      </c>
    </row>
    <row r="13" spans="2:21" x14ac:dyDescent="0.25">
      <c r="B13" s="23" t="s">
        <v>232</v>
      </c>
      <c r="C13" s="40">
        <v>46082</v>
      </c>
      <c r="D13" s="23" t="s">
        <v>271</v>
      </c>
      <c r="E13" s="234">
        <v>8.48</v>
      </c>
      <c r="F13" s="196">
        <f t="shared" si="0"/>
        <v>8.48</v>
      </c>
      <c r="G13" s="49">
        <f t="shared" si="1"/>
        <v>1671.1800000000003</v>
      </c>
      <c r="H13" s="135" t="b">
        <v>1</v>
      </c>
      <c r="I13" s="36"/>
      <c r="J13"/>
      <c r="K13"/>
      <c r="L13" s="31"/>
      <c r="N13" s="52" t="str">
        <f>MARS!P12</f>
        <v>Garderie</v>
      </c>
      <c r="O13" s="53">
        <f>MARS!Q12</f>
        <v>60</v>
      </c>
      <c r="Q13" s="341" t="s">
        <v>26</v>
      </c>
      <c r="R13" s="340">
        <v>0</v>
      </c>
      <c r="S13" s="31"/>
      <c r="T13" s="52" t="str">
        <f>MARS!P12</f>
        <v>Garderie</v>
      </c>
      <c r="U13" s="51">
        <f t="shared" si="2"/>
        <v>12.100000000000001</v>
      </c>
    </row>
    <row r="14" spans="2:21" x14ac:dyDescent="0.25">
      <c r="B14" s="23" t="s">
        <v>204</v>
      </c>
      <c r="C14" s="40">
        <v>46083</v>
      </c>
      <c r="D14" s="23" t="s">
        <v>260</v>
      </c>
      <c r="E14" s="234">
        <v>86.99</v>
      </c>
      <c r="F14" s="196">
        <f t="shared" si="0"/>
        <v>86.99</v>
      </c>
      <c r="G14" s="49">
        <f t="shared" si="1"/>
        <v>1758.1700000000003</v>
      </c>
      <c r="H14" s="135" t="b">
        <v>1</v>
      </c>
      <c r="I14" s="36"/>
      <c r="J14"/>
      <c r="K14"/>
      <c r="L14" s="31"/>
      <c r="N14" s="52" t="str">
        <f>MARS!P13</f>
        <v>Cantine</v>
      </c>
      <c r="O14" s="53">
        <f>MARS!Q13</f>
        <v>180</v>
      </c>
      <c r="Q14" s="339" t="s">
        <v>206</v>
      </c>
      <c r="R14" s="340">
        <v>96.4</v>
      </c>
      <c r="S14" s="31"/>
      <c r="T14" s="52" t="str">
        <f>MARS!P13</f>
        <v>Cantine</v>
      </c>
      <c r="U14" s="51">
        <f t="shared" si="2"/>
        <v>180</v>
      </c>
    </row>
    <row r="15" spans="2:21" ht="15" customHeight="1" x14ac:dyDescent="0.25">
      <c r="B15" s="23" t="s">
        <v>234</v>
      </c>
      <c r="C15" s="40">
        <v>46081</v>
      </c>
      <c r="D15" s="23" t="s">
        <v>339</v>
      </c>
      <c r="E15" s="234">
        <v>86.92</v>
      </c>
      <c r="F15" s="196">
        <f t="shared" si="0"/>
        <v>86.92</v>
      </c>
      <c r="G15" s="49">
        <f t="shared" si="1"/>
        <v>1845.0900000000004</v>
      </c>
      <c r="H15" s="135" t="b">
        <v>1</v>
      </c>
      <c r="I15" s="36"/>
      <c r="J15"/>
      <c r="K15"/>
      <c r="L15" s="31"/>
      <c r="N15" s="52" t="str">
        <f>MARS!P14</f>
        <v>Centre aéré</v>
      </c>
      <c r="O15" s="53">
        <f>MARS!Q14</f>
        <v>230</v>
      </c>
      <c r="Q15" s="341" t="s">
        <v>291</v>
      </c>
      <c r="R15" s="340">
        <v>74.2</v>
      </c>
      <c r="S15" s="31"/>
      <c r="T15" s="52" t="str">
        <f>MARS!P14</f>
        <v>Centre aéré</v>
      </c>
      <c r="U15" s="51">
        <f t="shared" si="2"/>
        <v>-17.5</v>
      </c>
    </row>
    <row r="16" spans="2:21" ht="15" customHeight="1" x14ac:dyDescent="0.25">
      <c r="B16" s="23" t="s">
        <v>207</v>
      </c>
      <c r="C16" s="40">
        <v>46092</v>
      </c>
      <c r="D16" s="23" t="s">
        <v>207</v>
      </c>
      <c r="E16" s="234">
        <v>120</v>
      </c>
      <c r="F16" s="196">
        <f t="shared" si="0"/>
        <v>120</v>
      </c>
      <c r="G16" s="49">
        <f t="shared" si="1"/>
        <v>1965.0900000000004</v>
      </c>
      <c r="H16" s="135" t="b">
        <v>1</v>
      </c>
      <c r="I16" s="36"/>
      <c r="J16"/>
      <c r="K16"/>
      <c r="L16" s="31"/>
      <c r="N16" s="52" t="str">
        <f>MARS!P15</f>
        <v>Voiture</v>
      </c>
      <c r="O16" s="53">
        <f>MARS!Q15</f>
        <v>100</v>
      </c>
      <c r="Q16" s="341" t="s">
        <v>278</v>
      </c>
      <c r="R16" s="340">
        <v>22.2</v>
      </c>
      <c r="S16" s="31"/>
      <c r="T16" s="52" t="str">
        <f>MARS!P15</f>
        <v>Voiture</v>
      </c>
      <c r="U16" s="51">
        <f t="shared" si="2"/>
        <v>3.5999999999999943</v>
      </c>
    </row>
    <row r="17" spans="2:21" ht="15" customHeight="1" x14ac:dyDescent="0.25">
      <c r="B17" s="23" t="s">
        <v>204</v>
      </c>
      <c r="C17" s="40">
        <v>46091</v>
      </c>
      <c r="D17" s="23" t="s">
        <v>268</v>
      </c>
      <c r="E17" s="234">
        <v>81.38</v>
      </c>
      <c r="F17" s="196">
        <f t="shared" si="0"/>
        <v>81.38</v>
      </c>
      <c r="G17" s="49">
        <f t="shared" si="1"/>
        <v>2046.4700000000003</v>
      </c>
      <c r="H17" s="135" t="b">
        <v>1</v>
      </c>
      <c r="I17" s="36"/>
      <c r="J17"/>
      <c r="K17"/>
      <c r="L17" s="31"/>
      <c r="N17" s="52" t="str">
        <f>MARS!P16</f>
        <v>Retrait</v>
      </c>
      <c r="O17" s="53">
        <f>MARS!Q16</f>
        <v>300</v>
      </c>
      <c r="Q17" s="339" t="s">
        <v>207</v>
      </c>
      <c r="R17" s="340">
        <v>1470</v>
      </c>
      <c r="S17" s="31"/>
      <c r="T17" s="52" t="str">
        <f>MARS!P16</f>
        <v>Retrait</v>
      </c>
      <c r="U17" s="51">
        <f t="shared" si="2"/>
        <v>-1170</v>
      </c>
    </row>
    <row r="18" spans="2:21" ht="15" customHeight="1" x14ac:dyDescent="0.25">
      <c r="B18" s="23" t="s">
        <v>204</v>
      </c>
      <c r="C18" s="40">
        <v>46091</v>
      </c>
      <c r="D18" s="23" t="s">
        <v>340</v>
      </c>
      <c r="E18" s="234">
        <v>42.14</v>
      </c>
      <c r="F18" s="196">
        <f t="shared" si="0"/>
        <v>42.14</v>
      </c>
      <c r="G18" s="49">
        <f t="shared" si="1"/>
        <v>2088.61</v>
      </c>
      <c r="H18" s="135" t="b">
        <v>1</v>
      </c>
      <c r="I18" s="36"/>
      <c r="J18"/>
      <c r="K18"/>
      <c r="L18" s="31"/>
      <c r="N18" s="52" t="str">
        <f>MARS!P17</f>
        <v>Santé</v>
      </c>
      <c r="O18" s="53">
        <f>MARS!Q17</f>
        <v>200</v>
      </c>
      <c r="Q18" s="341" t="s">
        <v>335</v>
      </c>
      <c r="R18" s="340">
        <v>1200</v>
      </c>
      <c r="S18" s="31"/>
      <c r="T18" s="52" t="str">
        <f>MARS!P17</f>
        <v>Santé</v>
      </c>
      <c r="U18" s="51">
        <f t="shared" si="2"/>
        <v>-76.659999999999968</v>
      </c>
    </row>
    <row r="19" spans="2:21" ht="15" customHeight="1" x14ac:dyDescent="0.25">
      <c r="B19" s="23" t="s">
        <v>232</v>
      </c>
      <c r="C19" s="40">
        <v>46090</v>
      </c>
      <c r="D19" s="23" t="s">
        <v>271</v>
      </c>
      <c r="E19" s="234">
        <v>19.04</v>
      </c>
      <c r="F19" s="196">
        <f t="shared" si="0"/>
        <v>19.04</v>
      </c>
      <c r="G19" s="49">
        <f t="shared" si="1"/>
        <v>2107.65</v>
      </c>
      <c r="H19" s="135" t="b">
        <v>1</v>
      </c>
      <c r="I19" s="36"/>
      <c r="J19"/>
      <c r="K19"/>
      <c r="L19" s="31"/>
      <c r="N19" s="52" t="str">
        <f>MARS!P18</f>
        <v>Beauté</v>
      </c>
      <c r="O19" s="53">
        <f>MARS!Q18</f>
        <v>150</v>
      </c>
      <c r="Q19" s="341" t="s">
        <v>207</v>
      </c>
      <c r="R19" s="340">
        <v>270</v>
      </c>
      <c r="S19" s="31"/>
      <c r="T19" s="52" t="str">
        <f>MARS!P18</f>
        <v>Beauté</v>
      </c>
      <c r="U19" s="51">
        <f t="shared" si="2"/>
        <v>-95.37</v>
      </c>
    </row>
    <row r="20" spans="2:21" ht="15" customHeight="1" x14ac:dyDescent="0.25">
      <c r="B20" s="23" t="s">
        <v>233</v>
      </c>
      <c r="C20" s="239">
        <v>46092</v>
      </c>
      <c r="D20" s="237" t="s">
        <v>341</v>
      </c>
      <c r="E20" s="238">
        <v>35</v>
      </c>
      <c r="F20" s="196">
        <f t="shared" si="0"/>
        <v>35</v>
      </c>
      <c r="G20" s="49">
        <f t="shared" si="1"/>
        <v>2142.65</v>
      </c>
      <c r="H20" s="135" t="b">
        <v>0</v>
      </c>
      <c r="I20" s="36"/>
      <c r="J20"/>
      <c r="K20"/>
      <c r="L20" s="31"/>
      <c r="N20" s="52" t="str">
        <f>MARS!P19</f>
        <v>Fêtes</v>
      </c>
      <c r="O20" s="53">
        <f>MARS!Q19</f>
        <v>100</v>
      </c>
      <c r="Q20" s="339" t="s">
        <v>233</v>
      </c>
      <c r="R20" s="340">
        <v>56</v>
      </c>
      <c r="S20" s="31"/>
      <c r="T20" s="52" t="str">
        <f>MARS!P19</f>
        <v>Fêtes</v>
      </c>
      <c r="U20" s="51">
        <f t="shared" si="2"/>
        <v>95.01</v>
      </c>
    </row>
    <row r="21" spans="2:21" ht="15" customHeight="1" x14ac:dyDescent="0.25">
      <c r="B21" s="23" t="s">
        <v>232</v>
      </c>
      <c r="C21" s="40">
        <v>46097</v>
      </c>
      <c r="D21" s="23" t="s">
        <v>343</v>
      </c>
      <c r="E21" s="234">
        <v>84.6</v>
      </c>
      <c r="F21" s="196">
        <f t="shared" si="0"/>
        <v>84.6</v>
      </c>
      <c r="G21" s="49">
        <f t="shared" ref="G21:G49" si="3">IF(E21="","",G20+E21)</f>
        <v>2227.25</v>
      </c>
      <c r="H21" s="135" t="b">
        <v>1</v>
      </c>
      <c r="I21" s="36"/>
      <c r="J21"/>
      <c r="K21"/>
      <c r="L21" s="31"/>
      <c r="N21" s="52" t="str">
        <f>MARS!P20</f>
        <v xml:space="preserve">Maison </v>
      </c>
      <c r="O21" s="53">
        <f>MARS!Q20</f>
        <v>200</v>
      </c>
      <c r="Q21" s="341" t="s">
        <v>336</v>
      </c>
      <c r="R21" s="340">
        <v>21</v>
      </c>
      <c r="S21" s="31"/>
      <c r="T21" s="52" t="str">
        <f>MARS!P20</f>
        <v xml:space="preserve">Maison </v>
      </c>
      <c r="U21" s="51">
        <f t="shared" si="2"/>
        <v>-575.71</v>
      </c>
    </row>
    <row r="22" spans="2:21" ht="15" customHeight="1" x14ac:dyDescent="0.25">
      <c r="B22" s="23" t="s">
        <v>204</v>
      </c>
      <c r="C22" s="40">
        <v>46095</v>
      </c>
      <c r="D22" s="23" t="s">
        <v>282</v>
      </c>
      <c r="E22" s="234">
        <v>29.3</v>
      </c>
      <c r="F22" s="196">
        <f t="shared" si="0"/>
        <v>29.3</v>
      </c>
      <c r="G22" s="49">
        <f t="shared" si="3"/>
        <v>2256.5500000000002</v>
      </c>
      <c r="H22" s="135" t="b">
        <v>1</v>
      </c>
      <c r="I22" s="36"/>
      <c r="J22"/>
      <c r="K22"/>
      <c r="L22" s="31"/>
      <c r="N22" s="52" t="str">
        <f>MARS!P21</f>
        <v>Sorties</v>
      </c>
      <c r="O22" s="53">
        <f>MARS!Q21</f>
        <v>150</v>
      </c>
      <c r="Q22" s="341" t="s">
        <v>341</v>
      </c>
      <c r="R22" s="340">
        <v>35</v>
      </c>
      <c r="S22" s="31"/>
      <c r="T22" s="52" t="str">
        <f>MARS!P21</f>
        <v>Sorties</v>
      </c>
      <c r="U22" s="51">
        <f t="shared" si="2"/>
        <v>94</v>
      </c>
    </row>
    <row r="23" spans="2:21" ht="15" customHeight="1" x14ac:dyDescent="0.25">
      <c r="B23" s="23" t="s">
        <v>205</v>
      </c>
      <c r="C23" s="40">
        <v>46097</v>
      </c>
      <c r="D23" s="23" t="s">
        <v>292</v>
      </c>
      <c r="E23" s="234">
        <v>10.5</v>
      </c>
      <c r="F23" s="196">
        <f t="shared" si="0"/>
        <v>10.5</v>
      </c>
      <c r="G23" s="49">
        <f t="shared" si="3"/>
        <v>2267.0500000000002</v>
      </c>
      <c r="H23" s="135" t="b">
        <v>1</v>
      </c>
      <c r="I23" s="36"/>
      <c r="J23"/>
      <c r="K23"/>
      <c r="L23" s="31"/>
      <c r="N23" s="52" t="str">
        <f>MARS!P22</f>
        <v>Sport</v>
      </c>
      <c r="O23" s="53">
        <f>MARS!Q22</f>
        <v>150</v>
      </c>
      <c r="Q23" s="339" t="s">
        <v>208</v>
      </c>
      <c r="R23" s="340">
        <v>245.37</v>
      </c>
      <c r="S23" s="31"/>
      <c r="T23" s="52" t="str">
        <f>MARS!P22</f>
        <v>Sport</v>
      </c>
      <c r="U23" s="51">
        <f t="shared" si="2"/>
        <v>-93.960000000000008</v>
      </c>
    </row>
    <row r="24" spans="2:21" ht="15" customHeight="1" x14ac:dyDescent="0.25">
      <c r="B24" s="23" t="s">
        <v>204</v>
      </c>
      <c r="C24" s="40">
        <v>46094</v>
      </c>
      <c r="D24" s="23" t="s">
        <v>259</v>
      </c>
      <c r="E24" s="234">
        <v>132.37</v>
      </c>
      <c r="F24" s="196">
        <f t="shared" si="0"/>
        <v>132.37</v>
      </c>
      <c r="G24" s="49">
        <f t="shared" si="3"/>
        <v>2399.42</v>
      </c>
      <c r="H24" s="135" t="b">
        <v>1</v>
      </c>
      <c r="I24" s="36"/>
      <c r="J24"/>
      <c r="K24"/>
      <c r="L24" s="31"/>
      <c r="N24" s="52" t="str">
        <f>MARS!P23</f>
        <v>Vêtements</v>
      </c>
      <c r="O24" s="53">
        <f>MARS!Q23</f>
        <v>0</v>
      </c>
      <c r="Q24" s="341" t="s">
        <v>337</v>
      </c>
      <c r="R24" s="340">
        <v>109.37</v>
      </c>
      <c r="S24" s="31"/>
      <c r="T24" s="52" t="str">
        <f>MARS!P23</f>
        <v>Vêtements</v>
      </c>
      <c r="U24" s="51">
        <f t="shared" si="2"/>
        <v>-92.4</v>
      </c>
    </row>
    <row r="25" spans="2:21" x14ac:dyDescent="0.25">
      <c r="B25" s="23" t="s">
        <v>234</v>
      </c>
      <c r="C25" s="40">
        <v>46097</v>
      </c>
      <c r="D25" s="23" t="s">
        <v>344</v>
      </c>
      <c r="E25" s="234">
        <v>18.350000000000001</v>
      </c>
      <c r="F25" s="196">
        <f t="shared" si="0"/>
        <v>18.350000000000001</v>
      </c>
      <c r="G25" s="49">
        <f t="shared" si="3"/>
        <v>2417.77</v>
      </c>
      <c r="H25" s="135" t="b">
        <v>1</v>
      </c>
      <c r="I25" s="36"/>
      <c r="J25"/>
      <c r="K25"/>
      <c r="N25" s="54" t="str">
        <f>MARS!P24</f>
        <v>Vacances</v>
      </c>
      <c r="O25" s="55">
        <f>MARS!Q24</f>
        <v>0</v>
      </c>
      <c r="Q25" s="341" t="s">
        <v>346</v>
      </c>
      <c r="R25" s="340">
        <v>56</v>
      </c>
      <c r="S25" s="31"/>
      <c r="T25" s="54" t="str">
        <f>MARS!P24</f>
        <v>Vacances</v>
      </c>
      <c r="U25" s="51">
        <f t="shared" si="2"/>
        <v>-593.6</v>
      </c>
    </row>
    <row r="26" spans="2:21" x14ac:dyDescent="0.25">
      <c r="B26" s="23" t="s">
        <v>228</v>
      </c>
      <c r="C26" s="40">
        <v>46097</v>
      </c>
      <c r="D26" s="23" t="s">
        <v>67</v>
      </c>
      <c r="E26" s="234">
        <v>47.9</v>
      </c>
      <c r="F26" s="196">
        <f t="shared" si="0"/>
        <v>47.9</v>
      </c>
      <c r="G26" s="49">
        <f t="shared" si="3"/>
        <v>2465.67</v>
      </c>
      <c r="H26" s="135" t="b">
        <v>1</v>
      </c>
      <c r="I26" s="36"/>
      <c r="J26"/>
      <c r="K26"/>
      <c r="Q26" s="341" t="s">
        <v>315</v>
      </c>
      <c r="R26" s="340">
        <v>80</v>
      </c>
      <c r="S26" s="31"/>
    </row>
    <row r="27" spans="2:21" x14ac:dyDescent="0.25">
      <c r="B27" s="23" t="s">
        <v>219</v>
      </c>
      <c r="C27" s="40">
        <v>46097</v>
      </c>
      <c r="D27" s="23" t="s">
        <v>345</v>
      </c>
      <c r="E27" s="234">
        <v>593.6</v>
      </c>
      <c r="F27" s="196">
        <f t="shared" si="0"/>
        <v>593.6</v>
      </c>
      <c r="G27" s="49">
        <f t="shared" si="3"/>
        <v>3059.27</v>
      </c>
      <c r="H27" s="135" t="b">
        <v>1</v>
      </c>
      <c r="I27" s="36"/>
      <c r="J27"/>
      <c r="K27"/>
      <c r="Q27" s="339" t="s">
        <v>234</v>
      </c>
      <c r="R27" s="340">
        <v>243.96</v>
      </c>
      <c r="S27" s="31"/>
    </row>
    <row r="28" spans="2:21" x14ac:dyDescent="0.25">
      <c r="B28" s="23" t="s">
        <v>232</v>
      </c>
      <c r="C28" s="40">
        <v>46092</v>
      </c>
      <c r="D28" s="23" t="s">
        <v>271</v>
      </c>
      <c r="E28" s="234">
        <v>67.95</v>
      </c>
      <c r="F28" s="196">
        <f t="shared" si="0"/>
        <v>67.95</v>
      </c>
      <c r="G28" s="49">
        <f t="shared" si="3"/>
        <v>3127.22</v>
      </c>
      <c r="H28" s="135" t="b">
        <v>1</v>
      </c>
      <c r="I28" s="36"/>
      <c r="J28"/>
      <c r="K28"/>
      <c r="Q28" s="341" t="s">
        <v>338</v>
      </c>
      <c r="R28" s="340">
        <v>5</v>
      </c>
      <c r="S28" s="31"/>
    </row>
    <row r="29" spans="2:21" x14ac:dyDescent="0.25">
      <c r="B29" s="23" t="s">
        <v>208</v>
      </c>
      <c r="C29" s="40">
        <v>46093</v>
      </c>
      <c r="D29" s="23" t="s">
        <v>346</v>
      </c>
      <c r="E29" s="234">
        <v>56</v>
      </c>
      <c r="F29" s="196">
        <f t="shared" si="0"/>
        <v>56</v>
      </c>
      <c r="G29" s="49">
        <f t="shared" si="3"/>
        <v>3183.22</v>
      </c>
      <c r="H29" s="135" t="b">
        <v>1</v>
      </c>
      <c r="I29" s="36"/>
      <c r="J29"/>
      <c r="K29"/>
      <c r="Q29" s="341" t="s">
        <v>339</v>
      </c>
      <c r="R29" s="340">
        <v>86.92</v>
      </c>
      <c r="S29" s="31"/>
    </row>
    <row r="30" spans="2:21" x14ac:dyDescent="0.25">
      <c r="B30" s="23" t="s">
        <v>232</v>
      </c>
      <c r="C30" s="40">
        <v>46093</v>
      </c>
      <c r="D30" s="23" t="s">
        <v>347</v>
      </c>
      <c r="E30" s="234">
        <v>19.21</v>
      </c>
      <c r="F30" s="196">
        <f t="shared" si="0"/>
        <v>19.21</v>
      </c>
      <c r="G30" s="49">
        <f t="shared" si="3"/>
        <v>3202.43</v>
      </c>
      <c r="H30" s="135" t="b">
        <v>1</v>
      </c>
      <c r="I30" s="36"/>
      <c r="J30"/>
      <c r="K30"/>
      <c r="Q30" s="341" t="s">
        <v>342</v>
      </c>
      <c r="R30" s="340">
        <v>103.13</v>
      </c>
      <c r="S30" s="31"/>
    </row>
    <row r="31" spans="2:21" x14ac:dyDescent="0.25">
      <c r="B31" s="23" t="s">
        <v>232</v>
      </c>
      <c r="C31" s="40">
        <v>46093</v>
      </c>
      <c r="D31" s="23" t="s">
        <v>271</v>
      </c>
      <c r="E31" s="234">
        <v>6.99</v>
      </c>
      <c r="F31" s="196">
        <f t="shared" si="0"/>
        <v>6.99</v>
      </c>
      <c r="G31" s="49">
        <f t="shared" si="3"/>
        <v>3209.4199999999996</v>
      </c>
      <c r="H31" s="135" t="b">
        <v>1</v>
      </c>
      <c r="I31" s="36"/>
      <c r="J31"/>
      <c r="K31"/>
      <c r="Q31" s="341" t="s">
        <v>344</v>
      </c>
      <c r="R31" s="340">
        <v>18.350000000000001</v>
      </c>
      <c r="S31" s="31"/>
    </row>
    <row r="32" spans="2:21" x14ac:dyDescent="0.25">
      <c r="B32" s="23" t="s">
        <v>204</v>
      </c>
      <c r="C32" s="40">
        <v>46098</v>
      </c>
      <c r="D32" s="23" t="s">
        <v>259</v>
      </c>
      <c r="E32" s="234">
        <v>178.22</v>
      </c>
      <c r="F32" s="196">
        <f t="shared" si="0"/>
        <v>178.22</v>
      </c>
      <c r="G32" s="49">
        <f t="shared" si="3"/>
        <v>3387.6399999999994</v>
      </c>
      <c r="H32" s="135" t="b">
        <v>1</v>
      </c>
      <c r="I32" s="36"/>
      <c r="J32"/>
      <c r="K32"/>
      <c r="Q32" s="341" t="s">
        <v>301</v>
      </c>
      <c r="R32" s="340">
        <v>30.56</v>
      </c>
      <c r="S32" s="31"/>
    </row>
    <row r="33" spans="2:19" x14ac:dyDescent="0.25">
      <c r="B33" s="23" t="s">
        <v>205</v>
      </c>
      <c r="C33" s="40">
        <v>46098</v>
      </c>
      <c r="D33" s="23" t="s">
        <v>348</v>
      </c>
      <c r="E33" s="234">
        <v>61.03</v>
      </c>
      <c r="F33" s="196">
        <f t="shared" si="0"/>
        <v>61.03</v>
      </c>
      <c r="G33" s="49">
        <f t="shared" si="3"/>
        <v>3448.6699999999996</v>
      </c>
      <c r="H33" s="135" t="b">
        <v>1</v>
      </c>
      <c r="I33" s="36"/>
      <c r="J33"/>
      <c r="K33"/>
      <c r="Q33" s="339" t="s">
        <v>232</v>
      </c>
      <c r="R33" s="340">
        <v>775.71</v>
      </c>
      <c r="S33" s="31"/>
    </row>
    <row r="34" spans="2:19" x14ac:dyDescent="0.25">
      <c r="B34" s="23" t="s">
        <v>205</v>
      </c>
      <c r="C34" s="40">
        <v>46099</v>
      </c>
      <c r="D34" s="23" t="s">
        <v>283</v>
      </c>
      <c r="E34" s="234">
        <v>30.48</v>
      </c>
      <c r="F34" s="196">
        <f t="shared" si="0"/>
        <v>30.48</v>
      </c>
      <c r="G34" s="49">
        <f t="shared" si="3"/>
        <v>3479.1499999999996</v>
      </c>
      <c r="H34" s="135" t="b">
        <v>1</v>
      </c>
      <c r="I34" s="36"/>
      <c r="J34"/>
      <c r="K34"/>
      <c r="Q34" s="341" t="s">
        <v>271</v>
      </c>
      <c r="R34" s="340">
        <v>179.79</v>
      </c>
      <c r="S34" s="31"/>
    </row>
    <row r="35" spans="2:19" x14ac:dyDescent="0.25">
      <c r="B35" s="23" t="s">
        <v>204</v>
      </c>
      <c r="C35" s="40">
        <v>46102</v>
      </c>
      <c r="D35" s="23" t="s">
        <v>340</v>
      </c>
      <c r="E35" s="234">
        <v>110.46</v>
      </c>
      <c r="F35" s="196">
        <f t="shared" si="0"/>
        <v>110.46</v>
      </c>
      <c r="G35" s="49">
        <f t="shared" si="3"/>
        <v>3589.6099999999997</v>
      </c>
      <c r="H35" s="135" t="b">
        <v>1</v>
      </c>
      <c r="I35" s="36"/>
      <c r="J35"/>
      <c r="K35"/>
      <c r="Q35" s="341" t="s">
        <v>343</v>
      </c>
      <c r="R35" s="340">
        <v>84.6</v>
      </c>
      <c r="S35" s="31"/>
    </row>
    <row r="36" spans="2:19" x14ac:dyDescent="0.25">
      <c r="B36" s="23" t="s">
        <v>231</v>
      </c>
      <c r="C36" s="40">
        <v>46104</v>
      </c>
      <c r="D36" s="23" t="s">
        <v>349</v>
      </c>
      <c r="E36" s="234">
        <v>4.99</v>
      </c>
      <c r="F36" s="196">
        <f t="shared" si="0"/>
        <v>4.99</v>
      </c>
      <c r="G36" s="49">
        <f t="shared" si="3"/>
        <v>3594.5999999999995</v>
      </c>
      <c r="H36" s="135" t="b">
        <v>1</v>
      </c>
      <c r="I36" s="36"/>
      <c r="J36"/>
      <c r="K36"/>
      <c r="Q36" s="341" t="s">
        <v>347</v>
      </c>
      <c r="R36" s="340">
        <v>19.21</v>
      </c>
      <c r="S36" s="31"/>
    </row>
    <row r="37" spans="2:19" x14ac:dyDescent="0.25">
      <c r="B37" s="23" t="s">
        <v>205</v>
      </c>
      <c r="C37" s="40">
        <v>46105</v>
      </c>
      <c r="D37" s="23" t="s">
        <v>348</v>
      </c>
      <c r="E37" s="234">
        <v>44.65</v>
      </c>
      <c r="F37" s="196">
        <f t="shared" ref="F37:F68" si="4">IF(E37="","",E37+0)</f>
        <v>44.65</v>
      </c>
      <c r="G37" s="49">
        <f t="shared" si="3"/>
        <v>3639.2499999999995</v>
      </c>
      <c r="H37" s="135" t="b">
        <v>1</v>
      </c>
      <c r="I37" s="36"/>
      <c r="J37"/>
      <c r="K37"/>
      <c r="Q37" s="341" t="s">
        <v>277</v>
      </c>
      <c r="R37" s="340">
        <v>82.11</v>
      </c>
      <c r="S37" s="31"/>
    </row>
    <row r="38" spans="2:19" x14ac:dyDescent="0.25">
      <c r="B38" s="23" t="s">
        <v>235</v>
      </c>
      <c r="C38" s="40">
        <v>46104</v>
      </c>
      <c r="D38" s="23" t="s">
        <v>350</v>
      </c>
      <c r="E38" s="234">
        <v>41.1</v>
      </c>
      <c r="F38" s="196">
        <f t="shared" si="4"/>
        <v>41.1</v>
      </c>
      <c r="G38" s="49">
        <f t="shared" si="3"/>
        <v>3680.3499999999995</v>
      </c>
      <c r="H38" s="135" t="b">
        <v>1</v>
      </c>
      <c r="I38" s="36"/>
      <c r="J38"/>
      <c r="K38"/>
      <c r="Q38" s="341" t="s">
        <v>355</v>
      </c>
      <c r="R38" s="340">
        <v>410</v>
      </c>
      <c r="S38" s="31"/>
    </row>
    <row r="39" spans="2:19" x14ac:dyDescent="0.25">
      <c r="B39" s="23" t="s">
        <v>204</v>
      </c>
      <c r="C39" s="40">
        <v>46102</v>
      </c>
      <c r="D39" s="23" t="s">
        <v>279</v>
      </c>
      <c r="E39" s="234">
        <v>85.77</v>
      </c>
      <c r="F39" s="196">
        <f t="shared" si="4"/>
        <v>85.77</v>
      </c>
      <c r="G39" s="49">
        <f t="shared" si="3"/>
        <v>3766.1199999999994</v>
      </c>
      <c r="H39" s="135" t="b">
        <v>1</v>
      </c>
      <c r="I39" s="36"/>
      <c r="J39"/>
      <c r="K39"/>
      <c r="Q39" s="339" t="s">
        <v>204</v>
      </c>
      <c r="R39" s="340">
        <v>1054.6100000000001</v>
      </c>
      <c r="S39" s="31"/>
    </row>
    <row r="40" spans="2:19" x14ac:dyDescent="0.25">
      <c r="B40" s="23" t="s">
        <v>235</v>
      </c>
      <c r="C40" s="40">
        <v>46099</v>
      </c>
      <c r="D40" s="23" t="s">
        <v>350</v>
      </c>
      <c r="E40" s="234">
        <v>51.3</v>
      </c>
      <c r="F40" s="196">
        <f t="shared" si="4"/>
        <v>51.3</v>
      </c>
      <c r="G40" s="49">
        <f t="shared" si="3"/>
        <v>3817.4199999999996</v>
      </c>
      <c r="H40" s="135" t="b">
        <v>1</v>
      </c>
      <c r="I40" s="36"/>
      <c r="J40"/>
      <c r="K40"/>
      <c r="Q40" s="341" t="s">
        <v>260</v>
      </c>
      <c r="R40" s="340">
        <v>174.98</v>
      </c>
      <c r="S40" s="31"/>
    </row>
    <row r="41" spans="2:19" x14ac:dyDescent="0.25">
      <c r="B41" s="23" t="s">
        <v>204</v>
      </c>
      <c r="C41" s="40">
        <v>46104</v>
      </c>
      <c r="D41" s="23" t="s">
        <v>260</v>
      </c>
      <c r="E41" s="234">
        <v>87.99</v>
      </c>
      <c r="F41" s="196">
        <f t="shared" si="4"/>
        <v>87.99</v>
      </c>
      <c r="G41" s="49">
        <f t="shared" si="3"/>
        <v>3905.4099999999994</v>
      </c>
      <c r="H41" s="135" t="b">
        <v>1</v>
      </c>
      <c r="I41" s="36"/>
      <c r="J41"/>
      <c r="K41"/>
      <c r="Q41" s="341" t="s">
        <v>268</v>
      </c>
      <c r="R41" s="340">
        <v>81.38</v>
      </c>
      <c r="S41" s="31"/>
    </row>
    <row r="42" spans="2:19" x14ac:dyDescent="0.25">
      <c r="B42" s="23" t="s">
        <v>232</v>
      </c>
      <c r="C42" s="40">
        <v>46101</v>
      </c>
      <c r="D42" s="23" t="s">
        <v>277</v>
      </c>
      <c r="E42" s="234">
        <v>82.11</v>
      </c>
      <c r="F42" s="196">
        <f t="shared" si="4"/>
        <v>82.11</v>
      </c>
      <c r="G42" s="49">
        <f t="shared" si="3"/>
        <v>3987.5199999999995</v>
      </c>
      <c r="H42" s="135" t="b">
        <v>1</v>
      </c>
      <c r="I42" s="36"/>
      <c r="J42"/>
      <c r="K42"/>
      <c r="Q42" s="341" t="s">
        <v>340</v>
      </c>
      <c r="R42" s="340">
        <v>152.6</v>
      </c>
      <c r="S42" s="31"/>
    </row>
    <row r="43" spans="2:19" x14ac:dyDescent="0.25">
      <c r="B43" s="23" t="s">
        <v>204</v>
      </c>
      <c r="C43" s="40">
        <v>46097</v>
      </c>
      <c r="D43" s="23" t="s">
        <v>272</v>
      </c>
      <c r="E43" s="234">
        <v>60.86</v>
      </c>
      <c r="F43" s="196">
        <f t="shared" si="4"/>
        <v>60.86</v>
      </c>
      <c r="G43" s="49">
        <f t="shared" si="3"/>
        <v>4048.3799999999997</v>
      </c>
      <c r="H43" s="135" t="b">
        <v>1</v>
      </c>
      <c r="I43" s="36"/>
      <c r="J43"/>
      <c r="K43"/>
      <c r="Q43" s="341" t="s">
        <v>282</v>
      </c>
      <c r="R43" s="340">
        <v>29.3</v>
      </c>
      <c r="S43" s="31"/>
    </row>
    <row r="44" spans="2:19" x14ac:dyDescent="0.25">
      <c r="B44" s="23" t="s">
        <v>208</v>
      </c>
      <c r="C44" s="40">
        <v>46102</v>
      </c>
      <c r="D44" s="23" t="s">
        <v>315</v>
      </c>
      <c r="E44" s="234">
        <v>55</v>
      </c>
      <c r="F44" s="196">
        <f t="shared" si="4"/>
        <v>55</v>
      </c>
      <c r="G44" s="49">
        <f t="shared" si="3"/>
        <v>4103.3799999999992</v>
      </c>
      <c r="H44" s="135" t="b">
        <v>1</v>
      </c>
      <c r="I44" s="36"/>
      <c r="J44"/>
      <c r="K44"/>
      <c r="Q44" s="341" t="s">
        <v>259</v>
      </c>
      <c r="R44" s="340">
        <v>424.08000000000004</v>
      </c>
      <c r="S44" s="31"/>
    </row>
    <row r="45" spans="2:19" x14ac:dyDescent="0.25">
      <c r="B45" s="23" t="s">
        <v>204</v>
      </c>
      <c r="C45" s="40">
        <v>46103</v>
      </c>
      <c r="D45" s="23" t="s">
        <v>269</v>
      </c>
      <c r="E45" s="234">
        <v>45.64</v>
      </c>
      <c r="F45" s="196">
        <f t="shared" si="4"/>
        <v>45.64</v>
      </c>
      <c r="G45" s="49">
        <f t="shared" si="3"/>
        <v>4149.0199999999995</v>
      </c>
      <c r="H45" s="135" t="b">
        <v>1</v>
      </c>
      <c r="I45" s="36"/>
      <c r="J45"/>
      <c r="K45"/>
      <c r="Q45" s="341" t="s">
        <v>279</v>
      </c>
      <c r="R45" s="340">
        <v>85.77</v>
      </c>
      <c r="S45" s="31"/>
    </row>
    <row r="46" spans="2:19" x14ac:dyDescent="0.25">
      <c r="B46" s="23" t="s">
        <v>206</v>
      </c>
      <c r="C46" s="40">
        <v>46101</v>
      </c>
      <c r="D46" s="23" t="s">
        <v>278</v>
      </c>
      <c r="E46" s="234">
        <v>22.2</v>
      </c>
      <c r="F46" s="196">
        <f t="shared" si="4"/>
        <v>22.2</v>
      </c>
      <c r="G46" s="49">
        <f t="shared" si="3"/>
        <v>4171.2199999999993</v>
      </c>
      <c r="H46" s="135" t="b">
        <v>1</v>
      </c>
      <c r="I46" s="36"/>
      <c r="J46"/>
      <c r="K46"/>
      <c r="Q46" s="341" t="s">
        <v>272</v>
      </c>
      <c r="R46" s="340">
        <v>60.86</v>
      </c>
      <c r="S46" s="31"/>
    </row>
    <row r="47" spans="2:19" x14ac:dyDescent="0.25">
      <c r="B47" s="23" t="s">
        <v>232</v>
      </c>
      <c r="C47" s="40">
        <v>46095</v>
      </c>
      <c r="D47" s="23" t="s">
        <v>271</v>
      </c>
      <c r="E47" s="234">
        <v>77.33</v>
      </c>
      <c r="F47" s="196">
        <f t="shared" si="4"/>
        <v>77.33</v>
      </c>
      <c r="G47" s="49">
        <f t="shared" si="3"/>
        <v>4248.5499999999993</v>
      </c>
      <c r="H47" s="135" t="b">
        <v>1</v>
      </c>
      <c r="I47" s="36"/>
      <c r="J47"/>
      <c r="K47"/>
      <c r="Q47" s="341" t="s">
        <v>269</v>
      </c>
      <c r="R47" s="340">
        <v>45.64</v>
      </c>
      <c r="S47" s="31"/>
    </row>
    <row r="48" spans="2:19" x14ac:dyDescent="0.25">
      <c r="B48" s="23" t="s">
        <v>230</v>
      </c>
      <c r="C48" s="40">
        <v>46110</v>
      </c>
      <c r="D48" s="23" t="s">
        <v>230</v>
      </c>
      <c r="E48" s="234">
        <v>247.5</v>
      </c>
      <c r="F48" s="196">
        <f t="shared" si="4"/>
        <v>247.5</v>
      </c>
      <c r="G48" s="49">
        <f t="shared" si="3"/>
        <v>4496.0499999999993</v>
      </c>
      <c r="H48" s="135" t="b">
        <v>1</v>
      </c>
      <c r="I48" s="36"/>
      <c r="J48"/>
      <c r="K48"/>
      <c r="Q48" s="339" t="s">
        <v>205</v>
      </c>
      <c r="R48" s="340">
        <v>276.65999999999997</v>
      </c>
      <c r="S48" s="31"/>
    </row>
    <row r="49" spans="2:19" x14ac:dyDescent="0.25">
      <c r="B49" s="23" t="s">
        <v>204</v>
      </c>
      <c r="C49" s="40">
        <v>46107</v>
      </c>
      <c r="D49" s="23" t="s">
        <v>259</v>
      </c>
      <c r="E49" s="234">
        <v>113.49</v>
      </c>
      <c r="F49" s="196">
        <f t="shared" si="4"/>
        <v>113.49</v>
      </c>
      <c r="G49" s="49">
        <f t="shared" si="3"/>
        <v>4609.5399999999991</v>
      </c>
      <c r="H49" s="135" t="b">
        <v>1</v>
      </c>
      <c r="I49" s="36"/>
      <c r="J49"/>
      <c r="K49"/>
      <c r="Q49" s="341" t="s">
        <v>292</v>
      </c>
      <c r="R49" s="340">
        <v>10.5</v>
      </c>
      <c r="S49" s="31"/>
    </row>
    <row r="50" spans="2:19" x14ac:dyDescent="0.25">
      <c r="B50" s="23" t="s">
        <v>234</v>
      </c>
      <c r="C50" s="40">
        <v>46104</v>
      </c>
      <c r="D50" s="23" t="s">
        <v>301</v>
      </c>
      <c r="E50" s="234">
        <v>30.56</v>
      </c>
      <c r="F50" s="196">
        <f t="shared" si="4"/>
        <v>30.56</v>
      </c>
      <c r="G50" s="49">
        <f t="shared" ref="G50:G81" si="5">IF(E50="","",G49+E50)</f>
        <v>4640.0999999999995</v>
      </c>
      <c r="H50" s="135" t="b">
        <v>1</v>
      </c>
      <c r="I50" s="36"/>
      <c r="J50"/>
      <c r="K50"/>
      <c r="Q50" s="341" t="s">
        <v>348</v>
      </c>
      <c r="R50" s="340">
        <v>105.68</v>
      </c>
      <c r="S50" s="31"/>
    </row>
    <row r="51" spans="2:19" x14ac:dyDescent="0.25">
      <c r="B51" s="23" t="s">
        <v>208</v>
      </c>
      <c r="C51" s="40">
        <v>46107</v>
      </c>
      <c r="D51" s="23" t="s">
        <v>315</v>
      </c>
      <c r="E51" s="234">
        <v>25</v>
      </c>
      <c r="F51" s="196">
        <f t="shared" si="4"/>
        <v>25</v>
      </c>
      <c r="G51" s="49">
        <f t="shared" si="5"/>
        <v>4665.0999999999995</v>
      </c>
      <c r="H51" s="135" t="b">
        <v>1</v>
      </c>
      <c r="I51" s="36"/>
      <c r="J51"/>
      <c r="K51"/>
      <c r="Q51" s="341" t="s">
        <v>283</v>
      </c>
      <c r="R51" s="340">
        <v>30.48</v>
      </c>
      <c r="S51" s="31"/>
    </row>
    <row r="52" spans="2:19" x14ac:dyDescent="0.25">
      <c r="B52" s="23" t="s">
        <v>232</v>
      </c>
      <c r="C52" s="40">
        <v>46111</v>
      </c>
      <c r="D52" s="23" t="s">
        <v>355</v>
      </c>
      <c r="E52" s="234">
        <v>410</v>
      </c>
      <c r="F52" s="196">
        <f t="shared" si="4"/>
        <v>410</v>
      </c>
      <c r="G52" s="49">
        <f t="shared" si="5"/>
        <v>5075.0999999999995</v>
      </c>
      <c r="H52" s="135" t="b">
        <v>1</v>
      </c>
      <c r="I52" s="36"/>
      <c r="J52"/>
      <c r="K52"/>
      <c r="Q52" s="341" t="s">
        <v>276</v>
      </c>
      <c r="R52" s="340">
        <v>130</v>
      </c>
      <c r="S52" s="31"/>
    </row>
    <row r="53" spans="2:19" x14ac:dyDescent="0.25">
      <c r="B53" s="23" t="s">
        <v>205</v>
      </c>
      <c r="C53" s="40">
        <v>46111</v>
      </c>
      <c r="D53" s="23" t="s">
        <v>276</v>
      </c>
      <c r="E53" s="234">
        <v>130</v>
      </c>
      <c r="F53" s="196">
        <f t="shared" si="4"/>
        <v>130</v>
      </c>
      <c r="G53" s="49">
        <f t="shared" si="5"/>
        <v>5205.0999999999995</v>
      </c>
      <c r="H53" s="135" t="b">
        <v>1</v>
      </c>
      <c r="I53" s="36"/>
      <c r="J53"/>
      <c r="K53"/>
      <c r="Q53" s="339" t="s">
        <v>228</v>
      </c>
      <c r="R53" s="340">
        <v>47.9</v>
      </c>
      <c r="S53" s="31"/>
    </row>
    <row r="54" spans="2:19" x14ac:dyDescent="0.25">
      <c r="B54" s="23"/>
      <c r="C54" s="40"/>
      <c r="D54" s="23"/>
      <c r="E54" s="234"/>
      <c r="F54" s="196"/>
      <c r="G54" s="49" t="str">
        <f t="shared" si="5"/>
        <v/>
      </c>
      <c r="H54" s="135" t="b">
        <v>0</v>
      </c>
      <c r="I54" s="36"/>
      <c r="J54"/>
      <c r="K54"/>
      <c r="Q54" s="341" t="s">
        <v>67</v>
      </c>
      <c r="R54" s="340">
        <v>47.9</v>
      </c>
      <c r="S54" s="31"/>
    </row>
    <row r="55" spans="2:19" x14ac:dyDescent="0.25">
      <c r="B55" s="23"/>
      <c r="C55" s="40"/>
      <c r="D55" s="23"/>
      <c r="E55" s="234"/>
      <c r="F55" s="196" t="str">
        <f t="shared" si="4"/>
        <v/>
      </c>
      <c r="G55" s="49" t="str">
        <f t="shared" si="5"/>
        <v/>
      </c>
      <c r="H55" s="135" t="b">
        <v>0</v>
      </c>
      <c r="I55" s="36"/>
      <c r="J55"/>
      <c r="K55"/>
      <c r="Q55" s="339" t="s">
        <v>219</v>
      </c>
      <c r="R55" s="340">
        <v>593.6</v>
      </c>
      <c r="S55" s="31"/>
    </row>
    <row r="56" spans="2:19" x14ac:dyDescent="0.25">
      <c r="B56" s="23"/>
      <c r="C56" s="40"/>
      <c r="D56" s="23"/>
      <c r="E56" s="234"/>
      <c r="F56" s="196" t="str">
        <f t="shared" si="4"/>
        <v/>
      </c>
      <c r="G56" s="49" t="str">
        <f t="shared" si="5"/>
        <v/>
      </c>
      <c r="H56" s="135" t="b">
        <v>0</v>
      </c>
      <c r="I56" s="36"/>
      <c r="J56"/>
      <c r="K56"/>
      <c r="Q56" s="341" t="s">
        <v>345</v>
      </c>
      <c r="R56" s="340">
        <v>593.6</v>
      </c>
      <c r="S56" s="31"/>
    </row>
    <row r="57" spans="2:19" x14ac:dyDescent="0.25">
      <c r="B57" s="23"/>
      <c r="C57" s="40"/>
      <c r="D57" s="23"/>
      <c r="E57" s="234"/>
      <c r="F57" s="196" t="str">
        <f t="shared" si="4"/>
        <v/>
      </c>
      <c r="G57" s="49" t="str">
        <f t="shared" si="5"/>
        <v/>
      </c>
      <c r="H57" s="135" t="b">
        <v>0</v>
      </c>
      <c r="I57" s="36"/>
      <c r="J57"/>
      <c r="K57"/>
      <c r="Q57" s="339" t="s">
        <v>231</v>
      </c>
      <c r="R57" s="340">
        <v>4.99</v>
      </c>
      <c r="S57" s="31"/>
    </row>
    <row r="58" spans="2:19" x14ac:dyDescent="0.25">
      <c r="B58" s="23"/>
      <c r="C58" s="40"/>
      <c r="D58" s="23"/>
      <c r="E58" s="234"/>
      <c r="F58" s="196" t="str">
        <f t="shared" si="4"/>
        <v/>
      </c>
      <c r="G58" s="49" t="str">
        <f t="shared" si="5"/>
        <v/>
      </c>
      <c r="H58" s="135" t="b">
        <v>0</v>
      </c>
      <c r="I58" s="36"/>
      <c r="J58"/>
      <c r="K58"/>
      <c r="Q58" s="341" t="s">
        <v>349</v>
      </c>
      <c r="R58" s="340">
        <v>4.99</v>
      </c>
      <c r="S58" s="31"/>
    </row>
    <row r="59" spans="2:19" x14ac:dyDescent="0.25">
      <c r="B59" s="23"/>
      <c r="C59" s="40"/>
      <c r="D59" s="23"/>
      <c r="E59" s="234"/>
      <c r="F59" s="196" t="str">
        <f t="shared" si="4"/>
        <v/>
      </c>
      <c r="G59" s="49" t="str">
        <f t="shared" si="5"/>
        <v/>
      </c>
      <c r="H59" s="135" t="b">
        <v>0</v>
      </c>
      <c r="I59" s="36"/>
      <c r="J59"/>
      <c r="K59"/>
      <c r="Q59" s="339" t="s">
        <v>235</v>
      </c>
      <c r="R59" s="340">
        <v>92.4</v>
      </c>
      <c r="S59" s="31"/>
    </row>
    <row r="60" spans="2:19" x14ac:dyDescent="0.25">
      <c r="B60" s="23"/>
      <c r="C60" s="40"/>
      <c r="D60" s="23"/>
      <c r="E60" s="234"/>
      <c r="F60" s="196" t="str">
        <f t="shared" si="4"/>
        <v/>
      </c>
      <c r="G60" s="49" t="str">
        <f t="shared" si="5"/>
        <v/>
      </c>
      <c r="H60" s="135" t="b">
        <v>0</v>
      </c>
      <c r="I60" s="36"/>
      <c r="J60"/>
      <c r="K60"/>
      <c r="Q60" s="341" t="s">
        <v>350</v>
      </c>
      <c r="R60" s="340">
        <v>92.4</v>
      </c>
      <c r="S60" s="31"/>
    </row>
    <row r="61" spans="2:19" x14ac:dyDescent="0.25">
      <c r="B61" s="23"/>
      <c r="C61" s="40"/>
      <c r="D61" s="23"/>
      <c r="E61" s="234"/>
      <c r="F61" s="196" t="str">
        <f t="shared" si="4"/>
        <v/>
      </c>
      <c r="G61" s="49" t="str">
        <f t="shared" si="5"/>
        <v/>
      </c>
      <c r="H61" s="135" t="b">
        <v>0</v>
      </c>
      <c r="I61" s="36"/>
      <c r="J61"/>
      <c r="K61"/>
      <c r="Q61" s="339" t="s">
        <v>230</v>
      </c>
      <c r="R61" s="340">
        <v>247.5</v>
      </c>
      <c r="S61" s="31"/>
    </row>
    <row r="62" spans="2:19" x14ac:dyDescent="0.25">
      <c r="B62" s="23"/>
      <c r="C62" s="40"/>
      <c r="D62" s="23"/>
      <c r="E62" s="38"/>
      <c r="F62" s="196" t="str">
        <f t="shared" si="4"/>
        <v/>
      </c>
      <c r="G62" s="49" t="str">
        <f t="shared" si="5"/>
        <v/>
      </c>
      <c r="H62" s="135" t="b">
        <v>0</v>
      </c>
      <c r="I62" s="36"/>
      <c r="J62"/>
      <c r="K62"/>
      <c r="Q62" s="341" t="s">
        <v>230</v>
      </c>
      <c r="R62" s="340">
        <v>247.5</v>
      </c>
      <c r="S62" s="31"/>
    </row>
    <row r="63" spans="2:19" x14ac:dyDescent="0.25">
      <c r="B63" s="23"/>
      <c r="C63" s="40"/>
      <c r="D63" s="23"/>
      <c r="E63" s="38"/>
      <c r="F63" s="196" t="str">
        <f t="shared" si="4"/>
        <v/>
      </c>
      <c r="G63" s="49" t="str">
        <f t="shared" si="5"/>
        <v/>
      </c>
      <c r="H63" s="135" t="b">
        <v>0</v>
      </c>
      <c r="I63" s="36"/>
      <c r="J63"/>
      <c r="K63"/>
      <c r="Q63" s="339" t="s">
        <v>27</v>
      </c>
      <c r="R63" s="340">
        <v>5205.0999999999995</v>
      </c>
      <c r="S63" s="31"/>
    </row>
    <row r="64" spans="2:19" x14ac:dyDescent="0.25">
      <c r="B64" s="23"/>
      <c r="C64" s="40"/>
      <c r="D64" s="23"/>
      <c r="E64" s="38"/>
      <c r="F64" s="196" t="str">
        <f t="shared" si="4"/>
        <v/>
      </c>
      <c r="G64" s="49" t="str">
        <f t="shared" si="5"/>
        <v/>
      </c>
      <c r="H64" s="135" t="b">
        <v>0</v>
      </c>
      <c r="I64" s="36"/>
      <c r="J64"/>
      <c r="K64"/>
      <c r="Q64"/>
      <c r="R64"/>
      <c r="S64" s="31"/>
    </row>
    <row r="65" spans="2:19" x14ac:dyDescent="0.25">
      <c r="B65" s="23"/>
      <c r="C65" s="40"/>
      <c r="D65" s="23"/>
      <c r="E65" s="38"/>
      <c r="F65" s="196" t="str">
        <f t="shared" si="4"/>
        <v/>
      </c>
      <c r="G65" s="49" t="str">
        <f t="shared" si="5"/>
        <v/>
      </c>
      <c r="H65" s="135" t="b">
        <v>0</v>
      </c>
      <c r="I65" s="36"/>
      <c r="J65"/>
      <c r="K65"/>
      <c r="Q65"/>
      <c r="R65"/>
      <c r="S65" s="31"/>
    </row>
    <row r="66" spans="2:19" x14ac:dyDescent="0.25">
      <c r="B66" s="23"/>
      <c r="C66" s="40"/>
      <c r="D66" s="23"/>
      <c r="E66" s="38"/>
      <c r="F66" s="196" t="str">
        <f t="shared" si="4"/>
        <v/>
      </c>
      <c r="G66" s="49" t="str">
        <f t="shared" si="5"/>
        <v/>
      </c>
      <c r="H66" s="135" t="b">
        <v>0</v>
      </c>
      <c r="I66" s="36"/>
      <c r="J66"/>
      <c r="K66"/>
      <c r="Q66"/>
      <c r="R66"/>
      <c r="S66" s="31"/>
    </row>
    <row r="67" spans="2:19" x14ac:dyDescent="0.25">
      <c r="B67" s="23"/>
      <c r="C67" s="40"/>
      <c r="D67" s="23"/>
      <c r="E67" s="38"/>
      <c r="F67" s="196" t="str">
        <f t="shared" si="4"/>
        <v/>
      </c>
      <c r="G67" s="49" t="str">
        <f t="shared" si="5"/>
        <v/>
      </c>
      <c r="H67" s="135" t="b">
        <v>0</v>
      </c>
      <c r="I67" s="36"/>
      <c r="J67"/>
      <c r="K67"/>
      <c r="Q67"/>
      <c r="R67"/>
      <c r="S67" s="31"/>
    </row>
    <row r="68" spans="2:19" x14ac:dyDescent="0.25">
      <c r="B68" s="23"/>
      <c r="C68" s="40"/>
      <c r="D68" s="23"/>
      <c r="E68" s="38"/>
      <c r="F68" s="196" t="str">
        <f t="shared" si="4"/>
        <v/>
      </c>
      <c r="G68" s="49" t="str">
        <f t="shared" si="5"/>
        <v/>
      </c>
      <c r="H68" s="135" t="b">
        <v>0</v>
      </c>
      <c r="I68" s="36"/>
      <c r="J68"/>
      <c r="K68"/>
      <c r="Q68"/>
      <c r="R68"/>
      <c r="S68" s="31"/>
    </row>
    <row r="69" spans="2:19" x14ac:dyDescent="0.25">
      <c r="B69" s="23"/>
      <c r="C69" s="40"/>
      <c r="D69" s="23"/>
      <c r="E69" s="38"/>
      <c r="F69" s="196" t="str">
        <f t="shared" ref="F69:F100" si="6">IF(E69="","",E69+0)</f>
        <v/>
      </c>
      <c r="G69" s="49" t="str">
        <f t="shared" si="5"/>
        <v/>
      </c>
      <c r="H69" s="135" t="b">
        <v>0</v>
      </c>
      <c r="I69" s="36"/>
      <c r="J69"/>
      <c r="K69"/>
      <c r="Q69"/>
      <c r="R69"/>
      <c r="S69" s="31"/>
    </row>
    <row r="70" spans="2:19" x14ac:dyDescent="0.25">
      <c r="B70" s="23"/>
      <c r="C70" s="40"/>
      <c r="D70" s="23"/>
      <c r="E70" s="38"/>
      <c r="F70" s="196" t="str">
        <f t="shared" si="6"/>
        <v/>
      </c>
      <c r="G70" s="49" t="str">
        <f t="shared" si="5"/>
        <v/>
      </c>
      <c r="H70" s="135" t="b">
        <v>0</v>
      </c>
      <c r="I70" s="36"/>
      <c r="J70"/>
      <c r="K70"/>
      <c r="Q70"/>
      <c r="R70"/>
      <c r="S70" s="31"/>
    </row>
    <row r="71" spans="2:19" x14ac:dyDescent="0.25">
      <c r="B71" s="23"/>
      <c r="C71" s="40"/>
      <c r="D71" s="23"/>
      <c r="E71" s="38"/>
      <c r="F71" s="196" t="str">
        <f t="shared" si="6"/>
        <v/>
      </c>
      <c r="G71" s="49" t="str">
        <f t="shared" si="5"/>
        <v/>
      </c>
      <c r="H71" s="135" t="b">
        <v>0</v>
      </c>
      <c r="I71" s="36"/>
      <c r="J71"/>
      <c r="K71"/>
      <c r="Q71"/>
      <c r="R71"/>
      <c r="S71" s="31"/>
    </row>
    <row r="72" spans="2:19" x14ac:dyDescent="0.25">
      <c r="B72" s="23"/>
      <c r="C72" s="40"/>
      <c r="D72" s="23"/>
      <c r="E72" s="38"/>
      <c r="F72" s="196" t="str">
        <f t="shared" si="6"/>
        <v/>
      </c>
      <c r="G72" s="49" t="str">
        <f t="shared" si="5"/>
        <v/>
      </c>
      <c r="H72" s="135" t="b">
        <v>0</v>
      </c>
      <c r="I72" s="36"/>
      <c r="J72"/>
      <c r="K72"/>
      <c r="Q72"/>
      <c r="R72"/>
      <c r="S72" s="31"/>
    </row>
    <row r="73" spans="2:19" x14ac:dyDescent="0.25">
      <c r="B73" s="23"/>
      <c r="C73" s="40"/>
      <c r="D73" s="184"/>
      <c r="E73" s="38"/>
      <c r="F73" s="196" t="str">
        <f t="shared" si="6"/>
        <v/>
      </c>
      <c r="G73" s="49" t="str">
        <f t="shared" si="5"/>
        <v/>
      </c>
      <c r="H73" s="135" t="b">
        <v>0</v>
      </c>
      <c r="I73" s="36"/>
      <c r="J73"/>
      <c r="K73"/>
      <c r="Q73"/>
      <c r="R73"/>
      <c r="S73" s="31"/>
    </row>
    <row r="74" spans="2:19" x14ac:dyDescent="0.25">
      <c r="B74" s="23"/>
      <c r="C74" s="40"/>
      <c r="D74" s="23"/>
      <c r="E74" s="38"/>
      <c r="F74" s="196" t="str">
        <f t="shared" si="6"/>
        <v/>
      </c>
      <c r="G74" s="49" t="str">
        <f t="shared" si="5"/>
        <v/>
      </c>
      <c r="H74" s="135" t="b">
        <v>0</v>
      </c>
      <c r="I74" s="36"/>
      <c r="J74"/>
      <c r="K74"/>
      <c r="Q74"/>
      <c r="R74"/>
      <c r="S74" s="31"/>
    </row>
    <row r="75" spans="2:19" x14ac:dyDescent="0.25">
      <c r="B75" s="23"/>
      <c r="C75" s="40"/>
      <c r="D75" s="23"/>
      <c r="E75" s="38"/>
      <c r="F75" s="196" t="str">
        <f t="shared" si="6"/>
        <v/>
      </c>
      <c r="G75" s="49" t="str">
        <f t="shared" si="5"/>
        <v/>
      </c>
      <c r="H75" s="135" t="b">
        <v>0</v>
      </c>
      <c r="I75" s="36"/>
      <c r="J75" s="36"/>
      <c r="K75" s="36"/>
      <c r="Q75"/>
      <c r="R75"/>
      <c r="S75" s="31"/>
    </row>
    <row r="76" spans="2:19" x14ac:dyDescent="0.25">
      <c r="B76" s="23"/>
      <c r="C76" s="40"/>
      <c r="D76" s="23"/>
      <c r="E76" s="38"/>
      <c r="F76" s="196" t="str">
        <f t="shared" si="6"/>
        <v/>
      </c>
      <c r="G76" s="49" t="str">
        <f t="shared" si="5"/>
        <v/>
      </c>
      <c r="H76" s="135" t="b">
        <v>0</v>
      </c>
      <c r="I76" s="36"/>
      <c r="J76" s="36"/>
      <c r="K76" s="36"/>
      <c r="Q76"/>
      <c r="R76"/>
      <c r="S76" s="31"/>
    </row>
    <row r="77" spans="2:19" x14ac:dyDescent="0.25">
      <c r="B77" s="23"/>
      <c r="C77" s="40"/>
      <c r="D77" s="23"/>
      <c r="E77" s="38"/>
      <c r="F77" s="196" t="str">
        <f t="shared" si="6"/>
        <v/>
      </c>
      <c r="G77" s="49" t="str">
        <f t="shared" si="5"/>
        <v/>
      </c>
      <c r="H77" s="135" t="b">
        <v>0</v>
      </c>
      <c r="I77" s="36"/>
      <c r="J77" s="36"/>
      <c r="K77" s="36"/>
      <c r="Q77"/>
      <c r="R77"/>
      <c r="S77" s="31"/>
    </row>
    <row r="78" spans="2:19" x14ac:dyDescent="0.25">
      <c r="B78" s="23"/>
      <c r="C78" s="40"/>
      <c r="D78" s="23"/>
      <c r="E78" s="38"/>
      <c r="F78" s="196" t="str">
        <f t="shared" si="6"/>
        <v/>
      </c>
      <c r="G78" s="49" t="str">
        <f t="shared" si="5"/>
        <v/>
      </c>
      <c r="H78" s="135" t="b">
        <v>0</v>
      </c>
      <c r="I78" s="36"/>
      <c r="J78" s="36"/>
      <c r="K78" s="36"/>
      <c r="Q78"/>
      <c r="R78"/>
      <c r="S78" s="31"/>
    </row>
    <row r="79" spans="2:19" x14ac:dyDescent="0.25">
      <c r="B79" s="23"/>
      <c r="C79" s="40"/>
      <c r="D79" s="23"/>
      <c r="E79" s="38"/>
      <c r="F79" s="196" t="str">
        <f t="shared" si="6"/>
        <v/>
      </c>
      <c r="G79" s="49" t="str">
        <f t="shared" si="5"/>
        <v/>
      </c>
      <c r="H79" s="135" t="b">
        <v>0</v>
      </c>
      <c r="I79" s="36"/>
      <c r="J79" s="36"/>
      <c r="K79" s="36"/>
      <c r="Q79"/>
      <c r="R79"/>
      <c r="S79" s="31"/>
    </row>
    <row r="80" spans="2:19" x14ac:dyDescent="0.25">
      <c r="B80" s="23"/>
      <c r="C80" s="40"/>
      <c r="D80" s="23"/>
      <c r="E80" s="38"/>
      <c r="F80" s="196" t="str">
        <f t="shared" si="6"/>
        <v/>
      </c>
      <c r="G80" s="49" t="str">
        <f t="shared" si="5"/>
        <v/>
      </c>
      <c r="H80" s="135" t="b">
        <v>0</v>
      </c>
      <c r="I80" s="36"/>
      <c r="J80" s="36"/>
      <c r="K80" s="36"/>
      <c r="Q80"/>
      <c r="R80"/>
      <c r="S80" s="31"/>
    </row>
    <row r="81" spans="2:19" x14ac:dyDescent="0.25">
      <c r="B81" s="23"/>
      <c r="C81" s="40"/>
      <c r="D81" s="23"/>
      <c r="E81" s="38"/>
      <c r="F81" s="196" t="str">
        <f t="shared" si="6"/>
        <v/>
      </c>
      <c r="G81" s="49" t="str">
        <f t="shared" si="5"/>
        <v/>
      </c>
      <c r="H81" s="135" t="b">
        <v>0</v>
      </c>
      <c r="I81" s="36"/>
      <c r="J81" s="36"/>
      <c r="K81" s="36"/>
      <c r="Q81"/>
      <c r="R81"/>
      <c r="S81" s="31"/>
    </row>
    <row r="82" spans="2:19" x14ac:dyDescent="0.25">
      <c r="B82" s="23"/>
      <c r="C82" s="40"/>
      <c r="D82" s="23"/>
      <c r="E82" s="38"/>
      <c r="F82" s="196" t="str">
        <f t="shared" si="6"/>
        <v/>
      </c>
      <c r="G82" s="49" t="str">
        <f t="shared" ref="G82:G113" si="7">IF(E82="","",G81+E82)</f>
        <v/>
      </c>
      <c r="H82" s="135" t="b">
        <v>0</v>
      </c>
      <c r="I82" s="36"/>
      <c r="J82" s="36"/>
      <c r="K82" s="36"/>
      <c r="Q82"/>
      <c r="R82"/>
      <c r="S82" s="31"/>
    </row>
    <row r="83" spans="2:19" ht="15" customHeight="1" x14ac:dyDescent="0.25">
      <c r="B83" s="23"/>
      <c r="C83" s="40"/>
      <c r="D83" s="23"/>
      <c r="E83" s="38"/>
      <c r="F83" s="196" t="str">
        <f t="shared" si="6"/>
        <v/>
      </c>
      <c r="G83" s="49" t="str">
        <f t="shared" si="7"/>
        <v/>
      </c>
      <c r="H83" s="135" t="b">
        <v>0</v>
      </c>
      <c r="I83" s="36"/>
      <c r="J83" s="36"/>
      <c r="K83" s="36"/>
      <c r="Q83"/>
      <c r="R83"/>
      <c r="S83" s="31"/>
    </row>
    <row r="84" spans="2:19" ht="15" customHeight="1" x14ac:dyDescent="0.25">
      <c r="B84" s="23"/>
      <c r="C84" s="40"/>
      <c r="D84" s="23"/>
      <c r="E84" s="38"/>
      <c r="F84" s="196" t="str">
        <f t="shared" si="6"/>
        <v/>
      </c>
      <c r="G84" s="49" t="str">
        <f t="shared" si="7"/>
        <v/>
      </c>
      <c r="H84" s="135" t="b">
        <v>0</v>
      </c>
      <c r="I84" s="36"/>
      <c r="J84" s="36"/>
      <c r="K84" s="36"/>
      <c r="Q84"/>
      <c r="R84"/>
      <c r="S84" s="31"/>
    </row>
    <row r="85" spans="2:19" ht="15" customHeight="1" x14ac:dyDescent="0.25">
      <c r="B85" s="23"/>
      <c r="C85" s="40"/>
      <c r="D85" s="23"/>
      <c r="E85" s="38"/>
      <c r="F85" s="196" t="str">
        <f t="shared" si="6"/>
        <v/>
      </c>
      <c r="G85" s="49" t="str">
        <f t="shared" si="7"/>
        <v/>
      </c>
      <c r="H85" s="135" t="b">
        <v>0</v>
      </c>
      <c r="I85" s="36"/>
      <c r="J85" s="36"/>
      <c r="K85" s="36"/>
      <c r="Q85"/>
      <c r="R85"/>
      <c r="S85" s="31"/>
    </row>
    <row r="86" spans="2:19" ht="15" customHeight="1" x14ac:dyDescent="0.25">
      <c r="B86" s="23"/>
      <c r="C86" s="40"/>
      <c r="D86" s="23"/>
      <c r="E86" s="38"/>
      <c r="F86" s="196" t="str">
        <f t="shared" si="6"/>
        <v/>
      </c>
      <c r="G86" s="49" t="str">
        <f t="shared" si="7"/>
        <v/>
      </c>
      <c r="H86" s="135" t="b">
        <v>0</v>
      </c>
      <c r="I86" s="36"/>
      <c r="J86" s="36"/>
      <c r="K86" s="36"/>
      <c r="Q86"/>
      <c r="R86"/>
      <c r="S86" s="31"/>
    </row>
    <row r="87" spans="2:19" ht="15" customHeight="1" x14ac:dyDescent="0.25">
      <c r="B87" s="23"/>
      <c r="C87" s="40"/>
      <c r="D87" s="23"/>
      <c r="E87" s="38"/>
      <c r="F87" s="196" t="str">
        <f t="shared" si="6"/>
        <v/>
      </c>
      <c r="G87" s="49" t="str">
        <f t="shared" si="7"/>
        <v/>
      </c>
      <c r="H87" s="135" t="b">
        <v>0</v>
      </c>
      <c r="I87" s="36"/>
      <c r="J87" s="36"/>
      <c r="K87" s="36"/>
      <c r="Q87"/>
      <c r="R87"/>
      <c r="S87" s="31"/>
    </row>
    <row r="88" spans="2:19" ht="15" customHeight="1" x14ac:dyDescent="0.25">
      <c r="B88" s="23"/>
      <c r="C88" s="40"/>
      <c r="D88" s="23"/>
      <c r="E88" s="38"/>
      <c r="F88" s="196" t="str">
        <f t="shared" si="6"/>
        <v/>
      </c>
      <c r="G88" s="49" t="str">
        <f t="shared" si="7"/>
        <v/>
      </c>
      <c r="H88" s="135" t="b">
        <v>0</v>
      </c>
      <c r="I88" s="36"/>
      <c r="J88" s="36"/>
      <c r="K88" s="36"/>
      <c r="Q88"/>
      <c r="R88"/>
      <c r="S88" s="31"/>
    </row>
    <row r="89" spans="2:19" ht="15" customHeight="1" x14ac:dyDescent="0.25">
      <c r="B89" s="23"/>
      <c r="C89" s="40"/>
      <c r="D89" s="23"/>
      <c r="E89" s="38"/>
      <c r="F89" s="196" t="str">
        <f t="shared" si="6"/>
        <v/>
      </c>
      <c r="G89" s="49" t="str">
        <f t="shared" si="7"/>
        <v/>
      </c>
      <c r="H89" s="135" t="b">
        <v>0</v>
      </c>
      <c r="I89" s="36"/>
      <c r="J89" s="36"/>
      <c r="K89" s="36"/>
      <c r="Q89"/>
      <c r="R89"/>
      <c r="S89" s="31"/>
    </row>
    <row r="90" spans="2:19" ht="15" customHeight="1" x14ac:dyDescent="0.25">
      <c r="B90" s="23"/>
      <c r="C90" s="40"/>
      <c r="D90" s="23"/>
      <c r="E90" s="38"/>
      <c r="F90" s="196" t="str">
        <f t="shared" si="6"/>
        <v/>
      </c>
      <c r="G90" s="49" t="str">
        <f t="shared" si="7"/>
        <v/>
      </c>
      <c r="H90" s="135" t="b">
        <v>0</v>
      </c>
      <c r="I90" s="36"/>
      <c r="J90" s="36"/>
      <c r="K90" s="36"/>
      <c r="Q90" s="31"/>
      <c r="R90" s="31"/>
      <c r="S90" s="31"/>
    </row>
    <row r="91" spans="2:19" ht="15" customHeight="1" x14ac:dyDescent="0.25">
      <c r="B91" s="23"/>
      <c r="C91" s="40"/>
      <c r="D91" s="23"/>
      <c r="E91" s="38"/>
      <c r="F91" s="196" t="str">
        <f t="shared" si="6"/>
        <v/>
      </c>
      <c r="G91" s="49" t="str">
        <f t="shared" si="7"/>
        <v/>
      </c>
      <c r="H91" s="135" t="b">
        <v>0</v>
      </c>
      <c r="I91" s="36"/>
      <c r="J91" s="36"/>
      <c r="K91" s="36"/>
      <c r="Q91" s="31"/>
      <c r="R91" s="31"/>
      <c r="S91" s="31"/>
    </row>
    <row r="92" spans="2:19" ht="15" customHeight="1" x14ac:dyDescent="0.25">
      <c r="B92" s="23"/>
      <c r="C92" s="40"/>
      <c r="D92" s="23"/>
      <c r="E92" s="38"/>
      <c r="F92" s="196" t="str">
        <f t="shared" si="6"/>
        <v/>
      </c>
      <c r="G92" s="49" t="str">
        <f t="shared" si="7"/>
        <v/>
      </c>
      <c r="H92" s="135" t="b">
        <v>0</v>
      </c>
      <c r="I92" s="36"/>
      <c r="J92" s="36"/>
      <c r="K92" s="36"/>
      <c r="Q92" s="31"/>
      <c r="R92" s="31"/>
      <c r="S92" s="31"/>
    </row>
    <row r="93" spans="2:19" ht="15" customHeight="1" x14ac:dyDescent="0.25">
      <c r="B93" s="23"/>
      <c r="C93" s="40"/>
      <c r="D93" s="23"/>
      <c r="E93" s="38"/>
      <c r="F93" s="196" t="str">
        <f t="shared" si="6"/>
        <v/>
      </c>
      <c r="G93" s="49" t="str">
        <f t="shared" si="7"/>
        <v/>
      </c>
      <c r="H93" s="135" t="b">
        <v>0</v>
      </c>
      <c r="I93" s="36"/>
      <c r="J93" s="36"/>
      <c r="K93" s="36"/>
      <c r="Q93" s="31"/>
      <c r="R93" s="31"/>
      <c r="S93" s="31"/>
    </row>
    <row r="94" spans="2:19" ht="15" customHeight="1" x14ac:dyDescent="0.25">
      <c r="B94" s="23"/>
      <c r="C94" s="40"/>
      <c r="D94" s="23"/>
      <c r="E94" s="38"/>
      <c r="F94" s="196" t="str">
        <f t="shared" si="6"/>
        <v/>
      </c>
      <c r="G94" s="49" t="str">
        <f t="shared" si="7"/>
        <v/>
      </c>
      <c r="H94" s="135" t="b">
        <v>0</v>
      </c>
      <c r="I94" s="36"/>
      <c r="J94" s="36"/>
      <c r="K94" s="36"/>
      <c r="Q94" s="31"/>
      <c r="R94" s="31"/>
      <c r="S94" s="31"/>
    </row>
    <row r="95" spans="2:19" ht="15" customHeight="1" x14ac:dyDescent="0.25">
      <c r="B95" s="23"/>
      <c r="C95" s="40"/>
      <c r="D95" s="23"/>
      <c r="E95" s="38"/>
      <c r="F95" s="196" t="str">
        <f t="shared" si="6"/>
        <v/>
      </c>
      <c r="G95" s="49" t="str">
        <f t="shared" si="7"/>
        <v/>
      </c>
      <c r="H95" s="135" t="b">
        <v>0</v>
      </c>
      <c r="I95" s="36"/>
      <c r="J95" s="36"/>
      <c r="K95" s="36"/>
      <c r="Q95" s="31"/>
      <c r="R95" s="31"/>
      <c r="S95" s="31"/>
    </row>
    <row r="96" spans="2:19" ht="15" customHeight="1" x14ac:dyDescent="0.25">
      <c r="B96" s="23"/>
      <c r="C96" s="40"/>
      <c r="D96" s="23"/>
      <c r="E96" s="38"/>
      <c r="F96" s="196" t="str">
        <f t="shared" si="6"/>
        <v/>
      </c>
      <c r="G96" s="49" t="str">
        <f t="shared" si="7"/>
        <v/>
      </c>
      <c r="H96" s="135" t="b">
        <v>0</v>
      </c>
      <c r="I96" s="36"/>
      <c r="J96" s="36"/>
      <c r="K96" s="36"/>
      <c r="Q96" s="31"/>
      <c r="R96" s="31"/>
      <c r="S96" s="31"/>
    </row>
    <row r="97" spans="2:19" ht="15" customHeight="1" x14ac:dyDescent="0.25">
      <c r="B97" s="23"/>
      <c r="C97" s="40"/>
      <c r="D97" s="23"/>
      <c r="E97" s="38"/>
      <c r="F97" s="196" t="str">
        <f t="shared" si="6"/>
        <v/>
      </c>
      <c r="G97" s="49" t="str">
        <f t="shared" si="7"/>
        <v/>
      </c>
      <c r="H97" s="135" t="b">
        <v>0</v>
      </c>
      <c r="I97" s="36"/>
      <c r="J97" s="36"/>
      <c r="K97" s="36"/>
      <c r="Q97" s="31"/>
      <c r="R97" s="31"/>
      <c r="S97" s="31"/>
    </row>
    <row r="98" spans="2:19" ht="15" customHeight="1" x14ac:dyDescent="0.25">
      <c r="B98" s="23"/>
      <c r="C98" s="40"/>
      <c r="D98" s="23"/>
      <c r="E98" s="38"/>
      <c r="F98" s="196" t="str">
        <f t="shared" si="6"/>
        <v/>
      </c>
      <c r="G98" s="49" t="str">
        <f t="shared" si="7"/>
        <v/>
      </c>
      <c r="H98" s="135" t="b">
        <v>0</v>
      </c>
      <c r="I98" s="36"/>
      <c r="J98" s="36"/>
      <c r="K98" s="36"/>
      <c r="Q98" s="31"/>
      <c r="R98" s="31"/>
      <c r="S98" s="31"/>
    </row>
    <row r="99" spans="2:19" ht="15" customHeight="1" x14ac:dyDescent="0.25">
      <c r="B99" s="23"/>
      <c r="C99" s="40"/>
      <c r="D99" s="23"/>
      <c r="E99" s="38"/>
      <c r="F99" s="196" t="str">
        <f t="shared" si="6"/>
        <v/>
      </c>
      <c r="G99" s="49" t="str">
        <f t="shared" si="7"/>
        <v/>
      </c>
      <c r="H99" s="135" t="b">
        <v>0</v>
      </c>
      <c r="I99" s="36"/>
      <c r="J99" s="36"/>
      <c r="K99" s="36"/>
      <c r="Q99" s="31"/>
      <c r="R99" s="31"/>
      <c r="S99" s="31"/>
    </row>
    <row r="100" spans="2:19" ht="15" customHeight="1" x14ac:dyDescent="0.25">
      <c r="B100" s="23"/>
      <c r="C100" s="40"/>
      <c r="D100" s="23"/>
      <c r="E100" s="38"/>
      <c r="F100" s="196" t="str">
        <f t="shared" si="6"/>
        <v/>
      </c>
      <c r="G100" s="49" t="str">
        <f t="shared" si="7"/>
        <v/>
      </c>
      <c r="H100" s="135" t="b">
        <v>0</v>
      </c>
      <c r="I100" s="36"/>
      <c r="J100" s="36"/>
      <c r="K100" s="36"/>
      <c r="Q100" s="31"/>
      <c r="R100" s="31"/>
      <c r="S100" s="31"/>
    </row>
    <row r="101" spans="2:19" ht="15" customHeight="1" x14ac:dyDescent="0.25">
      <c r="B101" s="23"/>
      <c r="C101" s="40"/>
      <c r="D101" s="23"/>
      <c r="E101" s="38"/>
      <c r="F101" s="196" t="str">
        <f t="shared" ref="F101:F130" si="8">IF(E101="","",E101+0)</f>
        <v/>
      </c>
      <c r="G101" s="49" t="str">
        <f t="shared" si="7"/>
        <v/>
      </c>
      <c r="H101" s="135" t="b">
        <v>0</v>
      </c>
      <c r="I101" s="36"/>
      <c r="J101" s="36"/>
      <c r="K101" s="36"/>
      <c r="Q101" s="31"/>
      <c r="R101" s="31"/>
      <c r="S101" s="31"/>
    </row>
    <row r="102" spans="2:19" ht="15" customHeight="1" x14ac:dyDescent="0.25">
      <c r="B102" s="23"/>
      <c r="C102" s="40"/>
      <c r="D102" s="23"/>
      <c r="E102" s="38"/>
      <c r="F102" s="196" t="str">
        <f t="shared" si="8"/>
        <v/>
      </c>
      <c r="G102" s="49" t="str">
        <f t="shared" si="7"/>
        <v/>
      </c>
      <c r="H102" s="135" t="b">
        <v>0</v>
      </c>
      <c r="I102" s="36"/>
      <c r="J102" s="36"/>
      <c r="K102" s="36"/>
      <c r="Q102" s="31"/>
      <c r="R102" s="31"/>
      <c r="S102" s="31"/>
    </row>
    <row r="103" spans="2:19" ht="15" customHeight="1" x14ac:dyDescent="0.25">
      <c r="B103" s="23"/>
      <c r="C103" s="40"/>
      <c r="D103" s="23"/>
      <c r="E103" s="38"/>
      <c r="F103" s="196" t="str">
        <f t="shared" si="8"/>
        <v/>
      </c>
      <c r="G103" s="49" t="str">
        <f t="shared" si="7"/>
        <v/>
      </c>
      <c r="H103" s="135" t="b">
        <v>0</v>
      </c>
      <c r="I103" s="36"/>
      <c r="J103" s="36"/>
      <c r="K103" s="36"/>
      <c r="Q103" s="31"/>
      <c r="R103" s="31"/>
      <c r="S103" s="31"/>
    </row>
    <row r="104" spans="2:19" ht="15" customHeight="1" x14ac:dyDescent="0.25">
      <c r="B104" s="23"/>
      <c r="C104" s="40"/>
      <c r="D104" s="23"/>
      <c r="E104" s="38"/>
      <c r="F104" s="196" t="str">
        <f t="shared" si="8"/>
        <v/>
      </c>
      <c r="G104" s="49" t="str">
        <f t="shared" si="7"/>
        <v/>
      </c>
      <c r="H104" s="135" t="b">
        <v>0</v>
      </c>
      <c r="I104" s="36"/>
      <c r="J104" s="36"/>
      <c r="K104" s="36"/>
      <c r="Q104" s="31"/>
      <c r="R104" s="31"/>
      <c r="S104" s="31"/>
    </row>
    <row r="105" spans="2:19" ht="15" customHeight="1" x14ac:dyDescent="0.25">
      <c r="B105" s="23"/>
      <c r="C105" s="40"/>
      <c r="D105" s="23"/>
      <c r="E105" s="38"/>
      <c r="F105" s="196" t="str">
        <f t="shared" si="8"/>
        <v/>
      </c>
      <c r="G105" s="49" t="str">
        <f t="shared" si="7"/>
        <v/>
      </c>
      <c r="H105" s="135" t="b">
        <v>0</v>
      </c>
      <c r="I105" s="36"/>
      <c r="J105" s="36"/>
      <c r="K105" s="36"/>
      <c r="Q105" s="31"/>
      <c r="R105" s="31"/>
      <c r="S105" s="31"/>
    </row>
    <row r="106" spans="2:19" ht="15" customHeight="1" x14ac:dyDescent="0.25">
      <c r="B106" s="23"/>
      <c r="C106" s="40"/>
      <c r="D106" s="23"/>
      <c r="E106" s="38"/>
      <c r="F106" s="196" t="str">
        <f t="shared" si="8"/>
        <v/>
      </c>
      <c r="G106" s="49" t="str">
        <f t="shared" si="7"/>
        <v/>
      </c>
      <c r="H106" s="135" t="b">
        <v>0</v>
      </c>
      <c r="I106" s="36"/>
      <c r="J106" s="36"/>
      <c r="K106" s="36"/>
      <c r="Q106" s="31"/>
      <c r="R106" s="31"/>
      <c r="S106" s="31"/>
    </row>
    <row r="107" spans="2:19" ht="15" customHeight="1" x14ac:dyDescent="0.25">
      <c r="B107" s="23"/>
      <c r="C107" s="40"/>
      <c r="D107" s="23"/>
      <c r="E107" s="38"/>
      <c r="F107" s="196" t="str">
        <f t="shared" si="8"/>
        <v/>
      </c>
      <c r="G107" s="49" t="str">
        <f t="shared" si="7"/>
        <v/>
      </c>
      <c r="H107" s="135" t="b">
        <v>0</v>
      </c>
      <c r="I107" s="36"/>
      <c r="J107" s="36"/>
      <c r="K107" s="36"/>
      <c r="Q107" s="31"/>
      <c r="R107" s="31"/>
      <c r="S107" s="31"/>
    </row>
    <row r="108" spans="2:19" ht="15" customHeight="1" x14ac:dyDescent="0.25">
      <c r="B108" s="23"/>
      <c r="C108" s="40"/>
      <c r="D108" s="23"/>
      <c r="E108" s="38"/>
      <c r="F108" s="196" t="str">
        <f t="shared" si="8"/>
        <v/>
      </c>
      <c r="G108" s="49" t="str">
        <f t="shared" si="7"/>
        <v/>
      </c>
      <c r="H108" s="135" t="b">
        <v>0</v>
      </c>
      <c r="I108" s="36"/>
      <c r="J108" s="36"/>
      <c r="K108" s="36"/>
      <c r="Q108" s="31"/>
      <c r="R108" s="31"/>
      <c r="S108" s="31"/>
    </row>
    <row r="109" spans="2:19" ht="15" customHeight="1" x14ac:dyDescent="0.25">
      <c r="B109" s="23"/>
      <c r="C109" s="40"/>
      <c r="D109" s="23"/>
      <c r="E109" s="38"/>
      <c r="F109" s="196" t="str">
        <f t="shared" si="8"/>
        <v/>
      </c>
      <c r="G109" s="49" t="str">
        <f t="shared" si="7"/>
        <v/>
      </c>
      <c r="H109" s="135" t="b">
        <v>0</v>
      </c>
      <c r="I109" s="36"/>
      <c r="J109" s="36"/>
      <c r="K109" s="36"/>
      <c r="Q109" s="31"/>
      <c r="R109" s="31"/>
      <c r="S109" s="31"/>
    </row>
    <row r="110" spans="2:19" ht="15" customHeight="1" x14ac:dyDescent="0.25">
      <c r="B110" s="23"/>
      <c r="C110" s="40"/>
      <c r="D110" s="23"/>
      <c r="E110" s="38"/>
      <c r="F110" s="196" t="str">
        <f t="shared" si="8"/>
        <v/>
      </c>
      <c r="G110" s="49" t="str">
        <f t="shared" si="7"/>
        <v/>
      </c>
      <c r="H110" s="135" t="b">
        <v>0</v>
      </c>
      <c r="I110" s="36"/>
      <c r="J110" s="36"/>
      <c r="K110" s="36"/>
      <c r="Q110" s="31"/>
      <c r="R110" s="31"/>
      <c r="S110" s="31"/>
    </row>
    <row r="111" spans="2:19" ht="15" customHeight="1" x14ac:dyDescent="0.25">
      <c r="B111" s="23"/>
      <c r="C111" s="40"/>
      <c r="D111" s="23"/>
      <c r="E111" s="38"/>
      <c r="F111" s="196" t="str">
        <f t="shared" si="8"/>
        <v/>
      </c>
      <c r="G111" s="49" t="str">
        <f t="shared" si="7"/>
        <v/>
      </c>
      <c r="H111" s="135" t="b">
        <v>0</v>
      </c>
      <c r="I111" s="36"/>
      <c r="J111" s="36"/>
      <c r="K111" s="36"/>
      <c r="Q111" s="31"/>
      <c r="R111" s="31"/>
      <c r="S111" s="31"/>
    </row>
    <row r="112" spans="2:19" ht="15" customHeight="1" x14ac:dyDescent="0.25">
      <c r="B112" s="23"/>
      <c r="C112" s="40"/>
      <c r="D112" s="23"/>
      <c r="E112" s="38"/>
      <c r="F112" s="196" t="str">
        <f t="shared" si="8"/>
        <v/>
      </c>
      <c r="G112" s="49" t="str">
        <f t="shared" si="7"/>
        <v/>
      </c>
      <c r="H112" s="135" t="b">
        <v>0</v>
      </c>
      <c r="I112" s="36"/>
      <c r="J112" s="36"/>
      <c r="K112" s="36"/>
      <c r="Q112" s="31"/>
      <c r="R112" s="31"/>
      <c r="S112" s="31"/>
    </row>
    <row r="113" spans="2:19" ht="15" customHeight="1" x14ac:dyDescent="0.25">
      <c r="B113" s="23"/>
      <c r="C113" s="40"/>
      <c r="D113" s="23"/>
      <c r="E113" s="38"/>
      <c r="F113" s="196" t="str">
        <f t="shared" si="8"/>
        <v/>
      </c>
      <c r="G113" s="49" t="str">
        <f t="shared" si="7"/>
        <v/>
      </c>
      <c r="H113" s="135" t="b">
        <v>0</v>
      </c>
      <c r="I113" s="36"/>
      <c r="J113" s="36"/>
      <c r="K113" s="36"/>
      <c r="Q113" s="31"/>
      <c r="R113" s="31"/>
      <c r="S113" s="31"/>
    </row>
    <row r="114" spans="2:19" ht="15" customHeight="1" x14ac:dyDescent="0.25">
      <c r="B114" s="23"/>
      <c r="C114" s="40"/>
      <c r="D114" s="23"/>
      <c r="E114" s="38"/>
      <c r="F114" s="196" t="str">
        <f t="shared" si="8"/>
        <v/>
      </c>
      <c r="G114" s="49" t="str">
        <f t="shared" ref="G114:G130" si="9">IF(E114="","",G113+E114)</f>
        <v/>
      </c>
      <c r="H114" s="135" t="b">
        <v>0</v>
      </c>
      <c r="I114" s="36"/>
      <c r="J114" s="36"/>
      <c r="K114" s="36"/>
      <c r="Q114" s="31"/>
      <c r="R114" s="31"/>
      <c r="S114" s="31"/>
    </row>
    <row r="115" spans="2:19" ht="15" customHeight="1" x14ac:dyDescent="0.25">
      <c r="B115" s="23"/>
      <c r="C115" s="40"/>
      <c r="D115" s="23"/>
      <c r="E115" s="38"/>
      <c r="F115" s="196" t="str">
        <f t="shared" si="8"/>
        <v/>
      </c>
      <c r="G115" s="49" t="str">
        <f t="shared" si="9"/>
        <v/>
      </c>
      <c r="H115" s="135" t="b">
        <v>0</v>
      </c>
      <c r="I115" s="36"/>
      <c r="J115" s="36"/>
      <c r="K115" s="36"/>
      <c r="Q115" s="31"/>
      <c r="R115" s="31"/>
      <c r="S115" s="31"/>
    </row>
    <row r="116" spans="2:19" ht="15" customHeight="1" x14ac:dyDescent="0.25">
      <c r="B116" s="23"/>
      <c r="C116" s="40"/>
      <c r="D116" s="23"/>
      <c r="E116" s="38"/>
      <c r="F116" s="196" t="str">
        <f t="shared" si="8"/>
        <v/>
      </c>
      <c r="G116" s="49" t="str">
        <f t="shared" si="9"/>
        <v/>
      </c>
      <c r="H116" s="135" t="b">
        <v>0</v>
      </c>
      <c r="I116" s="36"/>
      <c r="J116" s="36"/>
      <c r="K116" s="36"/>
      <c r="Q116" s="31"/>
      <c r="R116" s="31"/>
      <c r="S116" s="31"/>
    </row>
    <row r="117" spans="2:19" ht="15" customHeight="1" x14ac:dyDescent="0.25">
      <c r="B117" s="23"/>
      <c r="C117" s="40"/>
      <c r="D117" s="23"/>
      <c r="E117" s="38"/>
      <c r="F117" s="196" t="str">
        <f t="shared" si="8"/>
        <v/>
      </c>
      <c r="G117" s="49" t="str">
        <f t="shared" si="9"/>
        <v/>
      </c>
      <c r="H117" s="135" t="b">
        <v>0</v>
      </c>
      <c r="I117" s="36"/>
      <c r="J117" s="36"/>
      <c r="K117" s="36"/>
      <c r="Q117" s="31"/>
      <c r="R117" s="31"/>
      <c r="S117" s="31"/>
    </row>
    <row r="118" spans="2:19" ht="15" customHeight="1" x14ac:dyDescent="0.25">
      <c r="B118" s="23"/>
      <c r="C118" s="40"/>
      <c r="D118" s="23"/>
      <c r="E118" s="38"/>
      <c r="F118" s="196" t="str">
        <f t="shared" si="8"/>
        <v/>
      </c>
      <c r="G118" s="49" t="str">
        <f t="shared" si="9"/>
        <v/>
      </c>
      <c r="H118" s="135" t="b">
        <v>0</v>
      </c>
      <c r="I118" s="36"/>
      <c r="J118" s="36"/>
      <c r="K118" s="36"/>
      <c r="Q118" s="31"/>
      <c r="R118" s="31"/>
      <c r="S118" s="31"/>
    </row>
    <row r="119" spans="2:19" ht="15" customHeight="1" x14ac:dyDescent="0.25">
      <c r="B119" s="23"/>
      <c r="C119" s="40"/>
      <c r="D119" s="23"/>
      <c r="E119" s="38"/>
      <c r="F119" s="196" t="str">
        <f t="shared" si="8"/>
        <v/>
      </c>
      <c r="G119" s="49" t="str">
        <f t="shared" si="9"/>
        <v/>
      </c>
      <c r="H119" s="135" t="b">
        <v>0</v>
      </c>
      <c r="I119" s="36"/>
      <c r="J119" s="36"/>
      <c r="K119" s="36"/>
      <c r="Q119" s="31"/>
      <c r="R119" s="31"/>
      <c r="S119" s="31"/>
    </row>
    <row r="120" spans="2:19" ht="15" customHeight="1" x14ac:dyDescent="0.25">
      <c r="B120" s="23"/>
      <c r="C120" s="40"/>
      <c r="D120" s="23"/>
      <c r="E120" s="38"/>
      <c r="F120" s="196" t="str">
        <f t="shared" si="8"/>
        <v/>
      </c>
      <c r="G120" s="49" t="str">
        <f t="shared" si="9"/>
        <v/>
      </c>
      <c r="H120" s="135" t="b">
        <v>0</v>
      </c>
      <c r="I120" s="36"/>
      <c r="J120" s="36"/>
      <c r="K120" s="36"/>
      <c r="Q120" s="31"/>
      <c r="R120" s="31"/>
      <c r="S120" s="31"/>
    </row>
    <row r="121" spans="2:19" ht="15" customHeight="1" x14ac:dyDescent="0.25">
      <c r="B121" s="23"/>
      <c r="C121" s="40"/>
      <c r="D121" s="23"/>
      <c r="E121" s="38"/>
      <c r="F121" s="196" t="str">
        <f t="shared" si="8"/>
        <v/>
      </c>
      <c r="G121" s="49" t="str">
        <f t="shared" si="9"/>
        <v/>
      </c>
      <c r="H121" s="135" t="b">
        <v>0</v>
      </c>
      <c r="I121" s="36"/>
      <c r="J121" s="36"/>
      <c r="K121" s="36"/>
      <c r="Q121" s="31"/>
      <c r="R121" s="31"/>
      <c r="S121" s="31"/>
    </row>
    <row r="122" spans="2:19" ht="15" customHeight="1" x14ac:dyDescent="0.25">
      <c r="B122" s="23"/>
      <c r="C122" s="40"/>
      <c r="D122" s="23"/>
      <c r="E122" s="38"/>
      <c r="F122" s="196" t="str">
        <f t="shared" si="8"/>
        <v/>
      </c>
      <c r="G122" s="49" t="str">
        <f t="shared" si="9"/>
        <v/>
      </c>
      <c r="H122" s="135" t="b">
        <v>0</v>
      </c>
      <c r="I122" s="36"/>
      <c r="J122" s="36"/>
      <c r="K122" s="36"/>
      <c r="Q122" s="31"/>
      <c r="R122" s="31"/>
      <c r="S122" s="31"/>
    </row>
    <row r="123" spans="2:19" ht="15" customHeight="1" x14ac:dyDescent="0.25">
      <c r="B123" s="23"/>
      <c r="C123" s="40"/>
      <c r="D123" s="23"/>
      <c r="E123" s="38"/>
      <c r="F123" s="196" t="str">
        <f t="shared" si="8"/>
        <v/>
      </c>
      <c r="G123" s="49" t="str">
        <f t="shared" si="9"/>
        <v/>
      </c>
      <c r="H123" s="135" t="b">
        <v>0</v>
      </c>
      <c r="I123" s="36"/>
      <c r="J123" s="36"/>
      <c r="K123" s="36"/>
      <c r="Q123" s="31"/>
      <c r="R123" s="31"/>
      <c r="S123" s="31"/>
    </row>
    <row r="124" spans="2:19" ht="15" customHeight="1" x14ac:dyDescent="0.25">
      <c r="B124" s="23"/>
      <c r="C124" s="40"/>
      <c r="D124" s="23"/>
      <c r="E124" s="38"/>
      <c r="F124" s="196" t="str">
        <f t="shared" si="8"/>
        <v/>
      </c>
      <c r="G124" s="49" t="str">
        <f t="shared" si="9"/>
        <v/>
      </c>
      <c r="H124" s="135" t="b">
        <v>0</v>
      </c>
      <c r="I124" s="36"/>
      <c r="J124" s="36"/>
      <c r="K124" s="36"/>
      <c r="Q124" s="31"/>
      <c r="R124" s="31"/>
      <c r="S124" s="31"/>
    </row>
    <row r="125" spans="2:19" ht="15" customHeight="1" x14ac:dyDescent="0.25">
      <c r="B125" s="23"/>
      <c r="C125" s="40"/>
      <c r="D125" s="23"/>
      <c r="E125" s="38"/>
      <c r="F125" s="196" t="str">
        <f t="shared" si="8"/>
        <v/>
      </c>
      <c r="G125" s="49" t="str">
        <f t="shared" si="9"/>
        <v/>
      </c>
      <c r="H125" s="135" t="b">
        <v>0</v>
      </c>
      <c r="I125" s="36"/>
      <c r="J125" s="36"/>
      <c r="K125" s="36"/>
      <c r="Q125" s="31"/>
      <c r="R125" s="31"/>
      <c r="S125" s="31"/>
    </row>
    <row r="126" spans="2:19" ht="15" customHeight="1" x14ac:dyDescent="0.25">
      <c r="B126" s="23"/>
      <c r="C126" s="40"/>
      <c r="D126" s="23"/>
      <c r="E126" s="38"/>
      <c r="F126" s="196" t="str">
        <f t="shared" si="8"/>
        <v/>
      </c>
      <c r="G126" s="49" t="str">
        <f t="shared" si="9"/>
        <v/>
      </c>
      <c r="H126" s="135" t="b">
        <v>0</v>
      </c>
      <c r="I126" s="36"/>
      <c r="J126" s="36"/>
      <c r="K126" s="36"/>
      <c r="Q126" s="31"/>
      <c r="R126" s="31"/>
      <c r="S126" s="31"/>
    </row>
    <row r="127" spans="2:19" ht="15" customHeight="1" x14ac:dyDescent="0.25">
      <c r="B127" s="23"/>
      <c r="C127" s="40"/>
      <c r="D127" s="23"/>
      <c r="E127" s="38"/>
      <c r="F127" s="196" t="str">
        <f t="shared" si="8"/>
        <v/>
      </c>
      <c r="G127" s="49" t="str">
        <f t="shared" si="9"/>
        <v/>
      </c>
      <c r="H127" s="135" t="b">
        <v>0</v>
      </c>
      <c r="I127" s="36"/>
      <c r="J127" s="36"/>
      <c r="K127" s="36"/>
      <c r="Q127" s="31"/>
      <c r="R127" s="31"/>
      <c r="S127" s="31"/>
    </row>
    <row r="128" spans="2:19" ht="15" customHeight="1" x14ac:dyDescent="0.25">
      <c r="B128" s="23"/>
      <c r="C128" s="40"/>
      <c r="D128" s="23"/>
      <c r="E128" s="38"/>
      <c r="F128" s="196" t="str">
        <f t="shared" si="8"/>
        <v/>
      </c>
      <c r="G128" s="49" t="str">
        <f t="shared" si="9"/>
        <v/>
      </c>
      <c r="H128" s="135" t="b">
        <v>0</v>
      </c>
      <c r="I128" s="36"/>
      <c r="J128" s="36"/>
      <c r="K128" s="36"/>
      <c r="Q128" s="31"/>
      <c r="R128" s="31"/>
      <c r="S128" s="31"/>
    </row>
    <row r="129" spans="2:19" ht="15" customHeight="1" x14ac:dyDescent="0.25">
      <c r="B129" s="23"/>
      <c r="C129" s="40"/>
      <c r="D129" s="23"/>
      <c r="E129" s="38"/>
      <c r="F129" s="196" t="str">
        <f t="shared" si="8"/>
        <v/>
      </c>
      <c r="G129" s="49" t="str">
        <f t="shared" si="9"/>
        <v/>
      </c>
      <c r="H129" s="135" t="b">
        <v>0</v>
      </c>
      <c r="I129" s="36"/>
      <c r="J129" s="36"/>
      <c r="K129" s="36"/>
      <c r="Q129" s="31"/>
      <c r="R129" s="31"/>
      <c r="S129" s="31"/>
    </row>
    <row r="130" spans="2:19" ht="15" customHeight="1" x14ac:dyDescent="0.25">
      <c r="B130" s="23"/>
      <c r="C130" s="40"/>
      <c r="D130" s="23"/>
      <c r="E130" s="38"/>
      <c r="F130" s="196" t="str">
        <f t="shared" si="8"/>
        <v/>
      </c>
      <c r="G130" s="49" t="str">
        <f t="shared" si="9"/>
        <v/>
      </c>
      <c r="H130" s="135" t="b">
        <v>0</v>
      </c>
      <c r="I130" s="36"/>
      <c r="J130" s="36"/>
      <c r="K130" s="36"/>
      <c r="Q130" s="31"/>
      <c r="R130" s="31"/>
      <c r="S130" s="31"/>
    </row>
  </sheetData>
  <sheetProtection pivotTables="0"/>
  <mergeCells count="5">
    <mergeCell ref="B2:H2"/>
    <mergeCell ref="Q2:R2"/>
    <mergeCell ref="N9:O9"/>
    <mergeCell ref="Q9:R9"/>
    <mergeCell ref="T9:U9"/>
  </mergeCells>
  <dataValidations count="1">
    <dataValidation type="list" allowBlank="1" showInputMessage="1" showErrorMessage="1" sqref="B5:B130" xr:uid="{00000000-0002-0000-0700-000000000000}">
      <formula1>$N$12:$N$25</formula1>
    </dataValidation>
  </dataValidation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6" name="Button 1">
              <controlPr defaultSize="0" print="0" autoFill="0" autoPict="0" macro="[0]!DévTCD">
                <anchor moveWithCells="1" sizeWithCells="1">
                  <from>
                    <xdr:col>16</xdr:col>
                    <xdr:colOff>2743200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7" name="Button 2">
              <controlPr defaultSize="0" print="0" autoFill="0" autoPict="0" macro="[0]!RedTCD">
                <anchor moveWithCells="1" sizeWithCells="1">
                  <from>
                    <xdr:col>16</xdr:col>
                    <xdr:colOff>2752725</xdr:colOff>
                    <xdr:row>5</xdr:row>
                    <xdr:rowOff>19050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8" name="Button 3">
              <controlPr defaultSize="0" print="0" autoFill="0" autoPict="0" macro="[0]!MAJTCD2">
                <anchor moveWithCells="1" siz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1257300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9" name="Check Box 4">
              <controlPr defaultSize="0" autoFill="0" autoLine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161925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10" name="Check Box 5">
              <controlPr defaultSize="0" autoFill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161925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11" name="Check Box 6">
              <controlPr defaultSize="0" autoFill="0" autoLine="0" autoPict="0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161925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2" name="Check Box 7">
              <controlPr defaultSize="0" autoFill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38100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13" name="Check Box 8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38100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9" r:id="rId14" name="Check Box 9">
              <controlPr defaultSize="0" autoFill="0" autoLine="0" autoPict="0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38100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" r:id="rId15" name="Check Box 10">
              <controlPr defaultSize="0" autoFill="0" autoLine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38100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1" r:id="rId16" name="Check Box 11">
              <controlPr defaultSize="0" autoFill="0" autoLine="0" autoPict="0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38100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2" r:id="rId17" name="Check Box 12">
              <controlPr defaultSize="0" autoFill="0" autoLine="0" autoPict="0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38100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3" r:id="rId18" name="Check Box 13">
              <controlPr defaultSize="0" autoFill="0" autoLine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38100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4" r:id="rId19" name="Check Box 14">
              <controlPr defaultSize="0" autoFill="0" autoLine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38100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5" r:id="rId20" name="Check Box 15">
              <controlPr defaultSize="0" autoFill="0" autoLine="0" autoPict="0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38100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6" r:id="rId21" name="Check Box 16">
              <controlPr defaultSize="0" autoFill="0" autoLine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38100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7" r:id="rId22" name="Check Box 17">
              <controlPr defaultSize="0" autoFill="0" autoLine="0" autoPict="0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38100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8" r:id="rId23" name="Check Box 18">
              <controlPr defaultSize="0" autoFill="0" autoLine="0" autoPict="0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38100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9" r:id="rId24" name="Check Box 19">
              <controlPr defaultSize="0" autoFill="0" autoLine="0" autoPict="0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38100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0" r:id="rId25" name="Check Box 20">
              <controlPr defaultSize="0" autoFill="0" autoLine="0" autoPict="0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38100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1" r:id="rId26" name="Check Box 21">
              <controlPr defaultSize="0" autoFill="0" autoLine="0" autoPict="0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38100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2" r:id="rId27" name="Check Box 22">
              <controlPr defaultSize="0" autoFill="0" autoLine="0" autoPict="0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38100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3" r:id="rId28" name="Check Box 23">
              <controlPr defaultSize="0" autoFill="0" autoLine="0" autoPict="0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38100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4" r:id="rId29" name="Check Box 24">
              <controlPr defaultSize="0" autoFill="0" autoLine="0" autoPict="0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38100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5" r:id="rId30" name="Check Box 25">
              <controlPr defaultSize="0" autoFill="0" autoLine="0" autoPict="0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38100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6" r:id="rId31" name="Check Box 26">
              <controlPr defaultSize="0" autoFill="0" autoLine="0" autoPict="0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7" r:id="rId32" name="Check Box 27">
              <controlPr defaultSize="0" autoFill="0" autoLine="0" autoPict="0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38100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8" r:id="rId33" name="Check Box 28">
              <controlPr defaultSize="0" autoFill="0" autoLine="0" autoPict="0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38100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9" r:id="rId34" name="Check Box 29">
              <controlPr defaultSize="0" autoFill="0" autoLine="0" autoPict="0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38100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0" r:id="rId35" name="Check Box 30">
              <controlPr defaultSize="0" autoFill="0" autoLine="0" autoPict="0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1" r:id="rId36" name="Check Box 31">
              <controlPr defaultSize="0" autoFill="0" autoLine="0" autoPict="0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38100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2" r:id="rId37" name="Check Box 32">
              <controlPr defaultSize="0" autoFill="0" autoLine="0" autoPict="0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38100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3" r:id="rId38" name="Check Box 33">
              <controlPr defaultSize="0" autoFill="0" autoLine="0" autoPict="0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38100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4" r:id="rId39" name="Check Box 34">
              <controlPr defaultSize="0" autoFill="0" autoLine="0" autoPict="0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38100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5" r:id="rId40" name="Check Box 35">
              <controlPr defaultSize="0" autoFill="0" autoLine="0" autoPict="0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38100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6" r:id="rId41" name="Check Box 36">
              <controlPr defaultSize="0" autoFill="0" autoLine="0" autoPict="0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38100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7" r:id="rId42" name="Check Box 37">
              <controlPr defaultSize="0" autoFill="0" autoLine="0" autoPict="0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38100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8" r:id="rId43" name="Check Box 38">
              <controlPr defaultSize="0" autoFill="0" autoLine="0" autoPict="0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38100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9" r:id="rId44" name="Check Box 39">
              <controlPr defaultSize="0" autoFill="0" autoLine="0" autoPict="0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38100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0" r:id="rId45" name="Check Box 40">
              <controlPr defaultSize="0" autoFill="0" autoLine="0" autoPict="0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38100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1" r:id="rId46" name="Check Box 41">
              <controlPr defaultSize="0" autoFill="0" autoLine="0" autoPict="0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38100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2" r:id="rId47" name="Check Box 42">
              <controlPr defaultSize="0" autoFill="0" autoLine="0" autoPict="0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38100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3" r:id="rId48" name="Check Box 43">
              <controlPr defaultSize="0" autoFill="0" autoLine="0" autoPict="0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38100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4" r:id="rId49" name="Check Box 44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38100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5" r:id="rId50" name="Check Box 45">
              <controlPr defaultSize="0" autoFill="0" autoLine="0" autoPict="0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38100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6" r:id="rId51" name="Check Box 46">
              <controlPr defaultSize="0" autoFill="0" autoLine="0" autoPict="0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38100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7" r:id="rId52" name="Check Box 47">
              <controlPr defaultSize="0" autoFill="0" autoLine="0" autoPict="0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38100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8" r:id="rId53" name="Check Box 48">
              <controlPr defaultSize="0" autoFill="0" autoLine="0" autoPict="0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38100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9" r:id="rId54" name="Check Box 49">
              <controlPr defaultSize="0" autoFill="0" autoLine="0" autoPict="0">
                <anchor moveWithCells="1">
                  <from>
                    <xdr:col>7</xdr:col>
                    <xdr:colOff>0</xdr:colOff>
                    <xdr:row>49</xdr:row>
                    <xdr:rowOff>0</xdr:rowOff>
                  </from>
                  <to>
                    <xdr:col>8</xdr:col>
                    <xdr:colOff>38100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0" r:id="rId55" name="Check Box 50">
              <controlPr defaultSize="0" autoFill="0" autoLine="0" autoPict="0">
                <anchor moveWithCells="1">
                  <from>
                    <xdr:col>7</xdr:col>
                    <xdr:colOff>0</xdr:colOff>
                    <xdr:row>50</xdr:row>
                    <xdr:rowOff>0</xdr:rowOff>
                  </from>
                  <to>
                    <xdr:col>8</xdr:col>
                    <xdr:colOff>38100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" r:id="rId56" name="Check Box 51">
              <controlPr defaultSize="0" autoFill="0" autoLine="0" autoPict="0">
                <anchor moveWithCells="1">
                  <from>
                    <xdr:col>7</xdr:col>
                    <xdr:colOff>0</xdr:colOff>
                    <xdr:row>51</xdr:row>
                    <xdr:rowOff>0</xdr:rowOff>
                  </from>
                  <to>
                    <xdr:col>8</xdr:col>
                    <xdr:colOff>38100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2" r:id="rId57" name="Check Box 52">
              <controlPr defaultSize="0" autoFill="0" autoLine="0" autoPict="0">
                <anchor moveWithCells="1">
                  <from>
                    <xdr:col>7</xdr:col>
                    <xdr:colOff>0</xdr:colOff>
                    <xdr:row>52</xdr:row>
                    <xdr:rowOff>0</xdr:rowOff>
                  </from>
                  <to>
                    <xdr:col>8</xdr:col>
                    <xdr:colOff>38100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3" r:id="rId58" name="Check Box 53">
              <controlPr defaultSize="0" autoFill="0" autoLine="0" autoPict="0">
                <anchor moveWithCells="1">
                  <from>
                    <xdr:col>7</xdr:col>
                    <xdr:colOff>0</xdr:colOff>
                    <xdr:row>53</xdr:row>
                    <xdr:rowOff>0</xdr:rowOff>
                  </from>
                  <to>
                    <xdr:col>8</xdr:col>
                    <xdr:colOff>38100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4" r:id="rId59" name="Check Box 54">
              <controlPr defaultSize="0" autoFill="0" autoLine="0" autoPict="0">
                <anchor moveWithCells="1">
                  <from>
                    <xdr:col>7</xdr:col>
                    <xdr:colOff>0</xdr:colOff>
                    <xdr:row>54</xdr:row>
                    <xdr:rowOff>0</xdr:rowOff>
                  </from>
                  <to>
                    <xdr:col>8</xdr:col>
                    <xdr:colOff>38100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5" r:id="rId60" name="Check Box 55">
              <controlPr defaultSize="0" autoFill="0" autoLine="0" autoPict="0">
                <anchor moveWithCells="1">
                  <from>
                    <xdr:col>7</xdr:col>
                    <xdr:colOff>0</xdr:colOff>
                    <xdr:row>55</xdr:row>
                    <xdr:rowOff>0</xdr:rowOff>
                  </from>
                  <to>
                    <xdr:col>8</xdr:col>
                    <xdr:colOff>38100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6" r:id="rId61" name="Check Box 56">
              <controlPr defaultSize="0" autoFill="0" autoLine="0" autoPict="0">
                <anchor moveWithCells="1">
                  <from>
                    <xdr:col>7</xdr:col>
                    <xdr:colOff>0</xdr:colOff>
                    <xdr:row>56</xdr:row>
                    <xdr:rowOff>0</xdr:rowOff>
                  </from>
                  <to>
                    <xdr:col>8</xdr:col>
                    <xdr:colOff>38100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7" r:id="rId62" name="Check Box 57">
              <controlPr defaultSize="0" autoFill="0" autoLine="0" autoPict="0">
                <anchor moveWithCells="1">
                  <from>
                    <xdr:col>7</xdr:col>
                    <xdr:colOff>0</xdr:colOff>
                    <xdr:row>57</xdr:row>
                    <xdr:rowOff>0</xdr:rowOff>
                  </from>
                  <to>
                    <xdr:col>8</xdr:col>
                    <xdr:colOff>38100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8" r:id="rId63" name="Check Box 58">
              <controlPr defaultSize="0" autoFill="0" autoLine="0" autoPict="0">
                <anchor moveWithCells="1">
                  <from>
                    <xdr:col>7</xdr:col>
                    <xdr:colOff>0</xdr:colOff>
                    <xdr:row>58</xdr:row>
                    <xdr:rowOff>0</xdr:rowOff>
                  </from>
                  <to>
                    <xdr:col>8</xdr:col>
                    <xdr:colOff>38100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9" r:id="rId64" name="Check Box 59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0</xdr:rowOff>
                  </from>
                  <to>
                    <xdr:col>8</xdr:col>
                    <xdr:colOff>38100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0" r:id="rId65" name="Check Box 60">
              <controlPr defaultSize="0" autoFill="0" autoLine="0" autoPict="0">
                <anchor moveWithCells="1">
                  <from>
                    <xdr:col>7</xdr:col>
                    <xdr:colOff>0</xdr:colOff>
                    <xdr:row>60</xdr:row>
                    <xdr:rowOff>0</xdr:rowOff>
                  </from>
                  <to>
                    <xdr:col>8</xdr:col>
                    <xdr:colOff>38100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1" r:id="rId66" name="Check Box 61">
              <controlPr defaultSize="0" autoFill="0" autoLine="0" autoPict="0">
                <anchor moveWithCells="1">
                  <from>
                    <xdr:col>7</xdr:col>
                    <xdr:colOff>0</xdr:colOff>
                    <xdr:row>61</xdr:row>
                    <xdr:rowOff>0</xdr:rowOff>
                  </from>
                  <to>
                    <xdr:col>8</xdr:col>
                    <xdr:colOff>38100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2" r:id="rId67" name="Check Box 62">
              <controlPr defaultSize="0" autoFill="0" autoLine="0" autoPict="0">
                <anchor moveWithCells="1">
                  <from>
                    <xdr:col>7</xdr:col>
                    <xdr:colOff>0</xdr:colOff>
                    <xdr:row>62</xdr:row>
                    <xdr:rowOff>0</xdr:rowOff>
                  </from>
                  <to>
                    <xdr:col>8</xdr:col>
                    <xdr:colOff>38100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3" r:id="rId68" name="Check Box 63">
              <controlPr defaultSize="0" autoFill="0" autoLine="0" autoPict="0">
                <anchor moveWithCells="1">
                  <from>
                    <xdr:col>7</xdr:col>
                    <xdr:colOff>0</xdr:colOff>
                    <xdr:row>63</xdr:row>
                    <xdr:rowOff>0</xdr:rowOff>
                  </from>
                  <to>
                    <xdr:col>8</xdr:col>
                    <xdr:colOff>38100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4" r:id="rId69" name="Check Box 64">
              <controlPr defaultSize="0" autoFill="0" autoLine="0" autoPict="0">
                <anchor moveWithCells="1">
                  <from>
                    <xdr:col>7</xdr:col>
                    <xdr:colOff>0</xdr:colOff>
                    <xdr:row>64</xdr:row>
                    <xdr:rowOff>0</xdr:rowOff>
                  </from>
                  <to>
                    <xdr:col>8</xdr:col>
                    <xdr:colOff>38100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5" r:id="rId70" name="Check Box 65">
              <controlPr defaultSize="0" autoFill="0" autoLine="0" autoPict="0">
                <anchor moveWithCells="1">
                  <from>
                    <xdr:col>7</xdr:col>
                    <xdr:colOff>0</xdr:colOff>
                    <xdr:row>65</xdr:row>
                    <xdr:rowOff>0</xdr:rowOff>
                  </from>
                  <to>
                    <xdr:col>8</xdr:col>
                    <xdr:colOff>38100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6" r:id="rId71" name="Check Box 66">
              <controlPr defaultSize="0" autoFill="0" autoLine="0" autoPict="0">
                <anchor moveWithCells="1">
                  <from>
                    <xdr:col>7</xdr:col>
                    <xdr:colOff>0</xdr:colOff>
                    <xdr:row>66</xdr:row>
                    <xdr:rowOff>0</xdr:rowOff>
                  </from>
                  <to>
                    <xdr:col>8</xdr:col>
                    <xdr:colOff>38100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7" r:id="rId72" name="Check Box 67">
              <controlPr defaultSize="0" autoFill="0" autoLine="0" autoPict="0">
                <anchor moveWithCells="1">
                  <from>
                    <xdr:col>7</xdr:col>
                    <xdr:colOff>0</xdr:colOff>
                    <xdr:row>67</xdr:row>
                    <xdr:rowOff>0</xdr:rowOff>
                  </from>
                  <to>
                    <xdr:col>8</xdr:col>
                    <xdr:colOff>38100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8" r:id="rId73" name="Check Box 68">
              <controlPr defaultSize="0" autoFill="0" autoLine="0" autoPict="0">
                <anchor moveWithCells="1">
                  <from>
                    <xdr:col>7</xdr:col>
                    <xdr:colOff>0</xdr:colOff>
                    <xdr:row>68</xdr:row>
                    <xdr:rowOff>0</xdr:rowOff>
                  </from>
                  <to>
                    <xdr:col>8</xdr:col>
                    <xdr:colOff>38100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9" r:id="rId74" name="Check Box 69">
              <controlPr defaultSize="0" autoFill="0" autoLine="0" autoPict="0">
                <anchor moveWithCells="1">
                  <from>
                    <xdr:col>7</xdr:col>
                    <xdr:colOff>0</xdr:colOff>
                    <xdr:row>69</xdr:row>
                    <xdr:rowOff>0</xdr:rowOff>
                  </from>
                  <to>
                    <xdr:col>8</xdr:col>
                    <xdr:colOff>38100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0" r:id="rId75" name="Check Box 70">
              <controlPr defaultSize="0" autoFill="0" autoLine="0" autoPict="0">
                <anchor moveWithCells="1">
                  <from>
                    <xdr:col>7</xdr:col>
                    <xdr:colOff>0</xdr:colOff>
                    <xdr:row>70</xdr:row>
                    <xdr:rowOff>0</xdr:rowOff>
                  </from>
                  <to>
                    <xdr:col>8</xdr:col>
                    <xdr:colOff>38100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" r:id="rId76" name="Check Box 71">
              <controlPr defaultSize="0" autoFill="0" autoLine="0" autoPict="0">
                <anchor moveWithCells="1">
                  <from>
                    <xdr:col>7</xdr:col>
                    <xdr:colOff>0</xdr:colOff>
                    <xdr:row>71</xdr:row>
                    <xdr:rowOff>0</xdr:rowOff>
                  </from>
                  <to>
                    <xdr:col>8</xdr:col>
                    <xdr:colOff>38100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2" r:id="rId77" name="Check Box 72">
              <controlPr defaultSize="0" autoFill="0" autoLine="0" autoPict="0">
                <anchor moveWithCells="1">
                  <from>
                    <xdr:col>7</xdr:col>
                    <xdr:colOff>0</xdr:colOff>
                    <xdr:row>72</xdr:row>
                    <xdr:rowOff>0</xdr:rowOff>
                  </from>
                  <to>
                    <xdr:col>8</xdr:col>
                    <xdr:colOff>38100</xdr:colOff>
                    <xdr:row>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3" r:id="rId78" name="Check Box 73">
              <controlPr defaultSize="0" autoFill="0" autoLine="0" autoPict="0">
                <anchor moveWithCells="1">
                  <from>
                    <xdr:col>7</xdr:col>
                    <xdr:colOff>0</xdr:colOff>
                    <xdr:row>73</xdr:row>
                    <xdr:rowOff>0</xdr:rowOff>
                  </from>
                  <to>
                    <xdr:col>8</xdr:col>
                    <xdr:colOff>38100</xdr:colOff>
                    <xdr:row>74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4" r:id="rId79" name="Check Box 74">
              <controlPr defaultSize="0" autoFill="0" autoLine="0" autoPict="0">
                <anchor moveWithCells="1">
                  <from>
                    <xdr:col>7</xdr:col>
                    <xdr:colOff>0</xdr:colOff>
                    <xdr:row>74</xdr:row>
                    <xdr:rowOff>0</xdr:rowOff>
                  </from>
                  <to>
                    <xdr:col>8</xdr:col>
                    <xdr:colOff>38100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5" r:id="rId80" name="Check Box 75">
              <controlPr defaultSize="0" autoFill="0" autoLine="0" autoPict="0">
                <anchor moveWithCells="1">
                  <from>
                    <xdr:col>7</xdr:col>
                    <xdr:colOff>0</xdr:colOff>
                    <xdr:row>75</xdr:row>
                    <xdr:rowOff>0</xdr:rowOff>
                  </from>
                  <to>
                    <xdr:col>8</xdr:col>
                    <xdr:colOff>38100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6" r:id="rId81" name="Check Box 76">
              <controlPr defaultSize="0" autoFill="0" autoLine="0" autoPict="0">
                <anchor moveWithCells="1">
                  <from>
                    <xdr:col>7</xdr:col>
                    <xdr:colOff>0</xdr:colOff>
                    <xdr:row>76</xdr:row>
                    <xdr:rowOff>0</xdr:rowOff>
                  </from>
                  <to>
                    <xdr:col>8</xdr:col>
                    <xdr:colOff>38100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7" r:id="rId82" name="Check Box 77">
              <controlPr defaultSize="0" autoFill="0" autoLine="0" autoPict="0">
                <anchor moveWithCells="1">
                  <from>
                    <xdr:col>7</xdr:col>
                    <xdr:colOff>0</xdr:colOff>
                    <xdr:row>77</xdr:row>
                    <xdr:rowOff>0</xdr:rowOff>
                  </from>
                  <to>
                    <xdr:col>8</xdr:col>
                    <xdr:colOff>38100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8" r:id="rId83" name="Check Box 78">
              <controlPr defaultSize="0" autoFill="0" autoLine="0" autoPict="0">
                <anchor moveWithCells="1">
                  <from>
                    <xdr:col>7</xdr:col>
                    <xdr:colOff>0</xdr:colOff>
                    <xdr:row>78</xdr:row>
                    <xdr:rowOff>0</xdr:rowOff>
                  </from>
                  <to>
                    <xdr:col>8</xdr:col>
                    <xdr:colOff>38100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9" r:id="rId84" name="Check Box 79">
              <controlPr defaultSize="0" autoFill="0" autoLine="0" autoPict="0">
                <anchor moveWithCells="1">
                  <from>
                    <xdr:col>7</xdr:col>
                    <xdr:colOff>0</xdr:colOff>
                    <xdr:row>79</xdr:row>
                    <xdr:rowOff>0</xdr:rowOff>
                  </from>
                  <to>
                    <xdr:col>8</xdr:col>
                    <xdr:colOff>38100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0" r:id="rId85" name="Check Box 80">
              <controlPr defaultSize="0" autoFill="0" autoLine="0" autoPict="0">
                <anchor moveWithCells="1">
                  <from>
                    <xdr:col>7</xdr:col>
                    <xdr:colOff>0</xdr:colOff>
                    <xdr:row>80</xdr:row>
                    <xdr:rowOff>0</xdr:rowOff>
                  </from>
                  <to>
                    <xdr:col>8</xdr:col>
                    <xdr:colOff>38100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" r:id="rId86" name="Check Box 81">
              <controlPr defaultSize="0" autoFill="0" autoLine="0" autoPict="0">
                <anchor moveWithCells="1">
                  <from>
                    <xdr:col>7</xdr:col>
                    <xdr:colOff>0</xdr:colOff>
                    <xdr:row>81</xdr:row>
                    <xdr:rowOff>0</xdr:rowOff>
                  </from>
                  <to>
                    <xdr:col>8</xdr:col>
                    <xdr:colOff>38100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2" r:id="rId87" name="Check Box 82">
              <controlPr defaultSize="0" autoFill="0" autoLine="0" autoPict="0">
                <anchor moveWithCells="1">
                  <from>
                    <xdr:col>7</xdr:col>
                    <xdr:colOff>0</xdr:colOff>
                    <xdr:row>82</xdr:row>
                    <xdr:rowOff>0</xdr:rowOff>
                  </from>
                  <to>
                    <xdr:col>8</xdr:col>
                    <xdr:colOff>38100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3" r:id="rId88" name="Check Box 83">
              <controlPr defaultSize="0" autoFill="0" autoLine="0" autoPict="0">
                <anchor moveWithCells="1">
                  <from>
                    <xdr:col>7</xdr:col>
                    <xdr:colOff>0</xdr:colOff>
                    <xdr:row>83</xdr:row>
                    <xdr:rowOff>0</xdr:rowOff>
                  </from>
                  <to>
                    <xdr:col>8</xdr:col>
                    <xdr:colOff>38100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4" r:id="rId89" name="Check Box 84">
              <controlPr defaultSize="0" autoFill="0" autoLine="0" autoPict="0">
                <anchor moveWithCells="1">
                  <from>
                    <xdr:col>7</xdr:col>
                    <xdr:colOff>0</xdr:colOff>
                    <xdr:row>84</xdr:row>
                    <xdr:rowOff>0</xdr:rowOff>
                  </from>
                  <to>
                    <xdr:col>8</xdr:col>
                    <xdr:colOff>38100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5" r:id="rId90" name="Check Box 85">
              <controlPr defaultSize="0" autoFill="0" autoLine="0" autoPict="0">
                <anchor moveWithCells="1">
                  <from>
                    <xdr:col>7</xdr:col>
                    <xdr:colOff>0</xdr:colOff>
                    <xdr:row>85</xdr:row>
                    <xdr:rowOff>0</xdr:rowOff>
                  </from>
                  <to>
                    <xdr:col>8</xdr:col>
                    <xdr:colOff>38100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6" r:id="rId91" name="Check Box 86">
              <controlPr defaultSize="0" autoFill="0" autoLine="0" autoPict="0">
                <anchor moveWithCells="1">
                  <from>
                    <xdr:col>7</xdr:col>
                    <xdr:colOff>0</xdr:colOff>
                    <xdr:row>86</xdr:row>
                    <xdr:rowOff>0</xdr:rowOff>
                  </from>
                  <to>
                    <xdr:col>8</xdr:col>
                    <xdr:colOff>38100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7" r:id="rId92" name="Check Box 87">
              <controlPr defaultSize="0" autoFill="0" autoLine="0" autoPict="0">
                <anchor moveWithCells="1">
                  <from>
                    <xdr:col>7</xdr:col>
                    <xdr:colOff>0</xdr:colOff>
                    <xdr:row>87</xdr:row>
                    <xdr:rowOff>0</xdr:rowOff>
                  </from>
                  <to>
                    <xdr:col>8</xdr:col>
                    <xdr:colOff>38100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8" r:id="rId93" name="Check Box 88">
              <controlPr defaultSize="0" autoFill="0" autoLine="0" autoPict="0">
                <anchor moveWithCells="1">
                  <from>
                    <xdr:col>7</xdr:col>
                    <xdr:colOff>0</xdr:colOff>
                    <xdr:row>88</xdr:row>
                    <xdr:rowOff>0</xdr:rowOff>
                  </from>
                  <to>
                    <xdr:col>8</xdr:col>
                    <xdr:colOff>38100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9" r:id="rId94" name="Check Box 89">
              <controlPr defaultSize="0" autoFill="0" autoLine="0" autoPict="0">
                <anchor moveWithCells="1">
                  <from>
                    <xdr:col>7</xdr:col>
                    <xdr:colOff>0</xdr:colOff>
                    <xdr:row>89</xdr:row>
                    <xdr:rowOff>0</xdr:rowOff>
                  </from>
                  <to>
                    <xdr:col>8</xdr:col>
                    <xdr:colOff>38100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0" r:id="rId95" name="Check Box 90">
              <controlPr defaultSize="0" autoFill="0" autoLine="0" autoPict="0">
                <anchor moveWithCells="1">
                  <from>
                    <xdr:col>7</xdr:col>
                    <xdr:colOff>0</xdr:colOff>
                    <xdr:row>90</xdr:row>
                    <xdr:rowOff>0</xdr:rowOff>
                  </from>
                  <to>
                    <xdr:col>8</xdr:col>
                    <xdr:colOff>38100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1" r:id="rId96" name="Check Box 91">
              <controlPr defaultSize="0" autoFill="0" autoLine="0" autoPict="0">
                <anchor moveWithCells="1">
                  <from>
                    <xdr:col>7</xdr:col>
                    <xdr:colOff>0</xdr:colOff>
                    <xdr:row>91</xdr:row>
                    <xdr:rowOff>0</xdr:rowOff>
                  </from>
                  <to>
                    <xdr:col>8</xdr:col>
                    <xdr:colOff>38100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" r:id="rId97" name="Check Box 92">
              <controlPr defaultSize="0" autoFill="0" autoLine="0" autoPict="0">
                <anchor moveWithCells="1">
                  <from>
                    <xdr:col>7</xdr:col>
                    <xdr:colOff>0</xdr:colOff>
                    <xdr:row>92</xdr:row>
                    <xdr:rowOff>0</xdr:rowOff>
                  </from>
                  <to>
                    <xdr:col>8</xdr:col>
                    <xdr:colOff>38100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3" r:id="rId98" name="Check Box 93">
              <controlPr defaultSize="0" autoFill="0" autoLine="0" autoPict="0">
                <anchor moveWithCells="1">
                  <from>
                    <xdr:col>7</xdr:col>
                    <xdr:colOff>0</xdr:colOff>
                    <xdr:row>93</xdr:row>
                    <xdr:rowOff>0</xdr:rowOff>
                  </from>
                  <to>
                    <xdr:col>8</xdr:col>
                    <xdr:colOff>38100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4" r:id="rId99" name="Check Box 94">
              <controlPr defaultSize="0" autoFill="0" autoLine="0" autoPict="0">
                <anchor moveWithCells="1">
                  <from>
                    <xdr:col>7</xdr:col>
                    <xdr:colOff>0</xdr:colOff>
                    <xdr:row>94</xdr:row>
                    <xdr:rowOff>0</xdr:rowOff>
                  </from>
                  <to>
                    <xdr:col>8</xdr:col>
                    <xdr:colOff>38100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5" r:id="rId100" name="Check Box 95">
              <controlPr defaultSize="0" autoFill="0" autoLine="0" autoPict="0">
                <anchor moveWithCells="1">
                  <from>
                    <xdr:col>7</xdr:col>
                    <xdr:colOff>0</xdr:colOff>
                    <xdr:row>95</xdr:row>
                    <xdr:rowOff>0</xdr:rowOff>
                  </from>
                  <to>
                    <xdr:col>8</xdr:col>
                    <xdr:colOff>38100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6" r:id="rId101" name="Check Box 96">
              <controlPr defaultSize="0" autoFill="0" autoLine="0" autoPict="0">
                <anchor moveWithCells="1">
                  <from>
                    <xdr:col>7</xdr:col>
                    <xdr:colOff>0</xdr:colOff>
                    <xdr:row>96</xdr:row>
                    <xdr:rowOff>0</xdr:rowOff>
                  </from>
                  <to>
                    <xdr:col>8</xdr:col>
                    <xdr:colOff>38100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7" r:id="rId102" name="Check Box 97">
              <controlPr defaultSize="0" autoFill="0" autoLine="0" autoPict="0">
                <anchor moveWithCells="1">
                  <from>
                    <xdr:col>7</xdr:col>
                    <xdr:colOff>0</xdr:colOff>
                    <xdr:row>97</xdr:row>
                    <xdr:rowOff>0</xdr:rowOff>
                  </from>
                  <to>
                    <xdr:col>8</xdr:col>
                    <xdr:colOff>38100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8" r:id="rId103" name="Check Box 98">
              <controlPr defaultSize="0" autoFill="0" autoLine="0" autoPict="0">
                <anchor moveWithCells="1">
                  <from>
                    <xdr:col>7</xdr:col>
                    <xdr:colOff>0</xdr:colOff>
                    <xdr:row>98</xdr:row>
                    <xdr:rowOff>0</xdr:rowOff>
                  </from>
                  <to>
                    <xdr:col>8</xdr:col>
                    <xdr:colOff>38100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9" r:id="rId104" name="Check Box 99">
              <controlPr defaultSize="0" autoFill="0" autoLine="0" autoPict="0">
                <anchor moveWithCells="1">
                  <from>
                    <xdr:col>7</xdr:col>
                    <xdr:colOff>0</xdr:colOff>
                    <xdr:row>99</xdr:row>
                    <xdr:rowOff>0</xdr:rowOff>
                  </from>
                  <to>
                    <xdr:col>8</xdr:col>
                    <xdr:colOff>38100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0" r:id="rId105" name="Check Box 100">
              <controlPr defaultSize="0" autoFill="0" autoLine="0" autoPict="0">
                <anchor moveWithCells="1">
                  <from>
                    <xdr:col>7</xdr:col>
                    <xdr:colOff>0</xdr:colOff>
                    <xdr:row>100</xdr:row>
                    <xdr:rowOff>0</xdr:rowOff>
                  </from>
                  <to>
                    <xdr:col>8</xdr:col>
                    <xdr:colOff>38100</xdr:colOff>
                    <xdr:row>101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1" r:id="rId106" name="Check Box 101">
              <controlPr defaultSize="0" autoFill="0" autoLine="0" autoPict="0">
                <anchor moveWithCells="1">
                  <from>
                    <xdr:col>7</xdr:col>
                    <xdr:colOff>0</xdr:colOff>
                    <xdr:row>101</xdr:row>
                    <xdr:rowOff>0</xdr:rowOff>
                  </from>
                  <to>
                    <xdr:col>8</xdr:col>
                    <xdr:colOff>38100</xdr:colOff>
                    <xdr:row>102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" r:id="rId107" name="Check Box 102">
              <controlPr defaultSize="0" autoFill="0" autoLine="0" autoPict="0">
                <anchor moveWithCells="1">
                  <from>
                    <xdr:col>7</xdr:col>
                    <xdr:colOff>0</xdr:colOff>
                    <xdr:row>102</xdr:row>
                    <xdr:rowOff>0</xdr:rowOff>
                  </from>
                  <to>
                    <xdr:col>8</xdr:col>
                    <xdr:colOff>38100</xdr:colOff>
                    <xdr:row>103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3" r:id="rId108" name="Check Box 103">
              <controlPr defaultSize="0" autoFill="0" autoLine="0" autoPict="0">
                <anchor moveWithCells="1">
                  <from>
                    <xdr:col>7</xdr:col>
                    <xdr:colOff>0</xdr:colOff>
                    <xdr:row>103</xdr:row>
                    <xdr:rowOff>0</xdr:rowOff>
                  </from>
                  <to>
                    <xdr:col>8</xdr:col>
                    <xdr:colOff>38100</xdr:colOff>
                    <xdr:row>104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4" r:id="rId109" name="Check Box 104">
              <controlPr defaultSize="0" autoFill="0" autoLine="0" autoPict="0">
                <anchor moveWithCells="1">
                  <from>
                    <xdr:col>7</xdr:col>
                    <xdr:colOff>0</xdr:colOff>
                    <xdr:row>104</xdr:row>
                    <xdr:rowOff>0</xdr:rowOff>
                  </from>
                  <to>
                    <xdr:col>8</xdr:col>
                    <xdr:colOff>38100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5" r:id="rId110" name="Check Box 105">
              <controlPr defaultSize="0" autoFill="0" autoLine="0" autoPict="0">
                <anchor moveWithCells="1">
                  <from>
                    <xdr:col>7</xdr:col>
                    <xdr:colOff>0</xdr:colOff>
                    <xdr:row>105</xdr:row>
                    <xdr:rowOff>0</xdr:rowOff>
                  </from>
                  <to>
                    <xdr:col>8</xdr:col>
                    <xdr:colOff>38100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6" r:id="rId111" name="Check Box 106">
              <controlPr defaultSize="0" autoFill="0" autoLine="0" autoPict="0">
                <anchor moveWithCells="1">
                  <from>
                    <xdr:col>7</xdr:col>
                    <xdr:colOff>0</xdr:colOff>
                    <xdr:row>106</xdr:row>
                    <xdr:rowOff>0</xdr:rowOff>
                  </from>
                  <to>
                    <xdr:col>8</xdr:col>
                    <xdr:colOff>38100</xdr:colOff>
                    <xdr:row>107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7" r:id="rId112" name="Check Box 107">
              <controlPr defaultSize="0" autoFill="0" autoLine="0" autoPict="0">
                <anchor moveWithCells="1">
                  <from>
                    <xdr:col>7</xdr:col>
                    <xdr:colOff>0</xdr:colOff>
                    <xdr:row>107</xdr:row>
                    <xdr:rowOff>0</xdr:rowOff>
                  </from>
                  <to>
                    <xdr:col>8</xdr:col>
                    <xdr:colOff>38100</xdr:colOff>
                    <xdr:row>108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8" r:id="rId113" name="Check Box 108">
              <controlPr defaultSize="0" autoFill="0" autoLine="0" autoPict="0">
                <anchor moveWithCells="1">
                  <from>
                    <xdr:col>7</xdr:col>
                    <xdr:colOff>0</xdr:colOff>
                    <xdr:row>108</xdr:row>
                    <xdr:rowOff>0</xdr:rowOff>
                  </from>
                  <to>
                    <xdr:col>8</xdr:col>
                    <xdr:colOff>38100</xdr:colOff>
                    <xdr:row>109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9" r:id="rId114" name="Check Box 109">
              <controlPr defaultSize="0" autoFill="0" autoLine="0" autoPict="0">
                <anchor moveWithCells="1">
                  <from>
                    <xdr:col>7</xdr:col>
                    <xdr:colOff>0</xdr:colOff>
                    <xdr:row>109</xdr:row>
                    <xdr:rowOff>0</xdr:rowOff>
                  </from>
                  <to>
                    <xdr:col>8</xdr:col>
                    <xdr:colOff>38100</xdr:colOff>
                    <xdr:row>110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0" r:id="rId115" name="Check Box 110">
              <controlPr defaultSize="0" autoFill="0" autoLine="0" autoPict="0">
                <anchor moveWithCells="1">
                  <from>
                    <xdr:col>7</xdr:col>
                    <xdr:colOff>0</xdr:colOff>
                    <xdr:row>110</xdr:row>
                    <xdr:rowOff>0</xdr:rowOff>
                  </from>
                  <to>
                    <xdr:col>8</xdr:col>
                    <xdr:colOff>38100</xdr:colOff>
                    <xdr:row>111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1" r:id="rId116" name="Check Box 111">
              <controlPr defaultSize="0" autoFill="0" autoLine="0" autoPict="0">
                <anchor moveWithCells="1">
                  <from>
                    <xdr:col>7</xdr:col>
                    <xdr:colOff>0</xdr:colOff>
                    <xdr:row>111</xdr:row>
                    <xdr:rowOff>0</xdr:rowOff>
                  </from>
                  <to>
                    <xdr:col>8</xdr:col>
                    <xdr:colOff>38100</xdr:colOff>
                    <xdr:row>112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" r:id="rId117" name="Check Box 112">
              <controlPr defaultSize="0" autoFill="0" autoLine="0" autoPict="0">
                <anchor moveWithCells="1">
                  <from>
                    <xdr:col>7</xdr:col>
                    <xdr:colOff>0</xdr:colOff>
                    <xdr:row>112</xdr:row>
                    <xdr:rowOff>0</xdr:rowOff>
                  </from>
                  <to>
                    <xdr:col>8</xdr:col>
                    <xdr:colOff>38100</xdr:colOff>
                    <xdr:row>113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3" r:id="rId118" name="Check Box 113">
              <controlPr defaultSize="0" autoFill="0" autoLine="0" autoPict="0">
                <anchor moveWithCells="1">
                  <from>
                    <xdr:col>7</xdr:col>
                    <xdr:colOff>0</xdr:colOff>
                    <xdr:row>113</xdr:row>
                    <xdr:rowOff>0</xdr:rowOff>
                  </from>
                  <to>
                    <xdr:col>8</xdr:col>
                    <xdr:colOff>38100</xdr:colOff>
                    <xdr:row>114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4" r:id="rId119" name="Check Box 114">
              <controlPr defaultSize="0" autoFill="0" autoLine="0" autoPict="0">
                <anchor moveWithCells="1">
                  <from>
                    <xdr:col>7</xdr:col>
                    <xdr:colOff>0</xdr:colOff>
                    <xdr:row>114</xdr:row>
                    <xdr:rowOff>0</xdr:rowOff>
                  </from>
                  <to>
                    <xdr:col>8</xdr:col>
                    <xdr:colOff>38100</xdr:colOff>
                    <xdr:row>115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5" r:id="rId120" name="Check Box 115">
              <controlPr defaultSize="0" autoFill="0" autoLine="0" autoPict="0">
                <anchor moveWithCells="1">
                  <from>
                    <xdr:col>7</xdr:col>
                    <xdr:colOff>0</xdr:colOff>
                    <xdr:row>115</xdr:row>
                    <xdr:rowOff>0</xdr:rowOff>
                  </from>
                  <to>
                    <xdr:col>8</xdr:col>
                    <xdr:colOff>38100</xdr:colOff>
                    <xdr:row>116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6" r:id="rId121" name="Check Box 116">
              <controlPr defaultSize="0" autoFill="0" autoLine="0" autoPict="0">
                <anchor moveWithCells="1">
                  <from>
                    <xdr:col>7</xdr:col>
                    <xdr:colOff>0</xdr:colOff>
                    <xdr:row>116</xdr:row>
                    <xdr:rowOff>0</xdr:rowOff>
                  </from>
                  <to>
                    <xdr:col>8</xdr:col>
                    <xdr:colOff>38100</xdr:colOff>
                    <xdr:row>117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7" r:id="rId122" name="Check Box 117">
              <controlPr defaultSize="0" autoFill="0" autoLine="0" autoPict="0">
                <anchor moveWithCells="1">
                  <from>
                    <xdr:col>7</xdr:col>
                    <xdr:colOff>0</xdr:colOff>
                    <xdr:row>117</xdr:row>
                    <xdr:rowOff>0</xdr:rowOff>
                  </from>
                  <to>
                    <xdr:col>8</xdr:col>
                    <xdr:colOff>38100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8" r:id="rId123" name="Check Box 118">
              <controlPr defaultSize="0" autoFill="0" autoLine="0" autoPict="0">
                <anchor moveWithCells="1">
                  <from>
                    <xdr:col>7</xdr:col>
                    <xdr:colOff>0</xdr:colOff>
                    <xdr:row>118</xdr:row>
                    <xdr:rowOff>0</xdr:rowOff>
                  </from>
                  <to>
                    <xdr:col>8</xdr:col>
                    <xdr:colOff>38100</xdr:colOff>
                    <xdr:row>119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9" r:id="rId124" name="Check Box 119">
              <controlPr defaultSize="0" autoFill="0" autoLine="0" autoPict="0">
                <anchor moveWithCells="1">
                  <from>
                    <xdr:col>7</xdr:col>
                    <xdr:colOff>0</xdr:colOff>
                    <xdr:row>119</xdr:row>
                    <xdr:rowOff>0</xdr:rowOff>
                  </from>
                  <to>
                    <xdr:col>8</xdr:col>
                    <xdr:colOff>38100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0" r:id="rId125" name="Check Box 120">
              <controlPr defaultSize="0" autoFill="0" autoLine="0" autoPict="0">
                <anchor moveWithCells="1">
                  <from>
                    <xdr:col>7</xdr:col>
                    <xdr:colOff>0</xdr:colOff>
                    <xdr:row>120</xdr:row>
                    <xdr:rowOff>0</xdr:rowOff>
                  </from>
                  <to>
                    <xdr:col>8</xdr:col>
                    <xdr:colOff>38100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1" r:id="rId126" name="Check Box 121">
              <controlPr defaultSize="0" autoFill="0" autoLine="0" autoPict="0">
                <anchor moveWithCells="1">
                  <from>
                    <xdr:col>7</xdr:col>
                    <xdr:colOff>0</xdr:colOff>
                    <xdr:row>121</xdr:row>
                    <xdr:rowOff>0</xdr:rowOff>
                  </from>
                  <to>
                    <xdr:col>8</xdr:col>
                    <xdr:colOff>38100</xdr:colOff>
                    <xdr:row>122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2" r:id="rId127" name="Check Box 122">
              <controlPr defaultSize="0" autoFill="0" autoLine="0" autoPict="0">
                <anchor moveWithCells="1">
                  <from>
                    <xdr:col>7</xdr:col>
                    <xdr:colOff>0</xdr:colOff>
                    <xdr:row>122</xdr:row>
                    <xdr:rowOff>0</xdr:rowOff>
                  </from>
                  <to>
                    <xdr:col>8</xdr:col>
                    <xdr:colOff>38100</xdr:colOff>
                    <xdr:row>123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3" r:id="rId128" name="Check Box 123">
              <controlPr defaultSize="0" autoFill="0" autoLine="0" autoPict="0">
                <anchor moveWithCells="1">
                  <from>
                    <xdr:col>7</xdr:col>
                    <xdr:colOff>0</xdr:colOff>
                    <xdr:row>123</xdr:row>
                    <xdr:rowOff>0</xdr:rowOff>
                  </from>
                  <to>
                    <xdr:col>8</xdr:col>
                    <xdr:colOff>38100</xdr:colOff>
                    <xdr:row>124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4" r:id="rId129" name="Check Box 124">
              <controlPr defaultSize="0" autoFill="0" autoLine="0" autoPict="0">
                <anchor mov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8</xdr:col>
                    <xdr:colOff>38100</xdr:colOff>
                    <xdr:row>125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5" r:id="rId130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125</xdr:row>
                    <xdr:rowOff>0</xdr:rowOff>
                  </from>
                  <to>
                    <xdr:col>8</xdr:col>
                    <xdr:colOff>38100</xdr:colOff>
                    <xdr:row>126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6" r:id="rId131" name="Check Box 126">
              <controlPr defaultSize="0" autoFill="0" autoLine="0" autoPict="0">
                <anchor moveWithCells="1">
                  <from>
                    <xdr:col>7</xdr:col>
                    <xdr:colOff>0</xdr:colOff>
                    <xdr:row>126</xdr:row>
                    <xdr:rowOff>0</xdr:rowOff>
                  </from>
                  <to>
                    <xdr:col>8</xdr:col>
                    <xdr:colOff>38100</xdr:colOff>
                    <xdr:row>127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7" r:id="rId132" name="Check Box 127">
              <controlPr defaultSize="0" autoFill="0" autoLine="0" autoPict="0">
                <anchor moveWithCells="1">
                  <from>
                    <xdr:col>7</xdr:col>
                    <xdr:colOff>0</xdr:colOff>
                    <xdr:row>127</xdr:row>
                    <xdr:rowOff>0</xdr:rowOff>
                  </from>
                  <to>
                    <xdr:col>8</xdr:col>
                    <xdr:colOff>38100</xdr:colOff>
                    <xdr:row>128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8" r:id="rId133" name="Check Box 128">
              <controlPr defaultSize="0" autoFill="0" autoLine="0" autoPict="0">
                <anchor moveWithCells="1">
                  <from>
                    <xdr:col>7</xdr:col>
                    <xdr:colOff>0</xdr:colOff>
                    <xdr:row>128</xdr:row>
                    <xdr:rowOff>0</xdr:rowOff>
                  </from>
                  <to>
                    <xdr:col>8</xdr:col>
                    <xdr:colOff>38100</xdr:colOff>
                    <xdr:row>129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9" r:id="rId134" name="Check Box 129">
              <controlPr defaultSize="0" autoFill="0" autoLine="0" autoPict="0">
                <anchor moveWithCells="1">
                  <from>
                    <xdr:col>7</xdr:col>
                    <xdr:colOff>0</xdr:colOff>
                    <xdr:row>129</xdr:row>
                    <xdr:rowOff>0</xdr:rowOff>
                  </from>
                  <to>
                    <xdr:col>8</xdr:col>
                    <xdr:colOff>38100</xdr:colOff>
                    <xdr:row>130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3">
    <tabColor theme="8" tint="0.59999389629810485"/>
  </sheetPr>
  <dimension ref="B1:R55"/>
  <sheetViews>
    <sheetView showGridLines="0" zoomScale="90" zoomScaleNormal="90" workbookViewId="0">
      <selection activeCell="D13" sqref="D13"/>
    </sheetView>
  </sheetViews>
  <sheetFormatPr baseColWidth="10" defaultColWidth="11.42578125" defaultRowHeight="12.75" x14ac:dyDescent="0.2"/>
  <cols>
    <col min="1" max="1" width="4" style="11" customWidth="1"/>
    <col min="2" max="2" width="25" style="11" customWidth="1"/>
    <col min="3" max="3" width="12" style="11" customWidth="1"/>
    <col min="4" max="4" width="3.140625" style="11" customWidth="1"/>
    <col min="5" max="5" width="11" style="11" hidden="1" customWidth="1"/>
    <col min="6" max="6" width="3" style="11" customWidth="1"/>
    <col min="7" max="7" width="26.7109375" style="11" customWidth="1"/>
    <col min="8" max="8" width="12" style="11" customWidth="1"/>
    <col min="9" max="9" width="3.140625" style="11" customWidth="1"/>
    <col min="10" max="10" width="8" style="11" hidden="1" customWidth="1"/>
    <col min="11" max="11" width="3" style="11" customWidth="1"/>
    <col min="12" max="12" width="28.28515625" style="11" customWidth="1"/>
    <col min="13" max="13" width="12" style="11" customWidth="1"/>
    <col min="14" max="14" width="4.42578125" style="11" customWidth="1"/>
    <col min="15" max="15" width="5.28515625" style="11" customWidth="1"/>
    <col min="16" max="16" width="28.5703125" style="11" customWidth="1"/>
    <col min="17" max="17" width="14.7109375" style="11" customWidth="1"/>
    <col min="18" max="18" width="4.85546875" style="11" customWidth="1"/>
    <col min="19" max="19" width="25" style="11" customWidth="1"/>
    <col min="20" max="16384" width="11.42578125" style="11"/>
  </cols>
  <sheetData>
    <row r="1" spans="2:18" x14ac:dyDescent="0.2">
      <c r="B1" s="144" t="s">
        <v>63</v>
      </c>
      <c r="R1" s="146" t="s">
        <v>64</v>
      </c>
    </row>
    <row r="2" spans="2:18" x14ac:dyDescent="0.2">
      <c r="N2" s="57"/>
      <c r="O2" s="58"/>
      <c r="P2" s="59"/>
      <c r="Q2" s="59"/>
      <c r="R2" s="60"/>
    </row>
    <row r="3" spans="2:18" ht="28.5" customHeight="1" x14ac:dyDescent="0.2">
      <c r="B3" s="61" t="s">
        <v>4</v>
      </c>
      <c r="C3" s="62">
        <v>46113</v>
      </c>
      <c r="D3" s="63"/>
      <c r="E3" s="64"/>
      <c r="F3" s="65"/>
      <c r="G3" s="66" t="s">
        <v>18</v>
      </c>
      <c r="H3" s="67"/>
      <c r="I3" s="68"/>
      <c r="J3" s="69"/>
      <c r="K3" s="65"/>
      <c r="L3" s="138" t="s">
        <v>62</v>
      </c>
      <c r="M3" s="139">
        <f>'SUIVI EPARGNE'!C15</f>
        <v>49106.859999999993</v>
      </c>
      <c r="N3" s="71"/>
      <c r="O3" s="72"/>
      <c r="P3" s="246" t="s">
        <v>47</v>
      </c>
      <c r="Q3" s="247"/>
      <c r="R3" s="73"/>
    </row>
    <row r="4" spans="2:18" ht="11.25" customHeight="1" x14ac:dyDescent="0.2">
      <c r="B4" s="64"/>
      <c r="C4" s="64"/>
      <c r="D4" s="64"/>
      <c r="E4" s="64"/>
      <c r="F4" s="65"/>
      <c r="G4" s="69"/>
      <c r="H4" s="69"/>
      <c r="I4" s="69"/>
      <c r="J4" s="69"/>
      <c r="K4" s="65"/>
      <c r="L4" s="70"/>
      <c r="M4" s="74"/>
      <c r="N4" s="75"/>
      <c r="O4" s="72"/>
      <c r="P4" s="76"/>
      <c r="Q4" s="76"/>
      <c r="R4" s="73"/>
    </row>
    <row r="5" spans="2:18" ht="12.2" customHeight="1" x14ac:dyDescent="0.2">
      <c r="B5" s="248" t="s">
        <v>11</v>
      </c>
      <c r="C5" s="249"/>
      <c r="D5" s="77"/>
      <c r="E5" s="64"/>
      <c r="F5" s="65"/>
      <c r="G5" s="250" t="s">
        <v>22</v>
      </c>
      <c r="H5" s="251"/>
      <c r="J5" s="164"/>
      <c r="K5" s="42"/>
      <c r="N5" s="78"/>
      <c r="O5" s="72"/>
      <c r="P5" s="240" t="s">
        <v>12</v>
      </c>
      <c r="Q5" s="241"/>
      <c r="R5" s="79"/>
    </row>
    <row r="6" spans="2:18" ht="12.2" customHeight="1" x14ac:dyDescent="0.2">
      <c r="B6" s="80" t="s">
        <v>352</v>
      </c>
      <c r="C6" s="81">
        <v>6659.23</v>
      </c>
      <c r="D6" s="82"/>
      <c r="E6" s="64"/>
      <c r="F6" s="65"/>
      <c r="G6" s="83" t="s">
        <v>5</v>
      </c>
      <c r="H6" s="123">
        <f>C9</f>
        <v>30528.17</v>
      </c>
      <c r="J6" s="165"/>
      <c r="N6" s="84"/>
      <c r="O6" s="72"/>
      <c r="P6" s="85"/>
      <c r="Q6" s="86"/>
      <c r="R6" s="87"/>
    </row>
    <row r="7" spans="2:18" ht="12.2" customHeight="1" x14ac:dyDescent="0.2">
      <c r="B7" s="80" t="s">
        <v>353</v>
      </c>
      <c r="C7" s="81">
        <v>11848.57</v>
      </c>
      <c r="D7" s="82"/>
      <c r="E7" s="64"/>
      <c r="F7" s="65"/>
      <c r="G7" s="83" t="s">
        <v>8</v>
      </c>
      <c r="H7" s="123">
        <f>C49</f>
        <v>0</v>
      </c>
      <c r="J7" s="165"/>
      <c r="N7" s="84"/>
      <c r="O7" s="72"/>
      <c r="P7" s="88" t="s">
        <v>46</v>
      </c>
      <c r="Q7" s="127">
        <f>H3+C48-H51</f>
        <v>2865.8700000000008</v>
      </c>
      <c r="R7" s="89"/>
    </row>
    <row r="8" spans="2:18" ht="12.2" customHeight="1" x14ac:dyDescent="0.2">
      <c r="B8" s="80" t="s">
        <v>354</v>
      </c>
      <c r="C8" s="81">
        <v>12020.37</v>
      </c>
      <c r="D8" s="82"/>
      <c r="E8" s="90"/>
      <c r="F8" s="65"/>
      <c r="G8" s="83" t="s">
        <v>7</v>
      </c>
      <c r="H8" s="123">
        <f>H52+M43</f>
        <v>738.42000000000007</v>
      </c>
      <c r="J8" s="165"/>
      <c r="N8" s="84"/>
      <c r="O8" s="72"/>
      <c r="P8" s="85" t="s">
        <v>19</v>
      </c>
      <c r="Q8" s="128">
        <f>Q7-SUM(Q11:Q24)</f>
        <v>245.8700000000008</v>
      </c>
      <c r="R8" s="87"/>
    </row>
    <row r="9" spans="2:18" ht="12.2" customHeight="1" x14ac:dyDescent="0.2">
      <c r="B9" s="92" t="s">
        <v>14</v>
      </c>
      <c r="C9" s="125">
        <f>SUM(C6:D8)</f>
        <v>30528.17</v>
      </c>
      <c r="D9" s="93"/>
      <c r="E9" s="90"/>
      <c r="F9" s="65"/>
      <c r="G9" s="94" t="s">
        <v>13</v>
      </c>
      <c r="H9" s="124">
        <f>H6+H7-H8</f>
        <v>29789.75</v>
      </c>
      <c r="J9" s="166"/>
      <c r="N9" s="95"/>
      <c r="O9" s="72"/>
      <c r="P9" s="85"/>
      <c r="Q9" s="91"/>
      <c r="R9" s="87"/>
    </row>
    <row r="10" spans="2:18" ht="11.25" customHeight="1" x14ac:dyDescent="0.2">
      <c r="N10" s="57"/>
      <c r="O10" s="72"/>
      <c r="P10" s="142" t="s">
        <v>21</v>
      </c>
      <c r="Q10" s="142" t="s">
        <v>2</v>
      </c>
      <c r="R10" s="96"/>
    </row>
    <row r="11" spans="2:18" s="42" customFormat="1" ht="11.25" customHeight="1" x14ac:dyDescent="0.25">
      <c r="B11" s="310" t="s">
        <v>0</v>
      </c>
      <c r="C11" s="310"/>
      <c r="D11" s="97"/>
      <c r="E11" s="98"/>
      <c r="F11" s="99"/>
      <c r="G11" s="309" t="s">
        <v>3</v>
      </c>
      <c r="H11" s="309"/>
      <c r="I11" s="100"/>
      <c r="J11" s="101"/>
      <c r="K11" s="99"/>
      <c r="L11" s="256" t="s">
        <v>34</v>
      </c>
      <c r="M11" s="257"/>
      <c r="N11" s="102"/>
      <c r="O11" s="103"/>
      <c r="P11" s="43" t="s">
        <v>204</v>
      </c>
      <c r="Q11" s="147">
        <v>800</v>
      </c>
      <c r="R11" s="87"/>
    </row>
    <row r="12" spans="2:18" ht="11.25" customHeight="1" x14ac:dyDescent="0.2">
      <c r="B12" s="104" t="s">
        <v>1</v>
      </c>
      <c r="C12" s="104" t="s">
        <v>2</v>
      </c>
      <c r="D12" s="42"/>
      <c r="E12" s="104" t="s">
        <v>15</v>
      </c>
      <c r="G12" s="104" t="s">
        <v>1</v>
      </c>
      <c r="H12" s="104" t="s">
        <v>2</v>
      </c>
      <c r="I12" s="42"/>
      <c r="J12" s="104" t="s">
        <v>15</v>
      </c>
      <c r="L12" s="104" t="s">
        <v>1</v>
      </c>
      <c r="M12" s="104" t="s">
        <v>2</v>
      </c>
      <c r="N12" s="105"/>
      <c r="O12" s="72"/>
      <c r="P12" s="44" t="s">
        <v>228</v>
      </c>
      <c r="Q12" s="45">
        <v>60</v>
      </c>
      <c r="R12" s="87"/>
    </row>
    <row r="13" spans="2:18" ht="11.25" customHeight="1" x14ac:dyDescent="0.2">
      <c r="B13" s="106" t="s">
        <v>224</v>
      </c>
      <c r="C13" s="107">
        <v>3859</v>
      </c>
      <c r="D13" s="108" t="b">
        <v>1</v>
      </c>
      <c r="E13" s="215">
        <f>IF(D13=FALSE,C13,0)</f>
        <v>0</v>
      </c>
      <c r="G13" s="106" t="s">
        <v>236</v>
      </c>
      <c r="H13" s="107">
        <v>1207.8</v>
      </c>
      <c r="I13" s="109" t="b">
        <v>1</v>
      </c>
      <c r="J13" s="215">
        <f>IF(I13=FALSE,H13,0)</f>
        <v>0</v>
      </c>
      <c r="L13" s="26" t="str">
        <f>IF(OR('AVRIL - SUIVI ENVELOPPES'!J8="",'AVRIL - SUIVI ENVELOPPES'!J8="(vide)",'AVRIL - SUIVI ENVELOPPES'!J8="Total général",'AVRIL - SUIVI ENVELOPPES'!J8="Grand total"),"",(IF(OR('AVRIL - SUIVI ENVELOPPES'!J8&lt;&gt;"",'AVRIL - SUIVI ENVELOPPES'!J8&lt;&gt;"(vide)",'AVRIL - SUIVI ENVELOPPES'!J8&lt;&gt;"Total général",'AVRIL - SUIVI ENVELOPPES'!J8&lt;&gt;"Grand total"),'AVRIL - SUIVI ENVELOPPES'!J8,"")))</f>
        <v>Zoo jumeaux</v>
      </c>
      <c r="M13" s="120">
        <f>IF(L13="","",'AVRIL - SUIVI ENVELOPPES'!K8)</f>
        <v>10</v>
      </c>
      <c r="N13" s="110"/>
      <c r="O13" s="72"/>
      <c r="P13" s="44" t="s">
        <v>229</v>
      </c>
      <c r="Q13" s="45">
        <v>180</v>
      </c>
      <c r="R13" s="87"/>
    </row>
    <row r="14" spans="2:18" ht="11.25" customHeight="1" x14ac:dyDescent="0.2">
      <c r="B14" s="106" t="s">
        <v>225</v>
      </c>
      <c r="C14" s="107">
        <v>2962.51</v>
      </c>
      <c r="D14" s="108" t="b">
        <v>1</v>
      </c>
      <c r="E14" s="215">
        <f t="shared" ref="E14:E41" si="0">IF(D14=FALSE,C14,0)</f>
        <v>0</v>
      </c>
      <c r="G14" s="106" t="s">
        <v>237</v>
      </c>
      <c r="H14" s="107">
        <v>272</v>
      </c>
      <c r="I14" s="109" t="b">
        <v>1</v>
      </c>
      <c r="J14" s="215">
        <f t="shared" ref="J14:J41" si="1">IF(I14=FALSE,H14,0)</f>
        <v>0</v>
      </c>
      <c r="L14" s="26" t="str">
        <f>IF(OR('AVRIL - SUIVI ENVELOPPES'!J9="",'AVRIL - SUIVI ENVELOPPES'!J9="(vide)",'AVRIL - SUIVI ENVELOPPES'!J9="Total général",'AVRIL - SUIVI ENVELOPPES'!J9="Grand total"),"",(IF(OR('AVRIL - SUIVI ENVELOPPES'!J9&lt;&gt;"",'AVRIL - SUIVI ENVELOPPES'!J9&lt;&gt;"(vide)",'AVRIL - SUIVI ENVELOPPES'!J9&lt;&gt;"Total général",'AVRIL - SUIVI ENVELOPPES'!J9&lt;&gt;"Grand total"),'AVRIL - SUIVI ENVELOPPES'!J9,"")))</f>
        <v/>
      </c>
      <c r="M14" s="120" t="str">
        <f>IF(L14="","",'AVRIL - SUIVI ENVELOPPES'!K9)</f>
        <v/>
      </c>
      <c r="N14" s="110"/>
      <c r="O14" s="72"/>
      <c r="P14" s="44" t="s">
        <v>230</v>
      </c>
      <c r="Q14" s="45">
        <v>230</v>
      </c>
      <c r="R14" s="87"/>
    </row>
    <row r="15" spans="2:18" ht="11.25" customHeight="1" x14ac:dyDescent="0.2">
      <c r="B15" s="106" t="s">
        <v>226</v>
      </c>
      <c r="C15" s="107">
        <v>0</v>
      </c>
      <c r="D15" s="108" t="b">
        <v>0</v>
      </c>
      <c r="E15" s="215">
        <f t="shared" si="0"/>
        <v>0</v>
      </c>
      <c r="G15" s="106" t="s">
        <v>238</v>
      </c>
      <c r="H15" s="107">
        <v>132</v>
      </c>
      <c r="I15" s="109" t="b">
        <v>1</v>
      </c>
      <c r="J15" s="215">
        <f t="shared" si="1"/>
        <v>0</v>
      </c>
      <c r="L15" s="26" t="str">
        <f>IF(OR('AVRIL - SUIVI ENVELOPPES'!J10="",'AVRIL - SUIVI ENVELOPPES'!J10="(vide)",'AVRIL - SUIVI ENVELOPPES'!J10="Total général",'AVRIL - SUIVI ENVELOPPES'!J10="Grand total"),"",(IF(OR('AVRIL - SUIVI ENVELOPPES'!J10&lt;&gt;"",'AVRIL - SUIVI ENVELOPPES'!J10&lt;&gt;"(vide)",'AVRIL - SUIVI ENVELOPPES'!J10&lt;&gt;"Total général",'AVRIL - SUIVI ENVELOPPES'!J10&lt;&gt;"Grand total"),'AVRIL - SUIVI ENVELOPPES'!J10,"")))</f>
        <v/>
      </c>
      <c r="M15" s="120" t="str">
        <f>IF(L15="","",'AVRIL - SUIVI ENVELOPPES'!K10)</f>
        <v/>
      </c>
      <c r="N15" s="110"/>
      <c r="O15" s="72"/>
      <c r="P15" s="44" t="s">
        <v>206</v>
      </c>
      <c r="Q15" s="45">
        <v>100</v>
      </c>
      <c r="R15" s="87"/>
    </row>
    <row r="16" spans="2:18" ht="11.25" customHeight="1" x14ac:dyDescent="0.2">
      <c r="B16" s="106" t="s">
        <v>227</v>
      </c>
      <c r="C16" s="107">
        <v>172.29</v>
      </c>
      <c r="D16" s="108" t="b">
        <v>1</v>
      </c>
      <c r="E16" s="215">
        <f t="shared" si="0"/>
        <v>0</v>
      </c>
      <c r="G16" s="106" t="s">
        <v>239</v>
      </c>
      <c r="H16" s="107">
        <v>54</v>
      </c>
      <c r="I16" s="109" t="b">
        <v>1</v>
      </c>
      <c r="J16" s="215">
        <f t="shared" si="1"/>
        <v>0</v>
      </c>
      <c r="L16" s="26" t="str">
        <f>IF(OR('AVRIL - SUIVI ENVELOPPES'!J11="",'AVRIL - SUIVI ENVELOPPES'!J11="(vide)",'AVRIL - SUIVI ENVELOPPES'!J11="Total général",'AVRIL - SUIVI ENVELOPPES'!J11="Grand total"),"",(IF(OR('AVRIL - SUIVI ENVELOPPES'!J11&lt;&gt;"",'AVRIL - SUIVI ENVELOPPES'!J11&lt;&gt;"(vide)",'AVRIL - SUIVI ENVELOPPES'!J11&lt;&gt;"Total général",'AVRIL - SUIVI ENVELOPPES'!J11&lt;&gt;"Grand total"),'AVRIL - SUIVI ENVELOPPES'!J11,"")))</f>
        <v/>
      </c>
      <c r="M16" s="120" t="str">
        <f>IF(L16="","",'AVRIL - SUIVI ENVELOPPES'!K11)</f>
        <v/>
      </c>
      <c r="N16" s="110"/>
      <c r="O16" s="72"/>
      <c r="P16" s="44" t="s">
        <v>207</v>
      </c>
      <c r="Q16" s="45">
        <v>300</v>
      </c>
      <c r="R16" s="87"/>
    </row>
    <row r="17" spans="2:18" ht="11.25" customHeight="1" x14ac:dyDescent="0.2">
      <c r="B17" s="106"/>
      <c r="C17" s="107"/>
      <c r="D17" s="108" t="b">
        <v>0</v>
      </c>
      <c r="E17" s="215">
        <f t="shared" si="0"/>
        <v>0</v>
      </c>
      <c r="G17" s="106" t="s">
        <v>240</v>
      </c>
      <c r="H17" s="107">
        <v>70</v>
      </c>
      <c r="I17" s="109" t="b">
        <v>1</v>
      </c>
      <c r="J17" s="215">
        <f t="shared" si="1"/>
        <v>0</v>
      </c>
      <c r="L17" s="26" t="str">
        <f>IF(OR('AVRIL - SUIVI ENVELOPPES'!J12="",'AVRIL - SUIVI ENVELOPPES'!J12="(vide)",'AVRIL - SUIVI ENVELOPPES'!J12="Total général",'AVRIL - SUIVI ENVELOPPES'!J12="Grand total"),"",(IF(OR('AVRIL - SUIVI ENVELOPPES'!J12&lt;&gt;"",'AVRIL - SUIVI ENVELOPPES'!J12&lt;&gt;"(vide)",'AVRIL - SUIVI ENVELOPPES'!J12&lt;&gt;"Total général",'AVRIL - SUIVI ENVELOPPES'!J12&lt;&gt;"Grand total"),'AVRIL - SUIVI ENVELOPPES'!J12,"")))</f>
        <v/>
      </c>
      <c r="M17" s="120" t="str">
        <f>IF(L17="","",'AVRIL - SUIVI ENVELOPPES'!K12)</f>
        <v/>
      </c>
      <c r="N17" s="110"/>
      <c r="O17" s="72"/>
      <c r="P17" s="44" t="s">
        <v>205</v>
      </c>
      <c r="Q17" s="45">
        <v>200</v>
      </c>
      <c r="R17" s="87"/>
    </row>
    <row r="18" spans="2:18" ht="11.25" customHeight="1" x14ac:dyDescent="0.2">
      <c r="B18" s="106"/>
      <c r="C18" s="107"/>
      <c r="D18" s="108" t="b">
        <v>0</v>
      </c>
      <c r="E18" s="215">
        <f t="shared" si="0"/>
        <v>0</v>
      </c>
      <c r="G18" s="106" t="s">
        <v>241</v>
      </c>
      <c r="H18" s="107">
        <v>82.73</v>
      </c>
      <c r="I18" s="109" t="b">
        <v>1</v>
      </c>
      <c r="J18" s="215">
        <f t="shared" si="1"/>
        <v>0</v>
      </c>
      <c r="L18" s="26" t="str">
        <f>IF(OR('AVRIL - SUIVI ENVELOPPES'!J13="",'AVRIL - SUIVI ENVELOPPES'!J13="(vide)",'AVRIL - SUIVI ENVELOPPES'!J13="Total général",'AVRIL - SUIVI ENVELOPPES'!J13="Grand total"),"",(IF(OR('AVRIL - SUIVI ENVELOPPES'!J13&lt;&gt;"",'AVRIL - SUIVI ENVELOPPES'!J13&lt;&gt;"(vide)",'AVRIL - SUIVI ENVELOPPES'!J13&lt;&gt;"Total général",'AVRIL - SUIVI ENVELOPPES'!J13&lt;&gt;"Grand total"),'AVRIL - SUIVI ENVELOPPES'!J13,"")))</f>
        <v/>
      </c>
      <c r="M18" s="120" t="str">
        <f>IF(L18="","",'AVRIL - SUIVI ENVELOPPES'!K13)</f>
        <v/>
      </c>
      <c r="N18" s="110"/>
      <c r="O18" s="72"/>
      <c r="P18" s="44" t="s">
        <v>208</v>
      </c>
      <c r="Q18" s="45">
        <v>150</v>
      </c>
      <c r="R18" s="87"/>
    </row>
    <row r="19" spans="2:18" ht="11.25" customHeight="1" x14ac:dyDescent="0.2">
      <c r="B19" s="106"/>
      <c r="C19" s="107"/>
      <c r="D19" s="108" t="b">
        <v>0</v>
      </c>
      <c r="E19" s="215">
        <f t="shared" si="0"/>
        <v>0</v>
      </c>
      <c r="G19" s="106" t="s">
        <v>242</v>
      </c>
      <c r="H19" s="107">
        <v>98.43</v>
      </c>
      <c r="I19" s="109" t="b">
        <v>0</v>
      </c>
      <c r="J19" s="215">
        <f t="shared" si="1"/>
        <v>98.43</v>
      </c>
      <c r="L19" s="26" t="str">
        <f>IF(OR('AVRIL - SUIVI ENVELOPPES'!J14="",'AVRIL - SUIVI ENVELOPPES'!J14="(vide)",'AVRIL - SUIVI ENVELOPPES'!J14="Total général",'AVRIL - SUIVI ENVELOPPES'!J14="Grand total"),"",(IF(OR('AVRIL - SUIVI ENVELOPPES'!J14&lt;&gt;"",'AVRIL - SUIVI ENVELOPPES'!J14&lt;&gt;"(vide)",'AVRIL - SUIVI ENVELOPPES'!J14&lt;&gt;"Total général",'AVRIL - SUIVI ENVELOPPES'!J14&lt;&gt;"Grand total"),'AVRIL - SUIVI ENVELOPPES'!J14,"")))</f>
        <v/>
      </c>
      <c r="M19" s="120" t="str">
        <f>IF(L19="","",'AVRIL - SUIVI ENVELOPPES'!K14)</f>
        <v/>
      </c>
      <c r="N19" s="110"/>
      <c r="O19" s="72"/>
      <c r="P19" s="44" t="s">
        <v>231</v>
      </c>
      <c r="Q19" s="45">
        <v>100</v>
      </c>
      <c r="R19" s="87"/>
    </row>
    <row r="20" spans="2:18" ht="11.25" customHeight="1" x14ac:dyDescent="0.2">
      <c r="B20" s="106"/>
      <c r="C20" s="107"/>
      <c r="D20" s="108"/>
      <c r="E20" s="215">
        <f t="shared" si="0"/>
        <v>0</v>
      </c>
      <c r="G20" s="106" t="s">
        <v>243</v>
      </c>
      <c r="H20" s="107">
        <v>50.55</v>
      </c>
      <c r="I20" s="109" t="b">
        <v>1</v>
      </c>
      <c r="J20" s="215">
        <f t="shared" si="1"/>
        <v>0</v>
      </c>
      <c r="L20" s="26" t="str">
        <f>IF(OR('AVRIL - SUIVI ENVELOPPES'!J15="",'AVRIL - SUIVI ENVELOPPES'!J15="(vide)",'AVRIL - SUIVI ENVELOPPES'!J15="Total général",'AVRIL - SUIVI ENVELOPPES'!J15="Grand total"),"",(IF(OR('AVRIL - SUIVI ENVELOPPES'!J15&lt;&gt;"",'AVRIL - SUIVI ENVELOPPES'!J15&lt;&gt;"(vide)",'AVRIL - SUIVI ENVELOPPES'!J15&lt;&gt;"Total général",'AVRIL - SUIVI ENVELOPPES'!J15&lt;&gt;"Grand total"),'AVRIL - SUIVI ENVELOPPES'!J15,"")))</f>
        <v/>
      </c>
      <c r="M20" s="120" t="str">
        <f>IF(L20="","",'AVRIL - SUIVI ENVELOPPES'!K15)</f>
        <v/>
      </c>
      <c r="N20" s="110"/>
      <c r="O20" s="72"/>
      <c r="P20" s="44" t="s">
        <v>232</v>
      </c>
      <c r="Q20" s="45">
        <v>200</v>
      </c>
      <c r="R20" s="87"/>
    </row>
    <row r="21" spans="2:18" ht="11.25" customHeight="1" x14ac:dyDescent="0.2">
      <c r="B21" s="106"/>
      <c r="C21" s="107"/>
      <c r="D21" s="108"/>
      <c r="E21" s="215">
        <f t="shared" si="0"/>
        <v>0</v>
      </c>
      <c r="G21" s="106" t="s">
        <v>244</v>
      </c>
      <c r="H21" s="107">
        <v>13.8</v>
      </c>
      <c r="I21" s="109" t="b">
        <v>1</v>
      </c>
      <c r="J21" s="215">
        <f t="shared" si="1"/>
        <v>0</v>
      </c>
      <c r="L21" s="26" t="str">
        <f>IF(OR('AVRIL - SUIVI ENVELOPPES'!J16="",'AVRIL - SUIVI ENVELOPPES'!J16="(vide)",'AVRIL - SUIVI ENVELOPPES'!J16="Total général",'AVRIL - SUIVI ENVELOPPES'!J16="Grand total"),"",(IF(OR('AVRIL - SUIVI ENVELOPPES'!J16&lt;&gt;"",'AVRIL - SUIVI ENVELOPPES'!J16&lt;&gt;"(vide)",'AVRIL - SUIVI ENVELOPPES'!J16&lt;&gt;"Total général",'AVRIL - SUIVI ENVELOPPES'!J16&lt;&gt;"Grand total"),'AVRIL - SUIVI ENVELOPPES'!J16,"")))</f>
        <v/>
      </c>
      <c r="M21" s="120" t="str">
        <f>IF(L21="","",'AVRIL - SUIVI ENVELOPPES'!K16)</f>
        <v/>
      </c>
      <c r="N21" s="110"/>
      <c r="O21" s="72"/>
      <c r="P21" s="44" t="s">
        <v>233</v>
      </c>
      <c r="Q21" s="45">
        <v>150</v>
      </c>
      <c r="R21" s="87"/>
    </row>
    <row r="22" spans="2:18" ht="11.25" customHeight="1" x14ac:dyDescent="0.2">
      <c r="B22" s="106"/>
      <c r="C22" s="107"/>
      <c r="D22" s="108"/>
      <c r="E22" s="215">
        <f t="shared" si="0"/>
        <v>0</v>
      </c>
      <c r="G22" s="106" t="s">
        <v>245</v>
      </c>
      <c r="H22" s="107">
        <v>277</v>
      </c>
      <c r="I22" s="109" t="b">
        <v>1</v>
      </c>
      <c r="J22" s="215">
        <f t="shared" si="1"/>
        <v>0</v>
      </c>
      <c r="L22" s="26" t="str">
        <f>IF(OR('AVRIL - SUIVI ENVELOPPES'!J17="",'AVRIL - SUIVI ENVELOPPES'!J17="(vide)",'AVRIL - SUIVI ENVELOPPES'!J17="Total général",'AVRIL - SUIVI ENVELOPPES'!J17="Grand total"),"",(IF(OR('AVRIL - SUIVI ENVELOPPES'!J17&lt;&gt;"",'AVRIL - SUIVI ENVELOPPES'!J17&lt;&gt;"(vide)",'AVRIL - SUIVI ENVELOPPES'!J17&lt;&gt;"Total général",'AVRIL - SUIVI ENVELOPPES'!J17&lt;&gt;"Grand total"),'AVRIL - SUIVI ENVELOPPES'!J17,"")))</f>
        <v/>
      </c>
      <c r="M22" s="120" t="str">
        <f>IF(L22="","",'AVRIL - SUIVI ENVELOPPES'!K17)</f>
        <v/>
      </c>
      <c r="N22" s="110"/>
      <c r="O22" s="72"/>
      <c r="P22" s="44" t="s">
        <v>234</v>
      </c>
      <c r="Q22" s="45">
        <v>150</v>
      </c>
      <c r="R22" s="87"/>
    </row>
    <row r="23" spans="2:18" ht="11.25" customHeight="1" x14ac:dyDescent="0.2">
      <c r="B23" s="106"/>
      <c r="C23" s="107"/>
      <c r="D23" s="108"/>
      <c r="E23" s="215">
        <f t="shared" si="0"/>
        <v>0</v>
      </c>
      <c r="G23" s="106" t="s">
        <v>287</v>
      </c>
      <c r="H23" s="107">
        <v>2</v>
      </c>
      <c r="I23" s="109" t="b">
        <v>1</v>
      </c>
      <c r="J23" s="215">
        <f t="shared" si="1"/>
        <v>0</v>
      </c>
      <c r="L23" s="26" t="str">
        <f>IF(OR('AVRIL - SUIVI ENVELOPPES'!J18="",'AVRIL - SUIVI ENVELOPPES'!J18="(vide)",'AVRIL - SUIVI ENVELOPPES'!J18="Total général",'AVRIL - SUIVI ENVELOPPES'!J18="Grand total"),"",(IF(OR('AVRIL - SUIVI ENVELOPPES'!J18&lt;&gt;"",'AVRIL - SUIVI ENVELOPPES'!J18&lt;&gt;"(vide)",'AVRIL - SUIVI ENVELOPPES'!J18&lt;&gt;"Total général",'AVRIL - SUIVI ENVELOPPES'!J18&lt;&gt;"Grand total"),'AVRIL - SUIVI ENVELOPPES'!J18,"")))</f>
        <v/>
      </c>
      <c r="M23" s="120" t="str">
        <f>IF(L23="","",'AVRIL - SUIVI ENVELOPPES'!K18)</f>
        <v/>
      </c>
      <c r="N23" s="110"/>
      <c r="O23" s="72"/>
      <c r="P23" s="44" t="s">
        <v>235</v>
      </c>
      <c r="Q23" s="45">
        <v>0</v>
      </c>
      <c r="R23" s="87"/>
    </row>
    <row r="24" spans="2:18" ht="11.25" customHeight="1" x14ac:dyDescent="0.2">
      <c r="B24" s="106"/>
      <c r="C24" s="107"/>
      <c r="D24" s="108"/>
      <c r="E24" s="215">
        <f t="shared" si="0"/>
        <v>0</v>
      </c>
      <c r="G24" s="106" t="s">
        <v>285</v>
      </c>
      <c r="H24" s="107">
        <v>14.92</v>
      </c>
      <c r="I24" s="109" t="b">
        <v>1</v>
      </c>
      <c r="J24" s="215">
        <f t="shared" si="1"/>
        <v>0</v>
      </c>
      <c r="L24" s="26" t="str">
        <f>IF(OR('AVRIL - SUIVI ENVELOPPES'!J19="",'AVRIL - SUIVI ENVELOPPES'!J19="(vide)",'AVRIL - SUIVI ENVELOPPES'!J19="Total général",'AVRIL - SUIVI ENVELOPPES'!J19="Grand total"),"",(IF(OR('AVRIL - SUIVI ENVELOPPES'!J19&lt;&gt;"",'AVRIL - SUIVI ENVELOPPES'!J19&lt;&gt;"(vide)",'AVRIL - SUIVI ENVELOPPES'!J19&lt;&gt;"Total général",'AVRIL - SUIVI ENVELOPPES'!J19&lt;&gt;"Grand total"),'AVRIL - SUIVI ENVELOPPES'!J19,"")))</f>
        <v/>
      </c>
      <c r="M24" s="120" t="str">
        <f>IF(L24="","",'AVRIL - SUIVI ENVELOPPES'!K19)</f>
        <v/>
      </c>
      <c r="N24" s="110"/>
      <c r="O24" s="72"/>
      <c r="P24" s="46" t="s">
        <v>219</v>
      </c>
      <c r="Q24" s="47">
        <v>0</v>
      </c>
      <c r="R24" s="87"/>
    </row>
    <row r="25" spans="2:18" ht="11.25" customHeight="1" x14ac:dyDescent="0.2">
      <c r="B25" s="106"/>
      <c r="C25" s="107"/>
      <c r="D25" s="108"/>
      <c r="E25" s="215">
        <f t="shared" si="0"/>
        <v>0</v>
      </c>
      <c r="G25" s="106" t="s">
        <v>248</v>
      </c>
      <c r="H25" s="107">
        <v>19.22</v>
      </c>
      <c r="I25" s="109" t="b">
        <v>1</v>
      </c>
      <c r="J25" s="215">
        <f t="shared" si="1"/>
        <v>0</v>
      </c>
      <c r="L25" s="26" t="str">
        <f>IF(OR('AVRIL - SUIVI ENVELOPPES'!J20="",'AVRIL - SUIVI ENVELOPPES'!J20="(vide)",'AVRIL - SUIVI ENVELOPPES'!J20="Total général",'AVRIL - SUIVI ENVELOPPES'!J20="Grand total"),"",(IF(OR('AVRIL - SUIVI ENVELOPPES'!J20&lt;&gt;"",'AVRIL - SUIVI ENVELOPPES'!J20&lt;&gt;"(vide)",'AVRIL - SUIVI ENVELOPPES'!J20&lt;&gt;"Total général",'AVRIL - SUIVI ENVELOPPES'!J20&lt;&gt;"Grand total"),'AVRIL - SUIVI ENVELOPPES'!J20,"")))</f>
        <v/>
      </c>
      <c r="M25" s="120" t="str">
        <f>IF(L25="","",'AVRIL - SUIVI ENVELOPPES'!K20)</f>
        <v/>
      </c>
      <c r="N25" s="110"/>
      <c r="O25" s="72"/>
      <c r="P25" s="76"/>
      <c r="Q25" s="76"/>
      <c r="R25" s="73"/>
    </row>
    <row r="26" spans="2:18" ht="11.25" customHeight="1" x14ac:dyDescent="0.2">
      <c r="B26" s="106"/>
      <c r="C26" s="107"/>
      <c r="D26" s="108" t="b">
        <v>0</v>
      </c>
      <c r="E26" s="215">
        <f t="shared" si="0"/>
        <v>0</v>
      </c>
      <c r="G26" s="106" t="s">
        <v>249</v>
      </c>
      <c r="H26" s="107">
        <v>60</v>
      </c>
      <c r="I26" s="109" t="b">
        <v>1</v>
      </c>
      <c r="J26" s="215">
        <f t="shared" si="1"/>
        <v>0</v>
      </c>
      <c r="L26" s="26" t="str">
        <f>IF(OR('AVRIL - SUIVI ENVELOPPES'!J21="",'AVRIL - SUIVI ENVELOPPES'!J21="(vide)",'AVRIL - SUIVI ENVELOPPES'!J21="Total général",'AVRIL - SUIVI ENVELOPPES'!J21="Grand total"),"",(IF(OR('AVRIL - SUIVI ENVELOPPES'!J21&lt;&gt;"",'AVRIL - SUIVI ENVELOPPES'!J21&lt;&gt;"(vide)",'AVRIL - SUIVI ENVELOPPES'!J21&lt;&gt;"Total général",'AVRIL - SUIVI ENVELOPPES'!J21&lt;&gt;"Grand total"),'AVRIL - SUIVI ENVELOPPES'!J21,"")))</f>
        <v/>
      </c>
      <c r="M26" s="120" t="str">
        <f>IF(L26="","",'AVRIL - SUIVI ENVELOPPES'!K21)</f>
        <v/>
      </c>
      <c r="N26" s="110"/>
      <c r="O26" s="72"/>
      <c r="P26" s="240" t="s">
        <v>48</v>
      </c>
      <c r="Q26" s="241"/>
      <c r="R26" s="73"/>
    </row>
    <row r="27" spans="2:18" ht="11.25" customHeight="1" x14ac:dyDescent="0.2">
      <c r="B27" s="106"/>
      <c r="C27" s="107"/>
      <c r="D27" s="108" t="b">
        <v>0</v>
      </c>
      <c r="E27" s="215">
        <f t="shared" si="0"/>
        <v>0</v>
      </c>
      <c r="G27" s="106" t="s">
        <v>250</v>
      </c>
      <c r="H27" s="107">
        <v>0</v>
      </c>
      <c r="I27" s="109" t="b">
        <v>0</v>
      </c>
      <c r="J27" s="215">
        <f t="shared" si="1"/>
        <v>0</v>
      </c>
      <c r="L27" s="26" t="str">
        <f>IF(OR('AVRIL - SUIVI ENVELOPPES'!J22="",'AVRIL - SUIVI ENVELOPPES'!J22="(vide)",'AVRIL - SUIVI ENVELOPPES'!J22="Total général",'AVRIL - SUIVI ENVELOPPES'!J22="Grand total"),"",(IF(OR('AVRIL - SUIVI ENVELOPPES'!J22&lt;&gt;"",'AVRIL - SUIVI ENVELOPPES'!J22&lt;&gt;"(vide)",'AVRIL - SUIVI ENVELOPPES'!J22&lt;&gt;"Total général",'AVRIL - SUIVI ENVELOPPES'!J22&lt;&gt;"Grand total"),'AVRIL - SUIVI ENVELOPPES'!J22,"")))</f>
        <v/>
      </c>
      <c r="M27" s="120" t="str">
        <f>IF(L27="","",'AVRIL - SUIVI ENVELOPPES'!K22)</f>
        <v/>
      </c>
      <c r="N27" s="110"/>
      <c r="O27" s="72"/>
      <c r="P27" s="85"/>
      <c r="Q27" s="86"/>
      <c r="R27" s="73"/>
    </row>
    <row r="28" spans="2:18" ht="11.25" customHeight="1" x14ac:dyDescent="0.2">
      <c r="B28" s="106"/>
      <c r="C28" s="107"/>
      <c r="D28" s="108" t="b">
        <v>0</v>
      </c>
      <c r="E28" s="215">
        <f t="shared" si="0"/>
        <v>0</v>
      </c>
      <c r="G28" s="106" t="s">
        <v>251</v>
      </c>
      <c r="H28" s="107">
        <v>0</v>
      </c>
      <c r="I28" s="109" t="b">
        <v>0</v>
      </c>
      <c r="J28" s="215">
        <f t="shared" si="1"/>
        <v>0</v>
      </c>
      <c r="L28" s="26" t="str">
        <f>IF(OR('AVRIL - SUIVI ENVELOPPES'!J23="",'AVRIL - SUIVI ENVELOPPES'!J23="(vide)",'AVRIL - SUIVI ENVELOPPES'!J23="Total général",'AVRIL - SUIVI ENVELOPPES'!J23="Grand total"),"",(IF(OR('AVRIL - SUIVI ENVELOPPES'!J23&lt;&gt;"",'AVRIL - SUIVI ENVELOPPES'!J23&lt;&gt;"(vide)",'AVRIL - SUIVI ENVELOPPES'!J23&lt;&gt;"Total général",'AVRIL - SUIVI ENVELOPPES'!J23&lt;&gt;"Grand total"),'AVRIL - SUIVI ENVELOPPES'!J23,"")))</f>
        <v/>
      </c>
      <c r="M28" s="120" t="str">
        <f>IF(L28="","",'AVRIL - SUIVI ENVELOPPES'!K23)</f>
        <v/>
      </c>
      <c r="N28" s="110"/>
      <c r="O28" s="72"/>
      <c r="P28" s="88" t="s">
        <v>20</v>
      </c>
      <c r="Q28" s="129">
        <f>H9</f>
        <v>29789.75</v>
      </c>
      <c r="R28" s="73"/>
    </row>
    <row r="29" spans="2:18" ht="11.25" customHeight="1" x14ac:dyDescent="0.2">
      <c r="B29" s="106"/>
      <c r="C29" s="107"/>
      <c r="D29" s="108" t="b">
        <v>0</v>
      </c>
      <c r="E29" s="215">
        <f t="shared" si="0"/>
        <v>0</v>
      </c>
      <c r="G29" s="106" t="s">
        <v>252</v>
      </c>
      <c r="H29" s="107">
        <v>319.83</v>
      </c>
      <c r="I29" s="109" t="b">
        <v>1</v>
      </c>
      <c r="J29" s="215">
        <f t="shared" si="1"/>
        <v>0</v>
      </c>
      <c r="L29" s="26" t="str">
        <f>IF(OR('AVRIL - SUIVI ENVELOPPES'!J24="",'AVRIL - SUIVI ENVELOPPES'!J24="(vide)",'AVRIL - SUIVI ENVELOPPES'!J24="Total général",'AVRIL - SUIVI ENVELOPPES'!J24="Grand total"),"",(IF(OR('AVRIL - SUIVI ENVELOPPES'!J24&lt;&gt;"",'AVRIL - SUIVI ENVELOPPES'!J24&lt;&gt;"(vide)",'AVRIL - SUIVI ENVELOPPES'!J24&lt;&gt;"Total général",'AVRIL - SUIVI ENVELOPPES'!J24&lt;&gt;"Grand total"),'AVRIL - SUIVI ENVELOPPES'!J24,"")))</f>
        <v/>
      </c>
      <c r="M29" s="120" t="str">
        <f>IF(L29="","",'AVRIL - SUIVI ENVELOPPES'!K24)</f>
        <v/>
      </c>
      <c r="N29" s="110"/>
      <c r="O29" s="72"/>
      <c r="P29" s="85" t="s">
        <v>45</v>
      </c>
      <c r="Q29" s="128">
        <f>Q28-((IF(Q32&gt;0,+Q32,0))+(IF(Q33&gt;0,Q33,0))+(IF(Q34&gt;0,Q34,0))+(IF(Q35&gt;0,Q35,0))+(IF(Q36&gt;0,Q36,0))+(IF(Q37&gt;0,Q37,0))+(IF(Q38&gt;0,Q38,0))+(IF(Q39&gt;0,Q39,0))+(IF(Q40&gt;0,Q40,0))+(IF(Q41&gt;0,Q41,0))+(IF(Q42&gt;0,Q42,0))+(IF(Q43&gt;0,Q43,0))+(IF(Q44&gt;0,Q44,0))+(IF(Q45&gt;0,Q45,0)))</f>
        <v>28979.91</v>
      </c>
      <c r="R29" s="73"/>
    </row>
    <row r="30" spans="2:18" ht="11.25" customHeight="1" x14ac:dyDescent="0.2">
      <c r="B30" s="106"/>
      <c r="C30" s="107"/>
      <c r="D30" s="108" t="b">
        <v>0</v>
      </c>
      <c r="E30" s="215">
        <f t="shared" si="0"/>
        <v>0</v>
      </c>
      <c r="G30" s="106" t="s">
        <v>253</v>
      </c>
      <c r="H30" s="107">
        <v>492.12</v>
      </c>
      <c r="I30" s="109" t="b">
        <v>1</v>
      </c>
      <c r="J30" s="215">
        <f t="shared" si="1"/>
        <v>0</v>
      </c>
      <c r="L30" s="26" t="str">
        <f>IF(OR('AVRIL - SUIVI ENVELOPPES'!J25="",'AVRIL - SUIVI ENVELOPPES'!J25="(vide)",'AVRIL - SUIVI ENVELOPPES'!J25="Total général",'AVRIL - SUIVI ENVELOPPES'!J25="Grand total"),"",(IF(OR('AVRIL - SUIVI ENVELOPPES'!J25&lt;&gt;"",'AVRIL - SUIVI ENVELOPPES'!J25&lt;&gt;"(vide)",'AVRIL - SUIVI ENVELOPPES'!J25&lt;&gt;"Total général",'AVRIL - SUIVI ENVELOPPES'!J25&lt;&gt;"Grand total"),'AVRIL - SUIVI ENVELOPPES'!J25,"")))</f>
        <v/>
      </c>
      <c r="M30" s="120" t="str">
        <f>IF(L30="","",'AVRIL - SUIVI ENVELOPPES'!K25)</f>
        <v/>
      </c>
      <c r="N30" s="110"/>
      <c r="O30" s="72"/>
      <c r="P30" s="85"/>
      <c r="Q30" s="86"/>
      <c r="R30" s="73"/>
    </row>
    <row r="31" spans="2:18" ht="11.25" customHeight="1" x14ac:dyDescent="0.2">
      <c r="B31" s="106"/>
      <c r="C31" s="107"/>
      <c r="D31" s="108"/>
      <c r="E31" s="215">
        <f t="shared" si="0"/>
        <v>0</v>
      </c>
      <c r="G31" s="106" t="s">
        <v>254</v>
      </c>
      <c r="H31" s="107">
        <v>48.92</v>
      </c>
      <c r="I31" s="111" t="b">
        <v>1</v>
      </c>
      <c r="J31" s="215">
        <f t="shared" si="1"/>
        <v>0</v>
      </c>
      <c r="L31" s="26" t="str">
        <f>IF(OR('AVRIL - SUIVI ENVELOPPES'!J26="",'AVRIL - SUIVI ENVELOPPES'!J26="(vide)",'AVRIL - SUIVI ENVELOPPES'!J26="Total général",'AVRIL - SUIVI ENVELOPPES'!J26="Grand total"),"",(IF(OR('AVRIL - SUIVI ENVELOPPES'!J26&lt;&gt;"",'AVRIL - SUIVI ENVELOPPES'!J26&lt;&gt;"(vide)",'AVRIL - SUIVI ENVELOPPES'!J26&lt;&gt;"Total général",'AVRIL - SUIVI ENVELOPPES'!J26&lt;&gt;"Grand total"),'AVRIL - SUIVI ENVELOPPES'!J26,"")))</f>
        <v/>
      </c>
      <c r="M31" s="120" t="str">
        <f>IF(L31="","",'AVRIL - SUIVI ENVELOPPES'!K26)</f>
        <v/>
      </c>
      <c r="N31" s="110"/>
      <c r="O31" s="72"/>
      <c r="P31" s="130" t="str">
        <f>'AVRIL - SUIVI ENVELOPPES'!T11</f>
        <v>Enveloppe</v>
      </c>
      <c r="Q31" s="131" t="str">
        <f>'AVRIL - SUIVI ENVELOPPES'!U11</f>
        <v>Montant restant</v>
      </c>
      <c r="R31" s="73"/>
    </row>
    <row r="32" spans="2:18" ht="11.25" customHeight="1" x14ac:dyDescent="0.2">
      <c r="B32" s="106"/>
      <c r="C32" s="107"/>
      <c r="D32" s="108" t="b">
        <v>0</v>
      </c>
      <c r="E32" s="215">
        <f t="shared" si="0"/>
        <v>0</v>
      </c>
      <c r="G32" s="106" t="s">
        <v>255</v>
      </c>
      <c r="H32" s="107">
        <v>66.16</v>
      </c>
      <c r="I32" s="111" t="b">
        <v>1</v>
      </c>
      <c r="J32" s="215">
        <f t="shared" si="1"/>
        <v>0</v>
      </c>
      <c r="L32" s="26" t="str">
        <f>IF(OR('AVRIL - SUIVI ENVELOPPES'!J27="",'AVRIL - SUIVI ENVELOPPES'!J27="(vide)",'AVRIL - SUIVI ENVELOPPES'!J27="Total général",'AVRIL - SUIVI ENVELOPPES'!J27="Grand total"),"",(IF(OR('AVRIL - SUIVI ENVELOPPES'!J27&lt;&gt;"",'AVRIL - SUIVI ENVELOPPES'!J27&lt;&gt;"(vide)",'AVRIL - SUIVI ENVELOPPES'!J27&lt;&gt;"Total général",'AVRIL - SUIVI ENVELOPPES'!J27&lt;&gt;"Grand total"),'AVRIL - SUIVI ENVELOPPES'!J27,"")))</f>
        <v/>
      </c>
      <c r="M32" s="120" t="str">
        <f>IF(L32="","",'AVRIL - SUIVI ENVELOPPES'!K27)</f>
        <v/>
      </c>
      <c r="N32" s="110"/>
      <c r="O32" s="72"/>
      <c r="P32" s="50" t="str">
        <f>'AVRIL - SUIVI ENVELOPPES'!T12</f>
        <v>Alimentation</v>
      </c>
      <c r="Q32" s="51">
        <f>'AVRIL - SUIVI ENVELOPPES'!U12</f>
        <v>-459.34000000000037</v>
      </c>
      <c r="R32" s="73"/>
    </row>
    <row r="33" spans="2:18" ht="11.25" customHeight="1" x14ac:dyDescent="0.2">
      <c r="B33" s="106"/>
      <c r="C33" s="107"/>
      <c r="D33" s="108"/>
      <c r="E33" s="215">
        <f t="shared" si="0"/>
        <v>0</v>
      </c>
      <c r="G33" s="106" t="s">
        <v>256</v>
      </c>
      <c r="H33" s="107">
        <v>49.99</v>
      </c>
      <c r="I33" s="111" t="b">
        <v>0</v>
      </c>
      <c r="J33" s="215">
        <f t="shared" si="1"/>
        <v>49.99</v>
      </c>
      <c r="L33" s="26" t="str">
        <f>IF(OR('AVRIL - SUIVI ENVELOPPES'!J28="",'AVRIL - SUIVI ENVELOPPES'!J28="(vide)",'AVRIL - SUIVI ENVELOPPES'!J28="Total général",'AVRIL - SUIVI ENVELOPPES'!J28="Grand total"),"",(IF(OR('AVRIL - SUIVI ENVELOPPES'!J28&lt;&gt;"",'AVRIL - SUIVI ENVELOPPES'!J28&lt;&gt;"(vide)",'AVRIL - SUIVI ENVELOPPES'!J28&lt;&gt;"Total général",'AVRIL - SUIVI ENVELOPPES'!J28&lt;&gt;"Grand total"),'AVRIL - SUIVI ENVELOPPES'!J28,"")))</f>
        <v/>
      </c>
      <c r="M33" s="120" t="str">
        <f>IF(L33="","",'AVRIL - SUIVI ENVELOPPES'!K28)</f>
        <v/>
      </c>
      <c r="N33" s="110"/>
      <c r="O33" s="72"/>
      <c r="P33" s="52" t="str">
        <f>'AVRIL - SUIVI ENVELOPPES'!T13</f>
        <v>Garderie</v>
      </c>
      <c r="Q33" s="53">
        <f>'AVRIL - SUIVI ENVELOPPES'!U13</f>
        <v>-56.400000000000006</v>
      </c>
      <c r="R33" s="73"/>
    </row>
    <row r="34" spans="2:18" ht="11.25" customHeight="1" x14ac:dyDescent="0.2">
      <c r="B34" s="106"/>
      <c r="C34" s="107"/>
      <c r="D34" s="108"/>
      <c r="E34" s="215">
        <f t="shared" si="0"/>
        <v>0</v>
      </c>
      <c r="G34" s="106" t="s">
        <v>257</v>
      </c>
      <c r="H34" s="107">
        <v>44.29</v>
      </c>
      <c r="I34" s="111" t="b">
        <v>1</v>
      </c>
      <c r="J34" s="215">
        <f t="shared" si="1"/>
        <v>0</v>
      </c>
      <c r="L34" s="26" t="str">
        <f>IF(OR('AVRIL - SUIVI ENVELOPPES'!J29="",'AVRIL - SUIVI ENVELOPPES'!J29="(vide)",'AVRIL - SUIVI ENVELOPPES'!J29="Total général",'AVRIL - SUIVI ENVELOPPES'!J29="Grand total"),"",(IF(OR('AVRIL - SUIVI ENVELOPPES'!J29&lt;&gt;"",'AVRIL - SUIVI ENVELOPPES'!J29&lt;&gt;"(vide)",'AVRIL - SUIVI ENVELOPPES'!J29&lt;&gt;"Total général",'AVRIL - SUIVI ENVELOPPES'!J29&lt;&gt;"Grand total"),'AVRIL - SUIVI ENVELOPPES'!J29,"")))</f>
        <v/>
      </c>
      <c r="M34" s="120" t="str">
        <f>IF(L34="","",'AVRIL - SUIVI ENVELOPPES'!K29)</f>
        <v/>
      </c>
      <c r="N34" s="110"/>
      <c r="O34" s="72"/>
      <c r="P34" s="52" t="str">
        <f>'AVRIL - SUIVI ENVELOPPES'!T14</f>
        <v>Cantine</v>
      </c>
      <c r="Q34" s="53">
        <f>'AVRIL - SUIVI ENVELOPPES'!U14</f>
        <v>180</v>
      </c>
      <c r="R34" s="73"/>
    </row>
    <row r="35" spans="2:18" ht="11.25" customHeight="1" x14ac:dyDescent="0.2">
      <c r="B35" s="106"/>
      <c r="C35" s="107"/>
      <c r="D35" s="108"/>
      <c r="E35" s="215">
        <f t="shared" si="0"/>
        <v>0</v>
      </c>
      <c r="G35" s="106" t="s">
        <v>258</v>
      </c>
      <c r="H35" s="107">
        <v>27.28</v>
      </c>
      <c r="I35" s="111" t="b">
        <v>1</v>
      </c>
      <c r="J35" s="215">
        <f t="shared" si="1"/>
        <v>0</v>
      </c>
      <c r="L35" s="26" t="str">
        <f>IF(OR('AVRIL - SUIVI ENVELOPPES'!J30="",'AVRIL - SUIVI ENVELOPPES'!J30="(vide)",'AVRIL - SUIVI ENVELOPPES'!J30="Total général",'AVRIL - SUIVI ENVELOPPES'!J30="Grand total"),"",(IF(OR('AVRIL - SUIVI ENVELOPPES'!J30&lt;&gt;"",'AVRIL - SUIVI ENVELOPPES'!J30&lt;&gt;"(vide)",'AVRIL - SUIVI ENVELOPPES'!J30&lt;&gt;"Total général",'AVRIL - SUIVI ENVELOPPES'!J30&lt;&gt;"Grand total"),'AVRIL - SUIVI ENVELOPPES'!J30,"")))</f>
        <v/>
      </c>
      <c r="M35" s="120" t="str">
        <f>IF(L35="","",'AVRIL - SUIVI ENVELOPPES'!K30)</f>
        <v/>
      </c>
      <c r="N35" s="110"/>
      <c r="O35" s="72"/>
      <c r="P35" s="52" t="str">
        <f>'AVRIL - SUIVI ENVELOPPES'!T15</f>
        <v>Centre aéré</v>
      </c>
      <c r="Q35" s="53">
        <f>'AVRIL - SUIVI ENVELOPPES'!U15</f>
        <v>230</v>
      </c>
      <c r="R35" s="73"/>
    </row>
    <row r="36" spans="2:18" ht="11.25" customHeight="1" x14ac:dyDescent="0.2">
      <c r="B36" s="106"/>
      <c r="C36" s="107"/>
      <c r="D36" s="36"/>
      <c r="E36" s="215">
        <f t="shared" si="0"/>
        <v>0</v>
      </c>
      <c r="G36" s="106" t="s">
        <v>307</v>
      </c>
      <c r="H36" s="107">
        <v>41.85</v>
      </c>
      <c r="I36" s="111" t="b">
        <v>1</v>
      </c>
      <c r="J36" s="215">
        <f t="shared" si="1"/>
        <v>0</v>
      </c>
      <c r="L36" s="26" t="str">
        <f>IF(OR('AVRIL - SUIVI ENVELOPPES'!J31="",'AVRIL - SUIVI ENVELOPPES'!J31="(vide)",'AVRIL - SUIVI ENVELOPPES'!J31="Total général",'AVRIL - SUIVI ENVELOPPES'!J31="Grand total"),"",(IF(OR('AVRIL - SUIVI ENVELOPPES'!J31&lt;&gt;"",'AVRIL - SUIVI ENVELOPPES'!J31&lt;&gt;"(vide)",'AVRIL - SUIVI ENVELOPPES'!J31&lt;&gt;"Total général",'AVRIL - SUIVI ENVELOPPES'!J31&lt;&gt;"Grand total"),'AVRIL - SUIVI ENVELOPPES'!J31,"")))</f>
        <v/>
      </c>
      <c r="M36" s="120" t="str">
        <f>IF(L36="","",'AVRIL - SUIVI ENVELOPPES'!K31)</f>
        <v/>
      </c>
      <c r="N36" s="110"/>
      <c r="O36" s="72"/>
      <c r="P36" s="52" t="str">
        <f>'AVRIL - SUIVI ENVELOPPES'!T16</f>
        <v>Voiture</v>
      </c>
      <c r="Q36" s="53">
        <f>'AVRIL - SUIVI ENVELOPPES'!U16</f>
        <v>-126.86000000000001</v>
      </c>
      <c r="R36" s="73"/>
    </row>
    <row r="37" spans="2:18" ht="11.25" customHeight="1" x14ac:dyDescent="0.2">
      <c r="B37" s="106"/>
      <c r="C37" s="107"/>
      <c r="D37" s="36"/>
      <c r="E37" s="215">
        <f t="shared" si="0"/>
        <v>0</v>
      </c>
      <c r="G37" s="106" t="s">
        <v>306</v>
      </c>
      <c r="H37" s="107">
        <v>24.99</v>
      </c>
      <c r="I37" s="111" t="b">
        <v>1</v>
      </c>
      <c r="J37" s="215">
        <f t="shared" si="1"/>
        <v>0</v>
      </c>
      <c r="L37" s="26" t="str">
        <f>IF(OR('AVRIL - SUIVI ENVELOPPES'!J32="",'AVRIL - SUIVI ENVELOPPES'!J32="(vide)",'AVRIL - SUIVI ENVELOPPES'!J32="Total général",'AVRIL - SUIVI ENVELOPPES'!J32="Grand total"),"",(IF(OR('AVRIL - SUIVI ENVELOPPES'!J32&lt;&gt;"",'AVRIL - SUIVI ENVELOPPES'!J32&lt;&gt;"(vide)",'AVRIL - SUIVI ENVELOPPES'!J32&lt;&gt;"Total général",'AVRIL - SUIVI ENVELOPPES'!J32&lt;&gt;"Grand total"),'AVRIL - SUIVI ENVELOPPES'!J32,"")))</f>
        <v/>
      </c>
      <c r="M37" s="120" t="str">
        <f>IF(L37="","",'AVRIL - SUIVI ENVELOPPES'!K32)</f>
        <v/>
      </c>
      <c r="N37" s="110"/>
      <c r="O37" s="72"/>
      <c r="P37" s="52" t="str">
        <f>'AVRIL - SUIVI ENVELOPPES'!T17</f>
        <v>Retrait</v>
      </c>
      <c r="Q37" s="53">
        <f>'AVRIL - SUIVI ENVELOPPES'!U17</f>
        <v>150</v>
      </c>
      <c r="R37" s="73"/>
    </row>
    <row r="38" spans="2:18" ht="11.25" customHeight="1" x14ac:dyDescent="0.2">
      <c r="B38" s="106"/>
      <c r="C38" s="107"/>
      <c r="D38" s="36"/>
      <c r="E38" s="215">
        <f t="shared" si="0"/>
        <v>0</v>
      </c>
      <c r="G38" s="106" t="s">
        <v>320</v>
      </c>
      <c r="H38" s="107">
        <v>26</v>
      </c>
      <c r="I38" s="111" t="b">
        <v>1</v>
      </c>
      <c r="J38" s="215">
        <f t="shared" si="1"/>
        <v>0</v>
      </c>
      <c r="L38" s="26" t="str">
        <f>IF(OR('AVRIL - SUIVI ENVELOPPES'!J33="",'AVRIL - SUIVI ENVELOPPES'!J33="(vide)",'AVRIL - SUIVI ENVELOPPES'!J33="Total général",'AVRIL - SUIVI ENVELOPPES'!J33="Grand total"),"",(IF(OR('AVRIL - SUIVI ENVELOPPES'!J33&lt;&gt;"",'AVRIL - SUIVI ENVELOPPES'!J33&lt;&gt;"(vide)",'AVRIL - SUIVI ENVELOPPES'!J33&lt;&gt;"Total général",'AVRIL - SUIVI ENVELOPPES'!J33&lt;&gt;"Grand total"),'AVRIL - SUIVI ENVELOPPES'!J33,"")))</f>
        <v/>
      </c>
      <c r="M38" s="120" t="str">
        <f>IF(L38="","",'AVRIL - SUIVI ENVELOPPES'!K33)</f>
        <v/>
      </c>
      <c r="N38" s="110"/>
      <c r="O38" s="72"/>
      <c r="P38" s="52" t="str">
        <f>'AVRIL - SUIVI ENVELOPPES'!T18</f>
        <v>Santé</v>
      </c>
      <c r="Q38" s="53">
        <f>'AVRIL - SUIVI ENVELOPPES'!U18</f>
        <v>-489.81999999999994</v>
      </c>
      <c r="R38" s="73"/>
    </row>
    <row r="39" spans="2:18" ht="11.25" customHeight="1" x14ac:dyDescent="0.2">
      <c r="B39" s="106"/>
      <c r="C39" s="107"/>
      <c r="D39" s="36"/>
      <c r="E39" s="215">
        <f t="shared" si="0"/>
        <v>0</v>
      </c>
      <c r="G39" s="106"/>
      <c r="H39" s="107"/>
      <c r="I39" s="111"/>
      <c r="J39" s="215">
        <f t="shared" si="1"/>
        <v>0</v>
      </c>
      <c r="L39" s="26" t="str">
        <f>IF(OR('AVRIL - SUIVI ENVELOPPES'!J34="",'AVRIL - SUIVI ENVELOPPES'!J34="(vide)",'AVRIL - SUIVI ENVELOPPES'!J34="Total général",'AVRIL - SUIVI ENVELOPPES'!J34="Grand total"),"",(IF(OR('AVRIL - SUIVI ENVELOPPES'!J34&lt;&gt;"",'AVRIL - SUIVI ENVELOPPES'!J34&lt;&gt;"(vide)",'AVRIL - SUIVI ENVELOPPES'!J34&lt;&gt;"Total général",'AVRIL - SUIVI ENVELOPPES'!J34&lt;&gt;"Grand total"),'AVRIL - SUIVI ENVELOPPES'!J34,"")))</f>
        <v/>
      </c>
      <c r="M39" s="120" t="str">
        <f>IF(L39="","",'AVRIL - SUIVI ENVELOPPES'!K34)</f>
        <v/>
      </c>
      <c r="N39" s="110"/>
      <c r="O39" s="72"/>
      <c r="P39" s="52" t="str">
        <f>'AVRIL - SUIVI ENVELOPPES'!T19</f>
        <v>Beauté</v>
      </c>
      <c r="Q39" s="53">
        <f>'AVRIL - SUIVI ENVELOPPES'!U19</f>
        <v>-323.60000000000002</v>
      </c>
      <c r="R39" s="73"/>
    </row>
    <row r="40" spans="2:18" ht="11.25" customHeight="1" x14ac:dyDescent="0.2">
      <c r="B40" s="106"/>
      <c r="C40" s="107"/>
      <c r="D40" s="36"/>
      <c r="E40" s="215">
        <f t="shared" si="0"/>
        <v>0</v>
      </c>
      <c r="G40" s="106"/>
      <c r="H40" s="107"/>
      <c r="I40" s="111"/>
      <c r="J40" s="215">
        <f t="shared" si="1"/>
        <v>0</v>
      </c>
      <c r="L40" s="26" t="str">
        <f>IF(OR('AVRIL - SUIVI ENVELOPPES'!J35="",'AVRIL - SUIVI ENVELOPPES'!J35="(vide)",'AVRIL - SUIVI ENVELOPPES'!J35="Total général",'AVRIL - SUIVI ENVELOPPES'!J35="Grand total"),"",(IF(OR('AVRIL - SUIVI ENVELOPPES'!J35&lt;&gt;"",'AVRIL - SUIVI ENVELOPPES'!J35&lt;&gt;"(vide)",'AVRIL - SUIVI ENVELOPPES'!J35&lt;&gt;"Total général",'AVRIL - SUIVI ENVELOPPES'!J35&lt;&gt;"Grand total"),'AVRIL - SUIVI ENVELOPPES'!J35,"")))</f>
        <v/>
      </c>
      <c r="M40" s="120" t="str">
        <f>IF(L40="","",'AVRIL - SUIVI ENVELOPPES'!K35)</f>
        <v/>
      </c>
      <c r="N40" s="110"/>
      <c r="O40" s="72"/>
      <c r="P40" s="52" t="str">
        <f>'AVRIL - SUIVI ENVELOPPES'!T20</f>
        <v>Fêtes</v>
      </c>
      <c r="Q40" s="53">
        <f>'AVRIL - SUIVI ENVELOPPES'!U20</f>
        <v>77</v>
      </c>
      <c r="R40" s="73"/>
    </row>
    <row r="41" spans="2:18" ht="11.25" customHeight="1" x14ac:dyDescent="0.2">
      <c r="B41" s="106"/>
      <c r="C41" s="107"/>
      <c r="D41" s="36"/>
      <c r="E41" s="215">
        <f t="shared" si="0"/>
        <v>0</v>
      </c>
      <c r="G41" s="106"/>
      <c r="H41" s="107"/>
      <c r="I41" s="111" t="b">
        <v>0</v>
      </c>
      <c r="J41" s="215">
        <f t="shared" si="1"/>
        <v>0</v>
      </c>
      <c r="L41" s="26" t="str">
        <f>IF(OR('AVRIL - SUIVI ENVELOPPES'!J36="",'AVRIL - SUIVI ENVELOPPES'!J36="(vide)",'AVRIL - SUIVI ENVELOPPES'!J36="Total général",'AVRIL - SUIVI ENVELOPPES'!J36="Grand total"),"",(IF(OR('AVRIL - SUIVI ENVELOPPES'!J36&lt;&gt;"",'AVRIL - SUIVI ENVELOPPES'!J36&lt;&gt;"(vide)",'AVRIL - SUIVI ENVELOPPES'!J36&lt;&gt;"Total général",'AVRIL - SUIVI ENVELOPPES'!J36&lt;&gt;"Grand total"),'AVRIL - SUIVI ENVELOPPES'!J36,"")))</f>
        <v/>
      </c>
      <c r="M41" s="120" t="str">
        <f>IF(L41="","",'AVRIL - SUIVI ENVELOPPES'!K36)</f>
        <v/>
      </c>
      <c r="N41" s="110"/>
      <c r="O41" s="72"/>
      <c r="P41" s="52" t="str">
        <f>'AVRIL - SUIVI ENVELOPPES'!T21</f>
        <v xml:space="preserve">Maison </v>
      </c>
      <c r="Q41" s="53">
        <f>'AVRIL - SUIVI ENVELOPPES'!U21</f>
        <v>162.75</v>
      </c>
      <c r="R41" s="73"/>
    </row>
    <row r="42" spans="2:18" ht="11.25" customHeight="1" x14ac:dyDescent="0.2">
      <c r="B42" s="209" t="s">
        <v>111</v>
      </c>
      <c r="C42" s="126">
        <f>SUM(C13:C41)</f>
        <v>6993.8</v>
      </c>
      <c r="G42" s="209" t="s">
        <v>110</v>
      </c>
      <c r="H42" s="126">
        <f>SUM(H13:H41)</f>
        <v>3495.8799999999992</v>
      </c>
      <c r="I42" s="111"/>
      <c r="J42" s="114"/>
      <c r="L42" s="26" t="str">
        <f>IF(OR('AVRIL - SUIVI ENVELOPPES'!J37="",'AVRIL - SUIVI ENVELOPPES'!J37="(vide)",'AVRIL - SUIVI ENVELOPPES'!J37="Total général",'AVRIL - SUIVI ENVELOPPES'!J37="Grand total"),"",(IF(OR('AVRIL - SUIVI ENVELOPPES'!J37&lt;&gt;"",'AVRIL - SUIVI ENVELOPPES'!J37&lt;&gt;"(vide)",'AVRIL - SUIVI ENVELOPPES'!J37&lt;&gt;"Total général",'AVRIL - SUIVI ENVELOPPES'!J37&lt;&gt;"Grand total"),'AVRIL - SUIVI ENVELOPPES'!J37,"")))</f>
        <v/>
      </c>
      <c r="M42" s="120" t="str">
        <f>IF(L42="","",'AVRIL - SUIVI ENVELOPPES'!K37)</f>
        <v/>
      </c>
      <c r="N42" s="110"/>
      <c r="O42" s="72"/>
      <c r="P42" s="52" t="str">
        <f>'AVRIL - SUIVI ENVELOPPES'!T22</f>
        <v>Sorties</v>
      </c>
      <c r="Q42" s="53">
        <f>'AVRIL - SUIVI ENVELOPPES'!U22</f>
        <v>-203</v>
      </c>
      <c r="R42" s="73"/>
    </row>
    <row r="43" spans="2:18" ht="11.25" customHeight="1" x14ac:dyDescent="0.2">
      <c r="B43" s="311" t="s">
        <v>128</v>
      </c>
      <c r="C43" s="311"/>
      <c r="G43" s="312" t="s">
        <v>129</v>
      </c>
      <c r="H43" s="312"/>
      <c r="I43" s="115"/>
      <c r="L43" s="121" t="s">
        <v>10</v>
      </c>
      <c r="M43" s="122">
        <f>SUM(M13:M42)</f>
        <v>10</v>
      </c>
      <c r="N43" s="116"/>
      <c r="O43" s="72"/>
      <c r="P43" s="52" t="str">
        <f>'AVRIL - SUIVI ENVELOPPES'!T23</f>
        <v>Sport</v>
      </c>
      <c r="Q43" s="53">
        <f>'AVRIL - SUIVI ENVELOPPES'!U23</f>
        <v>10.090000000000003</v>
      </c>
      <c r="R43" s="73"/>
    </row>
    <row r="44" spans="2:18" ht="11.25" customHeight="1" x14ac:dyDescent="0.2">
      <c r="B44" s="207" t="str">
        <f>IF('SYNTHESE ANNUELLE'!K9="","",'SYNTHESE ANNUELLE'!K9)</f>
        <v/>
      </c>
      <c r="C44" s="208">
        <f>IF('SYNTHESE ANNUELLE'!L9="",0,'SYNTHESE ANNUELLE'!L9)</f>
        <v>0</v>
      </c>
      <c r="D44" s="36" t="b">
        <v>0</v>
      </c>
      <c r="E44" s="215">
        <f>IF(D44=FALSE,C44,0)</f>
        <v>0</v>
      </c>
      <c r="G44" s="207" t="str">
        <f>IF('SYNTHESE ANNUELLE'!K14="","",'SYNTHESE ANNUELLE'!K14)</f>
        <v>Charges Courbevoie</v>
      </c>
      <c r="H44" s="208">
        <f>IF('SYNTHESE ANNUELLE'!L14="",0,'SYNTHESE ANNUELLE'!L14)</f>
        <v>580</v>
      </c>
      <c r="I44" s="36" t="b">
        <v>0</v>
      </c>
      <c r="J44" s="215">
        <f t="shared" ref="J44:J49" si="2">IF(I44=FALSE,H44,0)</f>
        <v>580</v>
      </c>
      <c r="N44" s="57"/>
      <c r="O44" s="72"/>
      <c r="P44" s="52" t="str">
        <f>'AVRIL - SUIVI ENVELOPPES'!T24</f>
        <v>Vêtements</v>
      </c>
      <c r="Q44" s="53">
        <f>'AVRIL - SUIVI ENVELOPPES'!U24</f>
        <v>-290.64999999999998</v>
      </c>
      <c r="R44" s="73"/>
    </row>
    <row r="45" spans="2:18" ht="11.25" customHeight="1" x14ac:dyDescent="0.2">
      <c r="B45" s="207" t="str">
        <f>IF('SYNTHESE ANNUELLE'!K10="","",'SYNTHESE ANNUELLE'!K10)</f>
        <v/>
      </c>
      <c r="C45" s="208">
        <f>IF('SYNTHESE ANNUELLE'!L10="",0,'SYNTHESE ANNUELLE'!L10)</f>
        <v>0</v>
      </c>
      <c r="D45" s="36" t="b">
        <v>0</v>
      </c>
      <c r="E45" s="215">
        <f t="shared" ref="E45" si="3">IF(D45=FALSE,C45,0)</f>
        <v>0</v>
      </c>
      <c r="G45" s="207" t="str">
        <f>IF('SYNTHESE ANNUELLE'!K15="","",'SYNTHESE ANNUELLE'!K15)</f>
        <v>Frais CB + comptes</v>
      </c>
      <c r="H45" s="208">
        <f>IF('SYNTHESE ANNUELLE'!L15="",0,'SYNTHESE ANNUELLE'!L15)</f>
        <v>52.05</v>
      </c>
      <c r="I45" s="36" t="b">
        <v>1</v>
      </c>
      <c r="J45" s="215">
        <f t="shared" si="2"/>
        <v>0</v>
      </c>
      <c r="N45" s="57"/>
      <c r="O45" s="72"/>
      <c r="P45" s="54" t="str">
        <f>'AVRIL - SUIVI ENVELOPPES'!T25</f>
        <v>Vacances</v>
      </c>
      <c r="Q45" s="55">
        <f>'AVRIL - SUIVI ENVELOPPES'!U25</f>
        <v>-225</v>
      </c>
      <c r="R45" s="73"/>
    </row>
    <row r="46" spans="2:18" ht="11.25" customHeight="1" x14ac:dyDescent="0.2">
      <c r="B46" s="207" t="str">
        <f>IF('SYNTHESE ANNUELLE'!K11="","",'SYNTHESE ANNUELLE'!K11)</f>
        <v/>
      </c>
      <c r="C46" s="208">
        <f>IF('SYNTHESE ANNUELLE'!L11="",0,'SYNTHESE ANNUELLE'!L11)</f>
        <v>0</v>
      </c>
      <c r="D46" s="36" t="b">
        <v>0</v>
      </c>
      <c r="E46" s="215">
        <f>IF(D46=FALSE,C46,0)</f>
        <v>0</v>
      </c>
      <c r="G46" s="207" t="str">
        <f>IF('SYNTHESE ANNUELLE'!K16="","",'SYNTHESE ANNUELLE'!K16)</f>
        <v/>
      </c>
      <c r="H46" s="208">
        <f>IF('SYNTHESE ANNUELLE'!L16="",0,'SYNTHESE ANNUELLE'!L16)</f>
        <v>0</v>
      </c>
      <c r="I46" s="162" t="b">
        <v>0</v>
      </c>
      <c r="J46" s="215">
        <f t="shared" si="2"/>
        <v>0</v>
      </c>
      <c r="N46" s="57"/>
      <c r="O46" s="117"/>
      <c r="P46" s="118"/>
      <c r="Q46" s="118"/>
      <c r="R46" s="119"/>
    </row>
    <row r="47" spans="2:18" ht="11.25" customHeight="1" x14ac:dyDescent="0.2">
      <c r="B47" s="209" t="s">
        <v>112</v>
      </c>
      <c r="C47" s="126">
        <f>SUM(C44:C46)</f>
        <v>0</v>
      </c>
      <c r="G47" s="207" t="str">
        <f>IF('SYNTHESE ANNUELLE'!K17="","",'SYNTHESE ANNUELLE'!K17)</f>
        <v/>
      </c>
      <c r="H47" s="208">
        <f>IF('SYNTHESE ANNUELLE'!L17="",0,'SYNTHESE ANNUELLE'!L17)</f>
        <v>0</v>
      </c>
      <c r="I47" s="36" t="b">
        <v>0</v>
      </c>
      <c r="J47" s="215">
        <f t="shared" si="2"/>
        <v>0</v>
      </c>
    </row>
    <row r="48" spans="2:18" ht="11.25" customHeight="1" x14ac:dyDescent="0.2">
      <c r="B48" s="212" t="s">
        <v>109</v>
      </c>
      <c r="C48" s="213">
        <f>C42+C47</f>
        <v>6993.8</v>
      </c>
      <c r="G48" s="207" t="str">
        <f>IF('SYNTHESE ANNUELLE'!K18="","",'SYNTHESE ANNUELLE'!K18)</f>
        <v/>
      </c>
      <c r="H48" s="208">
        <f>IF('SYNTHESE ANNUELLE'!L18="",0,'SYNTHESE ANNUELLE'!L18)</f>
        <v>0</v>
      </c>
      <c r="I48" s="163" t="b">
        <v>0</v>
      </c>
      <c r="J48" s="215">
        <f t="shared" si="2"/>
        <v>0</v>
      </c>
    </row>
    <row r="49" spans="2:10" ht="11.25" customHeight="1" x14ac:dyDescent="0.2">
      <c r="B49" s="214" t="s">
        <v>9</v>
      </c>
      <c r="C49" s="161">
        <f>SUM(E13:E46)</f>
        <v>0</v>
      </c>
      <c r="G49" s="207" t="str">
        <f>IF('SYNTHESE ANNUELLE'!K19="","",'SYNTHESE ANNUELLE'!K19)</f>
        <v/>
      </c>
      <c r="H49" s="208">
        <f>IF('SYNTHESE ANNUELLE'!L19="",0,'SYNTHESE ANNUELLE'!L19)</f>
        <v>0</v>
      </c>
      <c r="I49" s="36" t="b">
        <v>0</v>
      </c>
      <c r="J49" s="215">
        <f t="shared" si="2"/>
        <v>0</v>
      </c>
    </row>
    <row r="50" spans="2:10" ht="11.25" customHeight="1" x14ac:dyDescent="0.2">
      <c r="G50" s="209" t="s">
        <v>113</v>
      </c>
      <c r="H50" s="160">
        <f>SUM(H44:H49)</f>
        <v>632.04999999999995</v>
      </c>
    </row>
    <row r="51" spans="2:10" x14ac:dyDescent="0.2">
      <c r="G51" s="210" t="s">
        <v>114</v>
      </c>
      <c r="H51" s="211">
        <f>H42+H50</f>
        <v>4127.9299999999994</v>
      </c>
      <c r="I51" s="42"/>
    </row>
    <row r="52" spans="2:10" x14ac:dyDescent="0.2">
      <c r="G52" s="210" t="s">
        <v>10</v>
      </c>
      <c r="H52" s="211">
        <f>SUM(J13:J49)</f>
        <v>728.42000000000007</v>
      </c>
    </row>
    <row r="55" spans="2:10" x14ac:dyDescent="0.2">
      <c r="D55" s="36"/>
      <c r="E55" s="113"/>
    </row>
  </sheetData>
  <sheetProtection password="DC52" sheet="1" objects="1" scenarios="1" pivotTables="0"/>
  <mergeCells count="10">
    <mergeCell ref="P26:Q26"/>
    <mergeCell ref="B43:C43"/>
    <mergeCell ref="G43:H43"/>
    <mergeCell ref="P3:Q3"/>
    <mergeCell ref="B5:C5"/>
    <mergeCell ref="G5:H5"/>
    <mergeCell ref="P5:Q5"/>
    <mergeCell ref="B11:C11"/>
    <mergeCell ref="G11:H11"/>
    <mergeCell ref="L11:M11"/>
  </mergeCells>
  <conditionalFormatting sqref="Q8:Q9">
    <cfRule type="cellIs" dxfId="178" priority="14" operator="lessThan">
      <formula>0</formula>
    </cfRule>
  </conditionalFormatting>
  <conditionalFormatting sqref="Q32:Q45">
    <cfRule type="cellIs" dxfId="177" priority="13" operator="lessThan">
      <formula>0</formula>
    </cfRule>
  </conditionalFormatting>
  <conditionalFormatting sqref="H13">
    <cfRule type="expression" dxfId="176" priority="12">
      <formula>IF(J13=0,TRUE,FALSE)</formula>
    </cfRule>
  </conditionalFormatting>
  <conditionalFormatting sqref="H14:H41">
    <cfRule type="expression" dxfId="175" priority="11">
      <formula>IF(J14=0,TRUE,FALSE)</formula>
    </cfRule>
  </conditionalFormatting>
  <conditionalFormatting sqref="C13:C14">
    <cfRule type="expression" dxfId="174" priority="10">
      <formula>IF(E13=0,TRUE,FALSE)</formula>
    </cfRule>
  </conditionalFormatting>
  <conditionalFormatting sqref="G13">
    <cfRule type="expression" dxfId="173" priority="9">
      <formula>IF(J13=0,TRUE,FALSE)</formula>
    </cfRule>
  </conditionalFormatting>
  <conditionalFormatting sqref="G14:G41">
    <cfRule type="expression" dxfId="172" priority="8">
      <formula>IF(J14=0,TRUE,FALSE)</formula>
    </cfRule>
  </conditionalFormatting>
  <conditionalFormatting sqref="B13:B14">
    <cfRule type="expression" dxfId="171" priority="7">
      <formula>IF(E13=0,TRUE,FALSE)</formula>
    </cfRule>
  </conditionalFormatting>
  <conditionalFormatting sqref="C15:C41">
    <cfRule type="expression" dxfId="170" priority="6">
      <formula>IF(E15=0,TRUE,FALSE)</formula>
    </cfRule>
  </conditionalFormatting>
  <conditionalFormatting sqref="B15:B41">
    <cfRule type="expression" dxfId="169" priority="5">
      <formula>IF(E15=0,TRUE,FALSE)</formula>
    </cfRule>
  </conditionalFormatting>
  <conditionalFormatting sqref="C44:C46">
    <cfRule type="expression" dxfId="168" priority="4">
      <formula>IF(E44=0,TRUE,FALSE)</formula>
    </cfRule>
  </conditionalFormatting>
  <conditionalFormatting sqref="B44:B46">
    <cfRule type="expression" dxfId="167" priority="3">
      <formula>IF(E44=0,TRUE,FALSE)</formula>
    </cfRule>
  </conditionalFormatting>
  <conditionalFormatting sqref="H44:H49">
    <cfRule type="expression" dxfId="166" priority="2">
      <formula>IF(J44=0,TRUE,FALSE)</formula>
    </cfRule>
  </conditionalFormatting>
  <conditionalFormatting sqref="G44:G49">
    <cfRule type="expression" dxfId="165" priority="1">
      <formula>IF(J44=0,TRUE,FALSE)</formula>
    </cfRule>
  </conditionalFormatting>
  <hyperlinks>
    <hyperlink ref="B1" r:id="rId1" xr:uid="{00000000-0004-0000-08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5" name="Button 1">
              <controlPr defaultSize="0" print="0" autoFill="0" autoPict="0" macro="[0]!OuvrirFormAVRIL.Bouton62_Cliquer">
                <anchor moveWithCells="1" sizeWithCells="1">
                  <from>
                    <xdr:col>11</xdr:col>
                    <xdr:colOff>95250</xdr:colOff>
                    <xdr:row>5</xdr:row>
                    <xdr:rowOff>28575</xdr:rowOff>
                  </from>
                  <to>
                    <xdr:col>12</xdr:col>
                    <xdr:colOff>723900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6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104775</xdr:rowOff>
                  </from>
                  <to>
                    <xdr:col>5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7" name="Check Box 3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104775</xdr:rowOff>
                  </from>
                  <to>
                    <xdr:col>5</xdr:col>
                    <xdr:colOff>85725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8" name="Check Box 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104775</xdr:rowOff>
                  </from>
                  <to>
                    <xdr:col>5</xdr:col>
                    <xdr:colOff>85725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9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104775</xdr:rowOff>
                  </from>
                  <to>
                    <xdr:col>5</xdr:col>
                    <xdr:colOff>85725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10" name="Check Box 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104775</xdr:rowOff>
                  </from>
                  <to>
                    <xdr:col>5</xdr:col>
                    <xdr:colOff>85725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11" name="Check Box 7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104775</xdr:rowOff>
                  </from>
                  <to>
                    <xdr:col>5</xdr:col>
                    <xdr:colOff>85725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2" name="Check Box 8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104775</xdr:rowOff>
                  </from>
                  <to>
                    <xdr:col>5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3" name="Check Box 9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104775</xdr:rowOff>
                  </from>
                  <to>
                    <xdr:col>5</xdr:col>
                    <xdr:colOff>85725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4" name="Check Box 10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104775</xdr:rowOff>
                  </from>
                  <to>
                    <xdr:col>5</xdr:col>
                    <xdr:colOff>85725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5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104775</xdr:rowOff>
                  </from>
                  <to>
                    <xdr:col>5</xdr:col>
                    <xdr:colOff>85725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6" name="Check Box 12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104775</xdr:rowOff>
                  </from>
                  <to>
                    <xdr:col>5</xdr:col>
                    <xdr:colOff>85725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7" name="Check Box 13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104775</xdr:rowOff>
                  </from>
                  <to>
                    <xdr:col>5</xdr:col>
                    <xdr:colOff>85725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8" name="Check Box 14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104775</xdr:rowOff>
                  </from>
                  <to>
                    <xdr:col>5</xdr:col>
                    <xdr:colOff>85725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9" name="Check Box 15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104775</xdr:rowOff>
                  </from>
                  <to>
                    <xdr:col>5</xdr:col>
                    <xdr:colOff>85725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20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104775</xdr:rowOff>
                  </from>
                  <to>
                    <xdr:col>5</xdr:col>
                    <xdr:colOff>85725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21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104775</xdr:rowOff>
                  </from>
                  <to>
                    <xdr:col>5</xdr:col>
                    <xdr:colOff>85725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22" name="Check Box 18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104775</xdr:rowOff>
                  </from>
                  <to>
                    <xdr:col>5</xdr:col>
                    <xdr:colOff>85725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23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104775</xdr:rowOff>
                  </from>
                  <to>
                    <xdr:col>5</xdr:col>
                    <xdr:colOff>85725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24" name="Check Box 20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104775</xdr:rowOff>
                  </from>
                  <to>
                    <xdr:col>5</xdr:col>
                    <xdr:colOff>85725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25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104775</xdr:rowOff>
                  </from>
                  <to>
                    <xdr:col>5</xdr:col>
                    <xdr:colOff>85725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26" name="Check Box 22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104775</xdr:rowOff>
                  </from>
                  <to>
                    <xdr:col>5</xdr:col>
                    <xdr:colOff>85725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27" name="Check Box 23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104775</xdr:rowOff>
                  </from>
                  <to>
                    <xdr:col>5</xdr:col>
                    <xdr:colOff>85725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28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104775</xdr:rowOff>
                  </from>
                  <to>
                    <xdr:col>5</xdr:col>
                    <xdr:colOff>85725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29" name="Check Box 25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104775</xdr:rowOff>
                  </from>
                  <to>
                    <xdr:col>5</xdr:col>
                    <xdr:colOff>85725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30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104775</xdr:rowOff>
                  </from>
                  <to>
                    <xdr:col>5</xdr:col>
                    <xdr:colOff>85725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9" r:id="rId31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104775</xdr:rowOff>
                  </from>
                  <to>
                    <xdr:col>5</xdr:col>
                    <xdr:colOff>85725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0" r:id="rId32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104775</xdr:rowOff>
                  </from>
                  <to>
                    <xdr:col>5</xdr:col>
                    <xdr:colOff>85725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1" r:id="rId33" name="Check Box 29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104775</xdr:rowOff>
                  </from>
                  <to>
                    <xdr:col>5</xdr:col>
                    <xdr:colOff>85725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2" r:id="rId34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104775</xdr:rowOff>
                  </from>
                  <to>
                    <xdr:col>5</xdr:col>
                    <xdr:colOff>85725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3" r:id="rId35" name="Check Box 31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114300</xdr:rowOff>
                  </from>
                  <to>
                    <xdr:col>10</xdr:col>
                    <xdr:colOff>85725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4" r:id="rId36" name="Check Box 32">
              <controlPr defaultSize="0" autoFill="0" autoLine="0" autoPict="0">
                <anchor moveWithCells="1"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10</xdr:col>
                    <xdr:colOff>85725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5" r:id="rId37" name="Check Box 33">
              <controlPr defaultSize="0" autoFill="0" autoLine="0" autoPict="0">
                <anchor moveWithCells="1">
                  <from>
                    <xdr:col>8</xdr:col>
                    <xdr:colOff>0</xdr:colOff>
                    <xdr:row>13</xdr:row>
                    <xdr:rowOff>114300</xdr:rowOff>
                  </from>
                  <to>
                    <xdr:col>10</xdr:col>
                    <xdr:colOff>85725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6" r:id="rId38" name="Check Box 34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114300</xdr:rowOff>
                  </from>
                  <to>
                    <xdr:col>10</xdr:col>
                    <xdr:colOff>85725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7" r:id="rId39" name="Check Box 35">
              <controlPr defaultSize="0" autoFill="0" autoLine="0" autoPict="0">
                <anchor moveWithCells="1">
                  <from>
                    <xdr:col>8</xdr:col>
                    <xdr:colOff>0</xdr:colOff>
                    <xdr:row>15</xdr:row>
                    <xdr:rowOff>114300</xdr:rowOff>
                  </from>
                  <to>
                    <xdr:col>10</xdr:col>
                    <xdr:colOff>85725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8" r:id="rId40" name="Check Box 36">
              <controlPr defaultSize="0" autoFill="0" autoLine="0" autoPict="0">
                <anchor moveWithCells="1">
                  <from>
                    <xdr:col>8</xdr:col>
                    <xdr:colOff>0</xdr:colOff>
                    <xdr:row>16</xdr:row>
                    <xdr:rowOff>114300</xdr:rowOff>
                  </from>
                  <to>
                    <xdr:col>10</xdr:col>
                    <xdr:colOff>85725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9" r:id="rId41" name="Check Box 37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114300</xdr:rowOff>
                  </from>
                  <to>
                    <xdr:col>10</xdr:col>
                    <xdr:colOff>85725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0" r:id="rId42" name="Check Box 38">
              <controlPr defaultSize="0" autoFill="0" autoLine="0" autoPict="0">
                <anchor moveWithCells="1">
                  <from>
                    <xdr:col>8</xdr:col>
                    <xdr:colOff>0</xdr:colOff>
                    <xdr:row>18</xdr:row>
                    <xdr:rowOff>114300</xdr:rowOff>
                  </from>
                  <to>
                    <xdr:col>10</xdr:col>
                    <xdr:colOff>85725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1" r:id="rId43" name="Check Box 39">
              <controlPr defaultSize="0" autoFill="0" autoLine="0" autoPict="0">
                <anchor moveWithCells="1">
                  <from>
                    <xdr:col>8</xdr:col>
                    <xdr:colOff>0</xdr:colOff>
                    <xdr:row>19</xdr:row>
                    <xdr:rowOff>114300</xdr:rowOff>
                  </from>
                  <to>
                    <xdr:col>10</xdr:col>
                    <xdr:colOff>85725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44" name="Check Box 40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114300</xdr:rowOff>
                  </from>
                  <to>
                    <xdr:col>10</xdr:col>
                    <xdr:colOff>85725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45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21</xdr:row>
                    <xdr:rowOff>114300</xdr:rowOff>
                  </from>
                  <to>
                    <xdr:col>10</xdr:col>
                    <xdr:colOff>85725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4" r:id="rId46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114300</xdr:rowOff>
                  </from>
                  <to>
                    <xdr:col>10</xdr:col>
                    <xdr:colOff>85725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5" r:id="rId47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23</xdr:row>
                    <xdr:rowOff>114300</xdr:rowOff>
                  </from>
                  <to>
                    <xdr:col>10</xdr:col>
                    <xdr:colOff>85725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6" r:id="rId48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24</xdr:row>
                    <xdr:rowOff>114300</xdr:rowOff>
                  </from>
                  <to>
                    <xdr:col>10</xdr:col>
                    <xdr:colOff>85725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49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25</xdr:row>
                    <xdr:rowOff>114300</xdr:rowOff>
                  </from>
                  <to>
                    <xdr:col>10</xdr:col>
                    <xdr:colOff>85725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8" r:id="rId50" name="Check Box 46">
              <controlPr defaultSize="0" autoFill="0" autoLine="0" autoPict="0">
                <anchor moveWithCells="1">
                  <from>
                    <xdr:col>8</xdr:col>
                    <xdr:colOff>0</xdr:colOff>
                    <xdr:row>26</xdr:row>
                    <xdr:rowOff>114300</xdr:rowOff>
                  </from>
                  <to>
                    <xdr:col>10</xdr:col>
                    <xdr:colOff>85725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51" name="Check Box 47">
              <controlPr defaultSize="0" autoFill="0" autoLine="0" autoPict="0">
                <anchor moveWithCells="1">
                  <from>
                    <xdr:col>8</xdr:col>
                    <xdr:colOff>0</xdr:colOff>
                    <xdr:row>27</xdr:row>
                    <xdr:rowOff>114300</xdr:rowOff>
                  </from>
                  <to>
                    <xdr:col>10</xdr:col>
                    <xdr:colOff>85725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0" r:id="rId52" name="Check Box 48">
              <controlPr defaultSize="0" autoFill="0" autoLine="0" autoPict="0">
                <anchor moveWithCells="1">
                  <from>
                    <xdr:col>8</xdr:col>
                    <xdr:colOff>0</xdr:colOff>
                    <xdr:row>28</xdr:row>
                    <xdr:rowOff>114300</xdr:rowOff>
                  </from>
                  <to>
                    <xdr:col>10</xdr:col>
                    <xdr:colOff>85725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1" r:id="rId53" name="Check Box 49">
              <controlPr defaultSize="0" autoFill="0" autoLine="0" autoPict="0">
                <anchor moveWithCells="1">
                  <from>
                    <xdr:col>8</xdr:col>
                    <xdr:colOff>0</xdr:colOff>
                    <xdr:row>29</xdr:row>
                    <xdr:rowOff>114300</xdr:rowOff>
                  </from>
                  <to>
                    <xdr:col>10</xdr:col>
                    <xdr:colOff>85725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2" r:id="rId54" name="Check Box 50">
              <controlPr defaultSize="0" autoFill="0" autoLine="0" autoPict="0">
                <anchor moveWithCells="1">
                  <from>
                    <xdr:col>8</xdr:col>
                    <xdr:colOff>0</xdr:colOff>
                    <xdr:row>30</xdr:row>
                    <xdr:rowOff>114300</xdr:rowOff>
                  </from>
                  <to>
                    <xdr:col>10</xdr:col>
                    <xdr:colOff>85725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3" r:id="rId55" name="Check Box 5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114300</xdr:rowOff>
                  </from>
                  <to>
                    <xdr:col>10</xdr:col>
                    <xdr:colOff>85725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4" r:id="rId56" name="Check Box 5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114300</xdr:rowOff>
                  </from>
                  <to>
                    <xdr:col>10</xdr:col>
                    <xdr:colOff>85725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5" r:id="rId57" name="Check Box 5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114300</xdr:rowOff>
                  </from>
                  <to>
                    <xdr:col>10</xdr:col>
                    <xdr:colOff>85725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6" r:id="rId58" name="Check Box 54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114300</xdr:rowOff>
                  </from>
                  <to>
                    <xdr:col>10</xdr:col>
                    <xdr:colOff>85725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7" r:id="rId59" name="Check Box 55">
              <controlPr defaultSize="0" autoFill="0" autoLine="0" autoPict="0">
                <anchor moveWithCells="1">
                  <from>
                    <xdr:col>8</xdr:col>
                    <xdr:colOff>0</xdr:colOff>
                    <xdr:row>35</xdr:row>
                    <xdr:rowOff>114300</xdr:rowOff>
                  </from>
                  <to>
                    <xdr:col>10</xdr:col>
                    <xdr:colOff>85725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8" r:id="rId60" name="Check Box 56">
              <controlPr defaultSize="0" autoFill="0" autoLine="0" autoPict="0">
                <anchor moveWithCells="1">
                  <from>
                    <xdr:col>8</xdr:col>
                    <xdr:colOff>0</xdr:colOff>
                    <xdr:row>36</xdr:row>
                    <xdr:rowOff>114300</xdr:rowOff>
                  </from>
                  <to>
                    <xdr:col>10</xdr:col>
                    <xdr:colOff>85725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9" r:id="rId61" name="Check Box 57">
              <controlPr defaultSize="0" autoFill="0" autoLine="0" autoPict="0">
                <anchor moveWithCells="1">
                  <from>
                    <xdr:col>8</xdr:col>
                    <xdr:colOff>0</xdr:colOff>
                    <xdr:row>37</xdr:row>
                    <xdr:rowOff>114300</xdr:rowOff>
                  </from>
                  <to>
                    <xdr:col>10</xdr:col>
                    <xdr:colOff>85725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0" r:id="rId62" name="Check Box 58">
              <controlPr defaultSize="0" autoFill="0" autoLine="0" autoPict="0">
                <anchor moveWithCells="1">
                  <from>
                    <xdr:col>8</xdr:col>
                    <xdr:colOff>0</xdr:colOff>
                    <xdr:row>38</xdr:row>
                    <xdr:rowOff>114300</xdr:rowOff>
                  </from>
                  <to>
                    <xdr:col>10</xdr:col>
                    <xdr:colOff>85725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1" r:id="rId63" name="Check Box 59">
              <controlPr defaultSize="0" autoFill="0" autoLine="0" autoPict="0">
                <anchor moveWithCells="1">
                  <from>
                    <xdr:col>8</xdr:col>
                    <xdr:colOff>0</xdr:colOff>
                    <xdr:row>39</xdr:row>
                    <xdr:rowOff>114300</xdr:rowOff>
                  </from>
                  <to>
                    <xdr:col>10</xdr:col>
                    <xdr:colOff>85725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2" r:id="rId64" name="Check Box 60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104775</xdr:rowOff>
                  </from>
                  <to>
                    <xdr:col>5</xdr:col>
                    <xdr:colOff>85725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3" r:id="rId65" name="Check Box 61">
              <controlPr defaultSize="0" autoFill="0" autoLine="0" autoPict="0">
                <anchor moveWithCells="1">
                  <from>
                    <xdr:col>3</xdr:col>
                    <xdr:colOff>0</xdr:colOff>
                    <xdr:row>43</xdr:row>
                    <xdr:rowOff>104775</xdr:rowOff>
                  </from>
                  <to>
                    <xdr:col>5</xdr:col>
                    <xdr:colOff>85725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4" r:id="rId66" name="Check Box 62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5" r:id="rId67" name="Check Box 63">
              <controlPr defaultSize="0" autoFill="0" autoLine="0" autoPict="0">
                <anchor moveWithCells="1">
                  <from>
                    <xdr:col>8</xdr:col>
                    <xdr:colOff>0</xdr:colOff>
                    <xdr:row>42</xdr:row>
                    <xdr:rowOff>114300</xdr:rowOff>
                  </from>
                  <to>
                    <xdr:col>10</xdr:col>
                    <xdr:colOff>85725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6" r:id="rId68" name="Check Box 64">
              <controlPr defaultSize="0" autoFill="0" autoLine="0" autoPict="0">
                <anchor moveWithCells="1">
                  <from>
                    <xdr:col>8</xdr:col>
                    <xdr:colOff>0</xdr:colOff>
                    <xdr:row>43</xdr:row>
                    <xdr:rowOff>114300</xdr:rowOff>
                  </from>
                  <to>
                    <xdr:col>10</xdr:col>
                    <xdr:colOff>85725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7" r:id="rId69" name="Check Box 65">
              <controlPr defaultSize="0" autoFill="0" autoLine="0" autoPict="0">
                <anchor moveWithCells="1">
                  <from>
                    <xdr:col>8</xdr:col>
                    <xdr:colOff>0</xdr:colOff>
                    <xdr:row>44</xdr:row>
                    <xdr:rowOff>114300</xdr:rowOff>
                  </from>
                  <to>
                    <xdr:col>10</xdr:col>
                    <xdr:colOff>85725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8" r:id="rId70" name="Check Box 66">
              <controlPr defaultSize="0" autoFill="0" autoLine="0" autoPict="0">
                <anchor moveWithCells="1">
                  <from>
                    <xdr:col>8</xdr:col>
                    <xdr:colOff>0</xdr:colOff>
                    <xdr:row>45</xdr:row>
                    <xdr:rowOff>114300</xdr:rowOff>
                  </from>
                  <to>
                    <xdr:col>10</xdr:col>
                    <xdr:colOff>85725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9" r:id="rId71" name="Check Box 67">
              <controlPr defaultSize="0" autoFill="0" autoLine="0" autoPict="0">
                <anchor moveWithCells="1">
                  <from>
                    <xdr:col>8</xdr:col>
                    <xdr:colOff>0</xdr:colOff>
                    <xdr:row>46</xdr:row>
                    <xdr:rowOff>114300</xdr:rowOff>
                  </from>
                  <to>
                    <xdr:col>10</xdr:col>
                    <xdr:colOff>85725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0" r:id="rId72" name="Check Box 68">
              <controlPr defaultSize="0" autoFill="0" autoLine="0" autoPict="0">
                <anchor moveWithCells="1">
                  <from>
                    <xdr:col>8</xdr:col>
                    <xdr:colOff>0</xdr:colOff>
                    <xdr:row>47</xdr:row>
                    <xdr:rowOff>114300</xdr:rowOff>
                  </from>
                  <to>
                    <xdr:col>10</xdr:col>
                    <xdr:colOff>85725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1" r:id="rId73" name="Check Box 69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4">
    <tabColor theme="8" tint="0.39997558519241921"/>
  </sheetPr>
  <dimension ref="B1:U130"/>
  <sheetViews>
    <sheetView showGridLines="0" zoomScale="90" zoomScaleNormal="90" workbookViewId="0">
      <pane ySplit="4" topLeftCell="A37" activePane="bottomLeft" state="frozen"/>
      <selection activeCell="M9" sqref="M9"/>
      <selection pane="bottomLeft" activeCell="D52" sqref="D52"/>
    </sheetView>
  </sheetViews>
  <sheetFormatPr baseColWidth="10" defaultColWidth="11.42578125" defaultRowHeight="15" customHeight="1" x14ac:dyDescent="0.2"/>
  <cols>
    <col min="1" max="1" width="5" style="11" customWidth="1"/>
    <col min="2" max="2" width="12.5703125" style="11" bestFit="1" customWidth="1"/>
    <col min="3" max="3" width="11.42578125" style="28"/>
    <col min="4" max="4" width="28.42578125" style="11" customWidth="1"/>
    <col min="5" max="5" width="17.85546875" style="14" customWidth="1"/>
    <col min="6" max="6" width="10.28515625" style="29" hidden="1" customWidth="1"/>
    <col min="7" max="7" width="16.140625" style="11" customWidth="1"/>
    <col min="8" max="8" width="3.85546875" style="11" customWidth="1"/>
    <col min="9" max="9" width="6.7109375" style="11" customWidth="1"/>
    <col min="10" max="10" width="21" style="11" hidden="1" customWidth="1"/>
    <col min="11" max="11" width="18.7109375" style="11" hidden="1" customWidth="1"/>
    <col min="12" max="12" width="15.85546875" style="11" hidden="1" customWidth="1"/>
    <col min="13" max="15" width="11.42578125" style="11" hidden="1" customWidth="1"/>
    <col min="16" max="16" width="16.140625" style="11" hidden="1" customWidth="1"/>
    <col min="17" max="17" width="47" style="11" customWidth="1"/>
    <col min="18" max="18" width="16.42578125" style="29" customWidth="1"/>
    <col min="19" max="19" width="16.85546875" style="11" customWidth="1"/>
    <col min="20" max="21" width="11.42578125" style="11" hidden="1" customWidth="1"/>
    <col min="22" max="23" width="11.42578125" style="11" customWidth="1"/>
    <col min="24" max="16384" width="11.42578125" style="11"/>
  </cols>
  <sheetData>
    <row r="1" spans="2:21" ht="15" customHeight="1" x14ac:dyDescent="0.2">
      <c r="B1" s="145"/>
      <c r="H1" s="146" t="s">
        <v>64</v>
      </c>
    </row>
    <row r="2" spans="2:21" ht="36" customHeight="1" x14ac:dyDescent="0.2">
      <c r="B2" s="313" t="s">
        <v>130</v>
      </c>
      <c r="C2" s="314"/>
      <c r="D2" s="314"/>
      <c r="E2" s="314"/>
      <c r="F2" s="314"/>
      <c r="G2" s="314"/>
      <c r="H2" s="315"/>
      <c r="Q2" s="313" t="s">
        <v>131</v>
      </c>
      <c r="R2" s="318"/>
    </row>
    <row r="3" spans="2:21" ht="12.75" x14ac:dyDescent="0.2"/>
    <row r="4" spans="2:21" ht="15" customHeight="1" x14ac:dyDescent="0.25">
      <c r="B4" s="132" t="s">
        <v>23</v>
      </c>
      <c r="C4" s="133" t="s">
        <v>29</v>
      </c>
      <c r="D4" s="132" t="s">
        <v>1</v>
      </c>
      <c r="E4" s="134" t="s">
        <v>16</v>
      </c>
      <c r="F4" s="140" t="s">
        <v>2</v>
      </c>
      <c r="G4" s="56" t="s">
        <v>35</v>
      </c>
      <c r="H4" s="56" t="s">
        <v>31</v>
      </c>
      <c r="I4" s="32"/>
      <c r="J4" s="30" t="s">
        <v>31</v>
      </c>
      <c r="K4" s="31" t="s">
        <v>33</v>
      </c>
    </row>
    <row r="5" spans="2:21" x14ac:dyDescent="0.25">
      <c r="B5" s="23" t="s">
        <v>204</v>
      </c>
      <c r="C5" s="40">
        <v>46114</v>
      </c>
      <c r="D5" s="23" t="s">
        <v>351</v>
      </c>
      <c r="E5" s="234">
        <v>15.8</v>
      </c>
      <c r="F5" s="196">
        <f t="shared" ref="F5:F68" si="0">IF(E5="","",E5+0)</f>
        <v>15.8</v>
      </c>
      <c r="G5" s="48">
        <f>F5</f>
        <v>15.8</v>
      </c>
      <c r="H5" s="135" t="b">
        <v>1</v>
      </c>
      <c r="I5" s="36"/>
      <c r="J5" s="32"/>
      <c r="K5" s="32"/>
      <c r="L5"/>
    </row>
    <row r="6" spans="2:21" x14ac:dyDescent="0.25">
      <c r="B6" s="23" t="s">
        <v>204</v>
      </c>
      <c r="C6" s="40">
        <v>46113</v>
      </c>
      <c r="D6" s="23" t="s">
        <v>259</v>
      </c>
      <c r="E6" s="234">
        <v>117.51</v>
      </c>
      <c r="F6" s="196">
        <f t="shared" si="0"/>
        <v>117.51</v>
      </c>
      <c r="G6" s="49">
        <f t="shared" ref="G6:G21" si="1">IF(E6="","",G5+E6)</f>
        <v>133.31</v>
      </c>
      <c r="H6" s="135" t="b">
        <v>1</v>
      </c>
      <c r="I6" s="36"/>
      <c r="J6" s="30" t="s">
        <v>32</v>
      </c>
      <c r="K6" s="31" t="s">
        <v>30</v>
      </c>
      <c r="L6"/>
    </row>
    <row r="7" spans="2:21" x14ac:dyDescent="0.25">
      <c r="B7" s="23" t="s">
        <v>204</v>
      </c>
      <c r="C7" s="40">
        <v>46113</v>
      </c>
      <c r="D7" s="23" t="s">
        <v>259</v>
      </c>
      <c r="E7" s="234">
        <v>8.84</v>
      </c>
      <c r="F7" s="196">
        <f t="shared" si="0"/>
        <v>8.84</v>
      </c>
      <c r="G7" s="49">
        <f t="shared" si="1"/>
        <v>142.15</v>
      </c>
      <c r="H7" s="135" t="b">
        <v>1</v>
      </c>
      <c r="I7" s="36"/>
      <c r="J7" s="39" t="s">
        <v>26</v>
      </c>
      <c r="K7" s="342">
        <v>0</v>
      </c>
      <c r="L7"/>
    </row>
    <row r="8" spans="2:21" ht="15" customHeight="1" x14ac:dyDescent="0.25">
      <c r="B8" s="23" t="s">
        <v>233</v>
      </c>
      <c r="C8" s="40">
        <v>46113</v>
      </c>
      <c r="D8" s="23" t="s">
        <v>356</v>
      </c>
      <c r="E8" s="234">
        <v>28</v>
      </c>
      <c r="F8" s="196">
        <f t="shared" si="0"/>
        <v>28</v>
      </c>
      <c r="G8" s="49">
        <f t="shared" si="1"/>
        <v>170.15</v>
      </c>
      <c r="H8" s="135" t="b">
        <v>1</v>
      </c>
      <c r="I8" s="36"/>
      <c r="J8" s="39" t="s">
        <v>376</v>
      </c>
      <c r="K8" s="342">
        <v>10</v>
      </c>
      <c r="L8"/>
      <c r="S8" s="31"/>
    </row>
    <row r="9" spans="2:21" ht="15" customHeight="1" x14ac:dyDescent="0.25">
      <c r="B9" s="23" t="s">
        <v>208</v>
      </c>
      <c r="C9" s="40">
        <v>46116</v>
      </c>
      <c r="D9" s="23" t="s">
        <v>315</v>
      </c>
      <c r="E9" s="234">
        <v>136</v>
      </c>
      <c r="F9" s="196">
        <f t="shared" si="0"/>
        <v>136</v>
      </c>
      <c r="G9" s="49">
        <f t="shared" si="1"/>
        <v>306.14999999999998</v>
      </c>
      <c r="H9" s="135" t="b">
        <v>1</v>
      </c>
      <c r="I9" s="36"/>
      <c r="J9" s="39" t="s">
        <v>27</v>
      </c>
      <c r="K9" s="342">
        <v>10</v>
      </c>
      <c r="L9"/>
      <c r="N9" s="316" t="s">
        <v>24</v>
      </c>
      <c r="O9" s="317"/>
      <c r="Q9" s="316" t="s">
        <v>25</v>
      </c>
      <c r="R9" s="317"/>
      <c r="S9" s="31"/>
      <c r="T9" s="316" t="s">
        <v>17</v>
      </c>
      <c r="U9" s="317"/>
    </row>
    <row r="10" spans="2:21" ht="15" customHeight="1" x14ac:dyDescent="0.25">
      <c r="B10" s="23" t="s">
        <v>204</v>
      </c>
      <c r="C10" s="40">
        <v>46116</v>
      </c>
      <c r="D10" s="23" t="s">
        <v>357</v>
      </c>
      <c r="E10" s="234">
        <v>99.2</v>
      </c>
      <c r="F10" s="196">
        <f t="shared" si="0"/>
        <v>99.2</v>
      </c>
      <c r="G10" s="49">
        <f t="shared" si="1"/>
        <v>405.34999999999997</v>
      </c>
      <c r="H10" s="135" t="b">
        <v>1</v>
      </c>
      <c r="I10" s="36"/>
      <c r="J10"/>
      <c r="K10"/>
      <c r="L10" s="31"/>
      <c r="S10" s="31"/>
    </row>
    <row r="11" spans="2:21" x14ac:dyDescent="0.25">
      <c r="B11" s="23" t="s">
        <v>204</v>
      </c>
      <c r="C11" s="40">
        <v>46116</v>
      </c>
      <c r="D11" s="23" t="s">
        <v>279</v>
      </c>
      <c r="E11" s="234">
        <v>37.19</v>
      </c>
      <c r="F11" s="196">
        <f t="shared" si="0"/>
        <v>37.19</v>
      </c>
      <c r="G11" s="49">
        <f t="shared" si="1"/>
        <v>442.53999999999996</v>
      </c>
      <c r="H11" s="135" t="b">
        <v>1</v>
      </c>
      <c r="I11" s="36"/>
      <c r="J11"/>
      <c r="K11"/>
      <c r="L11" s="31"/>
      <c r="N11" s="216" t="str">
        <f>AVRIL!P10</f>
        <v>Enveloppe</v>
      </c>
      <c r="O11" s="217" t="str">
        <f>AVRIL!Q10</f>
        <v>Montant</v>
      </c>
      <c r="Q11" s="338" t="s">
        <v>51</v>
      </c>
      <c r="R11" s="338" t="s">
        <v>30</v>
      </c>
      <c r="S11" s="31"/>
      <c r="T11" s="216" t="str">
        <f>AVRIL!P10</f>
        <v>Enveloppe</v>
      </c>
      <c r="U11" s="41" t="s">
        <v>28</v>
      </c>
    </row>
    <row r="12" spans="2:21" x14ac:dyDescent="0.25">
      <c r="B12" s="23" t="s">
        <v>204</v>
      </c>
      <c r="C12" s="40">
        <v>46116</v>
      </c>
      <c r="D12" s="23" t="s">
        <v>340</v>
      </c>
      <c r="E12" s="234">
        <v>63.19</v>
      </c>
      <c r="F12" s="196">
        <f t="shared" si="0"/>
        <v>63.19</v>
      </c>
      <c r="G12" s="49">
        <f t="shared" si="1"/>
        <v>505.72999999999996</v>
      </c>
      <c r="H12" s="135" t="b">
        <v>1</v>
      </c>
      <c r="I12" s="36"/>
      <c r="J12"/>
      <c r="K12"/>
      <c r="L12" s="31"/>
      <c r="N12" s="50" t="str">
        <f>AVRIL!P11</f>
        <v>Alimentation</v>
      </c>
      <c r="O12" s="51">
        <f>AVRIL!Q11</f>
        <v>800</v>
      </c>
      <c r="Q12" s="339" t="s">
        <v>26</v>
      </c>
      <c r="R12" s="340">
        <v>0</v>
      </c>
      <c r="S12" s="31"/>
      <c r="T12" s="50" t="str">
        <f>AVRIL!P11</f>
        <v>Alimentation</v>
      </c>
      <c r="U12" s="51">
        <f t="shared" ref="U12:U25" si="2">IF(COUNTIF($Q$10:$Q$130,T12)=0,O12,O12-VLOOKUP(N12,$Q$11:$R$130,2,0))</f>
        <v>-459.34000000000037</v>
      </c>
    </row>
    <row r="13" spans="2:21" x14ac:dyDescent="0.25">
      <c r="B13" s="23" t="s">
        <v>206</v>
      </c>
      <c r="C13" s="40">
        <v>46114</v>
      </c>
      <c r="D13" s="23" t="s">
        <v>358</v>
      </c>
      <c r="E13" s="234">
        <v>8.9</v>
      </c>
      <c r="F13" s="196">
        <f t="shared" si="0"/>
        <v>8.9</v>
      </c>
      <c r="G13" s="49">
        <f t="shared" si="1"/>
        <v>514.63</v>
      </c>
      <c r="H13" s="135" t="b">
        <v>1</v>
      </c>
      <c r="I13" s="36"/>
      <c r="J13"/>
      <c r="K13"/>
      <c r="L13" s="31"/>
      <c r="N13" s="52" t="str">
        <f>AVRIL!P12</f>
        <v>Garderie</v>
      </c>
      <c r="O13" s="53">
        <f>AVRIL!Q12</f>
        <v>60</v>
      </c>
      <c r="Q13" s="341" t="s">
        <v>26</v>
      </c>
      <c r="R13" s="340">
        <v>0</v>
      </c>
      <c r="S13" s="31"/>
      <c r="T13" s="52" t="str">
        <f>AVRIL!P12</f>
        <v>Garderie</v>
      </c>
      <c r="U13" s="51">
        <f t="shared" si="2"/>
        <v>-56.400000000000006</v>
      </c>
    </row>
    <row r="14" spans="2:21" x14ac:dyDescent="0.25">
      <c r="B14" s="23" t="s">
        <v>208</v>
      </c>
      <c r="C14" s="40">
        <v>46114</v>
      </c>
      <c r="D14" s="23" t="s">
        <v>359</v>
      </c>
      <c r="E14" s="234">
        <v>272.60000000000002</v>
      </c>
      <c r="F14" s="196">
        <f t="shared" si="0"/>
        <v>272.60000000000002</v>
      </c>
      <c r="G14" s="49">
        <f t="shared" si="1"/>
        <v>787.23</v>
      </c>
      <c r="H14" s="135" t="b">
        <v>1</v>
      </c>
      <c r="I14" s="36"/>
      <c r="J14"/>
      <c r="K14"/>
      <c r="L14" s="31"/>
      <c r="N14" s="52" t="str">
        <f>AVRIL!P13</f>
        <v>Cantine</v>
      </c>
      <c r="O14" s="53">
        <f>AVRIL!Q13</f>
        <v>180</v>
      </c>
      <c r="Q14" s="339" t="s">
        <v>204</v>
      </c>
      <c r="R14" s="340">
        <v>1259.3400000000004</v>
      </c>
      <c r="S14" s="31"/>
      <c r="T14" s="52" t="str">
        <f>AVRIL!P13</f>
        <v>Cantine</v>
      </c>
      <c r="U14" s="51">
        <f t="shared" si="2"/>
        <v>180</v>
      </c>
    </row>
    <row r="15" spans="2:21" ht="15" customHeight="1" x14ac:dyDescent="0.25">
      <c r="B15" s="23" t="s">
        <v>205</v>
      </c>
      <c r="C15" s="40">
        <v>46114</v>
      </c>
      <c r="D15" s="23" t="s">
        <v>283</v>
      </c>
      <c r="E15" s="234">
        <v>107.18</v>
      </c>
      <c r="F15" s="196">
        <f t="shared" si="0"/>
        <v>107.18</v>
      </c>
      <c r="G15" s="49">
        <f t="shared" si="1"/>
        <v>894.41000000000008</v>
      </c>
      <c r="H15" s="135" t="b">
        <v>1</v>
      </c>
      <c r="I15" s="36"/>
      <c r="J15"/>
      <c r="K15"/>
      <c r="L15" s="31"/>
      <c r="N15" s="52" t="str">
        <f>AVRIL!P14</f>
        <v>Centre aéré</v>
      </c>
      <c r="O15" s="53">
        <f>AVRIL!Q14</f>
        <v>230</v>
      </c>
      <c r="Q15" s="341" t="s">
        <v>351</v>
      </c>
      <c r="R15" s="340">
        <v>15.8</v>
      </c>
      <c r="S15" s="31"/>
      <c r="T15" s="52" t="str">
        <f>AVRIL!P14</f>
        <v>Centre aéré</v>
      </c>
      <c r="U15" s="51">
        <f t="shared" si="2"/>
        <v>230</v>
      </c>
    </row>
    <row r="16" spans="2:21" ht="15" customHeight="1" x14ac:dyDescent="0.25">
      <c r="B16" s="23" t="s">
        <v>235</v>
      </c>
      <c r="C16" s="40">
        <v>46116</v>
      </c>
      <c r="D16" s="23" t="s">
        <v>350</v>
      </c>
      <c r="E16" s="234">
        <v>235.65</v>
      </c>
      <c r="F16" s="196">
        <f t="shared" si="0"/>
        <v>235.65</v>
      </c>
      <c r="G16" s="49">
        <f t="shared" si="1"/>
        <v>1130.0600000000002</v>
      </c>
      <c r="H16" s="135" t="b">
        <v>1</v>
      </c>
      <c r="I16" s="36"/>
      <c r="J16"/>
      <c r="K16"/>
      <c r="L16" s="31"/>
      <c r="N16" s="52" t="str">
        <f>AVRIL!P15</f>
        <v>Voiture</v>
      </c>
      <c r="O16" s="53">
        <f>AVRIL!Q15</f>
        <v>100</v>
      </c>
      <c r="Q16" s="341" t="s">
        <v>259</v>
      </c>
      <c r="R16" s="340">
        <v>758.02</v>
      </c>
      <c r="S16" s="31"/>
      <c r="T16" s="52" t="str">
        <f>AVRIL!P15</f>
        <v>Voiture</v>
      </c>
      <c r="U16" s="51">
        <f t="shared" si="2"/>
        <v>-126.86000000000001</v>
      </c>
    </row>
    <row r="17" spans="2:21" ht="15" customHeight="1" x14ac:dyDescent="0.25">
      <c r="B17" s="23" t="s">
        <v>204</v>
      </c>
      <c r="C17" s="40">
        <v>46116</v>
      </c>
      <c r="D17" s="23" t="s">
        <v>259</v>
      </c>
      <c r="E17" s="234">
        <v>10.19</v>
      </c>
      <c r="F17" s="196">
        <f t="shared" si="0"/>
        <v>10.19</v>
      </c>
      <c r="G17" s="49">
        <f t="shared" si="1"/>
        <v>1140.2500000000002</v>
      </c>
      <c r="H17" s="135" t="b">
        <v>1</v>
      </c>
      <c r="I17" s="36"/>
      <c r="J17"/>
      <c r="K17"/>
      <c r="L17" s="31"/>
      <c r="N17" s="52" t="str">
        <f>AVRIL!P16</f>
        <v>Retrait</v>
      </c>
      <c r="O17" s="53">
        <f>AVRIL!Q16</f>
        <v>300</v>
      </c>
      <c r="Q17" s="341" t="s">
        <v>357</v>
      </c>
      <c r="R17" s="340">
        <v>99.2</v>
      </c>
      <c r="S17" s="31"/>
      <c r="T17" s="52" t="str">
        <f>AVRIL!P16</f>
        <v>Retrait</v>
      </c>
      <c r="U17" s="51">
        <f t="shared" si="2"/>
        <v>150</v>
      </c>
    </row>
    <row r="18" spans="2:21" ht="15" customHeight="1" x14ac:dyDescent="0.25">
      <c r="B18" s="23" t="s">
        <v>205</v>
      </c>
      <c r="C18" s="40">
        <v>46115</v>
      </c>
      <c r="D18" s="23" t="s">
        <v>360</v>
      </c>
      <c r="E18" s="234">
        <v>130</v>
      </c>
      <c r="F18" s="196">
        <f t="shared" si="0"/>
        <v>130</v>
      </c>
      <c r="G18" s="49">
        <f t="shared" si="1"/>
        <v>1270.2500000000002</v>
      </c>
      <c r="H18" s="135" t="b">
        <v>1</v>
      </c>
      <c r="I18" s="36"/>
      <c r="J18"/>
      <c r="K18"/>
      <c r="L18" s="31"/>
      <c r="N18" s="52" t="str">
        <f>AVRIL!P17</f>
        <v>Santé</v>
      </c>
      <c r="O18" s="53">
        <f>AVRIL!Q17</f>
        <v>200</v>
      </c>
      <c r="Q18" s="341" t="s">
        <v>279</v>
      </c>
      <c r="R18" s="340">
        <v>37.19</v>
      </c>
      <c r="S18" s="31"/>
      <c r="T18" s="52" t="str">
        <f>AVRIL!P17</f>
        <v>Santé</v>
      </c>
      <c r="U18" s="51">
        <f t="shared" si="2"/>
        <v>-489.81999999999994</v>
      </c>
    </row>
    <row r="19" spans="2:21" ht="15" customHeight="1" x14ac:dyDescent="0.25">
      <c r="B19" s="23" t="s">
        <v>204</v>
      </c>
      <c r="C19" s="40">
        <v>46115</v>
      </c>
      <c r="D19" s="23" t="s">
        <v>260</v>
      </c>
      <c r="E19" s="234">
        <v>67.989999999999995</v>
      </c>
      <c r="F19" s="196">
        <f t="shared" si="0"/>
        <v>67.989999999999995</v>
      </c>
      <c r="G19" s="49">
        <f t="shared" si="1"/>
        <v>1338.2400000000002</v>
      </c>
      <c r="H19" s="135" t="b">
        <v>1</v>
      </c>
      <c r="I19" s="36"/>
      <c r="J19"/>
      <c r="K19"/>
      <c r="L19" s="31"/>
      <c r="N19" s="52" t="str">
        <f>AVRIL!P18</f>
        <v>Beauté</v>
      </c>
      <c r="O19" s="53">
        <f>AVRIL!Q18</f>
        <v>150</v>
      </c>
      <c r="Q19" s="341" t="s">
        <v>340</v>
      </c>
      <c r="R19" s="340">
        <v>130.68</v>
      </c>
      <c r="S19" s="31"/>
      <c r="T19" s="52" t="str">
        <f>AVRIL!P18</f>
        <v>Beauté</v>
      </c>
      <c r="U19" s="51">
        <f t="shared" si="2"/>
        <v>-323.60000000000002</v>
      </c>
    </row>
    <row r="20" spans="2:21" ht="15" customHeight="1" x14ac:dyDescent="0.25">
      <c r="B20" s="23" t="s">
        <v>204</v>
      </c>
      <c r="C20" s="40">
        <v>46114</v>
      </c>
      <c r="D20" s="23" t="s">
        <v>361</v>
      </c>
      <c r="E20" s="234">
        <v>24.7</v>
      </c>
      <c r="F20" s="196">
        <f t="shared" si="0"/>
        <v>24.7</v>
      </c>
      <c r="G20" s="49">
        <f t="shared" si="1"/>
        <v>1362.9400000000003</v>
      </c>
      <c r="H20" s="135" t="b">
        <v>1</v>
      </c>
      <c r="I20" s="36"/>
      <c r="J20"/>
      <c r="K20"/>
      <c r="L20" s="31"/>
      <c r="N20" s="52" t="str">
        <f>AVRIL!P19</f>
        <v>Fêtes</v>
      </c>
      <c r="O20" s="53">
        <f>AVRIL!Q19</f>
        <v>100</v>
      </c>
      <c r="Q20" s="341" t="s">
        <v>260</v>
      </c>
      <c r="R20" s="340">
        <v>147.18</v>
      </c>
      <c r="S20" s="31"/>
      <c r="T20" s="52" t="str">
        <f>AVRIL!P19</f>
        <v>Fêtes</v>
      </c>
      <c r="U20" s="51">
        <f t="shared" si="2"/>
        <v>77</v>
      </c>
    </row>
    <row r="21" spans="2:21" ht="15" customHeight="1" x14ac:dyDescent="0.25">
      <c r="B21" s="23" t="s">
        <v>206</v>
      </c>
      <c r="C21" s="40">
        <v>46120</v>
      </c>
      <c r="D21" s="23" t="s">
        <v>262</v>
      </c>
      <c r="E21" s="234">
        <v>30</v>
      </c>
      <c r="F21" s="196">
        <f t="shared" si="0"/>
        <v>30</v>
      </c>
      <c r="G21" s="49">
        <f t="shared" si="1"/>
        <v>1392.9400000000003</v>
      </c>
      <c r="H21" s="135" t="b">
        <v>1</v>
      </c>
      <c r="I21" s="36"/>
      <c r="J21"/>
      <c r="K21"/>
      <c r="L21" s="31"/>
      <c r="N21" s="52" t="str">
        <f>AVRIL!P20</f>
        <v xml:space="preserve">Maison </v>
      </c>
      <c r="O21" s="53">
        <f>AVRIL!Q20</f>
        <v>200</v>
      </c>
      <c r="Q21" s="341" t="s">
        <v>361</v>
      </c>
      <c r="R21" s="340">
        <v>24.7</v>
      </c>
      <c r="S21" s="31"/>
      <c r="T21" s="52" t="str">
        <f>AVRIL!P20</f>
        <v xml:space="preserve">Maison </v>
      </c>
      <c r="U21" s="51">
        <f t="shared" si="2"/>
        <v>162.75</v>
      </c>
    </row>
    <row r="22" spans="2:21" ht="15" customHeight="1" x14ac:dyDescent="0.25">
      <c r="B22" s="23" t="s">
        <v>208</v>
      </c>
      <c r="C22" s="40">
        <v>46126</v>
      </c>
      <c r="D22" s="23" t="s">
        <v>362</v>
      </c>
      <c r="E22" s="234">
        <v>65</v>
      </c>
      <c r="F22" s="196">
        <f t="shared" si="0"/>
        <v>65</v>
      </c>
      <c r="G22" s="49">
        <f t="shared" ref="G22:G81" si="3">IF(E22="","",G21+E22)</f>
        <v>1457.9400000000003</v>
      </c>
      <c r="H22" s="135" t="b">
        <v>1</v>
      </c>
      <c r="I22" s="36"/>
      <c r="J22"/>
      <c r="K22"/>
      <c r="L22" s="31"/>
      <c r="N22" s="52" t="str">
        <f>AVRIL!P21</f>
        <v>Sorties</v>
      </c>
      <c r="O22" s="53">
        <f>AVRIL!Q21</f>
        <v>150</v>
      </c>
      <c r="Q22" s="341" t="s">
        <v>268</v>
      </c>
      <c r="R22" s="340">
        <v>25.97</v>
      </c>
      <c r="S22" s="31"/>
      <c r="T22" s="52" t="str">
        <f>AVRIL!P21</f>
        <v>Sorties</v>
      </c>
      <c r="U22" s="51">
        <f t="shared" si="2"/>
        <v>-203</v>
      </c>
    </row>
    <row r="23" spans="2:21" ht="15" customHeight="1" x14ac:dyDescent="0.25">
      <c r="B23" s="23" t="s">
        <v>204</v>
      </c>
      <c r="C23" s="40">
        <v>46125</v>
      </c>
      <c r="D23" s="23" t="s">
        <v>268</v>
      </c>
      <c r="E23" s="234">
        <v>25.97</v>
      </c>
      <c r="F23" s="196">
        <f t="shared" si="0"/>
        <v>25.97</v>
      </c>
      <c r="G23" s="49">
        <f t="shared" si="3"/>
        <v>1483.9100000000003</v>
      </c>
      <c r="H23" s="135" t="b">
        <v>1</v>
      </c>
      <c r="I23" s="36"/>
      <c r="J23"/>
      <c r="K23"/>
      <c r="L23" s="31"/>
      <c r="N23" s="52" t="str">
        <f>AVRIL!P22</f>
        <v>Sport</v>
      </c>
      <c r="O23" s="53">
        <f>AVRIL!Q22</f>
        <v>150</v>
      </c>
      <c r="Q23" s="341" t="s">
        <v>364</v>
      </c>
      <c r="R23" s="340">
        <v>4.4000000000000004</v>
      </c>
      <c r="S23" s="31"/>
      <c r="T23" s="52" t="str">
        <f>AVRIL!P22</f>
        <v>Sport</v>
      </c>
      <c r="U23" s="51">
        <f t="shared" si="2"/>
        <v>10.090000000000003</v>
      </c>
    </row>
    <row r="24" spans="2:21" ht="15" customHeight="1" x14ac:dyDescent="0.25">
      <c r="B24" s="23" t="s">
        <v>233</v>
      </c>
      <c r="C24" s="40">
        <v>46124</v>
      </c>
      <c r="D24" s="23" t="s">
        <v>363</v>
      </c>
      <c r="E24" s="234">
        <v>27.2</v>
      </c>
      <c r="F24" s="196">
        <f t="shared" si="0"/>
        <v>27.2</v>
      </c>
      <c r="G24" s="49">
        <f t="shared" si="3"/>
        <v>1511.1100000000004</v>
      </c>
      <c r="H24" s="135" t="b">
        <v>1</v>
      </c>
      <c r="I24" s="36"/>
      <c r="J24"/>
      <c r="K24"/>
      <c r="L24" s="31"/>
      <c r="N24" s="52" t="str">
        <f>AVRIL!P23</f>
        <v>Vêtements</v>
      </c>
      <c r="O24" s="53">
        <f>AVRIL!Q23</f>
        <v>0</v>
      </c>
      <c r="Q24" s="341" t="s">
        <v>282</v>
      </c>
      <c r="R24" s="340">
        <v>16.2</v>
      </c>
      <c r="S24" s="31"/>
      <c r="T24" s="52" t="str">
        <f>AVRIL!P23</f>
        <v>Vêtements</v>
      </c>
      <c r="U24" s="51">
        <f t="shared" si="2"/>
        <v>-290.64999999999998</v>
      </c>
    </row>
    <row r="25" spans="2:21" x14ac:dyDescent="0.25">
      <c r="B25" s="23" t="s">
        <v>204</v>
      </c>
      <c r="C25" s="40">
        <v>46123</v>
      </c>
      <c r="D25" s="23" t="s">
        <v>364</v>
      </c>
      <c r="E25" s="234">
        <v>4.4000000000000004</v>
      </c>
      <c r="F25" s="196">
        <f t="shared" si="0"/>
        <v>4.4000000000000004</v>
      </c>
      <c r="G25" s="49">
        <f t="shared" si="3"/>
        <v>1515.5100000000004</v>
      </c>
      <c r="H25" s="135" t="b">
        <v>1</v>
      </c>
      <c r="I25" s="36"/>
      <c r="J25"/>
      <c r="K25"/>
      <c r="N25" s="54" t="str">
        <f>AVRIL!P24</f>
        <v>Vacances</v>
      </c>
      <c r="O25" s="55">
        <f>AVRIL!Q24</f>
        <v>0</v>
      </c>
      <c r="Q25" s="339" t="s">
        <v>233</v>
      </c>
      <c r="R25" s="340">
        <v>353</v>
      </c>
      <c r="S25" s="31"/>
      <c r="T25" s="54" t="str">
        <f>AVRIL!P24</f>
        <v>Vacances</v>
      </c>
      <c r="U25" s="51">
        <f t="shared" si="2"/>
        <v>-225</v>
      </c>
    </row>
    <row r="26" spans="2:21" x14ac:dyDescent="0.25">
      <c r="B26" s="23" t="s">
        <v>232</v>
      </c>
      <c r="C26" s="40">
        <v>46123</v>
      </c>
      <c r="D26" s="23" t="s">
        <v>280</v>
      </c>
      <c r="E26" s="234">
        <v>37.25</v>
      </c>
      <c r="F26" s="196">
        <f t="shared" si="0"/>
        <v>37.25</v>
      </c>
      <c r="G26" s="49">
        <f t="shared" si="3"/>
        <v>1552.7600000000004</v>
      </c>
      <c r="H26" s="135" t="b">
        <v>1</v>
      </c>
      <c r="I26" s="36"/>
      <c r="J26"/>
      <c r="K26"/>
      <c r="Q26" s="341" t="s">
        <v>356</v>
      </c>
      <c r="R26" s="340">
        <v>28</v>
      </c>
      <c r="S26" s="31"/>
    </row>
    <row r="27" spans="2:21" x14ac:dyDescent="0.25">
      <c r="B27" s="23" t="s">
        <v>205</v>
      </c>
      <c r="C27" s="40">
        <v>46122</v>
      </c>
      <c r="D27" s="23" t="s">
        <v>283</v>
      </c>
      <c r="E27" s="234">
        <v>37.380000000000003</v>
      </c>
      <c r="F27" s="196">
        <f t="shared" si="0"/>
        <v>37.380000000000003</v>
      </c>
      <c r="G27" s="49">
        <f t="shared" si="3"/>
        <v>1590.1400000000006</v>
      </c>
      <c r="H27" s="135" t="b">
        <v>1</v>
      </c>
      <c r="I27" s="36"/>
      <c r="J27"/>
      <c r="K27"/>
      <c r="Q27" s="341" t="s">
        <v>363</v>
      </c>
      <c r="R27" s="340">
        <v>27.2</v>
      </c>
      <c r="S27" s="31"/>
    </row>
    <row r="28" spans="2:21" x14ac:dyDescent="0.25">
      <c r="B28" s="23" t="s">
        <v>204</v>
      </c>
      <c r="C28" s="40">
        <v>46126</v>
      </c>
      <c r="D28" s="23" t="s">
        <v>259</v>
      </c>
      <c r="E28" s="234">
        <v>32.53</v>
      </c>
      <c r="F28" s="196">
        <f t="shared" si="0"/>
        <v>32.53</v>
      </c>
      <c r="G28" s="49">
        <f t="shared" si="3"/>
        <v>1622.6700000000005</v>
      </c>
      <c r="H28" s="135" t="b">
        <v>1</v>
      </c>
      <c r="I28" s="36"/>
      <c r="J28"/>
      <c r="K28"/>
      <c r="Q28" s="341" t="s">
        <v>365</v>
      </c>
      <c r="R28" s="340">
        <v>204.7</v>
      </c>
      <c r="S28" s="31"/>
    </row>
    <row r="29" spans="2:21" x14ac:dyDescent="0.25">
      <c r="B29" s="23" t="s">
        <v>233</v>
      </c>
      <c r="C29" s="40">
        <v>46126</v>
      </c>
      <c r="D29" s="23" t="s">
        <v>365</v>
      </c>
      <c r="E29" s="234">
        <v>125</v>
      </c>
      <c r="F29" s="196">
        <f t="shared" si="0"/>
        <v>125</v>
      </c>
      <c r="G29" s="49">
        <f t="shared" si="3"/>
        <v>1747.6700000000005</v>
      </c>
      <c r="H29" s="135" t="b">
        <v>1</v>
      </c>
      <c r="I29" s="36"/>
      <c r="J29"/>
      <c r="K29"/>
      <c r="Q29" s="341" t="s">
        <v>366</v>
      </c>
      <c r="R29" s="340">
        <v>5.5</v>
      </c>
      <c r="S29" s="31"/>
    </row>
    <row r="30" spans="2:21" x14ac:dyDescent="0.25">
      <c r="B30" s="23" t="s">
        <v>204</v>
      </c>
      <c r="C30" s="40">
        <v>46123</v>
      </c>
      <c r="D30" s="23" t="s">
        <v>282</v>
      </c>
      <c r="E30" s="234">
        <v>16.2</v>
      </c>
      <c r="F30" s="196">
        <f t="shared" si="0"/>
        <v>16.2</v>
      </c>
      <c r="G30" s="49">
        <f t="shared" si="3"/>
        <v>1763.8700000000006</v>
      </c>
      <c r="H30" s="135" t="b">
        <v>1</v>
      </c>
      <c r="I30" s="36"/>
      <c r="J30"/>
      <c r="K30"/>
      <c r="Q30" s="341" t="s">
        <v>370</v>
      </c>
      <c r="R30" s="340">
        <v>20</v>
      </c>
      <c r="S30" s="31"/>
    </row>
    <row r="31" spans="2:21" x14ac:dyDescent="0.25">
      <c r="B31" s="23" t="s">
        <v>233</v>
      </c>
      <c r="C31" s="40">
        <v>46123</v>
      </c>
      <c r="D31" s="23" t="s">
        <v>366</v>
      </c>
      <c r="E31" s="234">
        <v>5.5</v>
      </c>
      <c r="F31" s="196">
        <f t="shared" si="0"/>
        <v>5.5</v>
      </c>
      <c r="G31" s="49">
        <f t="shared" si="3"/>
        <v>1769.3700000000006</v>
      </c>
      <c r="H31" s="135" t="b">
        <v>1</v>
      </c>
      <c r="I31" s="36"/>
      <c r="J31"/>
      <c r="K31"/>
      <c r="Q31" s="341" t="s">
        <v>371</v>
      </c>
      <c r="R31" s="340">
        <v>47.1</v>
      </c>
      <c r="S31" s="31"/>
    </row>
    <row r="32" spans="2:21" x14ac:dyDescent="0.25">
      <c r="B32" s="23" t="s">
        <v>204</v>
      </c>
      <c r="C32" s="40">
        <v>46122</v>
      </c>
      <c r="D32" s="23" t="s">
        <v>259</v>
      </c>
      <c r="E32" s="234">
        <v>70.66</v>
      </c>
      <c r="F32" s="196">
        <f t="shared" si="0"/>
        <v>70.66</v>
      </c>
      <c r="G32" s="49">
        <f t="shared" si="3"/>
        <v>1840.0300000000007</v>
      </c>
      <c r="H32" s="135" t="b">
        <v>1</v>
      </c>
      <c r="I32" s="36"/>
      <c r="J32"/>
      <c r="K32"/>
      <c r="Q32" s="341" t="s">
        <v>372</v>
      </c>
      <c r="R32" s="340">
        <v>10.5</v>
      </c>
      <c r="S32" s="31"/>
    </row>
    <row r="33" spans="2:19" x14ac:dyDescent="0.25">
      <c r="B33" s="23" t="s">
        <v>204</v>
      </c>
      <c r="C33" s="40">
        <v>46122</v>
      </c>
      <c r="D33" s="23" t="s">
        <v>259</v>
      </c>
      <c r="E33" s="234">
        <v>6.29</v>
      </c>
      <c r="F33" s="196">
        <f t="shared" si="0"/>
        <v>6.29</v>
      </c>
      <c r="G33" s="49">
        <f t="shared" si="3"/>
        <v>1846.3200000000006</v>
      </c>
      <c r="H33" s="135" t="b">
        <v>1</v>
      </c>
      <c r="I33" s="36"/>
      <c r="J33"/>
      <c r="K33"/>
      <c r="Q33" s="341" t="s">
        <v>376</v>
      </c>
      <c r="R33" s="340">
        <v>10</v>
      </c>
      <c r="S33" s="31"/>
    </row>
    <row r="34" spans="2:19" x14ac:dyDescent="0.25">
      <c r="B34" s="23" t="s">
        <v>235</v>
      </c>
      <c r="C34" s="40">
        <v>46123</v>
      </c>
      <c r="D34" s="23" t="s">
        <v>367</v>
      </c>
      <c r="E34" s="234">
        <v>55</v>
      </c>
      <c r="F34" s="196">
        <f t="shared" si="0"/>
        <v>55</v>
      </c>
      <c r="G34" s="49">
        <f t="shared" si="3"/>
        <v>1901.3200000000006</v>
      </c>
      <c r="H34" s="135" t="b">
        <v>1</v>
      </c>
      <c r="I34" s="36"/>
      <c r="J34"/>
      <c r="K34"/>
      <c r="Q34" s="339" t="s">
        <v>208</v>
      </c>
      <c r="R34" s="340">
        <v>473.6</v>
      </c>
      <c r="S34" s="31"/>
    </row>
    <row r="35" spans="2:19" x14ac:dyDescent="0.25">
      <c r="B35" s="23" t="s">
        <v>228</v>
      </c>
      <c r="C35" s="40">
        <v>46127</v>
      </c>
      <c r="D35" s="23" t="s">
        <v>228</v>
      </c>
      <c r="E35" s="234">
        <v>116.4</v>
      </c>
      <c r="F35" s="196">
        <f t="shared" si="0"/>
        <v>116.4</v>
      </c>
      <c r="G35" s="49">
        <f t="shared" si="3"/>
        <v>2017.7200000000007</v>
      </c>
      <c r="H35" s="135" t="b">
        <v>1</v>
      </c>
      <c r="I35" s="36"/>
      <c r="J35"/>
      <c r="K35"/>
      <c r="Q35" s="341" t="s">
        <v>315</v>
      </c>
      <c r="R35" s="340">
        <v>136</v>
      </c>
      <c r="S35" s="31"/>
    </row>
    <row r="36" spans="2:19" x14ac:dyDescent="0.25">
      <c r="B36" s="23" t="s">
        <v>206</v>
      </c>
      <c r="C36" s="40">
        <v>46128</v>
      </c>
      <c r="D36" s="23" t="s">
        <v>291</v>
      </c>
      <c r="E36" s="234">
        <v>70.760000000000005</v>
      </c>
      <c r="F36" s="196">
        <f t="shared" si="0"/>
        <v>70.760000000000005</v>
      </c>
      <c r="G36" s="49">
        <f t="shared" si="3"/>
        <v>2088.4800000000009</v>
      </c>
      <c r="H36" s="135" t="b">
        <v>1</v>
      </c>
      <c r="I36" s="36"/>
      <c r="J36"/>
      <c r="K36"/>
      <c r="Q36" s="341" t="s">
        <v>359</v>
      </c>
      <c r="R36" s="340">
        <v>272.60000000000002</v>
      </c>
      <c r="S36" s="31"/>
    </row>
    <row r="37" spans="2:19" x14ac:dyDescent="0.25">
      <c r="B37" s="23" t="s">
        <v>206</v>
      </c>
      <c r="C37" s="40">
        <v>46128</v>
      </c>
      <c r="D37" s="23" t="s">
        <v>368</v>
      </c>
      <c r="E37" s="234">
        <v>10</v>
      </c>
      <c r="F37" s="196">
        <f t="shared" si="0"/>
        <v>10</v>
      </c>
      <c r="G37" s="49">
        <f t="shared" si="3"/>
        <v>2098.4800000000009</v>
      </c>
      <c r="H37" s="135" t="b">
        <v>1</v>
      </c>
      <c r="I37" s="36"/>
      <c r="J37"/>
      <c r="K37"/>
      <c r="Q37" s="341" t="s">
        <v>362</v>
      </c>
      <c r="R37" s="340">
        <v>65</v>
      </c>
      <c r="S37" s="31"/>
    </row>
    <row r="38" spans="2:19" x14ac:dyDescent="0.25">
      <c r="B38" s="23" t="s">
        <v>219</v>
      </c>
      <c r="C38" s="40">
        <v>46130</v>
      </c>
      <c r="D38" s="23" t="s">
        <v>369</v>
      </c>
      <c r="E38" s="234">
        <v>175</v>
      </c>
      <c r="F38" s="196">
        <f t="shared" si="0"/>
        <v>175</v>
      </c>
      <c r="G38" s="49">
        <f t="shared" si="3"/>
        <v>2273.4800000000009</v>
      </c>
      <c r="H38" s="135" t="b">
        <v>1</v>
      </c>
      <c r="I38" s="36"/>
      <c r="J38"/>
      <c r="K38"/>
      <c r="Q38" s="339" t="s">
        <v>206</v>
      </c>
      <c r="R38" s="340">
        <v>226.86</v>
      </c>
      <c r="S38" s="31"/>
    </row>
    <row r="39" spans="2:19" x14ac:dyDescent="0.25">
      <c r="B39" s="23" t="s">
        <v>233</v>
      </c>
      <c r="C39" s="40">
        <v>46131</v>
      </c>
      <c r="D39" s="23" t="s">
        <v>370</v>
      </c>
      <c r="E39" s="234">
        <v>20</v>
      </c>
      <c r="F39" s="196">
        <f t="shared" si="0"/>
        <v>20</v>
      </c>
      <c r="G39" s="49">
        <f t="shared" si="3"/>
        <v>2293.4800000000009</v>
      </c>
      <c r="H39" s="135" t="b">
        <v>1</v>
      </c>
      <c r="I39" s="36"/>
      <c r="J39"/>
      <c r="K39"/>
      <c r="Q39" s="341" t="s">
        <v>358</v>
      </c>
      <c r="R39" s="340">
        <v>8.9</v>
      </c>
      <c r="S39" s="31"/>
    </row>
    <row r="40" spans="2:19" x14ac:dyDescent="0.25">
      <c r="B40" s="23" t="s">
        <v>233</v>
      </c>
      <c r="C40" s="40">
        <v>46133</v>
      </c>
      <c r="D40" s="23" t="s">
        <v>371</v>
      </c>
      <c r="E40" s="234">
        <v>47.1</v>
      </c>
      <c r="F40" s="196">
        <f t="shared" si="0"/>
        <v>47.1</v>
      </c>
      <c r="G40" s="49">
        <f t="shared" si="3"/>
        <v>2340.5800000000008</v>
      </c>
      <c r="H40" s="135" t="b">
        <v>1</v>
      </c>
      <c r="I40" s="36"/>
      <c r="J40"/>
      <c r="K40"/>
      <c r="Q40" s="341" t="s">
        <v>262</v>
      </c>
      <c r="R40" s="340">
        <v>30</v>
      </c>
      <c r="S40" s="31"/>
    </row>
    <row r="41" spans="2:19" x14ac:dyDescent="0.25">
      <c r="B41" s="23" t="s">
        <v>233</v>
      </c>
      <c r="C41" s="40">
        <v>46133</v>
      </c>
      <c r="D41" s="23" t="s">
        <v>365</v>
      </c>
      <c r="E41" s="234">
        <v>79.7</v>
      </c>
      <c r="F41" s="196">
        <f t="shared" si="0"/>
        <v>79.7</v>
      </c>
      <c r="G41" s="49">
        <f t="shared" si="3"/>
        <v>2420.2800000000007</v>
      </c>
      <c r="H41" s="135" t="b">
        <v>1</v>
      </c>
      <c r="I41" s="36"/>
      <c r="J41"/>
      <c r="K41"/>
      <c r="Q41" s="341" t="s">
        <v>291</v>
      </c>
      <c r="R41" s="340">
        <v>70.760000000000005</v>
      </c>
      <c r="S41" s="31"/>
    </row>
    <row r="42" spans="2:19" x14ac:dyDescent="0.25">
      <c r="B42" s="23" t="s">
        <v>207</v>
      </c>
      <c r="C42" s="40">
        <v>46135</v>
      </c>
      <c r="D42" s="23" t="s">
        <v>207</v>
      </c>
      <c r="E42" s="234">
        <v>150</v>
      </c>
      <c r="F42" s="196">
        <f t="shared" si="0"/>
        <v>150</v>
      </c>
      <c r="G42" s="49">
        <f t="shared" si="3"/>
        <v>2570.2800000000007</v>
      </c>
      <c r="H42" s="135" t="b">
        <v>1</v>
      </c>
      <c r="I42" s="36"/>
      <c r="J42"/>
      <c r="K42"/>
      <c r="Q42" s="341" t="s">
        <v>368</v>
      </c>
      <c r="R42" s="340">
        <v>10</v>
      </c>
      <c r="S42" s="31"/>
    </row>
    <row r="43" spans="2:19" x14ac:dyDescent="0.25">
      <c r="B43" s="23" t="s">
        <v>234</v>
      </c>
      <c r="C43" s="40">
        <v>46139</v>
      </c>
      <c r="D43" s="23" t="s">
        <v>301</v>
      </c>
      <c r="E43" s="234">
        <v>9.99</v>
      </c>
      <c r="F43" s="196">
        <f t="shared" si="0"/>
        <v>9.99</v>
      </c>
      <c r="G43" s="49">
        <f t="shared" si="3"/>
        <v>2580.2700000000004</v>
      </c>
      <c r="H43" s="135" t="b">
        <v>1</v>
      </c>
      <c r="I43" s="36"/>
      <c r="J43"/>
      <c r="K43"/>
      <c r="Q43" s="341" t="s">
        <v>278</v>
      </c>
      <c r="R43" s="340">
        <v>107.2</v>
      </c>
      <c r="S43" s="31"/>
    </row>
    <row r="44" spans="2:19" x14ac:dyDescent="0.25">
      <c r="B44" s="23" t="s">
        <v>204</v>
      </c>
      <c r="C44" s="40">
        <v>46140</v>
      </c>
      <c r="D44" s="23" t="s">
        <v>340</v>
      </c>
      <c r="E44" s="234">
        <v>25.75</v>
      </c>
      <c r="F44" s="196">
        <f t="shared" si="0"/>
        <v>25.75</v>
      </c>
      <c r="G44" s="49">
        <f t="shared" si="3"/>
        <v>2606.0200000000004</v>
      </c>
      <c r="H44" s="135" t="b">
        <v>1</v>
      </c>
      <c r="I44" s="36"/>
      <c r="J44"/>
      <c r="K44"/>
      <c r="Q44" s="339" t="s">
        <v>205</v>
      </c>
      <c r="R44" s="340">
        <v>689.81999999999994</v>
      </c>
      <c r="S44" s="31"/>
    </row>
    <row r="45" spans="2:19" x14ac:dyDescent="0.25">
      <c r="B45" s="23" t="s">
        <v>233</v>
      </c>
      <c r="C45" s="40">
        <v>46140</v>
      </c>
      <c r="D45" s="23" t="s">
        <v>372</v>
      </c>
      <c r="E45" s="234">
        <v>10.5</v>
      </c>
      <c r="F45" s="196">
        <f t="shared" si="0"/>
        <v>10.5</v>
      </c>
      <c r="G45" s="49">
        <f t="shared" si="3"/>
        <v>2616.5200000000004</v>
      </c>
      <c r="H45" s="135" t="b">
        <v>1</v>
      </c>
      <c r="I45" s="36"/>
      <c r="J45"/>
      <c r="K45"/>
      <c r="Q45" s="341" t="s">
        <v>283</v>
      </c>
      <c r="R45" s="340">
        <v>216.44</v>
      </c>
      <c r="S45" s="31"/>
    </row>
    <row r="46" spans="2:19" x14ac:dyDescent="0.25">
      <c r="B46" s="23" t="s">
        <v>205</v>
      </c>
      <c r="C46" s="40">
        <v>46139</v>
      </c>
      <c r="D46" s="23" t="s">
        <v>373</v>
      </c>
      <c r="E46" s="234">
        <v>43.38</v>
      </c>
      <c r="F46" s="196">
        <f t="shared" si="0"/>
        <v>43.38</v>
      </c>
      <c r="G46" s="49">
        <f t="shared" si="3"/>
        <v>2659.9000000000005</v>
      </c>
      <c r="H46" s="135" t="b">
        <v>1</v>
      </c>
      <c r="I46" s="36"/>
      <c r="J46"/>
      <c r="K46"/>
      <c r="Q46" s="341" t="s">
        <v>360</v>
      </c>
      <c r="R46" s="340">
        <v>130</v>
      </c>
      <c r="S46" s="31"/>
    </row>
    <row r="47" spans="2:19" x14ac:dyDescent="0.25">
      <c r="B47" s="23" t="s">
        <v>204</v>
      </c>
      <c r="C47" s="40">
        <v>46139</v>
      </c>
      <c r="D47" s="23" t="s">
        <v>260</v>
      </c>
      <c r="E47" s="234">
        <v>79.19</v>
      </c>
      <c r="F47" s="196">
        <f t="shared" si="0"/>
        <v>79.19</v>
      </c>
      <c r="G47" s="49">
        <f t="shared" si="3"/>
        <v>2739.0900000000006</v>
      </c>
      <c r="H47" s="135" t="b">
        <v>1</v>
      </c>
      <c r="I47" s="36"/>
      <c r="J47"/>
      <c r="K47"/>
      <c r="Q47" s="341" t="s">
        <v>373</v>
      </c>
      <c r="R47" s="340">
        <v>43.38</v>
      </c>
      <c r="S47" s="31"/>
    </row>
    <row r="48" spans="2:19" x14ac:dyDescent="0.25">
      <c r="B48" s="23" t="s">
        <v>204</v>
      </c>
      <c r="C48" s="40">
        <v>46139</v>
      </c>
      <c r="D48" s="23" t="s">
        <v>340</v>
      </c>
      <c r="E48" s="234">
        <v>41.74</v>
      </c>
      <c r="F48" s="196">
        <f t="shared" si="0"/>
        <v>41.74</v>
      </c>
      <c r="G48" s="49">
        <f t="shared" si="3"/>
        <v>2780.8300000000004</v>
      </c>
      <c r="H48" s="135" t="b">
        <v>1</v>
      </c>
      <c r="I48" s="36"/>
      <c r="J48"/>
      <c r="K48"/>
      <c r="Q48" s="341" t="s">
        <v>381</v>
      </c>
      <c r="R48" s="340">
        <v>300</v>
      </c>
      <c r="S48" s="31"/>
    </row>
    <row r="49" spans="2:19" x14ac:dyDescent="0.25">
      <c r="B49" s="23" t="s">
        <v>204</v>
      </c>
      <c r="C49" s="40">
        <v>46137</v>
      </c>
      <c r="D49" s="23" t="s">
        <v>259</v>
      </c>
      <c r="E49" s="234">
        <v>142.09</v>
      </c>
      <c r="F49" s="196">
        <f t="shared" si="0"/>
        <v>142.09</v>
      </c>
      <c r="G49" s="49">
        <f t="shared" si="3"/>
        <v>2922.9200000000005</v>
      </c>
      <c r="H49" s="135" t="b">
        <v>1</v>
      </c>
      <c r="I49" s="36"/>
      <c r="J49"/>
      <c r="K49"/>
      <c r="Q49" s="339" t="s">
        <v>235</v>
      </c>
      <c r="R49" s="340">
        <v>290.64999999999998</v>
      </c>
      <c r="S49" s="31"/>
    </row>
    <row r="50" spans="2:19" x14ac:dyDescent="0.25">
      <c r="B50" s="23" t="s">
        <v>231</v>
      </c>
      <c r="C50" s="40">
        <v>46139</v>
      </c>
      <c r="D50" s="23" t="s">
        <v>374</v>
      </c>
      <c r="E50" s="234">
        <v>23</v>
      </c>
      <c r="F50" s="196">
        <f t="shared" si="0"/>
        <v>23</v>
      </c>
      <c r="G50" s="49">
        <f t="shared" si="3"/>
        <v>2945.9200000000005</v>
      </c>
      <c r="H50" s="135" t="b">
        <v>1</v>
      </c>
      <c r="I50" s="36"/>
      <c r="J50"/>
      <c r="K50"/>
      <c r="Q50" s="341" t="s">
        <v>350</v>
      </c>
      <c r="R50" s="340">
        <v>235.65</v>
      </c>
      <c r="S50" s="31"/>
    </row>
    <row r="51" spans="2:19" x14ac:dyDescent="0.25">
      <c r="B51" s="23" t="s">
        <v>219</v>
      </c>
      <c r="C51" s="40">
        <v>46139</v>
      </c>
      <c r="D51" s="23" t="s">
        <v>375</v>
      </c>
      <c r="E51" s="234">
        <v>50</v>
      </c>
      <c r="F51" s="196">
        <f t="shared" si="0"/>
        <v>50</v>
      </c>
      <c r="G51" s="49">
        <f t="shared" si="3"/>
        <v>2995.9200000000005</v>
      </c>
      <c r="H51" s="135" t="b">
        <v>1</v>
      </c>
      <c r="I51" s="36"/>
      <c r="J51"/>
      <c r="K51"/>
      <c r="Q51" s="341" t="s">
        <v>367</v>
      </c>
      <c r="R51" s="340">
        <v>55</v>
      </c>
      <c r="S51" s="31"/>
    </row>
    <row r="52" spans="2:19" x14ac:dyDescent="0.25">
      <c r="B52" s="23" t="s">
        <v>204</v>
      </c>
      <c r="C52" s="40">
        <v>46130</v>
      </c>
      <c r="D52" s="23" t="s">
        <v>259</v>
      </c>
      <c r="E52" s="234">
        <v>13.53</v>
      </c>
      <c r="F52" s="196">
        <f t="shared" si="0"/>
        <v>13.53</v>
      </c>
      <c r="G52" s="49">
        <f t="shared" si="3"/>
        <v>3009.4500000000007</v>
      </c>
      <c r="H52" s="135" t="b">
        <v>1</v>
      </c>
      <c r="I52" s="36"/>
      <c r="J52"/>
      <c r="K52"/>
      <c r="Q52" s="339" t="s">
        <v>232</v>
      </c>
      <c r="R52" s="340">
        <v>37.25</v>
      </c>
      <c r="S52" s="31"/>
    </row>
    <row r="53" spans="2:19" x14ac:dyDescent="0.25">
      <c r="B53" s="23" t="s">
        <v>234</v>
      </c>
      <c r="C53" s="40">
        <v>46129</v>
      </c>
      <c r="D53" s="23" t="s">
        <v>301</v>
      </c>
      <c r="E53" s="234">
        <v>19.989999999999998</v>
      </c>
      <c r="F53" s="196">
        <f t="shared" si="0"/>
        <v>19.989999999999998</v>
      </c>
      <c r="G53" s="49">
        <f t="shared" si="3"/>
        <v>3029.4400000000005</v>
      </c>
      <c r="H53" s="135" t="b">
        <v>1</v>
      </c>
      <c r="I53" s="36"/>
      <c r="J53"/>
      <c r="K53"/>
      <c r="Q53" s="341" t="s">
        <v>280</v>
      </c>
      <c r="R53" s="340">
        <v>37.25</v>
      </c>
      <c r="S53" s="31"/>
    </row>
    <row r="54" spans="2:19" x14ac:dyDescent="0.25">
      <c r="B54" s="23" t="s">
        <v>204</v>
      </c>
      <c r="C54" s="40">
        <v>46129</v>
      </c>
      <c r="D54" s="23" t="s">
        <v>259</v>
      </c>
      <c r="E54" s="234">
        <v>30.44</v>
      </c>
      <c r="F54" s="196">
        <f t="shared" si="0"/>
        <v>30.44</v>
      </c>
      <c r="G54" s="49">
        <f t="shared" si="3"/>
        <v>3059.8800000000006</v>
      </c>
      <c r="H54" s="135" t="b">
        <v>1</v>
      </c>
      <c r="I54" s="36"/>
      <c r="J54"/>
      <c r="K54"/>
      <c r="Q54" s="339" t="s">
        <v>228</v>
      </c>
      <c r="R54" s="340">
        <v>116.4</v>
      </c>
      <c r="S54" s="31"/>
    </row>
    <row r="55" spans="2:19" x14ac:dyDescent="0.25">
      <c r="B55" s="23" t="s">
        <v>204</v>
      </c>
      <c r="C55" s="40">
        <v>46129</v>
      </c>
      <c r="D55" s="23" t="s">
        <v>259</v>
      </c>
      <c r="E55" s="234">
        <v>184.58</v>
      </c>
      <c r="F55" s="196">
        <f t="shared" si="0"/>
        <v>184.58</v>
      </c>
      <c r="G55" s="49">
        <f t="shared" si="3"/>
        <v>3244.4600000000005</v>
      </c>
      <c r="H55" s="135" t="b">
        <v>1</v>
      </c>
      <c r="I55" s="36"/>
      <c r="J55"/>
      <c r="K55"/>
      <c r="Q55" s="341" t="s">
        <v>228</v>
      </c>
      <c r="R55" s="340">
        <v>116.4</v>
      </c>
      <c r="S55" s="31"/>
    </row>
    <row r="56" spans="2:19" x14ac:dyDescent="0.25">
      <c r="B56" s="23" t="s">
        <v>234</v>
      </c>
      <c r="C56" s="40">
        <v>46128</v>
      </c>
      <c r="D56" s="23" t="s">
        <v>301</v>
      </c>
      <c r="E56" s="234">
        <v>109.93</v>
      </c>
      <c r="F56" s="196">
        <f t="shared" si="0"/>
        <v>109.93</v>
      </c>
      <c r="G56" s="49">
        <f t="shared" si="3"/>
        <v>3354.3900000000003</v>
      </c>
      <c r="H56" s="135" t="b">
        <v>1</v>
      </c>
      <c r="I56" s="36"/>
      <c r="J56"/>
      <c r="K56"/>
      <c r="Q56" s="339" t="s">
        <v>219</v>
      </c>
      <c r="R56" s="340">
        <v>225</v>
      </c>
      <c r="S56" s="31"/>
    </row>
    <row r="57" spans="2:19" x14ac:dyDescent="0.25">
      <c r="B57" s="23" t="s">
        <v>204</v>
      </c>
      <c r="C57" s="40">
        <v>46132</v>
      </c>
      <c r="D57" s="23" t="s">
        <v>259</v>
      </c>
      <c r="E57" s="234">
        <v>141.36000000000001</v>
      </c>
      <c r="F57" s="196">
        <f t="shared" si="0"/>
        <v>141.36000000000001</v>
      </c>
      <c r="G57" s="49">
        <f t="shared" si="3"/>
        <v>3495.7500000000005</v>
      </c>
      <c r="H57" s="135" t="b">
        <v>1</v>
      </c>
      <c r="I57" s="36"/>
      <c r="J57"/>
      <c r="K57"/>
      <c r="Q57" s="341" t="s">
        <v>369</v>
      </c>
      <c r="R57" s="340">
        <v>175</v>
      </c>
      <c r="S57" s="31"/>
    </row>
    <row r="58" spans="2:19" x14ac:dyDescent="0.25">
      <c r="B58" s="23" t="s">
        <v>206</v>
      </c>
      <c r="C58" s="40">
        <v>46132</v>
      </c>
      <c r="D58" s="23" t="s">
        <v>278</v>
      </c>
      <c r="E58" s="234">
        <v>107.2</v>
      </c>
      <c r="F58" s="196">
        <f t="shared" si="0"/>
        <v>107.2</v>
      </c>
      <c r="G58" s="49">
        <f t="shared" si="3"/>
        <v>3602.9500000000003</v>
      </c>
      <c r="H58" s="135" t="b">
        <v>1</v>
      </c>
      <c r="I58" s="36"/>
      <c r="J58" s="36"/>
      <c r="K58" s="36"/>
      <c r="Q58" s="341" t="s">
        <v>375</v>
      </c>
      <c r="R58" s="340">
        <v>50</v>
      </c>
      <c r="S58" s="31"/>
    </row>
    <row r="59" spans="2:19" x14ac:dyDescent="0.25">
      <c r="B59" s="23" t="s">
        <v>233</v>
      </c>
      <c r="C59" s="239">
        <v>46139</v>
      </c>
      <c r="D59" s="237" t="s">
        <v>376</v>
      </c>
      <c r="E59" s="238">
        <v>10</v>
      </c>
      <c r="F59" s="196">
        <f t="shared" si="0"/>
        <v>10</v>
      </c>
      <c r="G59" s="49">
        <f t="shared" si="3"/>
        <v>3612.9500000000003</v>
      </c>
      <c r="H59" s="135" t="b">
        <v>0</v>
      </c>
      <c r="I59" s="36"/>
      <c r="J59" s="36"/>
      <c r="K59" s="36"/>
      <c r="Q59" s="339" t="s">
        <v>207</v>
      </c>
      <c r="R59" s="340">
        <v>150</v>
      </c>
      <c r="S59" s="31"/>
    </row>
    <row r="60" spans="2:19" x14ac:dyDescent="0.25">
      <c r="B60" s="23" t="s">
        <v>204</v>
      </c>
      <c r="C60" s="40">
        <v>46140</v>
      </c>
      <c r="D60" s="23" t="s">
        <v>340</v>
      </c>
      <c r="E60" s="234">
        <v>0</v>
      </c>
      <c r="F60" s="196">
        <f t="shared" si="0"/>
        <v>0</v>
      </c>
      <c r="G60" s="49">
        <f t="shared" si="3"/>
        <v>3612.9500000000003</v>
      </c>
      <c r="H60" s="135" t="b">
        <v>1</v>
      </c>
      <c r="I60" s="36"/>
      <c r="J60" s="36"/>
      <c r="K60" s="36"/>
      <c r="Q60" s="341" t="s">
        <v>207</v>
      </c>
      <c r="R60" s="340">
        <v>150</v>
      </c>
      <c r="S60" s="31"/>
    </row>
    <row r="61" spans="2:19" x14ac:dyDescent="0.25">
      <c r="B61" s="23" t="s">
        <v>205</v>
      </c>
      <c r="C61" s="40">
        <v>46142</v>
      </c>
      <c r="D61" s="23" t="s">
        <v>283</v>
      </c>
      <c r="E61" s="234">
        <v>71.88</v>
      </c>
      <c r="F61" s="196">
        <f t="shared" si="0"/>
        <v>71.88</v>
      </c>
      <c r="G61" s="49">
        <f t="shared" si="3"/>
        <v>3684.8300000000004</v>
      </c>
      <c r="H61" s="135" t="b">
        <v>1</v>
      </c>
      <c r="I61" s="36"/>
      <c r="J61" s="36"/>
      <c r="K61" s="36"/>
      <c r="Q61" s="339" t="s">
        <v>234</v>
      </c>
      <c r="R61" s="340">
        <v>139.91</v>
      </c>
      <c r="S61" s="31"/>
    </row>
    <row r="62" spans="2:19" x14ac:dyDescent="0.25">
      <c r="B62" s="23" t="s">
        <v>205</v>
      </c>
      <c r="C62" s="40">
        <v>46142</v>
      </c>
      <c r="D62" s="23" t="s">
        <v>381</v>
      </c>
      <c r="E62" s="234">
        <v>300</v>
      </c>
      <c r="F62" s="196">
        <f t="shared" si="0"/>
        <v>300</v>
      </c>
      <c r="G62" s="49">
        <f t="shared" si="3"/>
        <v>3984.8300000000004</v>
      </c>
      <c r="H62" s="135" t="b">
        <v>1</v>
      </c>
      <c r="I62" s="36"/>
      <c r="J62" s="36"/>
      <c r="K62" s="36"/>
      <c r="Q62" s="341" t="s">
        <v>301</v>
      </c>
      <c r="R62" s="340">
        <v>139.91</v>
      </c>
      <c r="S62" s="31"/>
    </row>
    <row r="63" spans="2:19" x14ac:dyDescent="0.25">
      <c r="B63" s="23"/>
      <c r="C63" s="40"/>
      <c r="D63" s="23"/>
      <c r="E63" s="234"/>
      <c r="F63" s="196" t="str">
        <f t="shared" si="0"/>
        <v/>
      </c>
      <c r="G63" s="49" t="str">
        <f t="shared" si="3"/>
        <v/>
      </c>
      <c r="H63" s="135" t="b">
        <v>0</v>
      </c>
      <c r="I63" s="36"/>
      <c r="J63" s="36"/>
      <c r="K63" s="36"/>
      <c r="Q63" s="339" t="s">
        <v>231</v>
      </c>
      <c r="R63" s="340">
        <v>23</v>
      </c>
      <c r="S63" s="31"/>
    </row>
    <row r="64" spans="2:19" x14ac:dyDescent="0.25">
      <c r="B64" s="23"/>
      <c r="C64" s="40"/>
      <c r="D64" s="23"/>
      <c r="E64" s="234"/>
      <c r="F64" s="196" t="str">
        <f t="shared" si="0"/>
        <v/>
      </c>
      <c r="G64" s="49" t="str">
        <f t="shared" si="3"/>
        <v/>
      </c>
      <c r="H64" s="135" t="b">
        <v>0</v>
      </c>
      <c r="I64" s="36"/>
      <c r="J64" s="36"/>
      <c r="K64" s="36"/>
      <c r="Q64" s="341" t="s">
        <v>374</v>
      </c>
      <c r="R64" s="340">
        <v>23</v>
      </c>
      <c r="S64" s="31"/>
    </row>
    <row r="65" spans="2:19" x14ac:dyDescent="0.25">
      <c r="B65" s="23"/>
      <c r="C65" s="40"/>
      <c r="D65" s="23"/>
      <c r="E65" s="234"/>
      <c r="F65" s="196" t="str">
        <f t="shared" si="0"/>
        <v/>
      </c>
      <c r="G65" s="49" t="str">
        <f t="shared" si="3"/>
        <v/>
      </c>
      <c r="H65" s="135" t="b">
        <v>0</v>
      </c>
      <c r="I65" s="36"/>
      <c r="J65" s="36"/>
      <c r="K65" s="36"/>
      <c r="Q65" s="339" t="s">
        <v>27</v>
      </c>
      <c r="R65" s="340">
        <v>3984.8300000000008</v>
      </c>
      <c r="S65" s="31"/>
    </row>
    <row r="66" spans="2:19" x14ac:dyDescent="0.25">
      <c r="B66" s="23"/>
      <c r="C66" s="40"/>
      <c r="D66" s="23"/>
      <c r="E66" s="234"/>
      <c r="F66" s="196" t="str">
        <f t="shared" si="0"/>
        <v/>
      </c>
      <c r="G66" s="49" t="str">
        <f t="shared" si="3"/>
        <v/>
      </c>
      <c r="H66" s="135" t="b">
        <v>0</v>
      </c>
      <c r="I66" s="36"/>
      <c r="J66" s="36"/>
      <c r="K66" s="36"/>
      <c r="Q66"/>
      <c r="R66"/>
      <c r="S66" s="31"/>
    </row>
    <row r="67" spans="2:19" x14ac:dyDescent="0.25">
      <c r="B67" s="23"/>
      <c r="C67" s="40"/>
      <c r="D67" s="23"/>
      <c r="E67" s="234"/>
      <c r="F67" s="196" t="str">
        <f t="shared" si="0"/>
        <v/>
      </c>
      <c r="G67" s="49" t="str">
        <f t="shared" si="3"/>
        <v/>
      </c>
      <c r="H67" s="135" t="b">
        <v>0</v>
      </c>
      <c r="I67" s="36"/>
      <c r="J67" s="36"/>
      <c r="K67" s="36"/>
      <c r="Q67"/>
      <c r="R67"/>
      <c r="S67" s="31"/>
    </row>
    <row r="68" spans="2:19" x14ac:dyDescent="0.25">
      <c r="B68" s="23"/>
      <c r="C68" s="40"/>
      <c r="D68" s="23"/>
      <c r="E68" s="234"/>
      <c r="F68" s="196" t="str">
        <f t="shared" si="0"/>
        <v/>
      </c>
      <c r="G68" s="49" t="str">
        <f t="shared" si="3"/>
        <v/>
      </c>
      <c r="H68" s="135" t="b">
        <v>0</v>
      </c>
      <c r="I68" s="36"/>
      <c r="J68" s="36"/>
      <c r="K68" s="36"/>
      <c r="Q68"/>
      <c r="R68"/>
      <c r="S68" s="31"/>
    </row>
    <row r="69" spans="2:19" x14ac:dyDescent="0.25">
      <c r="B69" s="23"/>
      <c r="C69" s="40"/>
      <c r="D69" s="23"/>
      <c r="E69" s="234"/>
      <c r="F69" s="196" t="str">
        <f t="shared" ref="F69:F130" si="4">IF(E69="","",E69+0)</f>
        <v/>
      </c>
      <c r="G69" s="49" t="str">
        <f t="shared" si="3"/>
        <v/>
      </c>
      <c r="H69" s="135" t="b">
        <v>0</v>
      </c>
      <c r="I69" s="36"/>
      <c r="J69" s="36"/>
      <c r="K69" s="36"/>
      <c r="Q69"/>
      <c r="R69"/>
      <c r="S69" s="31"/>
    </row>
    <row r="70" spans="2:19" x14ac:dyDescent="0.25">
      <c r="B70" s="23"/>
      <c r="C70" s="40"/>
      <c r="D70" s="23"/>
      <c r="E70" s="38"/>
      <c r="F70" s="196" t="str">
        <f t="shared" si="4"/>
        <v/>
      </c>
      <c r="G70" s="49" t="str">
        <f t="shared" si="3"/>
        <v/>
      </c>
      <c r="H70" s="135" t="b">
        <v>0</v>
      </c>
      <c r="I70" s="36"/>
      <c r="J70" s="36"/>
      <c r="K70" s="36"/>
      <c r="Q70"/>
      <c r="R70"/>
      <c r="S70" s="31"/>
    </row>
    <row r="71" spans="2:19" x14ac:dyDescent="0.25">
      <c r="B71" s="23"/>
      <c r="C71" s="40"/>
      <c r="D71" s="23"/>
      <c r="E71" s="38"/>
      <c r="F71" s="196" t="str">
        <f t="shared" si="4"/>
        <v/>
      </c>
      <c r="G71" s="49" t="str">
        <f t="shared" si="3"/>
        <v/>
      </c>
      <c r="H71" s="135" t="b">
        <v>0</v>
      </c>
      <c r="I71" s="36"/>
      <c r="J71" s="36"/>
      <c r="K71" s="36"/>
      <c r="Q71"/>
      <c r="R71"/>
      <c r="S71" s="31"/>
    </row>
    <row r="72" spans="2:19" x14ac:dyDescent="0.25">
      <c r="B72" s="23"/>
      <c r="C72" s="40"/>
      <c r="D72" s="23"/>
      <c r="E72" s="38"/>
      <c r="F72" s="196" t="str">
        <f t="shared" si="4"/>
        <v/>
      </c>
      <c r="G72" s="49" t="str">
        <f t="shared" si="3"/>
        <v/>
      </c>
      <c r="H72" s="135" t="b">
        <v>0</v>
      </c>
      <c r="I72" s="36"/>
      <c r="J72" s="36"/>
      <c r="K72" s="36"/>
      <c r="Q72"/>
      <c r="R72"/>
      <c r="S72" s="31"/>
    </row>
    <row r="73" spans="2:19" x14ac:dyDescent="0.25">
      <c r="B73" s="23"/>
      <c r="C73" s="40"/>
      <c r="D73" s="23"/>
      <c r="E73" s="38"/>
      <c r="F73" s="196" t="str">
        <f t="shared" si="4"/>
        <v/>
      </c>
      <c r="G73" s="49" t="str">
        <f t="shared" si="3"/>
        <v/>
      </c>
      <c r="H73" s="135" t="b">
        <v>0</v>
      </c>
      <c r="I73" s="36"/>
      <c r="J73" s="36"/>
      <c r="K73" s="36"/>
      <c r="Q73"/>
      <c r="R73"/>
      <c r="S73" s="31"/>
    </row>
    <row r="74" spans="2:19" x14ac:dyDescent="0.25">
      <c r="B74" s="23"/>
      <c r="C74" s="40"/>
      <c r="D74" s="23"/>
      <c r="E74" s="38"/>
      <c r="F74" s="196" t="str">
        <f t="shared" si="4"/>
        <v/>
      </c>
      <c r="G74" s="49" t="str">
        <f t="shared" si="3"/>
        <v/>
      </c>
      <c r="H74" s="135" t="b">
        <v>0</v>
      </c>
      <c r="I74" s="36"/>
      <c r="J74" s="36"/>
      <c r="K74" s="36"/>
      <c r="Q74"/>
      <c r="R74"/>
      <c r="S74" s="31"/>
    </row>
    <row r="75" spans="2:19" x14ac:dyDescent="0.25">
      <c r="B75" s="23"/>
      <c r="C75" s="40"/>
      <c r="D75" s="23"/>
      <c r="E75" s="38"/>
      <c r="F75" s="196" t="str">
        <f t="shared" si="4"/>
        <v/>
      </c>
      <c r="G75" s="49" t="str">
        <f t="shared" si="3"/>
        <v/>
      </c>
      <c r="H75" s="135" t="b">
        <v>0</v>
      </c>
      <c r="I75" s="36"/>
      <c r="J75" s="36"/>
      <c r="K75" s="36"/>
      <c r="Q75"/>
      <c r="R75"/>
      <c r="S75" s="31"/>
    </row>
    <row r="76" spans="2:19" x14ac:dyDescent="0.25">
      <c r="B76" s="23"/>
      <c r="C76" s="40"/>
      <c r="D76" s="23"/>
      <c r="E76" s="38"/>
      <c r="F76" s="196" t="str">
        <f t="shared" si="4"/>
        <v/>
      </c>
      <c r="G76" s="49" t="str">
        <f t="shared" si="3"/>
        <v/>
      </c>
      <c r="H76" s="135" t="b">
        <v>0</v>
      </c>
      <c r="I76" s="36"/>
      <c r="J76" s="36"/>
      <c r="K76" s="36"/>
      <c r="Q76" s="31"/>
      <c r="R76" s="31"/>
      <c r="S76" s="31"/>
    </row>
    <row r="77" spans="2:19" x14ac:dyDescent="0.25">
      <c r="B77" s="23"/>
      <c r="C77" s="40"/>
      <c r="D77" s="23"/>
      <c r="E77" s="38"/>
      <c r="F77" s="196" t="str">
        <f t="shared" si="4"/>
        <v/>
      </c>
      <c r="G77" s="49" t="str">
        <f t="shared" si="3"/>
        <v/>
      </c>
      <c r="H77" s="135" t="b">
        <v>0</v>
      </c>
      <c r="I77" s="36"/>
      <c r="J77" s="36"/>
      <c r="K77" s="36"/>
      <c r="Q77" s="31"/>
      <c r="R77" s="31"/>
      <c r="S77" s="31"/>
    </row>
    <row r="78" spans="2:19" x14ac:dyDescent="0.25">
      <c r="B78" s="23"/>
      <c r="C78" s="40"/>
      <c r="D78" s="23"/>
      <c r="E78" s="38"/>
      <c r="F78" s="196" t="str">
        <f t="shared" si="4"/>
        <v/>
      </c>
      <c r="G78" s="49" t="str">
        <f t="shared" si="3"/>
        <v/>
      </c>
      <c r="H78" s="135" t="b">
        <v>0</v>
      </c>
      <c r="I78" s="36"/>
      <c r="J78" s="36"/>
      <c r="K78" s="36"/>
      <c r="Q78" s="31"/>
      <c r="R78" s="31"/>
      <c r="S78" s="31"/>
    </row>
    <row r="79" spans="2:19" x14ac:dyDescent="0.25">
      <c r="B79" s="23"/>
      <c r="C79" s="40"/>
      <c r="D79" s="23"/>
      <c r="E79" s="38"/>
      <c r="F79" s="196" t="str">
        <f t="shared" si="4"/>
        <v/>
      </c>
      <c r="G79" s="49" t="str">
        <f t="shared" si="3"/>
        <v/>
      </c>
      <c r="H79" s="135" t="b">
        <v>0</v>
      </c>
      <c r="I79" s="36"/>
      <c r="J79" s="36"/>
      <c r="K79" s="36"/>
      <c r="Q79" s="31"/>
      <c r="R79" s="31"/>
      <c r="S79" s="31"/>
    </row>
    <row r="80" spans="2:19" x14ac:dyDescent="0.25">
      <c r="B80" s="23"/>
      <c r="C80" s="40"/>
      <c r="D80" s="23"/>
      <c r="E80" s="38"/>
      <c r="F80" s="196" t="str">
        <f t="shared" si="4"/>
        <v/>
      </c>
      <c r="G80" s="49" t="str">
        <f t="shared" si="3"/>
        <v/>
      </c>
      <c r="H80" s="135" t="b">
        <v>0</v>
      </c>
      <c r="I80" s="36"/>
      <c r="J80" s="36"/>
      <c r="K80" s="36"/>
      <c r="Q80" s="31"/>
      <c r="R80" s="31"/>
      <c r="S80" s="31"/>
    </row>
    <row r="81" spans="2:19" x14ac:dyDescent="0.25">
      <c r="B81" s="23"/>
      <c r="C81" s="40"/>
      <c r="D81" s="23"/>
      <c r="E81" s="38"/>
      <c r="F81" s="196" t="str">
        <f t="shared" si="4"/>
        <v/>
      </c>
      <c r="G81" s="49" t="str">
        <f t="shared" si="3"/>
        <v/>
      </c>
      <c r="H81" s="135" t="b">
        <v>0</v>
      </c>
      <c r="I81" s="36"/>
      <c r="J81" s="36"/>
      <c r="K81" s="36"/>
      <c r="Q81" s="31"/>
      <c r="R81" s="31"/>
      <c r="S81" s="31"/>
    </row>
    <row r="82" spans="2:19" x14ac:dyDescent="0.25">
      <c r="B82" s="23"/>
      <c r="C82" s="40"/>
      <c r="D82" s="23"/>
      <c r="E82" s="38"/>
      <c r="F82" s="196" t="str">
        <f t="shared" si="4"/>
        <v/>
      </c>
      <c r="G82" s="49" t="str">
        <f t="shared" ref="G82:G130" si="5">IF(E82="","",G81+E82)</f>
        <v/>
      </c>
      <c r="H82" s="135" t="b">
        <v>0</v>
      </c>
      <c r="I82" s="36"/>
      <c r="J82" s="36"/>
      <c r="K82" s="36"/>
      <c r="Q82" s="31"/>
      <c r="R82" s="31"/>
      <c r="S82" s="31"/>
    </row>
    <row r="83" spans="2:19" ht="15" customHeight="1" x14ac:dyDescent="0.25">
      <c r="B83" s="23"/>
      <c r="C83" s="40"/>
      <c r="D83" s="23"/>
      <c r="E83" s="38"/>
      <c r="F83" s="196" t="str">
        <f t="shared" si="4"/>
        <v/>
      </c>
      <c r="G83" s="49" t="str">
        <f t="shared" si="5"/>
        <v/>
      </c>
      <c r="H83" s="135" t="b">
        <v>0</v>
      </c>
      <c r="I83" s="36"/>
      <c r="J83" s="36"/>
      <c r="K83" s="36"/>
      <c r="Q83" s="31"/>
      <c r="R83" s="31"/>
      <c r="S83" s="31"/>
    </row>
    <row r="84" spans="2:19" ht="15" customHeight="1" x14ac:dyDescent="0.25">
      <c r="B84" s="23"/>
      <c r="C84" s="40"/>
      <c r="D84" s="23"/>
      <c r="E84" s="38"/>
      <c r="F84" s="196" t="str">
        <f t="shared" si="4"/>
        <v/>
      </c>
      <c r="G84" s="49" t="str">
        <f t="shared" si="5"/>
        <v/>
      </c>
      <c r="H84" s="135" t="b">
        <v>0</v>
      </c>
      <c r="I84" s="36"/>
      <c r="J84" s="36"/>
      <c r="K84" s="36"/>
      <c r="Q84" s="31"/>
      <c r="R84" s="31"/>
      <c r="S84" s="31"/>
    </row>
    <row r="85" spans="2:19" ht="15" customHeight="1" x14ac:dyDescent="0.25">
      <c r="B85" s="23"/>
      <c r="C85" s="40"/>
      <c r="D85" s="23"/>
      <c r="E85" s="38"/>
      <c r="F85" s="196" t="str">
        <f t="shared" si="4"/>
        <v/>
      </c>
      <c r="G85" s="49" t="str">
        <f t="shared" si="5"/>
        <v/>
      </c>
      <c r="H85" s="135" t="b">
        <v>0</v>
      </c>
      <c r="I85" s="36"/>
      <c r="J85" s="36"/>
      <c r="K85" s="36"/>
      <c r="Q85" s="31"/>
      <c r="R85" s="31"/>
      <c r="S85" s="31"/>
    </row>
    <row r="86" spans="2:19" ht="15" customHeight="1" x14ac:dyDescent="0.25">
      <c r="B86" s="23"/>
      <c r="C86" s="40"/>
      <c r="D86" s="23"/>
      <c r="E86" s="38"/>
      <c r="F86" s="196" t="str">
        <f t="shared" si="4"/>
        <v/>
      </c>
      <c r="G86" s="49" t="str">
        <f t="shared" si="5"/>
        <v/>
      </c>
      <c r="H86" s="135" t="b">
        <v>0</v>
      </c>
      <c r="I86" s="36"/>
      <c r="J86" s="36"/>
      <c r="K86" s="36"/>
      <c r="Q86" s="31"/>
      <c r="R86" s="31"/>
      <c r="S86" s="31"/>
    </row>
    <row r="87" spans="2:19" ht="15" customHeight="1" x14ac:dyDescent="0.25">
      <c r="B87" s="23"/>
      <c r="C87" s="40"/>
      <c r="D87" s="23"/>
      <c r="E87" s="38"/>
      <c r="F87" s="196" t="str">
        <f t="shared" si="4"/>
        <v/>
      </c>
      <c r="G87" s="49" t="str">
        <f t="shared" si="5"/>
        <v/>
      </c>
      <c r="H87" s="135" t="b">
        <v>0</v>
      </c>
      <c r="I87" s="36"/>
      <c r="J87" s="36"/>
      <c r="K87" s="36"/>
      <c r="Q87" s="31"/>
      <c r="R87" s="31"/>
      <c r="S87" s="31"/>
    </row>
    <row r="88" spans="2:19" ht="15" customHeight="1" x14ac:dyDescent="0.25">
      <c r="B88" s="23"/>
      <c r="C88" s="40"/>
      <c r="D88" s="23"/>
      <c r="E88" s="38"/>
      <c r="F88" s="196" t="str">
        <f t="shared" si="4"/>
        <v/>
      </c>
      <c r="G88" s="49" t="str">
        <f t="shared" si="5"/>
        <v/>
      </c>
      <c r="H88" s="135" t="b">
        <v>0</v>
      </c>
      <c r="I88" s="36"/>
      <c r="J88" s="36"/>
      <c r="K88" s="36"/>
      <c r="Q88" s="31"/>
      <c r="R88" s="31"/>
      <c r="S88" s="31"/>
    </row>
    <row r="89" spans="2:19" ht="15" customHeight="1" x14ac:dyDescent="0.25">
      <c r="B89" s="23"/>
      <c r="C89" s="40"/>
      <c r="D89" s="23"/>
      <c r="E89" s="38"/>
      <c r="F89" s="196" t="str">
        <f t="shared" si="4"/>
        <v/>
      </c>
      <c r="G89" s="49" t="str">
        <f t="shared" si="5"/>
        <v/>
      </c>
      <c r="H89" s="135" t="b">
        <v>0</v>
      </c>
      <c r="I89" s="36"/>
      <c r="J89" s="36"/>
      <c r="K89" s="36"/>
      <c r="Q89" s="31"/>
      <c r="R89" s="31"/>
      <c r="S89" s="31"/>
    </row>
    <row r="90" spans="2:19" ht="15" customHeight="1" x14ac:dyDescent="0.25">
      <c r="B90" s="23"/>
      <c r="C90" s="40"/>
      <c r="D90" s="23"/>
      <c r="E90" s="38"/>
      <c r="F90" s="196" t="str">
        <f t="shared" si="4"/>
        <v/>
      </c>
      <c r="G90" s="49" t="str">
        <f t="shared" si="5"/>
        <v/>
      </c>
      <c r="H90" s="135" t="b">
        <v>0</v>
      </c>
      <c r="I90" s="36"/>
      <c r="J90" s="36"/>
      <c r="K90" s="36"/>
      <c r="Q90" s="31"/>
      <c r="R90" s="31"/>
      <c r="S90" s="31"/>
    </row>
    <row r="91" spans="2:19" ht="15" customHeight="1" x14ac:dyDescent="0.25">
      <c r="B91" s="23"/>
      <c r="C91" s="40"/>
      <c r="D91" s="23"/>
      <c r="E91" s="38"/>
      <c r="F91" s="196" t="str">
        <f t="shared" si="4"/>
        <v/>
      </c>
      <c r="G91" s="49" t="str">
        <f t="shared" si="5"/>
        <v/>
      </c>
      <c r="H91" s="135" t="b">
        <v>0</v>
      </c>
      <c r="I91" s="36"/>
      <c r="J91" s="36"/>
      <c r="K91" s="36"/>
      <c r="Q91" s="31"/>
      <c r="R91" s="31"/>
      <c r="S91" s="31"/>
    </row>
    <row r="92" spans="2:19" ht="15" customHeight="1" x14ac:dyDescent="0.25">
      <c r="B92" s="23"/>
      <c r="C92" s="40"/>
      <c r="D92" s="23"/>
      <c r="E92" s="38"/>
      <c r="F92" s="196" t="str">
        <f t="shared" si="4"/>
        <v/>
      </c>
      <c r="G92" s="49" t="str">
        <f t="shared" si="5"/>
        <v/>
      </c>
      <c r="H92" s="135" t="b">
        <v>0</v>
      </c>
      <c r="I92" s="36"/>
      <c r="J92" s="36"/>
      <c r="K92" s="36"/>
      <c r="Q92" s="31"/>
      <c r="R92" s="31"/>
      <c r="S92" s="31"/>
    </row>
    <row r="93" spans="2:19" ht="15" customHeight="1" x14ac:dyDescent="0.25">
      <c r="B93" s="23"/>
      <c r="C93" s="40"/>
      <c r="D93" s="23"/>
      <c r="E93" s="38"/>
      <c r="F93" s="196" t="str">
        <f t="shared" si="4"/>
        <v/>
      </c>
      <c r="G93" s="49" t="str">
        <f t="shared" si="5"/>
        <v/>
      </c>
      <c r="H93" s="135" t="b">
        <v>0</v>
      </c>
      <c r="I93" s="36"/>
      <c r="J93" s="36"/>
      <c r="K93" s="36"/>
      <c r="Q93" s="31"/>
      <c r="R93" s="31"/>
      <c r="S93" s="31"/>
    </row>
    <row r="94" spans="2:19" ht="15" customHeight="1" x14ac:dyDescent="0.25">
      <c r="B94" s="23"/>
      <c r="C94" s="40"/>
      <c r="D94" s="23"/>
      <c r="E94" s="38"/>
      <c r="F94" s="196" t="str">
        <f t="shared" si="4"/>
        <v/>
      </c>
      <c r="G94" s="49" t="str">
        <f t="shared" si="5"/>
        <v/>
      </c>
      <c r="H94" s="135" t="b">
        <v>0</v>
      </c>
      <c r="I94" s="36"/>
      <c r="J94" s="36"/>
      <c r="K94" s="36"/>
      <c r="Q94" s="31"/>
      <c r="R94" s="31"/>
      <c r="S94" s="31"/>
    </row>
    <row r="95" spans="2:19" ht="15" customHeight="1" x14ac:dyDescent="0.25">
      <c r="B95" s="23"/>
      <c r="C95" s="40"/>
      <c r="D95" s="23"/>
      <c r="E95" s="38"/>
      <c r="F95" s="196" t="str">
        <f t="shared" si="4"/>
        <v/>
      </c>
      <c r="G95" s="49" t="str">
        <f t="shared" si="5"/>
        <v/>
      </c>
      <c r="H95" s="135" t="b">
        <v>0</v>
      </c>
      <c r="I95" s="36"/>
      <c r="J95" s="36"/>
      <c r="K95" s="36"/>
      <c r="Q95" s="31"/>
      <c r="R95" s="31"/>
      <c r="S95" s="31"/>
    </row>
    <row r="96" spans="2:19" ht="15" customHeight="1" x14ac:dyDescent="0.25">
      <c r="B96" s="23"/>
      <c r="C96" s="40"/>
      <c r="D96" s="23"/>
      <c r="E96" s="38"/>
      <c r="F96" s="196" t="str">
        <f t="shared" si="4"/>
        <v/>
      </c>
      <c r="G96" s="49" t="str">
        <f t="shared" si="5"/>
        <v/>
      </c>
      <c r="H96" s="135" t="b">
        <v>0</v>
      </c>
      <c r="I96" s="36"/>
      <c r="J96" s="36"/>
      <c r="K96" s="36"/>
      <c r="Q96" s="31"/>
      <c r="R96" s="31"/>
      <c r="S96" s="31"/>
    </row>
    <row r="97" spans="2:19" ht="15" customHeight="1" x14ac:dyDescent="0.25">
      <c r="B97" s="23"/>
      <c r="C97" s="40"/>
      <c r="D97" s="23"/>
      <c r="E97" s="38"/>
      <c r="F97" s="196" t="str">
        <f t="shared" si="4"/>
        <v/>
      </c>
      <c r="G97" s="49" t="str">
        <f t="shared" si="5"/>
        <v/>
      </c>
      <c r="H97" s="135" t="b">
        <v>0</v>
      </c>
      <c r="I97" s="36"/>
      <c r="J97" s="36"/>
      <c r="K97" s="36"/>
      <c r="Q97" s="31"/>
      <c r="R97" s="31"/>
      <c r="S97" s="31"/>
    </row>
    <row r="98" spans="2:19" ht="15" customHeight="1" x14ac:dyDescent="0.25">
      <c r="B98" s="23"/>
      <c r="C98" s="40"/>
      <c r="D98" s="23"/>
      <c r="E98" s="38"/>
      <c r="F98" s="196" t="str">
        <f t="shared" si="4"/>
        <v/>
      </c>
      <c r="G98" s="49" t="str">
        <f t="shared" si="5"/>
        <v/>
      </c>
      <c r="H98" s="135" t="b">
        <v>0</v>
      </c>
      <c r="I98" s="36"/>
      <c r="J98" s="36"/>
      <c r="K98" s="36"/>
      <c r="Q98" s="31"/>
      <c r="R98" s="31"/>
      <c r="S98" s="31"/>
    </row>
    <row r="99" spans="2:19" ht="15" customHeight="1" x14ac:dyDescent="0.25">
      <c r="B99" s="23"/>
      <c r="C99" s="40"/>
      <c r="D99" s="23"/>
      <c r="E99" s="38"/>
      <c r="F99" s="196" t="str">
        <f t="shared" si="4"/>
        <v/>
      </c>
      <c r="G99" s="49" t="str">
        <f t="shared" si="5"/>
        <v/>
      </c>
      <c r="H99" s="135" t="b">
        <v>0</v>
      </c>
      <c r="I99" s="36"/>
      <c r="J99" s="36"/>
      <c r="K99" s="36"/>
      <c r="Q99" s="31"/>
      <c r="R99" s="31"/>
      <c r="S99" s="31"/>
    </row>
    <row r="100" spans="2:19" ht="15" customHeight="1" x14ac:dyDescent="0.25">
      <c r="B100" s="23"/>
      <c r="C100" s="40"/>
      <c r="D100" s="23"/>
      <c r="E100" s="38"/>
      <c r="F100" s="196" t="str">
        <f t="shared" si="4"/>
        <v/>
      </c>
      <c r="G100" s="49" t="str">
        <f t="shared" si="5"/>
        <v/>
      </c>
      <c r="H100" s="135" t="b">
        <v>0</v>
      </c>
      <c r="I100" s="36"/>
      <c r="J100" s="36"/>
      <c r="K100" s="36"/>
      <c r="Q100" s="31"/>
      <c r="R100" s="31"/>
      <c r="S100" s="31"/>
    </row>
    <row r="101" spans="2:19" ht="15" customHeight="1" x14ac:dyDescent="0.25">
      <c r="B101" s="23"/>
      <c r="C101" s="40"/>
      <c r="D101" s="23"/>
      <c r="E101" s="38"/>
      <c r="F101" s="196" t="str">
        <f t="shared" si="4"/>
        <v/>
      </c>
      <c r="G101" s="49" t="str">
        <f t="shared" si="5"/>
        <v/>
      </c>
      <c r="H101" s="135" t="b">
        <v>0</v>
      </c>
      <c r="I101" s="36"/>
      <c r="J101" s="36"/>
      <c r="K101" s="36"/>
      <c r="Q101" s="31"/>
      <c r="R101" s="31"/>
      <c r="S101" s="31"/>
    </row>
    <row r="102" spans="2:19" ht="15" customHeight="1" x14ac:dyDescent="0.25">
      <c r="B102" s="23"/>
      <c r="C102" s="40"/>
      <c r="D102" s="23"/>
      <c r="E102" s="38"/>
      <c r="F102" s="196" t="str">
        <f t="shared" si="4"/>
        <v/>
      </c>
      <c r="G102" s="49" t="str">
        <f t="shared" si="5"/>
        <v/>
      </c>
      <c r="H102" s="135" t="b">
        <v>0</v>
      </c>
      <c r="I102" s="36"/>
      <c r="J102" s="36"/>
      <c r="K102" s="36"/>
      <c r="Q102" s="31"/>
      <c r="R102" s="31"/>
      <c r="S102" s="31"/>
    </row>
    <row r="103" spans="2:19" ht="15" customHeight="1" x14ac:dyDescent="0.25">
      <c r="B103" s="23"/>
      <c r="C103" s="40"/>
      <c r="D103" s="23"/>
      <c r="E103" s="38"/>
      <c r="F103" s="196" t="str">
        <f t="shared" si="4"/>
        <v/>
      </c>
      <c r="G103" s="49" t="str">
        <f t="shared" si="5"/>
        <v/>
      </c>
      <c r="H103" s="135" t="b">
        <v>0</v>
      </c>
      <c r="I103" s="36"/>
      <c r="J103" s="36"/>
      <c r="K103" s="36"/>
      <c r="Q103" s="31"/>
      <c r="R103" s="31"/>
      <c r="S103" s="31"/>
    </row>
    <row r="104" spans="2:19" ht="15" customHeight="1" x14ac:dyDescent="0.25">
      <c r="B104" s="23"/>
      <c r="C104" s="40"/>
      <c r="D104" s="23"/>
      <c r="E104" s="38"/>
      <c r="F104" s="196" t="str">
        <f t="shared" si="4"/>
        <v/>
      </c>
      <c r="G104" s="49" t="str">
        <f t="shared" si="5"/>
        <v/>
      </c>
      <c r="H104" s="135" t="b">
        <v>0</v>
      </c>
      <c r="I104" s="36"/>
      <c r="J104" s="36"/>
      <c r="K104" s="36"/>
      <c r="Q104" s="31"/>
      <c r="R104" s="31"/>
      <c r="S104" s="31"/>
    </row>
    <row r="105" spans="2:19" ht="15" customHeight="1" x14ac:dyDescent="0.25">
      <c r="B105" s="23"/>
      <c r="C105" s="40"/>
      <c r="D105" s="23"/>
      <c r="E105" s="38"/>
      <c r="F105" s="196" t="str">
        <f t="shared" si="4"/>
        <v/>
      </c>
      <c r="G105" s="49" t="str">
        <f t="shared" si="5"/>
        <v/>
      </c>
      <c r="H105" s="135" t="b">
        <v>0</v>
      </c>
      <c r="I105" s="36"/>
      <c r="J105" s="36"/>
      <c r="K105" s="36"/>
      <c r="Q105" s="31"/>
      <c r="R105" s="31"/>
      <c r="S105" s="31"/>
    </row>
    <row r="106" spans="2:19" ht="15" customHeight="1" x14ac:dyDescent="0.25">
      <c r="B106" s="23"/>
      <c r="C106" s="40"/>
      <c r="D106" s="23"/>
      <c r="E106" s="38"/>
      <c r="F106" s="196" t="str">
        <f t="shared" si="4"/>
        <v/>
      </c>
      <c r="G106" s="49" t="str">
        <f t="shared" si="5"/>
        <v/>
      </c>
      <c r="H106" s="135" t="b">
        <v>0</v>
      </c>
      <c r="I106" s="36"/>
      <c r="J106" s="36"/>
      <c r="K106" s="36"/>
      <c r="Q106" s="31"/>
      <c r="R106" s="31"/>
      <c r="S106" s="31"/>
    </row>
    <row r="107" spans="2:19" ht="15" customHeight="1" x14ac:dyDescent="0.25">
      <c r="B107" s="23"/>
      <c r="C107" s="40"/>
      <c r="D107" s="23"/>
      <c r="E107" s="38"/>
      <c r="F107" s="196" t="str">
        <f t="shared" si="4"/>
        <v/>
      </c>
      <c r="G107" s="49" t="str">
        <f t="shared" si="5"/>
        <v/>
      </c>
      <c r="H107" s="135" t="b">
        <v>0</v>
      </c>
      <c r="I107" s="36"/>
      <c r="J107" s="36"/>
      <c r="K107" s="36"/>
      <c r="Q107" s="31"/>
      <c r="R107" s="31"/>
      <c r="S107" s="31"/>
    </row>
    <row r="108" spans="2:19" ht="15" customHeight="1" x14ac:dyDescent="0.25">
      <c r="B108" s="23"/>
      <c r="C108" s="40"/>
      <c r="D108" s="23"/>
      <c r="E108" s="38"/>
      <c r="F108" s="196" t="str">
        <f t="shared" si="4"/>
        <v/>
      </c>
      <c r="G108" s="49" t="str">
        <f t="shared" si="5"/>
        <v/>
      </c>
      <c r="H108" s="135" t="b">
        <v>0</v>
      </c>
      <c r="I108" s="36"/>
      <c r="J108" s="36"/>
      <c r="K108" s="36"/>
      <c r="Q108" s="31"/>
      <c r="R108" s="31"/>
      <c r="S108" s="31"/>
    </row>
    <row r="109" spans="2:19" ht="15" customHeight="1" x14ac:dyDescent="0.25">
      <c r="B109" s="23"/>
      <c r="C109" s="40"/>
      <c r="D109" s="23"/>
      <c r="E109" s="38"/>
      <c r="F109" s="196" t="str">
        <f t="shared" si="4"/>
        <v/>
      </c>
      <c r="G109" s="49" t="str">
        <f t="shared" si="5"/>
        <v/>
      </c>
      <c r="H109" s="135" t="b">
        <v>0</v>
      </c>
      <c r="I109" s="36"/>
      <c r="J109" s="36"/>
      <c r="K109" s="36"/>
      <c r="Q109" s="31"/>
      <c r="R109" s="31"/>
      <c r="S109" s="31"/>
    </row>
    <row r="110" spans="2:19" ht="15" customHeight="1" x14ac:dyDescent="0.25">
      <c r="B110" s="23"/>
      <c r="C110" s="40"/>
      <c r="D110" s="23"/>
      <c r="E110" s="38"/>
      <c r="F110" s="196" t="str">
        <f t="shared" si="4"/>
        <v/>
      </c>
      <c r="G110" s="49" t="str">
        <f t="shared" si="5"/>
        <v/>
      </c>
      <c r="H110" s="135" t="b">
        <v>0</v>
      </c>
      <c r="I110" s="36"/>
      <c r="J110" s="36"/>
      <c r="K110" s="36"/>
      <c r="Q110" s="31"/>
      <c r="R110" s="31"/>
      <c r="S110" s="31"/>
    </row>
    <row r="111" spans="2:19" ht="15" customHeight="1" x14ac:dyDescent="0.25">
      <c r="B111" s="23"/>
      <c r="C111" s="40"/>
      <c r="D111" s="23"/>
      <c r="E111" s="38"/>
      <c r="F111" s="196" t="str">
        <f t="shared" si="4"/>
        <v/>
      </c>
      <c r="G111" s="49" t="str">
        <f t="shared" si="5"/>
        <v/>
      </c>
      <c r="H111" s="135" t="b">
        <v>0</v>
      </c>
      <c r="I111" s="36"/>
      <c r="J111" s="36"/>
      <c r="K111" s="36"/>
      <c r="Q111" s="31"/>
      <c r="R111" s="31"/>
      <c r="S111" s="31"/>
    </row>
    <row r="112" spans="2:19" ht="15" customHeight="1" x14ac:dyDescent="0.25">
      <c r="B112" s="23"/>
      <c r="C112" s="40"/>
      <c r="D112" s="23"/>
      <c r="E112" s="38"/>
      <c r="F112" s="196" t="str">
        <f t="shared" si="4"/>
        <v/>
      </c>
      <c r="G112" s="49" t="str">
        <f t="shared" si="5"/>
        <v/>
      </c>
      <c r="H112" s="135" t="b">
        <v>0</v>
      </c>
      <c r="I112" s="36"/>
      <c r="J112" s="36"/>
      <c r="K112" s="36"/>
      <c r="Q112" s="31"/>
      <c r="R112" s="31"/>
      <c r="S112" s="31"/>
    </row>
    <row r="113" spans="2:19" ht="15" customHeight="1" x14ac:dyDescent="0.25">
      <c r="B113" s="23"/>
      <c r="C113" s="40"/>
      <c r="D113" s="23"/>
      <c r="E113" s="38"/>
      <c r="F113" s="196" t="str">
        <f t="shared" si="4"/>
        <v/>
      </c>
      <c r="G113" s="49" t="str">
        <f t="shared" si="5"/>
        <v/>
      </c>
      <c r="H113" s="135" t="b">
        <v>0</v>
      </c>
      <c r="I113" s="36"/>
      <c r="J113" s="36"/>
      <c r="K113" s="36"/>
      <c r="Q113" s="31"/>
      <c r="R113" s="31"/>
      <c r="S113" s="31"/>
    </row>
    <row r="114" spans="2:19" ht="15" customHeight="1" x14ac:dyDescent="0.25">
      <c r="B114" s="23"/>
      <c r="C114" s="40"/>
      <c r="D114" s="23"/>
      <c r="E114" s="38"/>
      <c r="F114" s="196" t="str">
        <f t="shared" si="4"/>
        <v/>
      </c>
      <c r="G114" s="49" t="str">
        <f t="shared" si="5"/>
        <v/>
      </c>
      <c r="H114" s="135" t="b">
        <v>0</v>
      </c>
      <c r="I114" s="36"/>
      <c r="J114" s="36"/>
      <c r="K114" s="36"/>
      <c r="Q114" s="31"/>
      <c r="R114" s="31"/>
      <c r="S114" s="31"/>
    </row>
    <row r="115" spans="2:19" ht="15" customHeight="1" x14ac:dyDescent="0.25">
      <c r="B115" s="23"/>
      <c r="C115" s="40"/>
      <c r="D115" s="23"/>
      <c r="E115" s="38"/>
      <c r="F115" s="196" t="str">
        <f t="shared" si="4"/>
        <v/>
      </c>
      <c r="G115" s="49" t="str">
        <f t="shared" si="5"/>
        <v/>
      </c>
      <c r="H115" s="135" t="b">
        <v>0</v>
      </c>
      <c r="I115" s="36"/>
      <c r="J115" s="36"/>
      <c r="K115" s="36"/>
      <c r="Q115" s="31"/>
      <c r="R115" s="31"/>
      <c r="S115" s="31"/>
    </row>
    <row r="116" spans="2:19" ht="15" customHeight="1" x14ac:dyDescent="0.25">
      <c r="B116" s="23"/>
      <c r="C116" s="40"/>
      <c r="D116" s="23"/>
      <c r="E116" s="38"/>
      <c r="F116" s="196" t="str">
        <f t="shared" si="4"/>
        <v/>
      </c>
      <c r="G116" s="49" t="str">
        <f t="shared" si="5"/>
        <v/>
      </c>
      <c r="H116" s="135" t="b">
        <v>0</v>
      </c>
      <c r="I116" s="36"/>
      <c r="J116" s="36"/>
      <c r="K116" s="36"/>
      <c r="Q116" s="31"/>
      <c r="R116" s="31"/>
      <c r="S116" s="31"/>
    </row>
    <row r="117" spans="2:19" ht="15" customHeight="1" x14ac:dyDescent="0.25">
      <c r="B117" s="23"/>
      <c r="C117" s="40"/>
      <c r="D117" s="23"/>
      <c r="E117" s="38"/>
      <c r="F117" s="196" t="str">
        <f t="shared" si="4"/>
        <v/>
      </c>
      <c r="G117" s="49" t="str">
        <f t="shared" si="5"/>
        <v/>
      </c>
      <c r="H117" s="135" t="b">
        <v>0</v>
      </c>
      <c r="I117" s="36"/>
      <c r="J117" s="36"/>
      <c r="K117" s="36"/>
      <c r="Q117" s="31"/>
      <c r="R117" s="31"/>
      <c r="S117" s="31"/>
    </row>
    <row r="118" spans="2:19" ht="15" customHeight="1" x14ac:dyDescent="0.25">
      <c r="B118" s="23"/>
      <c r="C118" s="40"/>
      <c r="D118" s="23"/>
      <c r="E118" s="38"/>
      <c r="F118" s="196" t="str">
        <f t="shared" si="4"/>
        <v/>
      </c>
      <c r="G118" s="49" t="str">
        <f t="shared" si="5"/>
        <v/>
      </c>
      <c r="H118" s="135" t="b">
        <v>0</v>
      </c>
      <c r="I118" s="36"/>
      <c r="J118" s="36"/>
      <c r="K118" s="36"/>
      <c r="Q118" s="31"/>
      <c r="R118" s="31"/>
      <c r="S118" s="31"/>
    </row>
    <row r="119" spans="2:19" ht="15" customHeight="1" x14ac:dyDescent="0.25">
      <c r="B119" s="23"/>
      <c r="C119" s="40"/>
      <c r="D119" s="23"/>
      <c r="E119" s="38"/>
      <c r="F119" s="196" t="str">
        <f t="shared" si="4"/>
        <v/>
      </c>
      <c r="G119" s="49" t="str">
        <f t="shared" si="5"/>
        <v/>
      </c>
      <c r="H119" s="135" t="b">
        <v>0</v>
      </c>
      <c r="I119" s="36"/>
      <c r="J119" s="36"/>
      <c r="K119" s="36"/>
      <c r="Q119" s="31"/>
      <c r="R119" s="31"/>
      <c r="S119" s="31"/>
    </row>
    <row r="120" spans="2:19" ht="15" customHeight="1" x14ac:dyDescent="0.25">
      <c r="B120" s="23"/>
      <c r="C120" s="40"/>
      <c r="D120" s="23"/>
      <c r="E120" s="38"/>
      <c r="F120" s="196" t="str">
        <f t="shared" si="4"/>
        <v/>
      </c>
      <c r="G120" s="49" t="str">
        <f t="shared" si="5"/>
        <v/>
      </c>
      <c r="H120" s="135" t="b">
        <v>0</v>
      </c>
      <c r="I120" s="36"/>
      <c r="J120" s="36"/>
      <c r="K120" s="36"/>
      <c r="Q120" s="31"/>
      <c r="R120" s="31"/>
      <c r="S120" s="31"/>
    </row>
    <row r="121" spans="2:19" ht="15" customHeight="1" x14ac:dyDescent="0.25">
      <c r="B121" s="23"/>
      <c r="C121" s="40"/>
      <c r="D121" s="23"/>
      <c r="E121" s="38"/>
      <c r="F121" s="196" t="str">
        <f t="shared" si="4"/>
        <v/>
      </c>
      <c r="G121" s="49" t="str">
        <f t="shared" si="5"/>
        <v/>
      </c>
      <c r="H121" s="135" t="b">
        <v>0</v>
      </c>
      <c r="I121" s="36"/>
      <c r="J121" s="36"/>
      <c r="K121" s="36"/>
      <c r="Q121" s="31"/>
      <c r="R121" s="31"/>
      <c r="S121" s="31"/>
    </row>
    <row r="122" spans="2:19" ht="15" customHeight="1" x14ac:dyDescent="0.25">
      <c r="B122" s="23"/>
      <c r="C122" s="40"/>
      <c r="D122" s="23"/>
      <c r="E122" s="38"/>
      <c r="F122" s="196" t="str">
        <f t="shared" si="4"/>
        <v/>
      </c>
      <c r="G122" s="49" t="str">
        <f t="shared" si="5"/>
        <v/>
      </c>
      <c r="H122" s="135" t="b">
        <v>0</v>
      </c>
      <c r="I122" s="36"/>
      <c r="J122" s="36"/>
      <c r="K122" s="36"/>
      <c r="Q122" s="31"/>
      <c r="R122" s="31"/>
      <c r="S122" s="31"/>
    </row>
    <row r="123" spans="2:19" ht="15" customHeight="1" x14ac:dyDescent="0.25">
      <c r="B123" s="23"/>
      <c r="C123" s="40"/>
      <c r="D123" s="23"/>
      <c r="E123" s="38"/>
      <c r="F123" s="196" t="str">
        <f t="shared" si="4"/>
        <v/>
      </c>
      <c r="G123" s="49" t="str">
        <f t="shared" si="5"/>
        <v/>
      </c>
      <c r="H123" s="135" t="b">
        <v>0</v>
      </c>
      <c r="I123" s="36"/>
      <c r="J123" s="36"/>
      <c r="K123" s="36"/>
      <c r="Q123" s="31"/>
      <c r="R123" s="31"/>
      <c r="S123" s="31"/>
    </row>
    <row r="124" spans="2:19" ht="15" customHeight="1" x14ac:dyDescent="0.25">
      <c r="B124" s="23"/>
      <c r="C124" s="40"/>
      <c r="D124" s="23"/>
      <c r="E124" s="38"/>
      <c r="F124" s="196" t="str">
        <f t="shared" si="4"/>
        <v/>
      </c>
      <c r="G124" s="49" t="str">
        <f t="shared" si="5"/>
        <v/>
      </c>
      <c r="H124" s="135" t="b">
        <v>0</v>
      </c>
      <c r="I124" s="36"/>
      <c r="J124" s="36"/>
      <c r="K124" s="36"/>
      <c r="Q124" s="31"/>
      <c r="R124" s="31"/>
      <c r="S124" s="31"/>
    </row>
    <row r="125" spans="2:19" ht="15" customHeight="1" x14ac:dyDescent="0.25">
      <c r="B125" s="23"/>
      <c r="C125" s="40"/>
      <c r="D125" s="23"/>
      <c r="E125" s="38"/>
      <c r="F125" s="196" t="str">
        <f t="shared" si="4"/>
        <v/>
      </c>
      <c r="G125" s="49" t="str">
        <f t="shared" si="5"/>
        <v/>
      </c>
      <c r="H125" s="135" t="b">
        <v>0</v>
      </c>
      <c r="I125" s="36"/>
      <c r="J125" s="36"/>
      <c r="K125" s="36"/>
      <c r="Q125" s="31"/>
      <c r="R125" s="31"/>
      <c r="S125" s="31"/>
    </row>
    <row r="126" spans="2:19" ht="15" customHeight="1" x14ac:dyDescent="0.25">
      <c r="B126" s="23"/>
      <c r="C126" s="40"/>
      <c r="D126" s="23"/>
      <c r="E126" s="38"/>
      <c r="F126" s="196" t="str">
        <f t="shared" si="4"/>
        <v/>
      </c>
      <c r="G126" s="49" t="str">
        <f t="shared" si="5"/>
        <v/>
      </c>
      <c r="H126" s="135" t="b">
        <v>0</v>
      </c>
      <c r="I126" s="36"/>
      <c r="J126" s="36"/>
      <c r="K126" s="36"/>
      <c r="Q126" s="31"/>
      <c r="R126" s="31"/>
      <c r="S126" s="31"/>
    </row>
    <row r="127" spans="2:19" ht="15" customHeight="1" x14ac:dyDescent="0.25">
      <c r="B127" s="23"/>
      <c r="C127" s="40"/>
      <c r="D127" s="23"/>
      <c r="E127" s="38"/>
      <c r="F127" s="196" t="str">
        <f t="shared" si="4"/>
        <v/>
      </c>
      <c r="G127" s="49" t="str">
        <f t="shared" si="5"/>
        <v/>
      </c>
      <c r="H127" s="135" t="b">
        <v>0</v>
      </c>
      <c r="I127" s="36"/>
      <c r="J127" s="36"/>
      <c r="K127" s="36"/>
      <c r="Q127" s="31"/>
      <c r="R127" s="31"/>
      <c r="S127" s="31"/>
    </row>
    <row r="128" spans="2:19" ht="15" customHeight="1" x14ac:dyDescent="0.25">
      <c r="B128" s="23"/>
      <c r="C128" s="40"/>
      <c r="D128" s="23"/>
      <c r="E128" s="38"/>
      <c r="F128" s="196" t="str">
        <f t="shared" si="4"/>
        <v/>
      </c>
      <c r="G128" s="49" t="str">
        <f t="shared" si="5"/>
        <v/>
      </c>
      <c r="H128" s="135" t="b">
        <v>0</v>
      </c>
      <c r="I128" s="36"/>
      <c r="J128" s="36"/>
      <c r="K128" s="36"/>
      <c r="Q128" s="31"/>
      <c r="R128" s="31"/>
      <c r="S128" s="31"/>
    </row>
    <row r="129" spans="2:19" ht="15" customHeight="1" x14ac:dyDescent="0.25">
      <c r="B129" s="23"/>
      <c r="C129" s="40"/>
      <c r="D129" s="23"/>
      <c r="E129" s="38"/>
      <c r="F129" s="196" t="str">
        <f t="shared" si="4"/>
        <v/>
      </c>
      <c r="G129" s="49" t="str">
        <f t="shared" si="5"/>
        <v/>
      </c>
      <c r="H129" s="135" t="b">
        <v>0</v>
      </c>
      <c r="I129" s="36"/>
      <c r="J129" s="36"/>
      <c r="K129" s="36"/>
      <c r="Q129" s="31"/>
      <c r="R129" s="31"/>
      <c r="S129" s="31"/>
    </row>
    <row r="130" spans="2:19" ht="15" customHeight="1" x14ac:dyDescent="0.25">
      <c r="B130" s="23"/>
      <c r="C130" s="40"/>
      <c r="D130" s="23"/>
      <c r="E130" s="38"/>
      <c r="F130" s="196" t="str">
        <f t="shared" si="4"/>
        <v/>
      </c>
      <c r="G130" s="49" t="str">
        <f t="shared" si="5"/>
        <v/>
      </c>
      <c r="H130" s="135" t="b">
        <v>0</v>
      </c>
      <c r="I130" s="36"/>
      <c r="J130" s="36"/>
      <c r="K130" s="36"/>
      <c r="Q130" s="31"/>
      <c r="R130" s="31"/>
      <c r="S130" s="31"/>
    </row>
  </sheetData>
  <sheetProtection pivotTables="0"/>
  <mergeCells count="5">
    <mergeCell ref="B2:H2"/>
    <mergeCell ref="Q2:R2"/>
    <mergeCell ref="N9:O9"/>
    <mergeCell ref="Q9:R9"/>
    <mergeCell ref="T9:U9"/>
  </mergeCells>
  <dataValidations count="1">
    <dataValidation type="list" allowBlank="1" showInputMessage="1" showErrorMessage="1" sqref="B5:B130" xr:uid="{00000000-0002-0000-0900-000000000000}">
      <formula1>$N$12:$N$25</formula1>
    </dataValidation>
  </dataValidation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6" name="Button 1">
              <controlPr defaultSize="0" print="0" autoFill="0" autoPict="0" macro="[0]!DévTCD">
                <anchor moveWithCells="1" sizeWithCells="1">
                  <from>
                    <xdr:col>16</xdr:col>
                    <xdr:colOff>2743200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7" name="Button 2">
              <controlPr defaultSize="0" print="0" autoFill="0" autoPict="0" macro="[0]!RedTCD">
                <anchor moveWithCells="1" sizeWithCells="1">
                  <from>
                    <xdr:col>16</xdr:col>
                    <xdr:colOff>2752725</xdr:colOff>
                    <xdr:row>5</xdr:row>
                    <xdr:rowOff>19050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8" name="Button 3">
              <controlPr defaultSize="0" print="0" autoFill="0" autoPict="0" macro="[0]!MAJTCD2">
                <anchor moveWithCells="1" siz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1257300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9" name="Check Box 4">
              <controlPr defaultSize="0" autoFill="0" autoLine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161925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10" name="Check Box 5">
              <controlPr defaultSize="0" autoFill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161925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11" name="Check Box 6">
              <controlPr defaultSize="0" autoFill="0" autoLine="0" autoPict="0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161925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2" name="Check Box 7">
              <controlPr defaultSize="0" autoFill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38100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3" name="Check Box 8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38100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4" name="Check Box 9">
              <controlPr defaultSize="0" autoFill="0" autoLine="0" autoPict="0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38100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5" name="Check Box 10">
              <controlPr defaultSize="0" autoFill="0" autoLine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38100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6" name="Check Box 11">
              <controlPr defaultSize="0" autoFill="0" autoLine="0" autoPict="0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38100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7" name="Check Box 12">
              <controlPr defaultSize="0" autoFill="0" autoLine="0" autoPict="0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38100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8" name="Check Box 13">
              <controlPr defaultSize="0" autoFill="0" autoLine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38100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9" name="Check Box 14">
              <controlPr defaultSize="0" autoFill="0" autoLine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38100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20" name="Check Box 15">
              <controlPr defaultSize="0" autoFill="0" autoLine="0" autoPict="0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38100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21" name="Check Box 16">
              <controlPr defaultSize="0" autoFill="0" autoLine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38100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2" name="Check Box 17">
              <controlPr defaultSize="0" autoFill="0" autoLine="0" autoPict="0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38100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3" name="Check Box 18">
              <controlPr defaultSize="0" autoFill="0" autoLine="0" autoPict="0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38100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4" name="Check Box 19">
              <controlPr defaultSize="0" autoFill="0" autoLine="0" autoPict="0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38100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5" name="Check Box 20">
              <controlPr defaultSize="0" autoFill="0" autoLine="0" autoPict="0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38100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6" name="Check Box 21">
              <controlPr defaultSize="0" autoFill="0" autoLine="0" autoPict="0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38100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7" name="Check Box 22">
              <controlPr defaultSize="0" autoFill="0" autoLine="0" autoPict="0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38100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8" name="Check Box 23">
              <controlPr defaultSize="0" autoFill="0" autoLine="0" autoPict="0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38100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9" name="Check Box 24">
              <controlPr defaultSize="0" autoFill="0" autoLine="0" autoPict="0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38100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30" name="Check Box 25">
              <controlPr defaultSize="0" autoFill="0" autoLine="0" autoPict="0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38100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31" name="Check Box 26">
              <controlPr defaultSize="0" autoFill="0" autoLine="0" autoPict="0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2" name="Check Box 27">
              <controlPr defaultSize="0" autoFill="0" autoLine="0" autoPict="0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38100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3" name="Check Box 28">
              <controlPr defaultSize="0" autoFill="0" autoLine="0" autoPict="0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38100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4" name="Check Box 29">
              <controlPr defaultSize="0" autoFill="0" autoLine="0" autoPict="0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38100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5" name="Check Box 30">
              <controlPr defaultSize="0" autoFill="0" autoLine="0" autoPict="0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6" name="Check Box 31">
              <controlPr defaultSize="0" autoFill="0" autoLine="0" autoPict="0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38100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7" name="Check Box 32">
              <controlPr defaultSize="0" autoFill="0" autoLine="0" autoPict="0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38100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8" name="Check Box 33">
              <controlPr defaultSize="0" autoFill="0" autoLine="0" autoPict="0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38100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9" name="Check Box 34">
              <controlPr defaultSize="0" autoFill="0" autoLine="0" autoPict="0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38100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40" name="Check Box 35">
              <controlPr defaultSize="0" autoFill="0" autoLine="0" autoPict="0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38100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41" name="Check Box 36">
              <controlPr defaultSize="0" autoFill="0" autoLine="0" autoPict="0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38100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2" name="Check Box 37">
              <controlPr defaultSize="0" autoFill="0" autoLine="0" autoPict="0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38100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3" name="Check Box 38">
              <controlPr defaultSize="0" autoFill="0" autoLine="0" autoPict="0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38100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4" name="Check Box 39">
              <controlPr defaultSize="0" autoFill="0" autoLine="0" autoPict="0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38100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5" name="Check Box 40">
              <controlPr defaultSize="0" autoFill="0" autoLine="0" autoPict="0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38100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6" name="Check Box 41">
              <controlPr defaultSize="0" autoFill="0" autoLine="0" autoPict="0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38100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7" name="Check Box 42">
              <controlPr defaultSize="0" autoFill="0" autoLine="0" autoPict="0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38100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8" name="Check Box 43">
              <controlPr defaultSize="0" autoFill="0" autoLine="0" autoPict="0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38100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9" name="Check Box 44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38100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50" name="Check Box 45">
              <controlPr defaultSize="0" autoFill="0" autoLine="0" autoPict="0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38100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51" name="Check Box 46">
              <controlPr defaultSize="0" autoFill="0" autoLine="0" autoPict="0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38100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2" name="Check Box 47">
              <controlPr defaultSize="0" autoFill="0" autoLine="0" autoPict="0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38100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3" name="Check Box 48">
              <controlPr defaultSize="0" autoFill="0" autoLine="0" autoPict="0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38100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4" name="Check Box 49">
              <controlPr defaultSize="0" autoFill="0" autoLine="0" autoPict="0">
                <anchor moveWithCells="1">
                  <from>
                    <xdr:col>7</xdr:col>
                    <xdr:colOff>0</xdr:colOff>
                    <xdr:row>49</xdr:row>
                    <xdr:rowOff>0</xdr:rowOff>
                  </from>
                  <to>
                    <xdr:col>8</xdr:col>
                    <xdr:colOff>38100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5" name="Check Box 50">
              <controlPr defaultSize="0" autoFill="0" autoLine="0" autoPict="0">
                <anchor moveWithCells="1">
                  <from>
                    <xdr:col>7</xdr:col>
                    <xdr:colOff>0</xdr:colOff>
                    <xdr:row>50</xdr:row>
                    <xdr:rowOff>0</xdr:rowOff>
                  </from>
                  <to>
                    <xdr:col>8</xdr:col>
                    <xdr:colOff>38100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6" name="Check Box 51">
              <controlPr defaultSize="0" autoFill="0" autoLine="0" autoPict="0">
                <anchor moveWithCells="1">
                  <from>
                    <xdr:col>7</xdr:col>
                    <xdr:colOff>0</xdr:colOff>
                    <xdr:row>51</xdr:row>
                    <xdr:rowOff>0</xdr:rowOff>
                  </from>
                  <to>
                    <xdr:col>8</xdr:col>
                    <xdr:colOff>38100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7" name="Check Box 52">
              <controlPr defaultSize="0" autoFill="0" autoLine="0" autoPict="0">
                <anchor moveWithCells="1">
                  <from>
                    <xdr:col>7</xdr:col>
                    <xdr:colOff>0</xdr:colOff>
                    <xdr:row>52</xdr:row>
                    <xdr:rowOff>0</xdr:rowOff>
                  </from>
                  <to>
                    <xdr:col>8</xdr:col>
                    <xdr:colOff>38100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8" name="Check Box 53">
              <controlPr defaultSize="0" autoFill="0" autoLine="0" autoPict="0">
                <anchor moveWithCells="1">
                  <from>
                    <xdr:col>7</xdr:col>
                    <xdr:colOff>0</xdr:colOff>
                    <xdr:row>53</xdr:row>
                    <xdr:rowOff>0</xdr:rowOff>
                  </from>
                  <to>
                    <xdr:col>8</xdr:col>
                    <xdr:colOff>38100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9" name="Check Box 54">
              <controlPr defaultSize="0" autoFill="0" autoLine="0" autoPict="0">
                <anchor moveWithCells="1">
                  <from>
                    <xdr:col>7</xdr:col>
                    <xdr:colOff>0</xdr:colOff>
                    <xdr:row>54</xdr:row>
                    <xdr:rowOff>0</xdr:rowOff>
                  </from>
                  <to>
                    <xdr:col>8</xdr:col>
                    <xdr:colOff>38100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60" name="Check Box 55">
              <controlPr defaultSize="0" autoFill="0" autoLine="0" autoPict="0">
                <anchor moveWithCells="1">
                  <from>
                    <xdr:col>7</xdr:col>
                    <xdr:colOff>0</xdr:colOff>
                    <xdr:row>55</xdr:row>
                    <xdr:rowOff>0</xdr:rowOff>
                  </from>
                  <to>
                    <xdr:col>8</xdr:col>
                    <xdr:colOff>38100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61" name="Check Box 56">
              <controlPr defaultSize="0" autoFill="0" autoLine="0" autoPict="0">
                <anchor moveWithCells="1">
                  <from>
                    <xdr:col>7</xdr:col>
                    <xdr:colOff>0</xdr:colOff>
                    <xdr:row>56</xdr:row>
                    <xdr:rowOff>0</xdr:rowOff>
                  </from>
                  <to>
                    <xdr:col>8</xdr:col>
                    <xdr:colOff>38100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2" name="Check Box 57">
              <controlPr defaultSize="0" autoFill="0" autoLine="0" autoPict="0">
                <anchor moveWithCells="1">
                  <from>
                    <xdr:col>7</xdr:col>
                    <xdr:colOff>0</xdr:colOff>
                    <xdr:row>57</xdr:row>
                    <xdr:rowOff>0</xdr:rowOff>
                  </from>
                  <to>
                    <xdr:col>8</xdr:col>
                    <xdr:colOff>38100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3" name="Check Box 58">
              <controlPr defaultSize="0" autoFill="0" autoLine="0" autoPict="0">
                <anchor moveWithCells="1">
                  <from>
                    <xdr:col>7</xdr:col>
                    <xdr:colOff>0</xdr:colOff>
                    <xdr:row>58</xdr:row>
                    <xdr:rowOff>0</xdr:rowOff>
                  </from>
                  <to>
                    <xdr:col>8</xdr:col>
                    <xdr:colOff>38100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4" name="Check Box 59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0</xdr:rowOff>
                  </from>
                  <to>
                    <xdr:col>8</xdr:col>
                    <xdr:colOff>38100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5" name="Check Box 60">
              <controlPr defaultSize="0" autoFill="0" autoLine="0" autoPict="0">
                <anchor moveWithCells="1">
                  <from>
                    <xdr:col>7</xdr:col>
                    <xdr:colOff>0</xdr:colOff>
                    <xdr:row>60</xdr:row>
                    <xdr:rowOff>0</xdr:rowOff>
                  </from>
                  <to>
                    <xdr:col>8</xdr:col>
                    <xdr:colOff>38100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6" name="Check Box 61">
              <controlPr defaultSize="0" autoFill="0" autoLine="0" autoPict="0">
                <anchor moveWithCells="1">
                  <from>
                    <xdr:col>7</xdr:col>
                    <xdr:colOff>0</xdr:colOff>
                    <xdr:row>61</xdr:row>
                    <xdr:rowOff>0</xdr:rowOff>
                  </from>
                  <to>
                    <xdr:col>8</xdr:col>
                    <xdr:colOff>38100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7" name="Check Box 62">
              <controlPr defaultSize="0" autoFill="0" autoLine="0" autoPict="0">
                <anchor moveWithCells="1">
                  <from>
                    <xdr:col>7</xdr:col>
                    <xdr:colOff>0</xdr:colOff>
                    <xdr:row>62</xdr:row>
                    <xdr:rowOff>0</xdr:rowOff>
                  </from>
                  <to>
                    <xdr:col>8</xdr:col>
                    <xdr:colOff>38100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8" name="Check Box 63">
              <controlPr defaultSize="0" autoFill="0" autoLine="0" autoPict="0">
                <anchor moveWithCells="1">
                  <from>
                    <xdr:col>7</xdr:col>
                    <xdr:colOff>0</xdr:colOff>
                    <xdr:row>63</xdr:row>
                    <xdr:rowOff>0</xdr:rowOff>
                  </from>
                  <to>
                    <xdr:col>8</xdr:col>
                    <xdr:colOff>38100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9" name="Check Box 64">
              <controlPr defaultSize="0" autoFill="0" autoLine="0" autoPict="0">
                <anchor moveWithCells="1">
                  <from>
                    <xdr:col>7</xdr:col>
                    <xdr:colOff>0</xdr:colOff>
                    <xdr:row>64</xdr:row>
                    <xdr:rowOff>0</xdr:rowOff>
                  </from>
                  <to>
                    <xdr:col>8</xdr:col>
                    <xdr:colOff>38100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70" name="Check Box 65">
              <controlPr defaultSize="0" autoFill="0" autoLine="0" autoPict="0">
                <anchor moveWithCells="1">
                  <from>
                    <xdr:col>7</xdr:col>
                    <xdr:colOff>0</xdr:colOff>
                    <xdr:row>65</xdr:row>
                    <xdr:rowOff>0</xdr:rowOff>
                  </from>
                  <to>
                    <xdr:col>8</xdr:col>
                    <xdr:colOff>38100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71" name="Check Box 66">
              <controlPr defaultSize="0" autoFill="0" autoLine="0" autoPict="0">
                <anchor moveWithCells="1">
                  <from>
                    <xdr:col>7</xdr:col>
                    <xdr:colOff>0</xdr:colOff>
                    <xdr:row>66</xdr:row>
                    <xdr:rowOff>0</xdr:rowOff>
                  </from>
                  <to>
                    <xdr:col>8</xdr:col>
                    <xdr:colOff>38100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2" name="Check Box 67">
              <controlPr defaultSize="0" autoFill="0" autoLine="0" autoPict="0">
                <anchor moveWithCells="1">
                  <from>
                    <xdr:col>7</xdr:col>
                    <xdr:colOff>0</xdr:colOff>
                    <xdr:row>67</xdr:row>
                    <xdr:rowOff>0</xdr:rowOff>
                  </from>
                  <to>
                    <xdr:col>8</xdr:col>
                    <xdr:colOff>38100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3" name="Check Box 68">
              <controlPr defaultSize="0" autoFill="0" autoLine="0" autoPict="0">
                <anchor moveWithCells="1">
                  <from>
                    <xdr:col>7</xdr:col>
                    <xdr:colOff>0</xdr:colOff>
                    <xdr:row>68</xdr:row>
                    <xdr:rowOff>0</xdr:rowOff>
                  </from>
                  <to>
                    <xdr:col>8</xdr:col>
                    <xdr:colOff>38100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4" name="Check Box 69">
              <controlPr defaultSize="0" autoFill="0" autoLine="0" autoPict="0">
                <anchor moveWithCells="1">
                  <from>
                    <xdr:col>7</xdr:col>
                    <xdr:colOff>0</xdr:colOff>
                    <xdr:row>69</xdr:row>
                    <xdr:rowOff>0</xdr:rowOff>
                  </from>
                  <to>
                    <xdr:col>8</xdr:col>
                    <xdr:colOff>38100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5" name="Check Box 70">
              <controlPr defaultSize="0" autoFill="0" autoLine="0" autoPict="0">
                <anchor moveWithCells="1">
                  <from>
                    <xdr:col>7</xdr:col>
                    <xdr:colOff>0</xdr:colOff>
                    <xdr:row>70</xdr:row>
                    <xdr:rowOff>0</xdr:rowOff>
                  </from>
                  <to>
                    <xdr:col>8</xdr:col>
                    <xdr:colOff>38100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6" name="Check Box 71">
              <controlPr defaultSize="0" autoFill="0" autoLine="0" autoPict="0">
                <anchor moveWithCells="1">
                  <from>
                    <xdr:col>7</xdr:col>
                    <xdr:colOff>0</xdr:colOff>
                    <xdr:row>71</xdr:row>
                    <xdr:rowOff>0</xdr:rowOff>
                  </from>
                  <to>
                    <xdr:col>8</xdr:col>
                    <xdr:colOff>38100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7" name="Check Box 72">
              <controlPr defaultSize="0" autoFill="0" autoLine="0" autoPict="0">
                <anchor moveWithCells="1">
                  <from>
                    <xdr:col>7</xdr:col>
                    <xdr:colOff>0</xdr:colOff>
                    <xdr:row>72</xdr:row>
                    <xdr:rowOff>0</xdr:rowOff>
                  </from>
                  <to>
                    <xdr:col>8</xdr:col>
                    <xdr:colOff>38100</xdr:colOff>
                    <xdr:row>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8" name="Check Box 73">
              <controlPr defaultSize="0" autoFill="0" autoLine="0" autoPict="0">
                <anchor moveWithCells="1">
                  <from>
                    <xdr:col>7</xdr:col>
                    <xdr:colOff>0</xdr:colOff>
                    <xdr:row>73</xdr:row>
                    <xdr:rowOff>0</xdr:rowOff>
                  </from>
                  <to>
                    <xdr:col>8</xdr:col>
                    <xdr:colOff>38100</xdr:colOff>
                    <xdr:row>74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9" name="Check Box 74">
              <controlPr defaultSize="0" autoFill="0" autoLine="0" autoPict="0">
                <anchor moveWithCells="1">
                  <from>
                    <xdr:col>7</xdr:col>
                    <xdr:colOff>0</xdr:colOff>
                    <xdr:row>74</xdr:row>
                    <xdr:rowOff>0</xdr:rowOff>
                  </from>
                  <to>
                    <xdr:col>8</xdr:col>
                    <xdr:colOff>38100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80" name="Check Box 75">
              <controlPr defaultSize="0" autoFill="0" autoLine="0" autoPict="0">
                <anchor moveWithCells="1">
                  <from>
                    <xdr:col>7</xdr:col>
                    <xdr:colOff>0</xdr:colOff>
                    <xdr:row>75</xdr:row>
                    <xdr:rowOff>0</xdr:rowOff>
                  </from>
                  <to>
                    <xdr:col>8</xdr:col>
                    <xdr:colOff>38100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81" name="Check Box 76">
              <controlPr defaultSize="0" autoFill="0" autoLine="0" autoPict="0">
                <anchor moveWithCells="1">
                  <from>
                    <xdr:col>7</xdr:col>
                    <xdr:colOff>0</xdr:colOff>
                    <xdr:row>76</xdr:row>
                    <xdr:rowOff>0</xdr:rowOff>
                  </from>
                  <to>
                    <xdr:col>8</xdr:col>
                    <xdr:colOff>38100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2" name="Check Box 77">
              <controlPr defaultSize="0" autoFill="0" autoLine="0" autoPict="0">
                <anchor moveWithCells="1">
                  <from>
                    <xdr:col>7</xdr:col>
                    <xdr:colOff>0</xdr:colOff>
                    <xdr:row>77</xdr:row>
                    <xdr:rowOff>0</xdr:rowOff>
                  </from>
                  <to>
                    <xdr:col>8</xdr:col>
                    <xdr:colOff>38100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3" name="Check Box 78">
              <controlPr defaultSize="0" autoFill="0" autoLine="0" autoPict="0">
                <anchor moveWithCells="1">
                  <from>
                    <xdr:col>7</xdr:col>
                    <xdr:colOff>0</xdr:colOff>
                    <xdr:row>78</xdr:row>
                    <xdr:rowOff>0</xdr:rowOff>
                  </from>
                  <to>
                    <xdr:col>8</xdr:col>
                    <xdr:colOff>38100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4" name="Check Box 79">
              <controlPr defaultSize="0" autoFill="0" autoLine="0" autoPict="0">
                <anchor moveWithCells="1">
                  <from>
                    <xdr:col>7</xdr:col>
                    <xdr:colOff>0</xdr:colOff>
                    <xdr:row>79</xdr:row>
                    <xdr:rowOff>0</xdr:rowOff>
                  </from>
                  <to>
                    <xdr:col>8</xdr:col>
                    <xdr:colOff>38100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5" name="Check Box 80">
              <controlPr defaultSize="0" autoFill="0" autoLine="0" autoPict="0">
                <anchor moveWithCells="1">
                  <from>
                    <xdr:col>7</xdr:col>
                    <xdr:colOff>0</xdr:colOff>
                    <xdr:row>80</xdr:row>
                    <xdr:rowOff>0</xdr:rowOff>
                  </from>
                  <to>
                    <xdr:col>8</xdr:col>
                    <xdr:colOff>38100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6" name="Check Box 81">
              <controlPr defaultSize="0" autoFill="0" autoLine="0" autoPict="0">
                <anchor moveWithCells="1">
                  <from>
                    <xdr:col>7</xdr:col>
                    <xdr:colOff>0</xdr:colOff>
                    <xdr:row>81</xdr:row>
                    <xdr:rowOff>0</xdr:rowOff>
                  </from>
                  <to>
                    <xdr:col>8</xdr:col>
                    <xdr:colOff>38100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7" name="Check Box 82">
              <controlPr defaultSize="0" autoFill="0" autoLine="0" autoPict="0">
                <anchor moveWithCells="1">
                  <from>
                    <xdr:col>7</xdr:col>
                    <xdr:colOff>0</xdr:colOff>
                    <xdr:row>82</xdr:row>
                    <xdr:rowOff>0</xdr:rowOff>
                  </from>
                  <to>
                    <xdr:col>8</xdr:col>
                    <xdr:colOff>38100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8" name="Check Box 83">
              <controlPr defaultSize="0" autoFill="0" autoLine="0" autoPict="0">
                <anchor moveWithCells="1">
                  <from>
                    <xdr:col>7</xdr:col>
                    <xdr:colOff>0</xdr:colOff>
                    <xdr:row>83</xdr:row>
                    <xdr:rowOff>0</xdr:rowOff>
                  </from>
                  <to>
                    <xdr:col>8</xdr:col>
                    <xdr:colOff>38100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9" name="Check Box 84">
              <controlPr defaultSize="0" autoFill="0" autoLine="0" autoPict="0">
                <anchor moveWithCells="1">
                  <from>
                    <xdr:col>7</xdr:col>
                    <xdr:colOff>0</xdr:colOff>
                    <xdr:row>84</xdr:row>
                    <xdr:rowOff>0</xdr:rowOff>
                  </from>
                  <to>
                    <xdr:col>8</xdr:col>
                    <xdr:colOff>38100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90" name="Check Box 85">
              <controlPr defaultSize="0" autoFill="0" autoLine="0" autoPict="0">
                <anchor moveWithCells="1">
                  <from>
                    <xdr:col>7</xdr:col>
                    <xdr:colOff>0</xdr:colOff>
                    <xdr:row>85</xdr:row>
                    <xdr:rowOff>0</xdr:rowOff>
                  </from>
                  <to>
                    <xdr:col>8</xdr:col>
                    <xdr:colOff>38100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91" name="Check Box 86">
              <controlPr defaultSize="0" autoFill="0" autoLine="0" autoPict="0">
                <anchor moveWithCells="1">
                  <from>
                    <xdr:col>7</xdr:col>
                    <xdr:colOff>0</xdr:colOff>
                    <xdr:row>86</xdr:row>
                    <xdr:rowOff>0</xdr:rowOff>
                  </from>
                  <to>
                    <xdr:col>8</xdr:col>
                    <xdr:colOff>38100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2" name="Check Box 87">
              <controlPr defaultSize="0" autoFill="0" autoLine="0" autoPict="0">
                <anchor moveWithCells="1">
                  <from>
                    <xdr:col>7</xdr:col>
                    <xdr:colOff>0</xdr:colOff>
                    <xdr:row>87</xdr:row>
                    <xdr:rowOff>0</xdr:rowOff>
                  </from>
                  <to>
                    <xdr:col>8</xdr:col>
                    <xdr:colOff>38100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3" name="Check Box 88">
              <controlPr defaultSize="0" autoFill="0" autoLine="0" autoPict="0">
                <anchor moveWithCells="1">
                  <from>
                    <xdr:col>7</xdr:col>
                    <xdr:colOff>0</xdr:colOff>
                    <xdr:row>88</xdr:row>
                    <xdr:rowOff>0</xdr:rowOff>
                  </from>
                  <to>
                    <xdr:col>8</xdr:col>
                    <xdr:colOff>38100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4" name="Check Box 89">
              <controlPr defaultSize="0" autoFill="0" autoLine="0" autoPict="0">
                <anchor moveWithCells="1">
                  <from>
                    <xdr:col>7</xdr:col>
                    <xdr:colOff>0</xdr:colOff>
                    <xdr:row>89</xdr:row>
                    <xdr:rowOff>0</xdr:rowOff>
                  </from>
                  <to>
                    <xdr:col>8</xdr:col>
                    <xdr:colOff>38100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5" name="Check Box 90">
              <controlPr defaultSize="0" autoFill="0" autoLine="0" autoPict="0">
                <anchor moveWithCells="1">
                  <from>
                    <xdr:col>7</xdr:col>
                    <xdr:colOff>0</xdr:colOff>
                    <xdr:row>90</xdr:row>
                    <xdr:rowOff>0</xdr:rowOff>
                  </from>
                  <to>
                    <xdr:col>8</xdr:col>
                    <xdr:colOff>38100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6" name="Check Box 91">
              <controlPr defaultSize="0" autoFill="0" autoLine="0" autoPict="0">
                <anchor moveWithCells="1">
                  <from>
                    <xdr:col>7</xdr:col>
                    <xdr:colOff>0</xdr:colOff>
                    <xdr:row>91</xdr:row>
                    <xdr:rowOff>0</xdr:rowOff>
                  </from>
                  <to>
                    <xdr:col>8</xdr:col>
                    <xdr:colOff>38100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7" name="Check Box 92">
              <controlPr defaultSize="0" autoFill="0" autoLine="0" autoPict="0">
                <anchor moveWithCells="1">
                  <from>
                    <xdr:col>7</xdr:col>
                    <xdr:colOff>0</xdr:colOff>
                    <xdr:row>92</xdr:row>
                    <xdr:rowOff>0</xdr:rowOff>
                  </from>
                  <to>
                    <xdr:col>8</xdr:col>
                    <xdr:colOff>38100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8" name="Check Box 93">
              <controlPr defaultSize="0" autoFill="0" autoLine="0" autoPict="0">
                <anchor moveWithCells="1">
                  <from>
                    <xdr:col>7</xdr:col>
                    <xdr:colOff>0</xdr:colOff>
                    <xdr:row>93</xdr:row>
                    <xdr:rowOff>0</xdr:rowOff>
                  </from>
                  <to>
                    <xdr:col>8</xdr:col>
                    <xdr:colOff>38100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9" name="Check Box 94">
              <controlPr defaultSize="0" autoFill="0" autoLine="0" autoPict="0">
                <anchor moveWithCells="1">
                  <from>
                    <xdr:col>7</xdr:col>
                    <xdr:colOff>0</xdr:colOff>
                    <xdr:row>94</xdr:row>
                    <xdr:rowOff>0</xdr:rowOff>
                  </from>
                  <to>
                    <xdr:col>8</xdr:col>
                    <xdr:colOff>38100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100" name="Check Box 95">
              <controlPr defaultSize="0" autoFill="0" autoLine="0" autoPict="0">
                <anchor moveWithCells="1">
                  <from>
                    <xdr:col>7</xdr:col>
                    <xdr:colOff>0</xdr:colOff>
                    <xdr:row>95</xdr:row>
                    <xdr:rowOff>0</xdr:rowOff>
                  </from>
                  <to>
                    <xdr:col>8</xdr:col>
                    <xdr:colOff>38100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101" name="Check Box 96">
              <controlPr defaultSize="0" autoFill="0" autoLine="0" autoPict="0">
                <anchor moveWithCells="1">
                  <from>
                    <xdr:col>7</xdr:col>
                    <xdr:colOff>0</xdr:colOff>
                    <xdr:row>96</xdr:row>
                    <xdr:rowOff>0</xdr:rowOff>
                  </from>
                  <to>
                    <xdr:col>8</xdr:col>
                    <xdr:colOff>38100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2" name="Check Box 97">
              <controlPr defaultSize="0" autoFill="0" autoLine="0" autoPict="0">
                <anchor moveWithCells="1">
                  <from>
                    <xdr:col>7</xdr:col>
                    <xdr:colOff>0</xdr:colOff>
                    <xdr:row>97</xdr:row>
                    <xdr:rowOff>0</xdr:rowOff>
                  </from>
                  <to>
                    <xdr:col>8</xdr:col>
                    <xdr:colOff>38100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3" name="Check Box 98">
              <controlPr defaultSize="0" autoFill="0" autoLine="0" autoPict="0">
                <anchor moveWithCells="1">
                  <from>
                    <xdr:col>7</xdr:col>
                    <xdr:colOff>0</xdr:colOff>
                    <xdr:row>98</xdr:row>
                    <xdr:rowOff>0</xdr:rowOff>
                  </from>
                  <to>
                    <xdr:col>8</xdr:col>
                    <xdr:colOff>38100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4" name="Check Box 99">
              <controlPr defaultSize="0" autoFill="0" autoLine="0" autoPict="0">
                <anchor moveWithCells="1">
                  <from>
                    <xdr:col>7</xdr:col>
                    <xdr:colOff>0</xdr:colOff>
                    <xdr:row>99</xdr:row>
                    <xdr:rowOff>0</xdr:rowOff>
                  </from>
                  <to>
                    <xdr:col>8</xdr:col>
                    <xdr:colOff>38100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5" name="Check Box 100">
              <controlPr defaultSize="0" autoFill="0" autoLine="0" autoPict="0">
                <anchor moveWithCells="1">
                  <from>
                    <xdr:col>7</xdr:col>
                    <xdr:colOff>0</xdr:colOff>
                    <xdr:row>100</xdr:row>
                    <xdr:rowOff>0</xdr:rowOff>
                  </from>
                  <to>
                    <xdr:col>8</xdr:col>
                    <xdr:colOff>38100</xdr:colOff>
                    <xdr:row>101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6" name="Check Box 101">
              <controlPr defaultSize="0" autoFill="0" autoLine="0" autoPict="0">
                <anchor moveWithCells="1">
                  <from>
                    <xdr:col>7</xdr:col>
                    <xdr:colOff>0</xdr:colOff>
                    <xdr:row>101</xdr:row>
                    <xdr:rowOff>0</xdr:rowOff>
                  </from>
                  <to>
                    <xdr:col>8</xdr:col>
                    <xdr:colOff>38100</xdr:colOff>
                    <xdr:row>102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7" name="Check Box 102">
              <controlPr defaultSize="0" autoFill="0" autoLine="0" autoPict="0">
                <anchor moveWithCells="1">
                  <from>
                    <xdr:col>7</xdr:col>
                    <xdr:colOff>0</xdr:colOff>
                    <xdr:row>102</xdr:row>
                    <xdr:rowOff>0</xdr:rowOff>
                  </from>
                  <to>
                    <xdr:col>8</xdr:col>
                    <xdr:colOff>38100</xdr:colOff>
                    <xdr:row>103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8" name="Check Box 103">
              <controlPr defaultSize="0" autoFill="0" autoLine="0" autoPict="0">
                <anchor moveWithCells="1">
                  <from>
                    <xdr:col>7</xdr:col>
                    <xdr:colOff>0</xdr:colOff>
                    <xdr:row>103</xdr:row>
                    <xdr:rowOff>0</xdr:rowOff>
                  </from>
                  <to>
                    <xdr:col>8</xdr:col>
                    <xdr:colOff>38100</xdr:colOff>
                    <xdr:row>104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9" name="Check Box 104">
              <controlPr defaultSize="0" autoFill="0" autoLine="0" autoPict="0">
                <anchor moveWithCells="1">
                  <from>
                    <xdr:col>7</xdr:col>
                    <xdr:colOff>0</xdr:colOff>
                    <xdr:row>104</xdr:row>
                    <xdr:rowOff>0</xdr:rowOff>
                  </from>
                  <to>
                    <xdr:col>8</xdr:col>
                    <xdr:colOff>38100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10" name="Check Box 105">
              <controlPr defaultSize="0" autoFill="0" autoLine="0" autoPict="0">
                <anchor moveWithCells="1">
                  <from>
                    <xdr:col>7</xdr:col>
                    <xdr:colOff>0</xdr:colOff>
                    <xdr:row>105</xdr:row>
                    <xdr:rowOff>0</xdr:rowOff>
                  </from>
                  <to>
                    <xdr:col>8</xdr:col>
                    <xdr:colOff>38100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11" name="Check Box 106">
              <controlPr defaultSize="0" autoFill="0" autoLine="0" autoPict="0">
                <anchor moveWithCells="1">
                  <from>
                    <xdr:col>7</xdr:col>
                    <xdr:colOff>0</xdr:colOff>
                    <xdr:row>106</xdr:row>
                    <xdr:rowOff>0</xdr:rowOff>
                  </from>
                  <to>
                    <xdr:col>8</xdr:col>
                    <xdr:colOff>38100</xdr:colOff>
                    <xdr:row>107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2" name="Check Box 107">
              <controlPr defaultSize="0" autoFill="0" autoLine="0" autoPict="0">
                <anchor moveWithCells="1">
                  <from>
                    <xdr:col>7</xdr:col>
                    <xdr:colOff>0</xdr:colOff>
                    <xdr:row>107</xdr:row>
                    <xdr:rowOff>0</xdr:rowOff>
                  </from>
                  <to>
                    <xdr:col>8</xdr:col>
                    <xdr:colOff>38100</xdr:colOff>
                    <xdr:row>108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3" name="Check Box 108">
              <controlPr defaultSize="0" autoFill="0" autoLine="0" autoPict="0">
                <anchor moveWithCells="1">
                  <from>
                    <xdr:col>7</xdr:col>
                    <xdr:colOff>0</xdr:colOff>
                    <xdr:row>108</xdr:row>
                    <xdr:rowOff>0</xdr:rowOff>
                  </from>
                  <to>
                    <xdr:col>8</xdr:col>
                    <xdr:colOff>38100</xdr:colOff>
                    <xdr:row>109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4" name="Check Box 109">
              <controlPr defaultSize="0" autoFill="0" autoLine="0" autoPict="0">
                <anchor moveWithCells="1">
                  <from>
                    <xdr:col>7</xdr:col>
                    <xdr:colOff>0</xdr:colOff>
                    <xdr:row>109</xdr:row>
                    <xdr:rowOff>0</xdr:rowOff>
                  </from>
                  <to>
                    <xdr:col>8</xdr:col>
                    <xdr:colOff>38100</xdr:colOff>
                    <xdr:row>110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5" name="Check Box 110">
              <controlPr defaultSize="0" autoFill="0" autoLine="0" autoPict="0">
                <anchor moveWithCells="1">
                  <from>
                    <xdr:col>7</xdr:col>
                    <xdr:colOff>0</xdr:colOff>
                    <xdr:row>110</xdr:row>
                    <xdr:rowOff>0</xdr:rowOff>
                  </from>
                  <to>
                    <xdr:col>8</xdr:col>
                    <xdr:colOff>38100</xdr:colOff>
                    <xdr:row>111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6" name="Check Box 111">
              <controlPr defaultSize="0" autoFill="0" autoLine="0" autoPict="0">
                <anchor moveWithCells="1">
                  <from>
                    <xdr:col>7</xdr:col>
                    <xdr:colOff>0</xdr:colOff>
                    <xdr:row>111</xdr:row>
                    <xdr:rowOff>0</xdr:rowOff>
                  </from>
                  <to>
                    <xdr:col>8</xdr:col>
                    <xdr:colOff>38100</xdr:colOff>
                    <xdr:row>112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7" name="Check Box 112">
              <controlPr defaultSize="0" autoFill="0" autoLine="0" autoPict="0">
                <anchor moveWithCells="1">
                  <from>
                    <xdr:col>7</xdr:col>
                    <xdr:colOff>0</xdr:colOff>
                    <xdr:row>112</xdr:row>
                    <xdr:rowOff>0</xdr:rowOff>
                  </from>
                  <to>
                    <xdr:col>8</xdr:col>
                    <xdr:colOff>38100</xdr:colOff>
                    <xdr:row>113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8" name="Check Box 113">
              <controlPr defaultSize="0" autoFill="0" autoLine="0" autoPict="0">
                <anchor moveWithCells="1">
                  <from>
                    <xdr:col>7</xdr:col>
                    <xdr:colOff>0</xdr:colOff>
                    <xdr:row>113</xdr:row>
                    <xdr:rowOff>0</xdr:rowOff>
                  </from>
                  <to>
                    <xdr:col>8</xdr:col>
                    <xdr:colOff>38100</xdr:colOff>
                    <xdr:row>114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9" name="Check Box 114">
              <controlPr defaultSize="0" autoFill="0" autoLine="0" autoPict="0">
                <anchor moveWithCells="1">
                  <from>
                    <xdr:col>7</xdr:col>
                    <xdr:colOff>0</xdr:colOff>
                    <xdr:row>114</xdr:row>
                    <xdr:rowOff>0</xdr:rowOff>
                  </from>
                  <to>
                    <xdr:col>8</xdr:col>
                    <xdr:colOff>38100</xdr:colOff>
                    <xdr:row>115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20" name="Check Box 115">
              <controlPr defaultSize="0" autoFill="0" autoLine="0" autoPict="0">
                <anchor moveWithCells="1">
                  <from>
                    <xdr:col>7</xdr:col>
                    <xdr:colOff>0</xdr:colOff>
                    <xdr:row>115</xdr:row>
                    <xdr:rowOff>0</xdr:rowOff>
                  </from>
                  <to>
                    <xdr:col>8</xdr:col>
                    <xdr:colOff>38100</xdr:colOff>
                    <xdr:row>116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21" name="Check Box 116">
              <controlPr defaultSize="0" autoFill="0" autoLine="0" autoPict="0">
                <anchor moveWithCells="1">
                  <from>
                    <xdr:col>7</xdr:col>
                    <xdr:colOff>0</xdr:colOff>
                    <xdr:row>116</xdr:row>
                    <xdr:rowOff>0</xdr:rowOff>
                  </from>
                  <to>
                    <xdr:col>8</xdr:col>
                    <xdr:colOff>38100</xdr:colOff>
                    <xdr:row>117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2" name="Check Box 117">
              <controlPr defaultSize="0" autoFill="0" autoLine="0" autoPict="0">
                <anchor moveWithCells="1">
                  <from>
                    <xdr:col>7</xdr:col>
                    <xdr:colOff>0</xdr:colOff>
                    <xdr:row>117</xdr:row>
                    <xdr:rowOff>0</xdr:rowOff>
                  </from>
                  <to>
                    <xdr:col>8</xdr:col>
                    <xdr:colOff>38100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3" name="Check Box 118">
              <controlPr defaultSize="0" autoFill="0" autoLine="0" autoPict="0">
                <anchor moveWithCells="1">
                  <from>
                    <xdr:col>7</xdr:col>
                    <xdr:colOff>0</xdr:colOff>
                    <xdr:row>118</xdr:row>
                    <xdr:rowOff>0</xdr:rowOff>
                  </from>
                  <to>
                    <xdr:col>8</xdr:col>
                    <xdr:colOff>38100</xdr:colOff>
                    <xdr:row>119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4" name="Check Box 119">
              <controlPr defaultSize="0" autoFill="0" autoLine="0" autoPict="0">
                <anchor moveWithCells="1">
                  <from>
                    <xdr:col>7</xdr:col>
                    <xdr:colOff>0</xdr:colOff>
                    <xdr:row>119</xdr:row>
                    <xdr:rowOff>0</xdr:rowOff>
                  </from>
                  <to>
                    <xdr:col>8</xdr:col>
                    <xdr:colOff>38100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5" name="Check Box 120">
              <controlPr defaultSize="0" autoFill="0" autoLine="0" autoPict="0">
                <anchor moveWithCells="1">
                  <from>
                    <xdr:col>7</xdr:col>
                    <xdr:colOff>0</xdr:colOff>
                    <xdr:row>120</xdr:row>
                    <xdr:rowOff>0</xdr:rowOff>
                  </from>
                  <to>
                    <xdr:col>8</xdr:col>
                    <xdr:colOff>38100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6" name="Check Box 121">
              <controlPr defaultSize="0" autoFill="0" autoLine="0" autoPict="0">
                <anchor moveWithCells="1">
                  <from>
                    <xdr:col>7</xdr:col>
                    <xdr:colOff>0</xdr:colOff>
                    <xdr:row>121</xdr:row>
                    <xdr:rowOff>0</xdr:rowOff>
                  </from>
                  <to>
                    <xdr:col>8</xdr:col>
                    <xdr:colOff>38100</xdr:colOff>
                    <xdr:row>122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7" name="Check Box 122">
              <controlPr defaultSize="0" autoFill="0" autoLine="0" autoPict="0">
                <anchor moveWithCells="1">
                  <from>
                    <xdr:col>7</xdr:col>
                    <xdr:colOff>0</xdr:colOff>
                    <xdr:row>122</xdr:row>
                    <xdr:rowOff>0</xdr:rowOff>
                  </from>
                  <to>
                    <xdr:col>8</xdr:col>
                    <xdr:colOff>38100</xdr:colOff>
                    <xdr:row>123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8" name="Check Box 123">
              <controlPr defaultSize="0" autoFill="0" autoLine="0" autoPict="0">
                <anchor moveWithCells="1">
                  <from>
                    <xdr:col>7</xdr:col>
                    <xdr:colOff>0</xdr:colOff>
                    <xdr:row>123</xdr:row>
                    <xdr:rowOff>0</xdr:rowOff>
                  </from>
                  <to>
                    <xdr:col>8</xdr:col>
                    <xdr:colOff>38100</xdr:colOff>
                    <xdr:row>124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9" name="Check Box 124">
              <controlPr defaultSize="0" autoFill="0" autoLine="0" autoPict="0">
                <anchor mov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8</xdr:col>
                    <xdr:colOff>38100</xdr:colOff>
                    <xdr:row>125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30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125</xdr:row>
                    <xdr:rowOff>0</xdr:rowOff>
                  </from>
                  <to>
                    <xdr:col>8</xdr:col>
                    <xdr:colOff>38100</xdr:colOff>
                    <xdr:row>126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31" name="Check Box 126">
              <controlPr defaultSize="0" autoFill="0" autoLine="0" autoPict="0">
                <anchor moveWithCells="1">
                  <from>
                    <xdr:col>7</xdr:col>
                    <xdr:colOff>0</xdr:colOff>
                    <xdr:row>126</xdr:row>
                    <xdr:rowOff>0</xdr:rowOff>
                  </from>
                  <to>
                    <xdr:col>8</xdr:col>
                    <xdr:colOff>38100</xdr:colOff>
                    <xdr:row>127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2" name="Check Box 127">
              <controlPr defaultSize="0" autoFill="0" autoLine="0" autoPict="0">
                <anchor moveWithCells="1">
                  <from>
                    <xdr:col>7</xdr:col>
                    <xdr:colOff>0</xdr:colOff>
                    <xdr:row>127</xdr:row>
                    <xdr:rowOff>0</xdr:rowOff>
                  </from>
                  <to>
                    <xdr:col>8</xdr:col>
                    <xdr:colOff>38100</xdr:colOff>
                    <xdr:row>128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3" name="Check Box 128">
              <controlPr defaultSize="0" autoFill="0" autoLine="0" autoPict="0">
                <anchor moveWithCells="1">
                  <from>
                    <xdr:col>7</xdr:col>
                    <xdr:colOff>0</xdr:colOff>
                    <xdr:row>128</xdr:row>
                    <xdr:rowOff>0</xdr:rowOff>
                  </from>
                  <to>
                    <xdr:col>8</xdr:col>
                    <xdr:colOff>38100</xdr:colOff>
                    <xdr:row>129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4" name="Check Box 129">
              <controlPr defaultSize="0" autoFill="0" autoLine="0" autoPict="0">
                <anchor moveWithCells="1">
                  <from>
                    <xdr:col>7</xdr:col>
                    <xdr:colOff>0</xdr:colOff>
                    <xdr:row>129</xdr:row>
                    <xdr:rowOff>0</xdr:rowOff>
                  </from>
                  <to>
                    <xdr:col>8</xdr:col>
                    <xdr:colOff>38100</xdr:colOff>
                    <xdr:row>130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5">
    <tabColor theme="8" tint="0.59999389629810485"/>
  </sheetPr>
  <dimension ref="B1:R55"/>
  <sheetViews>
    <sheetView showGridLines="0" zoomScale="90" zoomScaleNormal="90" workbookViewId="0">
      <selection activeCell="D13" sqref="D13"/>
    </sheetView>
  </sheetViews>
  <sheetFormatPr baseColWidth="10" defaultColWidth="11.42578125" defaultRowHeight="12.75" x14ac:dyDescent="0.2"/>
  <cols>
    <col min="1" max="1" width="4" style="11" customWidth="1"/>
    <col min="2" max="2" width="25" style="11" customWidth="1"/>
    <col min="3" max="3" width="12" style="11" customWidth="1"/>
    <col min="4" max="4" width="3.140625" style="11" customWidth="1"/>
    <col min="5" max="5" width="11" style="11" hidden="1" customWidth="1"/>
    <col min="6" max="6" width="3" style="11" customWidth="1"/>
    <col min="7" max="7" width="26.7109375" style="11" customWidth="1"/>
    <col min="8" max="8" width="12" style="11" customWidth="1"/>
    <col min="9" max="9" width="3.140625" style="11" customWidth="1"/>
    <col min="10" max="10" width="8" style="11" hidden="1" customWidth="1"/>
    <col min="11" max="11" width="3" style="11" customWidth="1"/>
    <col min="12" max="12" width="28.28515625" style="11" customWidth="1"/>
    <col min="13" max="13" width="12" style="11" customWidth="1"/>
    <col min="14" max="14" width="4.42578125" style="11" customWidth="1"/>
    <col min="15" max="15" width="5.28515625" style="11" customWidth="1"/>
    <col min="16" max="16" width="28.5703125" style="11" customWidth="1"/>
    <col min="17" max="17" width="14.7109375" style="11" customWidth="1"/>
    <col min="18" max="18" width="4.85546875" style="11" customWidth="1"/>
    <col min="19" max="19" width="25" style="11" customWidth="1"/>
    <col min="20" max="16384" width="11.42578125" style="11"/>
  </cols>
  <sheetData>
    <row r="1" spans="2:18" x14ac:dyDescent="0.2">
      <c r="B1" s="144" t="s">
        <v>63</v>
      </c>
      <c r="R1" s="146" t="s">
        <v>64</v>
      </c>
    </row>
    <row r="2" spans="2:18" x14ac:dyDescent="0.2">
      <c r="N2" s="57"/>
      <c r="O2" s="58"/>
      <c r="P2" s="59"/>
      <c r="Q2" s="59"/>
      <c r="R2" s="60"/>
    </row>
    <row r="3" spans="2:18" ht="28.5" customHeight="1" x14ac:dyDescent="0.2">
      <c r="B3" s="61" t="s">
        <v>4</v>
      </c>
      <c r="C3" s="62">
        <v>46143</v>
      </c>
      <c r="D3" s="63"/>
      <c r="E3" s="64"/>
      <c r="F3" s="65"/>
      <c r="G3" s="66" t="s">
        <v>18</v>
      </c>
      <c r="H3" s="67"/>
      <c r="I3" s="68"/>
      <c r="J3" s="69"/>
      <c r="K3" s="65"/>
      <c r="L3" s="138" t="s">
        <v>62</v>
      </c>
      <c r="M3" s="139">
        <f>'SUIVI EPARGNE'!C15</f>
        <v>49106.859999999993</v>
      </c>
      <c r="N3" s="71"/>
      <c r="O3" s="72"/>
      <c r="P3" s="246" t="s">
        <v>47</v>
      </c>
      <c r="Q3" s="247"/>
      <c r="R3" s="73"/>
    </row>
    <row r="4" spans="2:18" ht="11.25" customHeight="1" x14ac:dyDescent="0.2">
      <c r="B4" s="64"/>
      <c r="C4" s="64"/>
      <c r="D4" s="64"/>
      <c r="E4" s="64"/>
      <c r="F4" s="65"/>
      <c r="G4" s="69"/>
      <c r="H4" s="69"/>
      <c r="I4" s="69"/>
      <c r="J4" s="69"/>
      <c r="K4" s="65"/>
      <c r="L4" s="70"/>
      <c r="M4" s="74"/>
      <c r="N4" s="75"/>
      <c r="O4" s="72"/>
      <c r="P4" s="76"/>
      <c r="Q4" s="76"/>
      <c r="R4" s="73"/>
    </row>
    <row r="5" spans="2:18" ht="12.2" customHeight="1" x14ac:dyDescent="0.2">
      <c r="B5" s="248" t="s">
        <v>11</v>
      </c>
      <c r="C5" s="249"/>
      <c r="D5" s="77"/>
      <c r="E5" s="64"/>
      <c r="F5" s="65"/>
      <c r="G5" s="250" t="s">
        <v>22</v>
      </c>
      <c r="H5" s="251"/>
      <c r="J5" s="164"/>
      <c r="K5" s="42"/>
      <c r="N5" s="78"/>
      <c r="O5" s="72"/>
      <c r="P5" s="240" t="s">
        <v>12</v>
      </c>
      <c r="Q5" s="241"/>
      <c r="R5" s="79"/>
    </row>
    <row r="6" spans="2:18" ht="12.2" customHeight="1" x14ac:dyDescent="0.2">
      <c r="B6" s="80" t="s">
        <v>352</v>
      </c>
      <c r="C6" s="81">
        <v>2843.97</v>
      </c>
      <c r="D6" s="82"/>
      <c r="E6" s="64"/>
      <c r="F6" s="65"/>
      <c r="G6" s="83" t="s">
        <v>5</v>
      </c>
      <c r="H6" s="123">
        <f>C9</f>
        <v>21146.989999999998</v>
      </c>
      <c r="J6" s="165"/>
      <c r="N6" s="84"/>
      <c r="O6" s="72"/>
      <c r="P6" s="85"/>
      <c r="Q6" s="86"/>
      <c r="R6" s="87"/>
    </row>
    <row r="7" spans="2:18" ht="12.2" customHeight="1" x14ac:dyDescent="0.2">
      <c r="B7" s="80" t="s">
        <v>353</v>
      </c>
      <c r="C7" s="81">
        <v>6324.17</v>
      </c>
      <c r="D7" s="82"/>
      <c r="E7" s="64"/>
      <c r="F7" s="65"/>
      <c r="G7" s="83" t="s">
        <v>8</v>
      </c>
      <c r="H7" s="123">
        <f>C49</f>
        <v>0</v>
      </c>
      <c r="J7" s="165"/>
      <c r="N7" s="84"/>
      <c r="O7" s="72"/>
      <c r="P7" s="88" t="s">
        <v>46</v>
      </c>
      <c r="Q7" s="127">
        <f>H3+C48-H51</f>
        <v>2937.2400000000007</v>
      </c>
      <c r="R7" s="89"/>
    </row>
    <row r="8" spans="2:18" ht="12.2" customHeight="1" x14ac:dyDescent="0.2">
      <c r="B8" s="80" t="s">
        <v>354</v>
      </c>
      <c r="C8" s="81">
        <f>130.28+11848.57</f>
        <v>11978.85</v>
      </c>
      <c r="D8" s="82"/>
      <c r="E8" s="90"/>
      <c r="F8" s="65"/>
      <c r="G8" s="83" t="s">
        <v>7</v>
      </c>
      <c r="H8" s="123">
        <f>H52+M43</f>
        <v>68.83</v>
      </c>
      <c r="J8" s="165"/>
      <c r="N8" s="84"/>
      <c r="O8" s="72"/>
      <c r="P8" s="85" t="s">
        <v>19</v>
      </c>
      <c r="Q8" s="128">
        <f>Q7-SUM(Q11:Q24)</f>
        <v>317.24000000000069</v>
      </c>
      <c r="R8" s="87"/>
    </row>
    <row r="9" spans="2:18" ht="12.2" customHeight="1" x14ac:dyDescent="0.2">
      <c r="B9" s="92" t="s">
        <v>14</v>
      </c>
      <c r="C9" s="125">
        <f>SUM(C6:D8)</f>
        <v>21146.989999999998</v>
      </c>
      <c r="D9" s="93"/>
      <c r="E9" s="90"/>
      <c r="F9" s="65"/>
      <c r="G9" s="94" t="s">
        <v>13</v>
      </c>
      <c r="H9" s="124">
        <f>H6+H7-H8</f>
        <v>21078.159999999996</v>
      </c>
      <c r="J9" s="166"/>
      <c r="N9" s="95"/>
      <c r="O9" s="72"/>
      <c r="P9" s="85"/>
      <c r="Q9" s="91"/>
      <c r="R9" s="87"/>
    </row>
    <row r="10" spans="2:18" ht="11.25" customHeight="1" x14ac:dyDescent="0.2">
      <c r="N10" s="57"/>
      <c r="O10" s="72"/>
      <c r="P10" s="142" t="s">
        <v>21</v>
      </c>
      <c r="Q10" s="142" t="s">
        <v>2</v>
      </c>
      <c r="R10" s="96"/>
    </row>
    <row r="11" spans="2:18" s="42" customFormat="1" ht="11.25" customHeight="1" x14ac:dyDescent="0.25">
      <c r="B11" s="310" t="s">
        <v>0</v>
      </c>
      <c r="C11" s="310"/>
      <c r="D11" s="97"/>
      <c r="E11" s="98"/>
      <c r="F11" s="99"/>
      <c r="G11" s="309" t="s">
        <v>3</v>
      </c>
      <c r="H11" s="309"/>
      <c r="I11" s="100"/>
      <c r="J11" s="101"/>
      <c r="K11" s="99"/>
      <c r="L11" s="256" t="s">
        <v>34</v>
      </c>
      <c r="M11" s="257"/>
      <c r="N11" s="102"/>
      <c r="O11" s="103"/>
      <c r="P11" s="141" t="s">
        <v>204</v>
      </c>
      <c r="Q11" s="147">
        <v>800</v>
      </c>
      <c r="R11" s="87"/>
    </row>
    <row r="12" spans="2:18" ht="11.25" customHeight="1" x14ac:dyDescent="0.2">
      <c r="B12" s="104" t="s">
        <v>1</v>
      </c>
      <c r="C12" s="104" t="s">
        <v>2</v>
      </c>
      <c r="D12" s="42"/>
      <c r="E12" s="104" t="s">
        <v>15</v>
      </c>
      <c r="G12" s="104" t="s">
        <v>1</v>
      </c>
      <c r="H12" s="104" t="s">
        <v>2</v>
      </c>
      <c r="I12" s="42"/>
      <c r="J12" s="104" t="s">
        <v>15</v>
      </c>
      <c r="L12" s="104" t="s">
        <v>1</v>
      </c>
      <c r="M12" s="104" t="s">
        <v>2</v>
      </c>
      <c r="N12" s="105"/>
      <c r="O12" s="72"/>
      <c r="P12" s="44" t="s">
        <v>228</v>
      </c>
      <c r="Q12" s="45">
        <v>60</v>
      </c>
      <c r="R12" s="87"/>
    </row>
    <row r="13" spans="2:18" ht="11.25" customHeight="1" x14ac:dyDescent="0.2">
      <c r="B13" s="106" t="s">
        <v>224</v>
      </c>
      <c r="C13" s="107">
        <v>3893</v>
      </c>
      <c r="D13" s="108" t="b">
        <v>1</v>
      </c>
      <c r="E13" s="215">
        <f>IF(D13=FALSE,C13,0)</f>
        <v>0</v>
      </c>
      <c r="G13" s="106" t="s">
        <v>236</v>
      </c>
      <c r="H13" s="107">
        <v>1207.8</v>
      </c>
      <c r="I13" s="109" t="b">
        <v>1</v>
      </c>
      <c r="J13" s="215">
        <f>IF(I13=FALSE,H13,0)</f>
        <v>0</v>
      </c>
      <c r="L13" s="26" t="str">
        <f>IF(OR('MAI - SUIVI ENVELOPPES'!J8="",'MAI - SUIVI ENVELOPPES'!J8="(vide)",'MAI - SUIVI ENVELOPPES'!J8="Total général",'MAI - SUIVI ENVELOPPES'!J8="Grand total"),"",(IF(OR('MAI - SUIVI ENVELOPPES'!J8&lt;&gt;"",'MAI - SUIVI ENVELOPPES'!J8&lt;&gt;"(vide)",'MAI - SUIVI ENVELOPPES'!J8&lt;&gt;"Total général",'MAI - SUIVI ENVELOPPES'!J8&lt;&gt;"Grand total"),'MAI - SUIVI ENVELOPPES'!J8,"")))</f>
        <v/>
      </c>
      <c r="M13" s="120" t="str">
        <f>IF(L13="","",'MAI - SUIVI ENVELOPPES'!K8)</f>
        <v/>
      </c>
      <c r="N13" s="110"/>
      <c r="O13" s="72"/>
      <c r="P13" s="44" t="s">
        <v>229</v>
      </c>
      <c r="Q13" s="45">
        <v>180</v>
      </c>
      <c r="R13" s="87"/>
    </row>
    <row r="14" spans="2:18" ht="11.25" customHeight="1" x14ac:dyDescent="0.2">
      <c r="B14" s="106" t="s">
        <v>225</v>
      </c>
      <c r="C14" s="107">
        <v>2305.21</v>
      </c>
      <c r="D14" s="108" t="b">
        <v>1</v>
      </c>
      <c r="E14" s="215">
        <f t="shared" ref="E14:E41" si="0">IF(D14=FALSE,C14,0)</f>
        <v>0</v>
      </c>
      <c r="G14" s="106" t="s">
        <v>237</v>
      </c>
      <c r="H14" s="107">
        <v>272</v>
      </c>
      <c r="I14" s="109" t="b">
        <v>1</v>
      </c>
      <c r="J14" s="215">
        <f t="shared" ref="J14:J41" si="1">IF(I14=FALSE,H14,0)</f>
        <v>0</v>
      </c>
      <c r="L14" s="26" t="str">
        <f>IF(OR('MAI - SUIVI ENVELOPPES'!J9="",'MAI - SUIVI ENVELOPPES'!J9="(vide)",'MAI - SUIVI ENVELOPPES'!J9="Total général",'MAI - SUIVI ENVELOPPES'!J9="Grand total"),"",(IF(OR('MAI - SUIVI ENVELOPPES'!J9&lt;&gt;"",'MAI - SUIVI ENVELOPPES'!J9&lt;&gt;"(vide)",'MAI - SUIVI ENVELOPPES'!J9&lt;&gt;"Total général",'MAI - SUIVI ENVELOPPES'!J9&lt;&gt;"Grand total"),'MAI - SUIVI ENVELOPPES'!J9,"")))</f>
        <v/>
      </c>
      <c r="M14" s="120" t="str">
        <f>IF(L14="","",'MAI - SUIVI ENVELOPPES'!K9)</f>
        <v/>
      </c>
      <c r="N14" s="110"/>
      <c r="O14" s="72"/>
      <c r="P14" s="44" t="s">
        <v>230</v>
      </c>
      <c r="Q14" s="45">
        <v>230</v>
      </c>
      <c r="R14" s="87"/>
    </row>
    <row r="15" spans="2:18" ht="11.25" customHeight="1" x14ac:dyDescent="0.2">
      <c r="B15" s="106" t="s">
        <v>226</v>
      </c>
      <c r="C15" s="107">
        <v>0</v>
      </c>
      <c r="D15" s="108" t="b">
        <v>0</v>
      </c>
      <c r="E15" s="215">
        <f t="shared" si="0"/>
        <v>0</v>
      </c>
      <c r="G15" s="106" t="s">
        <v>238</v>
      </c>
      <c r="H15" s="107">
        <v>132</v>
      </c>
      <c r="I15" s="109" t="b">
        <v>1</v>
      </c>
      <c r="J15" s="215">
        <f t="shared" si="1"/>
        <v>0</v>
      </c>
      <c r="L15" s="26" t="str">
        <f>IF(OR('MAI - SUIVI ENVELOPPES'!J10="",'MAI - SUIVI ENVELOPPES'!J10="(vide)",'MAI - SUIVI ENVELOPPES'!J10="Total général",'MAI - SUIVI ENVELOPPES'!J10="Grand total"),"",(IF(OR('MAI - SUIVI ENVELOPPES'!J10&lt;&gt;"",'MAI - SUIVI ENVELOPPES'!J10&lt;&gt;"(vide)",'MAI - SUIVI ENVELOPPES'!J10&lt;&gt;"Total général",'MAI - SUIVI ENVELOPPES'!J10&lt;&gt;"Grand total"),'MAI - SUIVI ENVELOPPES'!J10,"")))</f>
        <v/>
      </c>
      <c r="M15" s="120" t="str">
        <f>IF(L15="","",'MAI - SUIVI ENVELOPPES'!K10)</f>
        <v/>
      </c>
      <c r="N15" s="110"/>
      <c r="O15" s="72"/>
      <c r="P15" s="44" t="s">
        <v>206</v>
      </c>
      <c r="Q15" s="45">
        <v>100</v>
      </c>
      <c r="R15" s="87"/>
    </row>
    <row r="16" spans="2:18" ht="11.25" customHeight="1" x14ac:dyDescent="0.2">
      <c r="B16" s="106" t="s">
        <v>227</v>
      </c>
      <c r="C16" s="107">
        <v>173.66</v>
      </c>
      <c r="D16" s="108" t="b">
        <v>1</v>
      </c>
      <c r="E16" s="215">
        <f t="shared" si="0"/>
        <v>0</v>
      </c>
      <c r="G16" s="106" t="s">
        <v>239</v>
      </c>
      <c r="H16" s="107">
        <v>54</v>
      </c>
      <c r="I16" s="109" t="b">
        <v>1</v>
      </c>
      <c r="J16" s="215">
        <f t="shared" si="1"/>
        <v>0</v>
      </c>
      <c r="L16" s="26" t="str">
        <f>IF(OR('MAI - SUIVI ENVELOPPES'!J11="",'MAI - SUIVI ENVELOPPES'!J11="(vide)",'MAI - SUIVI ENVELOPPES'!J11="Total général",'MAI - SUIVI ENVELOPPES'!J11="Grand total"),"",(IF(OR('MAI - SUIVI ENVELOPPES'!J11&lt;&gt;"",'MAI - SUIVI ENVELOPPES'!J11&lt;&gt;"(vide)",'MAI - SUIVI ENVELOPPES'!J11&lt;&gt;"Total général",'MAI - SUIVI ENVELOPPES'!J11&lt;&gt;"Grand total"),'MAI - SUIVI ENVELOPPES'!J11,"")))</f>
        <v/>
      </c>
      <c r="M16" s="120" t="str">
        <f>IF(L16="","",'MAI - SUIVI ENVELOPPES'!K11)</f>
        <v/>
      </c>
      <c r="N16" s="110"/>
      <c r="O16" s="72"/>
      <c r="P16" s="44" t="s">
        <v>207</v>
      </c>
      <c r="Q16" s="45">
        <v>300</v>
      </c>
      <c r="R16" s="87"/>
    </row>
    <row r="17" spans="2:18" ht="11.25" customHeight="1" x14ac:dyDescent="0.2">
      <c r="B17" s="106"/>
      <c r="C17" s="107"/>
      <c r="D17" s="108" t="b">
        <v>0</v>
      </c>
      <c r="E17" s="215">
        <f t="shared" si="0"/>
        <v>0</v>
      </c>
      <c r="G17" s="106" t="s">
        <v>240</v>
      </c>
      <c r="H17" s="107">
        <v>70</v>
      </c>
      <c r="I17" s="109" t="b">
        <v>1</v>
      </c>
      <c r="J17" s="215">
        <f t="shared" si="1"/>
        <v>0</v>
      </c>
      <c r="L17" s="26" t="str">
        <f>IF(OR('MAI - SUIVI ENVELOPPES'!J12="",'MAI - SUIVI ENVELOPPES'!J12="(vide)",'MAI - SUIVI ENVELOPPES'!J12="Total général",'MAI - SUIVI ENVELOPPES'!J12="Grand total"),"",(IF(OR('MAI - SUIVI ENVELOPPES'!J12&lt;&gt;"",'MAI - SUIVI ENVELOPPES'!J12&lt;&gt;"(vide)",'MAI - SUIVI ENVELOPPES'!J12&lt;&gt;"Total général",'MAI - SUIVI ENVELOPPES'!J12&lt;&gt;"Grand total"),'MAI - SUIVI ENVELOPPES'!J12,"")))</f>
        <v/>
      </c>
      <c r="M17" s="120" t="str">
        <f>IF(L17="","",'MAI - SUIVI ENVELOPPES'!K12)</f>
        <v/>
      </c>
      <c r="N17" s="110"/>
      <c r="O17" s="72"/>
      <c r="P17" s="44" t="s">
        <v>205</v>
      </c>
      <c r="Q17" s="45">
        <v>200</v>
      </c>
      <c r="R17" s="87"/>
    </row>
    <row r="18" spans="2:18" ht="11.25" customHeight="1" x14ac:dyDescent="0.2">
      <c r="B18" s="106"/>
      <c r="C18" s="107"/>
      <c r="D18" s="108" t="b">
        <v>0</v>
      </c>
      <c r="E18" s="215">
        <f t="shared" si="0"/>
        <v>0</v>
      </c>
      <c r="G18" s="106" t="s">
        <v>241</v>
      </c>
      <c r="H18" s="107">
        <v>82.73</v>
      </c>
      <c r="I18" s="109" t="b">
        <v>1</v>
      </c>
      <c r="J18" s="215">
        <f t="shared" si="1"/>
        <v>0</v>
      </c>
      <c r="L18" s="26" t="str">
        <f>IF(OR('MAI - SUIVI ENVELOPPES'!J13="",'MAI - SUIVI ENVELOPPES'!J13="(vide)",'MAI - SUIVI ENVELOPPES'!J13="Total général",'MAI - SUIVI ENVELOPPES'!J13="Grand total"),"",(IF(OR('MAI - SUIVI ENVELOPPES'!J13&lt;&gt;"",'MAI - SUIVI ENVELOPPES'!J13&lt;&gt;"(vide)",'MAI - SUIVI ENVELOPPES'!J13&lt;&gt;"Total général",'MAI - SUIVI ENVELOPPES'!J13&lt;&gt;"Grand total"),'MAI - SUIVI ENVELOPPES'!J13,"")))</f>
        <v/>
      </c>
      <c r="M18" s="120" t="str">
        <f>IF(L18="","",'MAI - SUIVI ENVELOPPES'!K13)</f>
        <v/>
      </c>
      <c r="N18" s="110"/>
      <c r="O18" s="72"/>
      <c r="P18" s="44" t="s">
        <v>208</v>
      </c>
      <c r="Q18" s="45">
        <v>150</v>
      </c>
      <c r="R18" s="87"/>
    </row>
    <row r="19" spans="2:18" ht="11.25" customHeight="1" x14ac:dyDescent="0.2">
      <c r="B19" s="106"/>
      <c r="C19" s="107"/>
      <c r="D19" s="108" t="b">
        <v>0</v>
      </c>
      <c r="E19" s="215">
        <f t="shared" si="0"/>
        <v>0</v>
      </c>
      <c r="G19" s="106" t="s">
        <v>242</v>
      </c>
      <c r="H19" s="107">
        <v>98.35</v>
      </c>
      <c r="I19" s="109" t="b">
        <v>1</v>
      </c>
      <c r="J19" s="215">
        <f t="shared" si="1"/>
        <v>0</v>
      </c>
      <c r="L19" s="26" t="str">
        <f>IF(OR('MAI - SUIVI ENVELOPPES'!J14="",'MAI - SUIVI ENVELOPPES'!J14="(vide)",'MAI - SUIVI ENVELOPPES'!J14="Total général",'MAI - SUIVI ENVELOPPES'!J14="Grand total"),"",(IF(OR('MAI - SUIVI ENVELOPPES'!J14&lt;&gt;"",'MAI - SUIVI ENVELOPPES'!J14&lt;&gt;"(vide)",'MAI - SUIVI ENVELOPPES'!J14&lt;&gt;"Total général",'MAI - SUIVI ENVELOPPES'!J14&lt;&gt;"Grand total"),'MAI - SUIVI ENVELOPPES'!J14,"")))</f>
        <v/>
      </c>
      <c r="M19" s="120" t="str">
        <f>IF(L19="","",'MAI - SUIVI ENVELOPPES'!K14)</f>
        <v/>
      </c>
      <c r="N19" s="110"/>
      <c r="O19" s="72"/>
      <c r="P19" s="44" t="s">
        <v>231</v>
      </c>
      <c r="Q19" s="45">
        <v>100</v>
      </c>
      <c r="R19" s="87"/>
    </row>
    <row r="20" spans="2:18" ht="11.25" customHeight="1" x14ac:dyDescent="0.2">
      <c r="B20" s="106"/>
      <c r="C20" s="107"/>
      <c r="D20" s="108"/>
      <c r="E20" s="215">
        <f t="shared" si="0"/>
        <v>0</v>
      </c>
      <c r="G20" s="106" t="s">
        <v>243</v>
      </c>
      <c r="H20" s="107">
        <v>50.55</v>
      </c>
      <c r="I20" s="109" t="b">
        <v>1</v>
      </c>
      <c r="J20" s="215">
        <f t="shared" si="1"/>
        <v>0</v>
      </c>
      <c r="L20" s="26" t="str">
        <f>IF(OR('MAI - SUIVI ENVELOPPES'!J15="",'MAI - SUIVI ENVELOPPES'!J15="(vide)",'MAI - SUIVI ENVELOPPES'!J15="Total général",'MAI - SUIVI ENVELOPPES'!J15="Grand total"),"",(IF(OR('MAI - SUIVI ENVELOPPES'!J15&lt;&gt;"",'MAI - SUIVI ENVELOPPES'!J15&lt;&gt;"(vide)",'MAI - SUIVI ENVELOPPES'!J15&lt;&gt;"Total général",'MAI - SUIVI ENVELOPPES'!J15&lt;&gt;"Grand total"),'MAI - SUIVI ENVELOPPES'!J15,"")))</f>
        <v/>
      </c>
      <c r="M20" s="120" t="str">
        <f>IF(L20="","",'MAI - SUIVI ENVELOPPES'!K15)</f>
        <v/>
      </c>
      <c r="N20" s="110"/>
      <c r="O20" s="72"/>
      <c r="P20" s="44" t="s">
        <v>232</v>
      </c>
      <c r="Q20" s="45">
        <v>200</v>
      </c>
      <c r="R20" s="87"/>
    </row>
    <row r="21" spans="2:18" ht="11.25" customHeight="1" x14ac:dyDescent="0.2">
      <c r="B21" s="106"/>
      <c r="C21" s="107"/>
      <c r="D21" s="108"/>
      <c r="E21" s="215">
        <f t="shared" si="0"/>
        <v>0</v>
      </c>
      <c r="G21" s="106" t="s">
        <v>244</v>
      </c>
      <c r="H21" s="107">
        <v>13.8</v>
      </c>
      <c r="I21" s="109" t="b">
        <v>1</v>
      </c>
      <c r="J21" s="215">
        <f t="shared" si="1"/>
        <v>0</v>
      </c>
      <c r="L21" s="26" t="str">
        <f>IF(OR('MAI - SUIVI ENVELOPPES'!J16="",'MAI - SUIVI ENVELOPPES'!J16="(vide)",'MAI - SUIVI ENVELOPPES'!J16="Total général",'MAI - SUIVI ENVELOPPES'!J16="Grand total"),"",(IF(OR('MAI - SUIVI ENVELOPPES'!J16&lt;&gt;"",'MAI - SUIVI ENVELOPPES'!J16&lt;&gt;"(vide)",'MAI - SUIVI ENVELOPPES'!J16&lt;&gt;"Total général",'MAI - SUIVI ENVELOPPES'!J16&lt;&gt;"Grand total"),'MAI - SUIVI ENVELOPPES'!J16,"")))</f>
        <v/>
      </c>
      <c r="M21" s="120" t="str">
        <f>IF(L21="","",'MAI - SUIVI ENVELOPPES'!K16)</f>
        <v/>
      </c>
      <c r="N21" s="110"/>
      <c r="O21" s="72"/>
      <c r="P21" s="44" t="s">
        <v>233</v>
      </c>
      <c r="Q21" s="45">
        <v>150</v>
      </c>
      <c r="R21" s="87"/>
    </row>
    <row r="22" spans="2:18" ht="11.25" customHeight="1" x14ac:dyDescent="0.2">
      <c r="B22" s="106"/>
      <c r="C22" s="107"/>
      <c r="D22" s="108"/>
      <c r="E22" s="215">
        <f t="shared" si="0"/>
        <v>0</v>
      </c>
      <c r="G22" s="106" t="s">
        <v>245</v>
      </c>
      <c r="H22" s="107">
        <v>222.8</v>
      </c>
      <c r="I22" s="109" t="b">
        <v>1</v>
      </c>
      <c r="J22" s="215">
        <f t="shared" si="1"/>
        <v>0</v>
      </c>
      <c r="L22" s="26" t="str">
        <f>IF(OR('MAI - SUIVI ENVELOPPES'!J17="",'MAI - SUIVI ENVELOPPES'!J17="(vide)",'MAI - SUIVI ENVELOPPES'!J17="Total général",'MAI - SUIVI ENVELOPPES'!J17="Grand total"),"",(IF(OR('MAI - SUIVI ENVELOPPES'!J17&lt;&gt;"",'MAI - SUIVI ENVELOPPES'!J17&lt;&gt;"(vide)",'MAI - SUIVI ENVELOPPES'!J17&lt;&gt;"Total général",'MAI - SUIVI ENVELOPPES'!J17&lt;&gt;"Grand total"),'MAI - SUIVI ENVELOPPES'!J17,"")))</f>
        <v/>
      </c>
      <c r="M22" s="120" t="str">
        <f>IF(L22="","",'MAI - SUIVI ENVELOPPES'!K17)</f>
        <v/>
      </c>
      <c r="N22" s="110"/>
      <c r="O22" s="72"/>
      <c r="P22" s="44" t="s">
        <v>234</v>
      </c>
      <c r="Q22" s="45">
        <v>150</v>
      </c>
      <c r="R22" s="87"/>
    </row>
    <row r="23" spans="2:18" ht="11.25" customHeight="1" x14ac:dyDescent="0.2">
      <c r="B23" s="106"/>
      <c r="C23" s="107"/>
      <c r="D23" s="108"/>
      <c r="E23" s="215">
        <f t="shared" si="0"/>
        <v>0</v>
      </c>
      <c r="G23" s="106" t="s">
        <v>287</v>
      </c>
      <c r="H23" s="107">
        <v>2</v>
      </c>
      <c r="I23" s="109" t="b">
        <v>1</v>
      </c>
      <c r="J23" s="215">
        <f t="shared" si="1"/>
        <v>0</v>
      </c>
      <c r="L23" s="26" t="str">
        <f>IF(OR('MAI - SUIVI ENVELOPPES'!J18="",'MAI - SUIVI ENVELOPPES'!J18="(vide)",'MAI - SUIVI ENVELOPPES'!J18="Total général",'MAI - SUIVI ENVELOPPES'!J18="Grand total"),"",(IF(OR('MAI - SUIVI ENVELOPPES'!J18&lt;&gt;"",'MAI - SUIVI ENVELOPPES'!J18&lt;&gt;"(vide)",'MAI - SUIVI ENVELOPPES'!J18&lt;&gt;"Total général",'MAI - SUIVI ENVELOPPES'!J18&lt;&gt;"Grand total"),'MAI - SUIVI ENVELOPPES'!J18,"")))</f>
        <v/>
      </c>
      <c r="M23" s="120" t="str">
        <f>IF(L23="","",'MAI - SUIVI ENVELOPPES'!K18)</f>
        <v/>
      </c>
      <c r="N23" s="110"/>
      <c r="O23" s="72"/>
      <c r="P23" s="44" t="s">
        <v>235</v>
      </c>
      <c r="Q23" s="45">
        <v>0</v>
      </c>
      <c r="R23" s="87"/>
    </row>
    <row r="24" spans="2:18" ht="11.25" customHeight="1" x14ac:dyDescent="0.2">
      <c r="B24" s="106"/>
      <c r="C24" s="107"/>
      <c r="D24" s="108"/>
      <c r="E24" s="215">
        <f t="shared" si="0"/>
        <v>0</v>
      </c>
      <c r="G24" s="106" t="s">
        <v>285</v>
      </c>
      <c r="H24" s="107">
        <v>7.99</v>
      </c>
      <c r="I24" s="109" t="b">
        <v>1</v>
      </c>
      <c r="J24" s="215">
        <f t="shared" si="1"/>
        <v>0</v>
      </c>
      <c r="L24" s="26" t="str">
        <f>IF(OR('MAI - SUIVI ENVELOPPES'!J19="",'MAI - SUIVI ENVELOPPES'!J19="(vide)",'MAI - SUIVI ENVELOPPES'!J19="Total général",'MAI - SUIVI ENVELOPPES'!J19="Grand total"),"",(IF(OR('MAI - SUIVI ENVELOPPES'!J19&lt;&gt;"",'MAI - SUIVI ENVELOPPES'!J19&lt;&gt;"(vide)",'MAI - SUIVI ENVELOPPES'!J19&lt;&gt;"Total général",'MAI - SUIVI ENVELOPPES'!J19&lt;&gt;"Grand total"),'MAI - SUIVI ENVELOPPES'!J19,"")))</f>
        <v/>
      </c>
      <c r="M24" s="120" t="str">
        <f>IF(L24="","",'MAI - SUIVI ENVELOPPES'!K19)</f>
        <v/>
      </c>
      <c r="N24" s="110"/>
      <c r="O24" s="72"/>
      <c r="P24" s="46" t="s">
        <v>219</v>
      </c>
      <c r="Q24" s="47">
        <v>0</v>
      </c>
      <c r="R24" s="87"/>
    </row>
    <row r="25" spans="2:18" ht="11.25" customHeight="1" x14ac:dyDescent="0.2">
      <c r="B25" s="106"/>
      <c r="C25" s="107"/>
      <c r="D25" s="108"/>
      <c r="E25" s="215">
        <f t="shared" si="0"/>
        <v>0</v>
      </c>
      <c r="G25" s="106" t="s">
        <v>248</v>
      </c>
      <c r="H25" s="107">
        <v>18.84</v>
      </c>
      <c r="I25" s="109" t="b">
        <v>0</v>
      </c>
      <c r="J25" s="215">
        <f t="shared" si="1"/>
        <v>18.84</v>
      </c>
      <c r="L25" s="26" t="str">
        <f>IF(OR('MAI - SUIVI ENVELOPPES'!J20="",'MAI - SUIVI ENVELOPPES'!J20="(vide)",'MAI - SUIVI ENVELOPPES'!J20="Total général",'MAI - SUIVI ENVELOPPES'!J20="Grand total"),"",(IF(OR('MAI - SUIVI ENVELOPPES'!J20&lt;&gt;"",'MAI - SUIVI ENVELOPPES'!J20&lt;&gt;"(vide)",'MAI - SUIVI ENVELOPPES'!J20&lt;&gt;"Total général",'MAI - SUIVI ENVELOPPES'!J20&lt;&gt;"Grand total"),'MAI - SUIVI ENVELOPPES'!J20,"")))</f>
        <v/>
      </c>
      <c r="M25" s="120" t="str">
        <f>IF(L25="","",'MAI - SUIVI ENVELOPPES'!K20)</f>
        <v/>
      </c>
      <c r="N25" s="110"/>
      <c r="O25" s="72"/>
      <c r="P25" s="76"/>
      <c r="Q25" s="76"/>
      <c r="R25" s="73"/>
    </row>
    <row r="26" spans="2:18" ht="11.25" customHeight="1" x14ac:dyDescent="0.2">
      <c r="B26" s="106"/>
      <c r="C26" s="107"/>
      <c r="D26" s="108" t="b">
        <v>0</v>
      </c>
      <c r="E26" s="215">
        <f t="shared" si="0"/>
        <v>0</v>
      </c>
      <c r="G26" s="106" t="s">
        <v>249</v>
      </c>
      <c r="H26" s="107">
        <v>60</v>
      </c>
      <c r="I26" s="109" t="b">
        <v>1</v>
      </c>
      <c r="J26" s="215">
        <f t="shared" si="1"/>
        <v>0</v>
      </c>
      <c r="L26" s="26" t="str">
        <f>IF(OR('MAI - SUIVI ENVELOPPES'!J21="",'MAI - SUIVI ENVELOPPES'!J21="(vide)",'MAI - SUIVI ENVELOPPES'!J21="Total général",'MAI - SUIVI ENVELOPPES'!J21="Grand total"),"",(IF(OR('MAI - SUIVI ENVELOPPES'!J21&lt;&gt;"",'MAI - SUIVI ENVELOPPES'!J21&lt;&gt;"(vide)",'MAI - SUIVI ENVELOPPES'!J21&lt;&gt;"Total général",'MAI - SUIVI ENVELOPPES'!J21&lt;&gt;"Grand total"),'MAI - SUIVI ENVELOPPES'!J21,"")))</f>
        <v/>
      </c>
      <c r="M26" s="120" t="str">
        <f>IF(L26="","",'MAI - SUIVI ENVELOPPES'!K21)</f>
        <v/>
      </c>
      <c r="N26" s="110"/>
      <c r="O26" s="72"/>
      <c r="P26" s="240" t="s">
        <v>48</v>
      </c>
      <c r="Q26" s="241"/>
      <c r="R26" s="73"/>
    </row>
    <row r="27" spans="2:18" ht="11.25" customHeight="1" x14ac:dyDescent="0.2">
      <c r="B27" s="106"/>
      <c r="C27" s="107"/>
      <c r="D27" s="108" t="b">
        <v>0</v>
      </c>
      <c r="E27" s="215">
        <f t="shared" si="0"/>
        <v>0</v>
      </c>
      <c r="G27" s="106" t="s">
        <v>250</v>
      </c>
      <c r="H27" s="107">
        <v>0</v>
      </c>
      <c r="I27" s="109" t="b">
        <v>0</v>
      </c>
      <c r="J27" s="215">
        <f t="shared" si="1"/>
        <v>0</v>
      </c>
      <c r="L27" s="26" t="str">
        <f>IF(OR('MAI - SUIVI ENVELOPPES'!J22="",'MAI - SUIVI ENVELOPPES'!J22="(vide)",'MAI - SUIVI ENVELOPPES'!J22="Total général",'MAI - SUIVI ENVELOPPES'!J22="Grand total"),"",(IF(OR('MAI - SUIVI ENVELOPPES'!J22&lt;&gt;"",'MAI - SUIVI ENVELOPPES'!J22&lt;&gt;"(vide)",'MAI - SUIVI ENVELOPPES'!J22&lt;&gt;"Total général",'MAI - SUIVI ENVELOPPES'!J22&lt;&gt;"Grand total"),'MAI - SUIVI ENVELOPPES'!J22,"")))</f>
        <v/>
      </c>
      <c r="M27" s="120" t="str">
        <f>IF(L27="","",'MAI - SUIVI ENVELOPPES'!K22)</f>
        <v/>
      </c>
      <c r="N27" s="110"/>
      <c r="O27" s="72"/>
      <c r="P27" s="85"/>
      <c r="Q27" s="86"/>
      <c r="R27" s="73"/>
    </row>
    <row r="28" spans="2:18" ht="11.25" customHeight="1" x14ac:dyDescent="0.2">
      <c r="B28" s="106"/>
      <c r="C28" s="107"/>
      <c r="D28" s="108" t="b">
        <v>0</v>
      </c>
      <c r="E28" s="215">
        <f t="shared" si="0"/>
        <v>0</v>
      </c>
      <c r="G28" s="106" t="s">
        <v>251</v>
      </c>
      <c r="H28" s="107">
        <v>0</v>
      </c>
      <c r="I28" s="109" t="b">
        <v>0</v>
      </c>
      <c r="J28" s="215">
        <f t="shared" si="1"/>
        <v>0</v>
      </c>
      <c r="L28" s="26" t="str">
        <f>IF(OR('MAI - SUIVI ENVELOPPES'!J23="",'MAI - SUIVI ENVELOPPES'!J23="(vide)",'MAI - SUIVI ENVELOPPES'!J23="Total général",'MAI - SUIVI ENVELOPPES'!J23="Grand total"),"",(IF(OR('MAI - SUIVI ENVELOPPES'!J23&lt;&gt;"",'MAI - SUIVI ENVELOPPES'!J23&lt;&gt;"(vide)",'MAI - SUIVI ENVELOPPES'!J23&lt;&gt;"Total général",'MAI - SUIVI ENVELOPPES'!J23&lt;&gt;"Grand total"),'MAI - SUIVI ENVELOPPES'!J23,"")))</f>
        <v/>
      </c>
      <c r="M28" s="120" t="str">
        <f>IF(L28="","",'MAI - SUIVI ENVELOPPES'!K23)</f>
        <v/>
      </c>
      <c r="N28" s="110"/>
      <c r="O28" s="72"/>
      <c r="P28" s="88" t="s">
        <v>20</v>
      </c>
      <c r="Q28" s="129">
        <f>H9</f>
        <v>21078.159999999996</v>
      </c>
      <c r="R28" s="73"/>
    </row>
    <row r="29" spans="2:18" ht="11.25" customHeight="1" x14ac:dyDescent="0.2">
      <c r="B29" s="106"/>
      <c r="C29" s="107"/>
      <c r="D29" s="108" t="b">
        <v>0</v>
      </c>
      <c r="E29" s="215">
        <f t="shared" si="0"/>
        <v>0</v>
      </c>
      <c r="G29" s="106" t="s">
        <v>252</v>
      </c>
      <c r="H29" s="107">
        <v>319.83</v>
      </c>
      <c r="I29" s="109" t="b">
        <v>1</v>
      </c>
      <c r="J29" s="215">
        <f t="shared" si="1"/>
        <v>0</v>
      </c>
      <c r="L29" s="26" t="str">
        <f>IF(OR('MAI - SUIVI ENVELOPPES'!J24="",'MAI - SUIVI ENVELOPPES'!J24="(vide)",'MAI - SUIVI ENVELOPPES'!J24="Total général",'MAI - SUIVI ENVELOPPES'!J24="Grand total"),"",(IF(OR('MAI - SUIVI ENVELOPPES'!J24&lt;&gt;"",'MAI - SUIVI ENVELOPPES'!J24&lt;&gt;"(vide)",'MAI - SUIVI ENVELOPPES'!J24&lt;&gt;"Total général",'MAI - SUIVI ENVELOPPES'!J24&lt;&gt;"Grand total"),'MAI - SUIVI ENVELOPPES'!J24,"")))</f>
        <v/>
      </c>
      <c r="M29" s="120" t="str">
        <f>IF(L29="","",'MAI - SUIVI ENVELOPPES'!K24)</f>
        <v/>
      </c>
      <c r="N29" s="110"/>
      <c r="O29" s="72"/>
      <c r="P29" s="85" t="s">
        <v>45</v>
      </c>
      <c r="Q29" s="128">
        <f>Q28-((IF(Q32&gt;0,+Q32,0))+(IF(Q33&gt;0,Q33,0))+(IF(Q34&gt;0,Q34,0))+(IF(Q35&gt;0,Q35,0))+(IF(Q36&gt;0,Q36,0))+(IF(Q37&gt;0,Q37,0))+(IF(Q38&gt;0,Q38,0))+(IF(Q39&gt;0,Q39,0))+(IF(Q40&gt;0,Q40,0))+(IF(Q41&gt;0,Q41,0))+(IF(Q42&gt;0,Q42,0))+(IF(Q43&gt;0,Q43,0))+(IF(Q44&gt;0,Q44,0))+(IF(Q45&gt;0,Q45,0)))</f>
        <v>20800.509999999995</v>
      </c>
      <c r="R29" s="73"/>
    </row>
    <row r="30" spans="2:18" ht="11.25" customHeight="1" x14ac:dyDescent="0.2">
      <c r="B30" s="106"/>
      <c r="C30" s="107"/>
      <c r="D30" s="108" t="b">
        <v>0</v>
      </c>
      <c r="E30" s="215">
        <f t="shared" si="0"/>
        <v>0</v>
      </c>
      <c r="G30" s="106" t="s">
        <v>253</v>
      </c>
      <c r="H30" s="107">
        <v>492.12</v>
      </c>
      <c r="I30" s="109" t="b">
        <v>1</v>
      </c>
      <c r="J30" s="215">
        <f t="shared" si="1"/>
        <v>0</v>
      </c>
      <c r="L30" s="26" t="str">
        <f>IF(OR('MAI - SUIVI ENVELOPPES'!J25="",'MAI - SUIVI ENVELOPPES'!J25="(vide)",'MAI - SUIVI ENVELOPPES'!J25="Total général",'MAI - SUIVI ENVELOPPES'!J25="Grand total"),"",(IF(OR('MAI - SUIVI ENVELOPPES'!J25&lt;&gt;"",'MAI - SUIVI ENVELOPPES'!J25&lt;&gt;"(vide)",'MAI - SUIVI ENVELOPPES'!J25&lt;&gt;"Total général",'MAI - SUIVI ENVELOPPES'!J25&lt;&gt;"Grand total"),'MAI - SUIVI ENVELOPPES'!J25,"")))</f>
        <v/>
      </c>
      <c r="M30" s="120" t="str">
        <f>IF(L30="","",'MAI - SUIVI ENVELOPPES'!K25)</f>
        <v/>
      </c>
      <c r="N30" s="110"/>
      <c r="O30" s="72"/>
      <c r="P30" s="85"/>
      <c r="Q30" s="86"/>
      <c r="R30" s="73"/>
    </row>
    <row r="31" spans="2:18" ht="11.25" customHeight="1" x14ac:dyDescent="0.2">
      <c r="B31" s="106"/>
      <c r="C31" s="107"/>
      <c r="D31" s="108"/>
      <c r="E31" s="215">
        <f t="shared" si="0"/>
        <v>0</v>
      </c>
      <c r="G31" s="106" t="s">
        <v>254</v>
      </c>
      <c r="H31" s="107">
        <v>48.92</v>
      </c>
      <c r="I31" s="111" t="b">
        <v>1</v>
      </c>
      <c r="J31" s="215">
        <f t="shared" si="1"/>
        <v>0</v>
      </c>
      <c r="L31" s="26" t="str">
        <f>IF(OR('MAI - SUIVI ENVELOPPES'!J26="",'MAI - SUIVI ENVELOPPES'!J26="(vide)",'MAI - SUIVI ENVELOPPES'!J26="Total général",'MAI - SUIVI ENVELOPPES'!J26="Grand total"),"",(IF(OR('MAI - SUIVI ENVELOPPES'!J26&lt;&gt;"",'MAI - SUIVI ENVELOPPES'!J26&lt;&gt;"(vide)",'MAI - SUIVI ENVELOPPES'!J26&lt;&gt;"Total général",'MAI - SUIVI ENVELOPPES'!J26&lt;&gt;"Grand total"),'MAI - SUIVI ENVELOPPES'!J26,"")))</f>
        <v/>
      </c>
      <c r="M31" s="120" t="str">
        <f>IF(L31="","",'MAI - SUIVI ENVELOPPES'!K26)</f>
        <v/>
      </c>
      <c r="N31" s="110"/>
      <c r="O31" s="72"/>
      <c r="P31" s="130" t="str">
        <f>'MAI - SUIVI ENVELOPPES'!T11</f>
        <v>Enveloppe</v>
      </c>
      <c r="Q31" s="131" t="str">
        <f>'MAI - SUIVI ENVELOPPES'!U11</f>
        <v>Montant restant</v>
      </c>
      <c r="R31" s="73"/>
    </row>
    <row r="32" spans="2:18" ht="11.25" customHeight="1" x14ac:dyDescent="0.2">
      <c r="B32" s="106"/>
      <c r="C32" s="107"/>
      <c r="D32" s="108" t="b">
        <v>0</v>
      </c>
      <c r="E32" s="215">
        <f t="shared" si="0"/>
        <v>0</v>
      </c>
      <c r="G32" s="106" t="s">
        <v>255</v>
      </c>
      <c r="H32" s="107">
        <v>66.16</v>
      </c>
      <c r="I32" s="111" t="b">
        <v>1</v>
      </c>
      <c r="J32" s="215">
        <f t="shared" si="1"/>
        <v>0</v>
      </c>
      <c r="L32" s="26" t="str">
        <f>IF(OR('MAI - SUIVI ENVELOPPES'!J27="",'MAI - SUIVI ENVELOPPES'!J27="(vide)",'MAI - SUIVI ENVELOPPES'!J27="Total général",'MAI - SUIVI ENVELOPPES'!J27="Grand total"),"",(IF(OR('MAI - SUIVI ENVELOPPES'!J27&lt;&gt;"",'MAI - SUIVI ENVELOPPES'!J27&lt;&gt;"(vide)",'MAI - SUIVI ENVELOPPES'!J27&lt;&gt;"Total général",'MAI - SUIVI ENVELOPPES'!J27&lt;&gt;"Grand total"),'MAI - SUIVI ENVELOPPES'!J27,"")))</f>
        <v/>
      </c>
      <c r="M32" s="120" t="str">
        <f>IF(L32="","",'MAI - SUIVI ENVELOPPES'!K27)</f>
        <v/>
      </c>
      <c r="N32" s="110"/>
      <c r="O32" s="72"/>
      <c r="P32" s="50" t="str">
        <f>'MAI - SUIVI ENVELOPPES'!T12</f>
        <v>Alimentation</v>
      </c>
      <c r="Q32" s="51">
        <f>'MAI - SUIVI ENVELOPPES'!U12</f>
        <v>-579.19000000000005</v>
      </c>
      <c r="R32" s="73"/>
    </row>
    <row r="33" spans="2:18" ht="11.25" customHeight="1" x14ac:dyDescent="0.2">
      <c r="B33" s="106"/>
      <c r="C33" s="107"/>
      <c r="D33" s="108"/>
      <c r="E33" s="215">
        <f t="shared" si="0"/>
        <v>0</v>
      </c>
      <c r="G33" s="106" t="s">
        <v>256</v>
      </c>
      <c r="H33" s="107">
        <v>49.99</v>
      </c>
      <c r="I33" s="111" t="b">
        <v>0</v>
      </c>
      <c r="J33" s="215">
        <f t="shared" si="1"/>
        <v>49.99</v>
      </c>
      <c r="L33" s="26" t="str">
        <f>IF(OR('MAI - SUIVI ENVELOPPES'!J28="",'MAI - SUIVI ENVELOPPES'!J28="(vide)",'MAI - SUIVI ENVELOPPES'!J28="Total général",'MAI - SUIVI ENVELOPPES'!J28="Grand total"),"",(IF(OR('MAI - SUIVI ENVELOPPES'!J28&lt;&gt;"",'MAI - SUIVI ENVELOPPES'!J28&lt;&gt;"(vide)",'MAI - SUIVI ENVELOPPES'!J28&lt;&gt;"Total général",'MAI - SUIVI ENVELOPPES'!J28&lt;&gt;"Grand total"),'MAI - SUIVI ENVELOPPES'!J28,"")))</f>
        <v/>
      </c>
      <c r="M33" s="120" t="str">
        <f>IF(L33="","",'MAI - SUIVI ENVELOPPES'!K28)</f>
        <v/>
      </c>
      <c r="N33" s="110"/>
      <c r="O33" s="72"/>
      <c r="P33" s="52" t="str">
        <f>'MAI - SUIVI ENVELOPPES'!T13</f>
        <v>Garderie</v>
      </c>
      <c r="Q33" s="53">
        <f>'MAI - SUIVI ENVELOPPES'!U13</f>
        <v>9.8999999999999986</v>
      </c>
      <c r="R33" s="73"/>
    </row>
    <row r="34" spans="2:18" ht="11.25" customHeight="1" x14ac:dyDescent="0.2">
      <c r="B34" s="106"/>
      <c r="C34" s="107"/>
      <c r="D34" s="108"/>
      <c r="E34" s="215">
        <f t="shared" si="0"/>
        <v>0</v>
      </c>
      <c r="G34" s="106" t="s">
        <v>257</v>
      </c>
      <c r="H34" s="107">
        <v>44.63</v>
      </c>
      <c r="I34" s="111" t="b">
        <v>1</v>
      </c>
      <c r="J34" s="215">
        <f t="shared" si="1"/>
        <v>0</v>
      </c>
      <c r="L34" s="26" t="str">
        <f>IF(OR('MAI - SUIVI ENVELOPPES'!J29="",'MAI - SUIVI ENVELOPPES'!J29="(vide)",'MAI - SUIVI ENVELOPPES'!J29="Total général",'MAI - SUIVI ENVELOPPES'!J29="Grand total"),"",(IF(OR('MAI - SUIVI ENVELOPPES'!J29&lt;&gt;"",'MAI - SUIVI ENVELOPPES'!J29&lt;&gt;"(vide)",'MAI - SUIVI ENVELOPPES'!J29&lt;&gt;"Total général",'MAI - SUIVI ENVELOPPES'!J29&lt;&gt;"Grand total"),'MAI - SUIVI ENVELOPPES'!J29,"")))</f>
        <v/>
      </c>
      <c r="M34" s="120" t="str">
        <f>IF(L34="","",'MAI - SUIVI ENVELOPPES'!K29)</f>
        <v/>
      </c>
      <c r="N34" s="110"/>
      <c r="O34" s="72"/>
      <c r="P34" s="52" t="str">
        <f>'MAI - SUIVI ENVELOPPES'!T14</f>
        <v>Cantine</v>
      </c>
      <c r="Q34" s="53">
        <f>'MAI - SUIVI ENVELOPPES'!U14</f>
        <v>-240</v>
      </c>
      <c r="R34" s="73"/>
    </row>
    <row r="35" spans="2:18" ht="11.25" customHeight="1" x14ac:dyDescent="0.2">
      <c r="B35" s="106"/>
      <c r="C35" s="107"/>
      <c r="D35" s="108"/>
      <c r="E35" s="215">
        <f t="shared" si="0"/>
        <v>0</v>
      </c>
      <c r="G35" s="106" t="s">
        <v>258</v>
      </c>
      <c r="H35" s="107">
        <v>27.28</v>
      </c>
      <c r="I35" s="111" t="b">
        <v>1</v>
      </c>
      <c r="J35" s="215">
        <f t="shared" si="1"/>
        <v>0</v>
      </c>
      <c r="L35" s="26" t="str">
        <f>IF(OR('MAI - SUIVI ENVELOPPES'!J30="",'MAI - SUIVI ENVELOPPES'!J30="(vide)",'MAI - SUIVI ENVELOPPES'!J30="Total général",'MAI - SUIVI ENVELOPPES'!J30="Grand total"),"",(IF(OR('MAI - SUIVI ENVELOPPES'!J30&lt;&gt;"",'MAI - SUIVI ENVELOPPES'!J30&lt;&gt;"(vide)",'MAI - SUIVI ENVELOPPES'!J30&lt;&gt;"Total général",'MAI - SUIVI ENVELOPPES'!J30&lt;&gt;"Grand total"),'MAI - SUIVI ENVELOPPES'!J30,"")))</f>
        <v/>
      </c>
      <c r="M35" s="120" t="str">
        <f>IF(L35="","",'MAI - SUIVI ENVELOPPES'!K30)</f>
        <v/>
      </c>
      <c r="N35" s="110"/>
      <c r="O35" s="72"/>
      <c r="P35" s="52" t="str">
        <f>'MAI - SUIVI ENVELOPPES'!T15</f>
        <v>Centre aéré</v>
      </c>
      <c r="Q35" s="53">
        <f>'MAI - SUIVI ENVELOPPES'!U15</f>
        <v>230</v>
      </c>
      <c r="R35" s="73"/>
    </row>
    <row r="36" spans="2:18" ht="11.25" customHeight="1" x14ac:dyDescent="0.2">
      <c r="B36" s="106"/>
      <c r="C36" s="107"/>
      <c r="D36" s="36"/>
      <c r="E36" s="215">
        <f t="shared" si="0"/>
        <v>0</v>
      </c>
      <c r="G36" s="106" t="s">
        <v>307</v>
      </c>
      <c r="H36" s="107">
        <v>41.85</v>
      </c>
      <c r="I36" s="111" t="b">
        <v>1</v>
      </c>
      <c r="J36" s="215">
        <f t="shared" si="1"/>
        <v>0</v>
      </c>
      <c r="L36" s="26" t="str">
        <f>IF(OR('MAI - SUIVI ENVELOPPES'!J31="",'MAI - SUIVI ENVELOPPES'!J31="(vide)",'MAI - SUIVI ENVELOPPES'!J31="Total général",'MAI - SUIVI ENVELOPPES'!J31="Grand total"),"",(IF(OR('MAI - SUIVI ENVELOPPES'!J31&lt;&gt;"",'MAI - SUIVI ENVELOPPES'!J31&lt;&gt;"(vide)",'MAI - SUIVI ENVELOPPES'!J31&lt;&gt;"Total général",'MAI - SUIVI ENVELOPPES'!J31&lt;&gt;"Grand total"),'MAI - SUIVI ENVELOPPES'!J31,"")))</f>
        <v/>
      </c>
      <c r="M36" s="120" t="str">
        <f>IF(L36="","",'MAI - SUIVI ENVELOPPES'!K31)</f>
        <v/>
      </c>
      <c r="N36" s="110"/>
      <c r="O36" s="72"/>
      <c r="P36" s="52" t="str">
        <f>'MAI - SUIVI ENVELOPPES'!T16</f>
        <v>Voiture</v>
      </c>
      <c r="Q36" s="53">
        <f>'MAI - SUIVI ENVELOPPES'!U16</f>
        <v>-114.73000000000002</v>
      </c>
      <c r="R36" s="73"/>
    </row>
    <row r="37" spans="2:18" ht="11.25" customHeight="1" x14ac:dyDescent="0.2">
      <c r="B37" s="106"/>
      <c r="C37" s="107"/>
      <c r="D37" s="36"/>
      <c r="E37" s="215">
        <f t="shared" si="0"/>
        <v>0</v>
      </c>
      <c r="G37" s="106" t="s">
        <v>320</v>
      </c>
      <c r="H37" s="107">
        <v>26</v>
      </c>
      <c r="I37" s="111" t="b">
        <v>1</v>
      </c>
      <c r="J37" s="215">
        <f t="shared" si="1"/>
        <v>0</v>
      </c>
      <c r="L37" s="26" t="str">
        <f>IF(OR('MAI - SUIVI ENVELOPPES'!J32="",'MAI - SUIVI ENVELOPPES'!J32="(vide)",'MAI - SUIVI ENVELOPPES'!J32="Total général",'MAI - SUIVI ENVELOPPES'!J32="Grand total"),"",(IF(OR('MAI - SUIVI ENVELOPPES'!J32&lt;&gt;"",'MAI - SUIVI ENVELOPPES'!J32&lt;&gt;"(vide)",'MAI - SUIVI ENVELOPPES'!J32&lt;&gt;"Total général",'MAI - SUIVI ENVELOPPES'!J32&lt;&gt;"Grand total"),'MAI - SUIVI ENVELOPPES'!J32,"")))</f>
        <v/>
      </c>
      <c r="M37" s="120" t="str">
        <f>IF(L37="","",'MAI - SUIVI ENVELOPPES'!K32)</f>
        <v/>
      </c>
      <c r="N37" s="110"/>
      <c r="O37" s="72"/>
      <c r="P37" s="52" t="str">
        <f>'MAI - SUIVI ENVELOPPES'!T17</f>
        <v>Retrait</v>
      </c>
      <c r="Q37" s="53">
        <f>'MAI - SUIVI ENVELOPPES'!U17</f>
        <v>-50</v>
      </c>
      <c r="R37" s="73"/>
    </row>
    <row r="38" spans="2:18" ht="11.25" customHeight="1" x14ac:dyDescent="0.2">
      <c r="B38" s="106"/>
      <c r="C38" s="107"/>
      <c r="D38" s="36"/>
      <c r="E38" s="215">
        <f t="shared" si="0"/>
        <v>0</v>
      </c>
      <c r="G38" s="106" t="s">
        <v>306</v>
      </c>
      <c r="H38" s="107">
        <v>24.99</v>
      </c>
      <c r="I38" s="111" t="b">
        <v>1</v>
      </c>
      <c r="J38" s="215">
        <f t="shared" si="1"/>
        <v>0</v>
      </c>
      <c r="L38" s="26" t="str">
        <f>IF(OR('MAI - SUIVI ENVELOPPES'!J33="",'MAI - SUIVI ENVELOPPES'!J33="(vide)",'MAI - SUIVI ENVELOPPES'!J33="Total général",'MAI - SUIVI ENVELOPPES'!J33="Grand total"),"",(IF(OR('MAI - SUIVI ENVELOPPES'!J33&lt;&gt;"",'MAI - SUIVI ENVELOPPES'!J33&lt;&gt;"(vide)",'MAI - SUIVI ENVELOPPES'!J33&lt;&gt;"Total général",'MAI - SUIVI ENVELOPPES'!J33&lt;&gt;"Grand total"),'MAI - SUIVI ENVELOPPES'!J33,"")))</f>
        <v/>
      </c>
      <c r="M38" s="120" t="str">
        <f>IF(L38="","",'MAI - SUIVI ENVELOPPES'!K33)</f>
        <v/>
      </c>
      <c r="N38" s="110"/>
      <c r="O38" s="72"/>
      <c r="P38" s="52" t="str">
        <f>'MAI - SUIVI ENVELOPPES'!T18</f>
        <v>Santé</v>
      </c>
      <c r="Q38" s="53">
        <f>'MAI - SUIVI ENVELOPPES'!U18</f>
        <v>-425.49</v>
      </c>
      <c r="R38" s="73"/>
    </row>
    <row r="39" spans="2:18" ht="11.25" customHeight="1" x14ac:dyDescent="0.2">
      <c r="B39" s="106"/>
      <c r="C39" s="107"/>
      <c r="D39" s="36"/>
      <c r="E39" s="215">
        <f t="shared" si="0"/>
        <v>0</v>
      </c>
      <c r="G39" s="106"/>
      <c r="H39" s="107"/>
      <c r="I39" s="111"/>
      <c r="J39" s="215">
        <f t="shared" si="1"/>
        <v>0</v>
      </c>
      <c r="L39" s="26" t="str">
        <f>IF(OR('MAI - SUIVI ENVELOPPES'!J34="",'MAI - SUIVI ENVELOPPES'!J34="(vide)",'MAI - SUIVI ENVELOPPES'!J34="Total général",'MAI - SUIVI ENVELOPPES'!J34="Grand total"),"",(IF(OR('MAI - SUIVI ENVELOPPES'!J34&lt;&gt;"",'MAI - SUIVI ENVELOPPES'!J34&lt;&gt;"(vide)",'MAI - SUIVI ENVELOPPES'!J34&lt;&gt;"Total général",'MAI - SUIVI ENVELOPPES'!J34&lt;&gt;"Grand total"),'MAI - SUIVI ENVELOPPES'!J34,"")))</f>
        <v/>
      </c>
      <c r="M39" s="120" t="str">
        <f>IF(L39="","",'MAI - SUIVI ENVELOPPES'!K34)</f>
        <v/>
      </c>
      <c r="N39" s="110"/>
      <c r="O39" s="72"/>
      <c r="P39" s="52" t="str">
        <f>'MAI - SUIVI ENVELOPPES'!T19</f>
        <v>Beauté</v>
      </c>
      <c r="Q39" s="53">
        <f>'MAI - SUIVI ENVELOPPES'!U19</f>
        <v>-76</v>
      </c>
      <c r="R39" s="73"/>
    </row>
    <row r="40" spans="2:18" ht="11.25" customHeight="1" x14ac:dyDescent="0.2">
      <c r="B40" s="106"/>
      <c r="C40" s="107"/>
      <c r="D40" s="36"/>
      <c r="E40" s="215">
        <f t="shared" si="0"/>
        <v>0</v>
      </c>
      <c r="G40" s="106"/>
      <c r="H40" s="107"/>
      <c r="I40" s="111"/>
      <c r="J40" s="215">
        <f t="shared" si="1"/>
        <v>0</v>
      </c>
      <c r="L40" s="26" t="str">
        <f>IF(OR('MAI - SUIVI ENVELOPPES'!J35="",'MAI - SUIVI ENVELOPPES'!J35="(vide)",'MAI - SUIVI ENVELOPPES'!J35="Total général",'MAI - SUIVI ENVELOPPES'!J35="Grand total"),"",(IF(OR('MAI - SUIVI ENVELOPPES'!J35&lt;&gt;"",'MAI - SUIVI ENVELOPPES'!J35&lt;&gt;"(vide)",'MAI - SUIVI ENVELOPPES'!J35&lt;&gt;"Total général",'MAI - SUIVI ENVELOPPES'!J35&lt;&gt;"Grand total"),'MAI - SUIVI ENVELOPPES'!J35,"")))</f>
        <v/>
      </c>
      <c r="M40" s="120" t="str">
        <f>IF(L40="","",'MAI - SUIVI ENVELOPPES'!K35)</f>
        <v/>
      </c>
      <c r="N40" s="110"/>
      <c r="O40" s="72"/>
      <c r="P40" s="52" t="str">
        <f>'MAI - SUIVI ENVELOPPES'!T20</f>
        <v>Fêtes</v>
      </c>
      <c r="Q40" s="53">
        <f>'MAI - SUIVI ENVELOPPES'!U20</f>
        <v>-237.90999999999997</v>
      </c>
      <c r="R40" s="73"/>
    </row>
    <row r="41" spans="2:18" ht="11.25" customHeight="1" x14ac:dyDescent="0.2">
      <c r="B41" s="106"/>
      <c r="C41" s="107"/>
      <c r="D41" s="36"/>
      <c r="E41" s="215">
        <f t="shared" si="0"/>
        <v>0</v>
      </c>
      <c r="G41" s="106"/>
      <c r="H41" s="107"/>
      <c r="I41" s="111" t="b">
        <v>0</v>
      </c>
      <c r="J41" s="215">
        <f t="shared" si="1"/>
        <v>0</v>
      </c>
      <c r="L41" s="26" t="str">
        <f>IF(OR('MAI - SUIVI ENVELOPPES'!J36="",'MAI - SUIVI ENVELOPPES'!J36="(vide)",'MAI - SUIVI ENVELOPPES'!J36="Total général",'MAI - SUIVI ENVELOPPES'!J36="Grand total"),"",(IF(OR('MAI - SUIVI ENVELOPPES'!J36&lt;&gt;"",'MAI - SUIVI ENVELOPPES'!J36&lt;&gt;"(vide)",'MAI - SUIVI ENVELOPPES'!J36&lt;&gt;"Total général",'MAI - SUIVI ENVELOPPES'!J36&lt;&gt;"Grand total"),'MAI - SUIVI ENVELOPPES'!J36,"")))</f>
        <v/>
      </c>
      <c r="M41" s="120" t="str">
        <f>IF(L41="","",'MAI - SUIVI ENVELOPPES'!K36)</f>
        <v/>
      </c>
      <c r="N41" s="110"/>
      <c r="O41" s="72"/>
      <c r="P41" s="52" t="str">
        <f>'MAI - SUIVI ENVELOPPES'!T21</f>
        <v xml:space="preserve">Maison </v>
      </c>
      <c r="Q41" s="53">
        <f>'MAI - SUIVI ENVELOPPES'!U21</f>
        <v>-29.170000000000016</v>
      </c>
      <c r="R41" s="73"/>
    </row>
    <row r="42" spans="2:18" ht="11.25" customHeight="1" x14ac:dyDescent="0.2">
      <c r="B42" s="209" t="s">
        <v>111</v>
      </c>
      <c r="C42" s="126">
        <f>SUM(C13:C41)</f>
        <v>6371.87</v>
      </c>
      <c r="G42" s="209" t="s">
        <v>110</v>
      </c>
      <c r="H42" s="126">
        <f>SUM(H13:H41)</f>
        <v>3434.6299999999992</v>
      </c>
      <c r="I42" s="111"/>
      <c r="J42" s="114"/>
      <c r="L42" s="26" t="str">
        <f>IF(OR('MAI - SUIVI ENVELOPPES'!J37="",'MAI - SUIVI ENVELOPPES'!J37="(vide)",'MAI - SUIVI ENVELOPPES'!J37="Total général",'MAI - SUIVI ENVELOPPES'!J37="Grand total"),"",(IF(OR('MAI - SUIVI ENVELOPPES'!J37&lt;&gt;"",'MAI - SUIVI ENVELOPPES'!J37&lt;&gt;"(vide)",'MAI - SUIVI ENVELOPPES'!J37&lt;&gt;"Total général",'MAI - SUIVI ENVELOPPES'!J37&lt;&gt;"Grand total"),'MAI - SUIVI ENVELOPPES'!J37,"")))</f>
        <v/>
      </c>
      <c r="M42" s="120" t="str">
        <f>IF(L42="","",'MAI - SUIVI ENVELOPPES'!K37)</f>
        <v/>
      </c>
      <c r="N42" s="110"/>
      <c r="O42" s="72"/>
      <c r="P42" s="52" t="str">
        <f>'MAI - SUIVI ENVELOPPES'!T22</f>
        <v>Sorties</v>
      </c>
      <c r="Q42" s="53">
        <f>'MAI - SUIVI ENVELOPPES'!U22</f>
        <v>37.75</v>
      </c>
      <c r="R42" s="73"/>
    </row>
    <row r="43" spans="2:18" ht="11.25" customHeight="1" x14ac:dyDescent="0.2">
      <c r="B43" s="311" t="s">
        <v>132</v>
      </c>
      <c r="C43" s="311"/>
      <c r="G43" s="312" t="s">
        <v>133</v>
      </c>
      <c r="H43" s="312"/>
      <c r="I43" s="115"/>
      <c r="L43" s="121" t="s">
        <v>10</v>
      </c>
      <c r="M43" s="122">
        <f>SUM(M13:M42)</f>
        <v>0</v>
      </c>
      <c r="N43" s="116"/>
      <c r="O43" s="72"/>
      <c r="P43" s="52" t="str">
        <f>'MAI - SUIVI ENVELOPPES'!T23</f>
        <v>Sport</v>
      </c>
      <c r="Q43" s="53">
        <f>'MAI - SUIVI ENVELOPPES'!U23</f>
        <v>-26.120000000000005</v>
      </c>
      <c r="R43" s="73"/>
    </row>
    <row r="44" spans="2:18" ht="11.25" customHeight="1" x14ac:dyDescent="0.2">
      <c r="B44" s="207" t="str">
        <f>IF('SYNTHESE ANNUELLE'!N9="","",'SYNTHESE ANNUELLE'!N9)</f>
        <v/>
      </c>
      <c r="C44" s="208">
        <f>IF('SYNTHESE ANNUELLE'!O9="",0,'SYNTHESE ANNUELLE'!O9)</f>
        <v>0</v>
      </c>
      <c r="D44" s="36" t="b">
        <v>0</v>
      </c>
      <c r="E44" s="215">
        <f>IF(D44=FALSE,C44,0)</f>
        <v>0</v>
      </c>
      <c r="G44" s="207" t="str">
        <f>IF('SYNTHESE ANNUELLE'!N14="","",'SYNTHESE ANNUELLE'!N14)</f>
        <v/>
      </c>
      <c r="H44" s="208">
        <f>IF('SYNTHESE ANNUELLE'!O14="",0,'SYNTHESE ANNUELLE'!O14)</f>
        <v>0</v>
      </c>
      <c r="I44" s="36" t="b">
        <v>0</v>
      </c>
      <c r="J44" s="215">
        <f t="shared" ref="J44:J49" si="2">IF(I44=FALSE,H44,0)</f>
        <v>0</v>
      </c>
      <c r="N44" s="57"/>
      <c r="O44" s="72"/>
      <c r="P44" s="52" t="str">
        <f>'MAI - SUIVI ENVELOPPES'!T24</f>
        <v>Vêtements</v>
      </c>
      <c r="Q44" s="53">
        <f>'MAI - SUIVI ENVELOPPES'!U24</f>
        <v>-117</v>
      </c>
      <c r="R44" s="73"/>
    </row>
    <row r="45" spans="2:18" ht="11.25" customHeight="1" x14ac:dyDescent="0.2">
      <c r="B45" s="207" t="str">
        <f>IF('SYNTHESE ANNUELLE'!N10="","",'SYNTHESE ANNUELLE'!N10)</f>
        <v/>
      </c>
      <c r="C45" s="208">
        <f>IF('SYNTHESE ANNUELLE'!O10="",0,'SYNTHESE ANNUELLE'!O10)</f>
        <v>0</v>
      </c>
      <c r="D45" s="36" t="b">
        <v>0</v>
      </c>
      <c r="E45" s="215">
        <f t="shared" ref="E45" si="3">IF(D45=FALSE,C45,0)</f>
        <v>0</v>
      </c>
      <c r="G45" s="207" t="str">
        <f>IF('SYNTHESE ANNUELLE'!N15="","",'SYNTHESE ANNUELLE'!N15)</f>
        <v/>
      </c>
      <c r="H45" s="208">
        <f>IF('SYNTHESE ANNUELLE'!O15="",0,'SYNTHESE ANNUELLE'!O15)</f>
        <v>0</v>
      </c>
      <c r="I45" s="36" t="b">
        <v>0</v>
      </c>
      <c r="J45" s="215">
        <f t="shared" si="2"/>
        <v>0</v>
      </c>
      <c r="N45" s="57"/>
      <c r="O45" s="72"/>
      <c r="P45" s="54" t="str">
        <f>'MAI - SUIVI ENVELOPPES'!T25</f>
        <v>Vacances</v>
      </c>
      <c r="Q45" s="55">
        <f>'MAI - SUIVI ENVELOPPES'!U25</f>
        <v>0</v>
      </c>
      <c r="R45" s="73"/>
    </row>
    <row r="46" spans="2:18" ht="11.25" customHeight="1" x14ac:dyDescent="0.2">
      <c r="B46" s="207" t="str">
        <f>IF('SYNTHESE ANNUELLE'!N11="","",'SYNTHESE ANNUELLE'!N11)</f>
        <v/>
      </c>
      <c r="C46" s="208">
        <f>IF('SYNTHESE ANNUELLE'!O11="",0,'SYNTHESE ANNUELLE'!O11)</f>
        <v>0</v>
      </c>
      <c r="D46" s="36" t="b">
        <v>0</v>
      </c>
      <c r="E46" s="215">
        <f>IF(D46=FALSE,C46,0)</f>
        <v>0</v>
      </c>
      <c r="G46" s="207" t="str">
        <f>IF('SYNTHESE ANNUELLE'!N16="","",'SYNTHESE ANNUELLE'!N16)</f>
        <v/>
      </c>
      <c r="H46" s="208">
        <f>IF('SYNTHESE ANNUELLE'!O16="",0,'SYNTHESE ANNUELLE'!O16)</f>
        <v>0</v>
      </c>
      <c r="I46" s="162" t="b">
        <v>0</v>
      </c>
      <c r="J46" s="215">
        <f t="shared" si="2"/>
        <v>0</v>
      </c>
      <c r="N46" s="57"/>
      <c r="O46" s="117"/>
      <c r="P46" s="118"/>
      <c r="Q46" s="118"/>
      <c r="R46" s="119"/>
    </row>
    <row r="47" spans="2:18" ht="11.25" customHeight="1" x14ac:dyDescent="0.2">
      <c r="B47" s="209" t="s">
        <v>112</v>
      </c>
      <c r="C47" s="126">
        <f>SUM(C44:C46)</f>
        <v>0</v>
      </c>
      <c r="G47" s="207" t="str">
        <f>IF('SYNTHESE ANNUELLE'!N17="","",'SYNTHESE ANNUELLE'!N17)</f>
        <v/>
      </c>
      <c r="H47" s="208">
        <f>IF('SYNTHESE ANNUELLE'!O17="",0,'SYNTHESE ANNUELLE'!O17)</f>
        <v>0</v>
      </c>
      <c r="I47" s="36" t="b">
        <v>0</v>
      </c>
      <c r="J47" s="215">
        <f t="shared" si="2"/>
        <v>0</v>
      </c>
    </row>
    <row r="48" spans="2:18" ht="11.25" customHeight="1" x14ac:dyDescent="0.2">
      <c r="B48" s="212" t="s">
        <v>109</v>
      </c>
      <c r="C48" s="213">
        <f>C42+C47</f>
        <v>6371.87</v>
      </c>
      <c r="G48" s="207" t="str">
        <f>IF('SYNTHESE ANNUELLE'!N18="","",'SYNTHESE ANNUELLE'!N18)</f>
        <v/>
      </c>
      <c r="H48" s="208">
        <f>IF('SYNTHESE ANNUELLE'!O18="",0,'SYNTHESE ANNUELLE'!O18)</f>
        <v>0</v>
      </c>
      <c r="I48" s="163" t="b">
        <v>0</v>
      </c>
      <c r="J48" s="215">
        <f t="shared" si="2"/>
        <v>0</v>
      </c>
    </row>
    <row r="49" spans="2:10" ht="11.25" customHeight="1" x14ac:dyDescent="0.2">
      <c r="B49" s="214" t="s">
        <v>9</v>
      </c>
      <c r="C49" s="161">
        <f>SUM(E13:E46)</f>
        <v>0</v>
      </c>
      <c r="G49" s="207" t="str">
        <f>IF('SYNTHESE ANNUELLE'!N19="","",'SYNTHESE ANNUELLE'!N19)</f>
        <v/>
      </c>
      <c r="H49" s="208">
        <f>IF('SYNTHESE ANNUELLE'!O19="",0,'SYNTHESE ANNUELLE'!O19)</f>
        <v>0</v>
      </c>
      <c r="I49" s="36" t="b">
        <v>0</v>
      </c>
      <c r="J49" s="215">
        <f t="shared" si="2"/>
        <v>0</v>
      </c>
    </row>
    <row r="50" spans="2:10" ht="11.25" customHeight="1" x14ac:dyDescent="0.2">
      <c r="G50" s="209" t="s">
        <v>113</v>
      </c>
      <c r="H50" s="160">
        <f>SUM(H44:H49)</f>
        <v>0</v>
      </c>
    </row>
    <row r="51" spans="2:10" x14ac:dyDescent="0.2">
      <c r="G51" s="210" t="s">
        <v>114</v>
      </c>
      <c r="H51" s="211">
        <f>H42+H50</f>
        <v>3434.6299999999992</v>
      </c>
      <c r="I51" s="42"/>
    </row>
    <row r="52" spans="2:10" x14ac:dyDescent="0.2">
      <c r="G52" s="210" t="s">
        <v>10</v>
      </c>
      <c r="H52" s="211">
        <f>SUM(J13:J49)</f>
        <v>68.83</v>
      </c>
    </row>
    <row r="55" spans="2:10" x14ac:dyDescent="0.2">
      <c r="D55" s="36"/>
      <c r="E55" s="113"/>
    </row>
  </sheetData>
  <sheetProtection password="DC52" sheet="1" objects="1" scenarios="1" pivotTables="0"/>
  <mergeCells count="10">
    <mergeCell ref="P26:Q26"/>
    <mergeCell ref="B43:C43"/>
    <mergeCell ref="G43:H43"/>
    <mergeCell ref="P3:Q3"/>
    <mergeCell ref="B5:C5"/>
    <mergeCell ref="G5:H5"/>
    <mergeCell ref="P5:Q5"/>
    <mergeCell ref="B11:C11"/>
    <mergeCell ref="G11:H11"/>
    <mergeCell ref="L11:M11"/>
  </mergeCells>
  <conditionalFormatting sqref="Q8:Q9">
    <cfRule type="cellIs" dxfId="158" priority="14" operator="lessThan">
      <formula>0</formula>
    </cfRule>
  </conditionalFormatting>
  <conditionalFormatting sqref="Q32:Q45">
    <cfRule type="cellIs" dxfId="157" priority="13" operator="lessThan">
      <formula>0</formula>
    </cfRule>
  </conditionalFormatting>
  <conditionalFormatting sqref="H13">
    <cfRule type="expression" dxfId="156" priority="12">
      <formula>IF(J13=0,TRUE,FALSE)</formula>
    </cfRule>
  </conditionalFormatting>
  <conditionalFormatting sqref="H14:H41">
    <cfRule type="expression" dxfId="155" priority="11">
      <formula>IF(J14=0,TRUE,FALSE)</formula>
    </cfRule>
  </conditionalFormatting>
  <conditionalFormatting sqref="C13:C14">
    <cfRule type="expression" dxfId="154" priority="10">
      <formula>IF(E13=0,TRUE,FALSE)</formula>
    </cfRule>
  </conditionalFormatting>
  <conditionalFormatting sqref="G13">
    <cfRule type="expression" dxfId="153" priority="9">
      <formula>IF(J13=0,TRUE,FALSE)</formula>
    </cfRule>
  </conditionalFormatting>
  <conditionalFormatting sqref="G14:G41">
    <cfRule type="expression" dxfId="152" priority="8">
      <formula>IF(J14=0,TRUE,FALSE)</formula>
    </cfRule>
  </conditionalFormatting>
  <conditionalFormatting sqref="B13:B14">
    <cfRule type="expression" dxfId="151" priority="7">
      <formula>IF(E13=0,TRUE,FALSE)</formula>
    </cfRule>
  </conditionalFormatting>
  <conditionalFormatting sqref="C15:C41">
    <cfRule type="expression" dxfId="150" priority="6">
      <formula>IF(E15=0,TRUE,FALSE)</formula>
    </cfRule>
  </conditionalFormatting>
  <conditionalFormatting sqref="B15:B41">
    <cfRule type="expression" dxfId="149" priority="5">
      <formula>IF(E15=0,TRUE,FALSE)</formula>
    </cfRule>
  </conditionalFormatting>
  <conditionalFormatting sqref="C44:C46">
    <cfRule type="expression" dxfId="148" priority="4">
      <formula>IF(E44=0,TRUE,FALSE)</formula>
    </cfRule>
  </conditionalFormatting>
  <conditionalFormatting sqref="B44:B46">
    <cfRule type="expression" dxfId="147" priority="3">
      <formula>IF(E44=0,TRUE,FALSE)</formula>
    </cfRule>
  </conditionalFormatting>
  <conditionalFormatting sqref="H44:H49">
    <cfRule type="expression" dxfId="146" priority="2">
      <formula>IF(J44=0,TRUE,FALSE)</formula>
    </cfRule>
  </conditionalFormatting>
  <conditionalFormatting sqref="G44:G49">
    <cfRule type="expression" dxfId="145" priority="1">
      <formula>IF(J44=0,TRUE,FALSE)</formula>
    </cfRule>
  </conditionalFormatting>
  <hyperlinks>
    <hyperlink ref="B1" r:id="rId1" xr:uid="{00000000-0004-0000-0A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5" name="Button 1">
              <controlPr defaultSize="0" print="0" autoFill="0" autoPict="0" macro="[0]!OuvrirFormMAI.Bouton62_Cliquer">
                <anchor moveWithCells="1" sizeWithCells="1">
                  <from>
                    <xdr:col>11</xdr:col>
                    <xdr:colOff>95250</xdr:colOff>
                    <xdr:row>5</xdr:row>
                    <xdr:rowOff>28575</xdr:rowOff>
                  </from>
                  <to>
                    <xdr:col>12</xdr:col>
                    <xdr:colOff>723900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6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104775</xdr:rowOff>
                  </from>
                  <to>
                    <xdr:col>5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7" name="Check Box 3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104775</xdr:rowOff>
                  </from>
                  <to>
                    <xdr:col>5</xdr:col>
                    <xdr:colOff>85725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8" name="Check Box 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104775</xdr:rowOff>
                  </from>
                  <to>
                    <xdr:col>5</xdr:col>
                    <xdr:colOff>85725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9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104775</xdr:rowOff>
                  </from>
                  <to>
                    <xdr:col>5</xdr:col>
                    <xdr:colOff>85725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10" name="Check Box 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104775</xdr:rowOff>
                  </from>
                  <to>
                    <xdr:col>5</xdr:col>
                    <xdr:colOff>85725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1" name="Check Box 7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104775</xdr:rowOff>
                  </from>
                  <to>
                    <xdr:col>5</xdr:col>
                    <xdr:colOff>85725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2" name="Check Box 8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104775</xdr:rowOff>
                  </from>
                  <to>
                    <xdr:col>5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3" name="Check Box 9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104775</xdr:rowOff>
                  </from>
                  <to>
                    <xdr:col>5</xdr:col>
                    <xdr:colOff>85725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4" name="Check Box 10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104775</xdr:rowOff>
                  </from>
                  <to>
                    <xdr:col>5</xdr:col>
                    <xdr:colOff>85725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5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104775</xdr:rowOff>
                  </from>
                  <to>
                    <xdr:col>5</xdr:col>
                    <xdr:colOff>85725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6" name="Check Box 12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104775</xdr:rowOff>
                  </from>
                  <to>
                    <xdr:col>5</xdr:col>
                    <xdr:colOff>85725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7" name="Check Box 13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104775</xdr:rowOff>
                  </from>
                  <to>
                    <xdr:col>5</xdr:col>
                    <xdr:colOff>85725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8" name="Check Box 14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104775</xdr:rowOff>
                  </from>
                  <to>
                    <xdr:col>5</xdr:col>
                    <xdr:colOff>85725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9" name="Check Box 15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104775</xdr:rowOff>
                  </from>
                  <to>
                    <xdr:col>5</xdr:col>
                    <xdr:colOff>85725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20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104775</xdr:rowOff>
                  </from>
                  <to>
                    <xdr:col>5</xdr:col>
                    <xdr:colOff>85725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1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104775</xdr:rowOff>
                  </from>
                  <to>
                    <xdr:col>5</xdr:col>
                    <xdr:colOff>85725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2" name="Check Box 18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104775</xdr:rowOff>
                  </from>
                  <to>
                    <xdr:col>5</xdr:col>
                    <xdr:colOff>85725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3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104775</xdr:rowOff>
                  </from>
                  <to>
                    <xdr:col>5</xdr:col>
                    <xdr:colOff>85725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4" name="Check Box 20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104775</xdr:rowOff>
                  </from>
                  <to>
                    <xdr:col>5</xdr:col>
                    <xdr:colOff>85725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5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104775</xdr:rowOff>
                  </from>
                  <to>
                    <xdr:col>5</xdr:col>
                    <xdr:colOff>85725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6" name="Check Box 22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104775</xdr:rowOff>
                  </from>
                  <to>
                    <xdr:col>5</xdr:col>
                    <xdr:colOff>85725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7" name="Check Box 23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104775</xdr:rowOff>
                  </from>
                  <to>
                    <xdr:col>5</xdr:col>
                    <xdr:colOff>85725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8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104775</xdr:rowOff>
                  </from>
                  <to>
                    <xdr:col>5</xdr:col>
                    <xdr:colOff>85725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9" name="Check Box 25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104775</xdr:rowOff>
                  </from>
                  <to>
                    <xdr:col>5</xdr:col>
                    <xdr:colOff>85725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30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104775</xdr:rowOff>
                  </from>
                  <to>
                    <xdr:col>5</xdr:col>
                    <xdr:colOff>85725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1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104775</xdr:rowOff>
                  </from>
                  <to>
                    <xdr:col>5</xdr:col>
                    <xdr:colOff>85725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2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104775</xdr:rowOff>
                  </from>
                  <to>
                    <xdr:col>5</xdr:col>
                    <xdr:colOff>85725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3" name="Check Box 29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104775</xdr:rowOff>
                  </from>
                  <to>
                    <xdr:col>5</xdr:col>
                    <xdr:colOff>85725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4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104775</xdr:rowOff>
                  </from>
                  <to>
                    <xdr:col>5</xdr:col>
                    <xdr:colOff>85725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5" name="Check Box 31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114300</xdr:rowOff>
                  </from>
                  <to>
                    <xdr:col>10</xdr:col>
                    <xdr:colOff>85725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6" name="Check Box 32">
              <controlPr defaultSize="0" autoFill="0" autoLine="0" autoPict="0">
                <anchor moveWithCells="1"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10</xdr:col>
                    <xdr:colOff>85725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7" name="Check Box 33">
              <controlPr defaultSize="0" autoFill="0" autoLine="0" autoPict="0">
                <anchor moveWithCells="1">
                  <from>
                    <xdr:col>8</xdr:col>
                    <xdr:colOff>0</xdr:colOff>
                    <xdr:row>13</xdr:row>
                    <xdr:rowOff>114300</xdr:rowOff>
                  </from>
                  <to>
                    <xdr:col>10</xdr:col>
                    <xdr:colOff>85725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8" name="Check Box 34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114300</xdr:rowOff>
                  </from>
                  <to>
                    <xdr:col>10</xdr:col>
                    <xdr:colOff>85725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9" name="Check Box 35">
              <controlPr defaultSize="0" autoFill="0" autoLine="0" autoPict="0">
                <anchor moveWithCells="1">
                  <from>
                    <xdr:col>8</xdr:col>
                    <xdr:colOff>0</xdr:colOff>
                    <xdr:row>15</xdr:row>
                    <xdr:rowOff>114300</xdr:rowOff>
                  </from>
                  <to>
                    <xdr:col>10</xdr:col>
                    <xdr:colOff>85725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40" name="Check Box 36">
              <controlPr defaultSize="0" autoFill="0" autoLine="0" autoPict="0">
                <anchor moveWithCells="1">
                  <from>
                    <xdr:col>8</xdr:col>
                    <xdr:colOff>0</xdr:colOff>
                    <xdr:row>16</xdr:row>
                    <xdr:rowOff>114300</xdr:rowOff>
                  </from>
                  <to>
                    <xdr:col>10</xdr:col>
                    <xdr:colOff>85725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1" name="Check Box 37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114300</xdr:rowOff>
                  </from>
                  <to>
                    <xdr:col>10</xdr:col>
                    <xdr:colOff>85725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2" name="Check Box 38">
              <controlPr defaultSize="0" autoFill="0" autoLine="0" autoPict="0">
                <anchor moveWithCells="1">
                  <from>
                    <xdr:col>8</xdr:col>
                    <xdr:colOff>0</xdr:colOff>
                    <xdr:row>18</xdr:row>
                    <xdr:rowOff>114300</xdr:rowOff>
                  </from>
                  <to>
                    <xdr:col>10</xdr:col>
                    <xdr:colOff>85725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3" name="Check Box 39">
              <controlPr defaultSize="0" autoFill="0" autoLine="0" autoPict="0">
                <anchor moveWithCells="1">
                  <from>
                    <xdr:col>8</xdr:col>
                    <xdr:colOff>0</xdr:colOff>
                    <xdr:row>19</xdr:row>
                    <xdr:rowOff>114300</xdr:rowOff>
                  </from>
                  <to>
                    <xdr:col>10</xdr:col>
                    <xdr:colOff>85725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4" name="Check Box 40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114300</xdr:rowOff>
                  </from>
                  <to>
                    <xdr:col>10</xdr:col>
                    <xdr:colOff>85725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5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21</xdr:row>
                    <xdr:rowOff>114300</xdr:rowOff>
                  </from>
                  <to>
                    <xdr:col>10</xdr:col>
                    <xdr:colOff>85725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6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114300</xdr:rowOff>
                  </from>
                  <to>
                    <xdr:col>10</xdr:col>
                    <xdr:colOff>85725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7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23</xdr:row>
                    <xdr:rowOff>114300</xdr:rowOff>
                  </from>
                  <to>
                    <xdr:col>10</xdr:col>
                    <xdr:colOff>85725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8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24</xdr:row>
                    <xdr:rowOff>114300</xdr:rowOff>
                  </from>
                  <to>
                    <xdr:col>10</xdr:col>
                    <xdr:colOff>85725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9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25</xdr:row>
                    <xdr:rowOff>114300</xdr:rowOff>
                  </from>
                  <to>
                    <xdr:col>10</xdr:col>
                    <xdr:colOff>85725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50" name="Check Box 46">
              <controlPr defaultSize="0" autoFill="0" autoLine="0" autoPict="0">
                <anchor moveWithCells="1">
                  <from>
                    <xdr:col>8</xdr:col>
                    <xdr:colOff>0</xdr:colOff>
                    <xdr:row>26</xdr:row>
                    <xdr:rowOff>114300</xdr:rowOff>
                  </from>
                  <to>
                    <xdr:col>10</xdr:col>
                    <xdr:colOff>85725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1" name="Check Box 47">
              <controlPr defaultSize="0" autoFill="0" autoLine="0" autoPict="0">
                <anchor moveWithCells="1">
                  <from>
                    <xdr:col>8</xdr:col>
                    <xdr:colOff>0</xdr:colOff>
                    <xdr:row>27</xdr:row>
                    <xdr:rowOff>114300</xdr:rowOff>
                  </from>
                  <to>
                    <xdr:col>10</xdr:col>
                    <xdr:colOff>85725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2" name="Check Box 48">
              <controlPr defaultSize="0" autoFill="0" autoLine="0" autoPict="0">
                <anchor moveWithCells="1">
                  <from>
                    <xdr:col>8</xdr:col>
                    <xdr:colOff>0</xdr:colOff>
                    <xdr:row>28</xdr:row>
                    <xdr:rowOff>114300</xdr:rowOff>
                  </from>
                  <to>
                    <xdr:col>10</xdr:col>
                    <xdr:colOff>85725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3" name="Check Box 49">
              <controlPr defaultSize="0" autoFill="0" autoLine="0" autoPict="0">
                <anchor moveWithCells="1">
                  <from>
                    <xdr:col>8</xdr:col>
                    <xdr:colOff>0</xdr:colOff>
                    <xdr:row>29</xdr:row>
                    <xdr:rowOff>114300</xdr:rowOff>
                  </from>
                  <to>
                    <xdr:col>10</xdr:col>
                    <xdr:colOff>85725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4" name="Check Box 50">
              <controlPr defaultSize="0" autoFill="0" autoLine="0" autoPict="0">
                <anchor moveWithCells="1">
                  <from>
                    <xdr:col>8</xdr:col>
                    <xdr:colOff>0</xdr:colOff>
                    <xdr:row>30</xdr:row>
                    <xdr:rowOff>114300</xdr:rowOff>
                  </from>
                  <to>
                    <xdr:col>10</xdr:col>
                    <xdr:colOff>85725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5" name="Check Box 5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114300</xdr:rowOff>
                  </from>
                  <to>
                    <xdr:col>10</xdr:col>
                    <xdr:colOff>85725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6" name="Check Box 5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114300</xdr:rowOff>
                  </from>
                  <to>
                    <xdr:col>10</xdr:col>
                    <xdr:colOff>85725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7" name="Check Box 5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114300</xdr:rowOff>
                  </from>
                  <to>
                    <xdr:col>10</xdr:col>
                    <xdr:colOff>85725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8" name="Check Box 54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114300</xdr:rowOff>
                  </from>
                  <to>
                    <xdr:col>10</xdr:col>
                    <xdr:colOff>85725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9" name="Check Box 55">
              <controlPr defaultSize="0" autoFill="0" autoLine="0" autoPict="0">
                <anchor moveWithCells="1">
                  <from>
                    <xdr:col>8</xdr:col>
                    <xdr:colOff>0</xdr:colOff>
                    <xdr:row>35</xdr:row>
                    <xdr:rowOff>114300</xdr:rowOff>
                  </from>
                  <to>
                    <xdr:col>10</xdr:col>
                    <xdr:colOff>85725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60" name="Check Box 56">
              <controlPr defaultSize="0" autoFill="0" autoLine="0" autoPict="0">
                <anchor moveWithCells="1">
                  <from>
                    <xdr:col>8</xdr:col>
                    <xdr:colOff>0</xdr:colOff>
                    <xdr:row>36</xdr:row>
                    <xdr:rowOff>114300</xdr:rowOff>
                  </from>
                  <to>
                    <xdr:col>10</xdr:col>
                    <xdr:colOff>85725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1" name="Check Box 57">
              <controlPr defaultSize="0" autoFill="0" autoLine="0" autoPict="0">
                <anchor moveWithCells="1">
                  <from>
                    <xdr:col>8</xdr:col>
                    <xdr:colOff>0</xdr:colOff>
                    <xdr:row>37</xdr:row>
                    <xdr:rowOff>114300</xdr:rowOff>
                  </from>
                  <to>
                    <xdr:col>10</xdr:col>
                    <xdr:colOff>85725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2" name="Check Box 58">
              <controlPr defaultSize="0" autoFill="0" autoLine="0" autoPict="0">
                <anchor moveWithCells="1">
                  <from>
                    <xdr:col>8</xdr:col>
                    <xdr:colOff>0</xdr:colOff>
                    <xdr:row>38</xdr:row>
                    <xdr:rowOff>114300</xdr:rowOff>
                  </from>
                  <to>
                    <xdr:col>10</xdr:col>
                    <xdr:colOff>85725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3" name="Check Box 59">
              <controlPr defaultSize="0" autoFill="0" autoLine="0" autoPict="0">
                <anchor moveWithCells="1">
                  <from>
                    <xdr:col>8</xdr:col>
                    <xdr:colOff>0</xdr:colOff>
                    <xdr:row>39</xdr:row>
                    <xdr:rowOff>114300</xdr:rowOff>
                  </from>
                  <to>
                    <xdr:col>10</xdr:col>
                    <xdr:colOff>85725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4" name="Check Box 60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104775</xdr:rowOff>
                  </from>
                  <to>
                    <xdr:col>5</xdr:col>
                    <xdr:colOff>85725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5" name="Check Box 61">
              <controlPr defaultSize="0" autoFill="0" autoLine="0" autoPict="0">
                <anchor moveWithCells="1">
                  <from>
                    <xdr:col>3</xdr:col>
                    <xdr:colOff>0</xdr:colOff>
                    <xdr:row>43</xdr:row>
                    <xdr:rowOff>104775</xdr:rowOff>
                  </from>
                  <to>
                    <xdr:col>5</xdr:col>
                    <xdr:colOff>85725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6" name="Check Box 62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7" name="Check Box 63">
              <controlPr defaultSize="0" autoFill="0" autoLine="0" autoPict="0">
                <anchor moveWithCells="1">
                  <from>
                    <xdr:col>8</xdr:col>
                    <xdr:colOff>0</xdr:colOff>
                    <xdr:row>42</xdr:row>
                    <xdr:rowOff>114300</xdr:rowOff>
                  </from>
                  <to>
                    <xdr:col>10</xdr:col>
                    <xdr:colOff>85725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8" name="Check Box 64">
              <controlPr defaultSize="0" autoFill="0" autoLine="0" autoPict="0">
                <anchor moveWithCells="1">
                  <from>
                    <xdr:col>8</xdr:col>
                    <xdr:colOff>0</xdr:colOff>
                    <xdr:row>43</xdr:row>
                    <xdr:rowOff>114300</xdr:rowOff>
                  </from>
                  <to>
                    <xdr:col>10</xdr:col>
                    <xdr:colOff>85725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9" name="Check Box 65">
              <controlPr defaultSize="0" autoFill="0" autoLine="0" autoPict="0">
                <anchor moveWithCells="1">
                  <from>
                    <xdr:col>8</xdr:col>
                    <xdr:colOff>0</xdr:colOff>
                    <xdr:row>44</xdr:row>
                    <xdr:rowOff>114300</xdr:rowOff>
                  </from>
                  <to>
                    <xdr:col>10</xdr:col>
                    <xdr:colOff>85725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70" name="Check Box 66">
              <controlPr defaultSize="0" autoFill="0" autoLine="0" autoPict="0">
                <anchor moveWithCells="1">
                  <from>
                    <xdr:col>8</xdr:col>
                    <xdr:colOff>0</xdr:colOff>
                    <xdr:row>45</xdr:row>
                    <xdr:rowOff>114300</xdr:rowOff>
                  </from>
                  <to>
                    <xdr:col>10</xdr:col>
                    <xdr:colOff>85725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1" name="Check Box 67">
              <controlPr defaultSize="0" autoFill="0" autoLine="0" autoPict="0">
                <anchor moveWithCells="1">
                  <from>
                    <xdr:col>8</xdr:col>
                    <xdr:colOff>0</xdr:colOff>
                    <xdr:row>46</xdr:row>
                    <xdr:rowOff>114300</xdr:rowOff>
                  </from>
                  <to>
                    <xdr:col>10</xdr:col>
                    <xdr:colOff>85725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2" name="Check Box 68">
              <controlPr defaultSize="0" autoFill="0" autoLine="0" autoPict="0">
                <anchor moveWithCells="1">
                  <from>
                    <xdr:col>8</xdr:col>
                    <xdr:colOff>0</xdr:colOff>
                    <xdr:row>47</xdr:row>
                    <xdr:rowOff>114300</xdr:rowOff>
                  </from>
                  <to>
                    <xdr:col>10</xdr:col>
                    <xdr:colOff>85725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3" name="Check Box 69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6">
    <tabColor theme="8" tint="0.39997558519241921"/>
  </sheetPr>
  <dimension ref="B1:U130"/>
  <sheetViews>
    <sheetView showGridLines="0" zoomScale="90" zoomScaleNormal="90" workbookViewId="0">
      <pane ySplit="4" topLeftCell="A26" activePane="bottomLeft" state="frozen"/>
      <selection activeCell="M9" sqref="M9"/>
      <selection pane="bottomLeft" activeCell="E47" sqref="C47:E47"/>
    </sheetView>
  </sheetViews>
  <sheetFormatPr baseColWidth="10" defaultColWidth="11.42578125" defaultRowHeight="15" customHeight="1" x14ac:dyDescent="0.2"/>
  <cols>
    <col min="1" max="1" width="5" style="11" customWidth="1"/>
    <col min="2" max="2" width="24.5703125" style="11" bestFit="1" customWidth="1"/>
    <col min="3" max="3" width="11.42578125" style="28"/>
    <col min="4" max="4" width="28.42578125" style="11" customWidth="1"/>
    <col min="5" max="5" width="17.85546875" style="14" customWidth="1"/>
    <col min="6" max="6" width="7.7109375" style="29" hidden="1" customWidth="1"/>
    <col min="7" max="7" width="16.140625" style="11" customWidth="1"/>
    <col min="8" max="8" width="3.85546875" style="11" customWidth="1"/>
    <col min="9" max="9" width="6.7109375" style="11" customWidth="1"/>
    <col min="10" max="10" width="21" style="11" hidden="1" customWidth="1"/>
    <col min="11" max="11" width="18.7109375" style="11" hidden="1" customWidth="1"/>
    <col min="12" max="12" width="15.85546875" style="11" hidden="1" customWidth="1"/>
    <col min="13" max="15" width="11.42578125" style="11" hidden="1" customWidth="1"/>
    <col min="16" max="16" width="16.140625" style="11" hidden="1" customWidth="1"/>
    <col min="17" max="17" width="47" style="11" customWidth="1"/>
    <col min="18" max="18" width="16.42578125" style="29" customWidth="1"/>
    <col min="19" max="19" width="16.85546875" style="11" customWidth="1"/>
    <col min="20" max="21" width="11.42578125" style="11" hidden="1" customWidth="1"/>
    <col min="22" max="23" width="11.42578125" style="11" customWidth="1"/>
    <col min="24" max="16384" width="11.42578125" style="11"/>
  </cols>
  <sheetData>
    <row r="1" spans="2:21" ht="15" customHeight="1" x14ac:dyDescent="0.2">
      <c r="B1" s="145"/>
      <c r="H1" s="146" t="s">
        <v>64</v>
      </c>
    </row>
    <row r="2" spans="2:21" ht="36" customHeight="1" x14ac:dyDescent="0.2">
      <c r="B2" s="313" t="s">
        <v>134</v>
      </c>
      <c r="C2" s="314"/>
      <c r="D2" s="314"/>
      <c r="E2" s="314"/>
      <c r="F2" s="314"/>
      <c r="G2" s="314"/>
      <c r="H2" s="315"/>
      <c r="Q2" s="313" t="s">
        <v>135</v>
      </c>
      <c r="R2" s="318"/>
    </row>
    <row r="3" spans="2:21" ht="12.75" x14ac:dyDescent="0.2"/>
    <row r="4" spans="2:21" ht="15" customHeight="1" x14ac:dyDescent="0.25">
      <c r="B4" s="132" t="s">
        <v>23</v>
      </c>
      <c r="C4" s="133" t="s">
        <v>29</v>
      </c>
      <c r="D4" s="132" t="s">
        <v>1</v>
      </c>
      <c r="E4" s="134" t="s">
        <v>16</v>
      </c>
      <c r="F4" s="140" t="s">
        <v>2</v>
      </c>
      <c r="G4" s="56" t="s">
        <v>35</v>
      </c>
      <c r="H4" s="56" t="s">
        <v>31</v>
      </c>
      <c r="I4" s="32"/>
      <c r="J4" s="30" t="s">
        <v>31</v>
      </c>
      <c r="K4" s="31" t="s">
        <v>33</v>
      </c>
    </row>
    <row r="5" spans="2:21" x14ac:dyDescent="0.25">
      <c r="B5" s="33" t="s">
        <v>205</v>
      </c>
      <c r="C5" s="34">
        <v>46144</v>
      </c>
      <c r="D5" s="33" t="s">
        <v>276</v>
      </c>
      <c r="E5" s="236">
        <v>130</v>
      </c>
      <c r="F5" s="196">
        <f t="shared" ref="F5:F68" si="0">IF(E5="","",E5+0)</f>
        <v>130</v>
      </c>
      <c r="G5" s="48">
        <f>F5</f>
        <v>130</v>
      </c>
      <c r="H5" s="135" t="b">
        <v>1</v>
      </c>
      <c r="I5" s="36"/>
      <c r="J5" s="32"/>
      <c r="K5" s="32"/>
      <c r="L5"/>
    </row>
    <row r="6" spans="2:21" x14ac:dyDescent="0.25">
      <c r="B6" s="23" t="s">
        <v>204</v>
      </c>
      <c r="C6" s="37">
        <v>46144</v>
      </c>
      <c r="D6" s="23" t="s">
        <v>377</v>
      </c>
      <c r="E6" s="234">
        <v>168.13</v>
      </c>
      <c r="F6" s="196">
        <f t="shared" si="0"/>
        <v>168.13</v>
      </c>
      <c r="G6" s="49">
        <f t="shared" ref="G6:G42" si="1">IF(E6="","",G5+E6)</f>
        <v>298.13</v>
      </c>
      <c r="H6" s="135" t="b">
        <v>1</v>
      </c>
      <c r="I6" s="36"/>
      <c r="J6" s="30" t="s">
        <v>32</v>
      </c>
      <c r="K6" s="31" t="s">
        <v>30</v>
      </c>
      <c r="L6"/>
    </row>
    <row r="7" spans="2:21" x14ac:dyDescent="0.25">
      <c r="B7" s="23" t="s">
        <v>204</v>
      </c>
      <c r="C7" s="37">
        <v>46145</v>
      </c>
      <c r="D7" s="23" t="s">
        <v>282</v>
      </c>
      <c r="E7" s="234">
        <v>24.4</v>
      </c>
      <c r="F7" s="196">
        <f t="shared" si="0"/>
        <v>24.4</v>
      </c>
      <c r="G7" s="49">
        <f t="shared" si="1"/>
        <v>322.52999999999997</v>
      </c>
      <c r="H7" s="135" t="b">
        <v>1</v>
      </c>
      <c r="I7" s="36"/>
      <c r="J7" s="39" t="s">
        <v>26</v>
      </c>
      <c r="K7" s="342">
        <v>0</v>
      </c>
      <c r="L7"/>
    </row>
    <row r="8" spans="2:21" ht="15" customHeight="1" x14ac:dyDescent="0.25">
      <c r="B8" s="23" t="s">
        <v>204</v>
      </c>
      <c r="C8" s="37">
        <v>46145</v>
      </c>
      <c r="D8" s="23" t="s">
        <v>378</v>
      </c>
      <c r="E8" s="234">
        <v>45.6</v>
      </c>
      <c r="F8" s="196">
        <f t="shared" si="0"/>
        <v>45.6</v>
      </c>
      <c r="G8" s="49">
        <f t="shared" si="1"/>
        <v>368.13</v>
      </c>
      <c r="H8" s="135" t="b">
        <v>1</v>
      </c>
      <c r="I8" s="36"/>
      <c r="J8" s="39" t="s">
        <v>27</v>
      </c>
      <c r="K8" s="342">
        <v>0</v>
      </c>
      <c r="L8"/>
      <c r="S8" s="31"/>
    </row>
    <row r="9" spans="2:21" ht="15" customHeight="1" x14ac:dyDescent="0.25">
      <c r="B9" s="23" t="s">
        <v>204</v>
      </c>
      <c r="C9" s="37">
        <v>46144</v>
      </c>
      <c r="D9" s="23" t="s">
        <v>340</v>
      </c>
      <c r="E9" s="234">
        <v>39.770000000000003</v>
      </c>
      <c r="F9" s="196">
        <f t="shared" si="0"/>
        <v>39.770000000000003</v>
      </c>
      <c r="G9" s="49">
        <f t="shared" si="1"/>
        <v>407.9</v>
      </c>
      <c r="H9" s="135" t="b">
        <v>1</v>
      </c>
      <c r="I9" s="36"/>
      <c r="J9"/>
      <c r="K9"/>
      <c r="L9"/>
      <c r="N9" s="316" t="s">
        <v>24</v>
      </c>
      <c r="O9" s="317"/>
      <c r="Q9" s="316" t="s">
        <v>25</v>
      </c>
      <c r="R9" s="317"/>
      <c r="S9" s="31"/>
      <c r="T9" s="316" t="s">
        <v>17</v>
      </c>
      <c r="U9" s="317"/>
    </row>
    <row r="10" spans="2:21" ht="15" customHeight="1" x14ac:dyDescent="0.25">
      <c r="B10" s="23" t="s">
        <v>204</v>
      </c>
      <c r="C10" s="40">
        <v>46145</v>
      </c>
      <c r="D10" s="23" t="s">
        <v>289</v>
      </c>
      <c r="E10" s="234">
        <v>52.09</v>
      </c>
      <c r="F10" s="196">
        <f t="shared" si="0"/>
        <v>52.09</v>
      </c>
      <c r="G10" s="49">
        <f t="shared" si="1"/>
        <v>459.99</v>
      </c>
      <c r="H10" s="135" t="b">
        <v>1</v>
      </c>
      <c r="I10" s="36"/>
      <c r="J10"/>
      <c r="K10"/>
      <c r="L10" s="31"/>
      <c r="S10" s="31"/>
    </row>
    <row r="11" spans="2:21" x14ac:dyDescent="0.25">
      <c r="B11" s="23" t="s">
        <v>204</v>
      </c>
      <c r="C11" s="40">
        <v>46144</v>
      </c>
      <c r="D11" s="23" t="s">
        <v>259</v>
      </c>
      <c r="E11" s="234">
        <v>78.22</v>
      </c>
      <c r="F11" s="196">
        <f t="shared" si="0"/>
        <v>78.22</v>
      </c>
      <c r="G11" s="49">
        <f t="shared" si="1"/>
        <v>538.21</v>
      </c>
      <c r="H11" s="135" t="b">
        <v>1</v>
      </c>
      <c r="I11" s="36"/>
      <c r="J11"/>
      <c r="K11"/>
      <c r="L11" s="31"/>
      <c r="N11" s="216" t="str">
        <f>MAI!P10</f>
        <v>Enveloppe</v>
      </c>
      <c r="O11" s="217" t="str">
        <f>MAI!Q10</f>
        <v>Montant</v>
      </c>
      <c r="Q11" s="338" t="s">
        <v>51</v>
      </c>
      <c r="R11" s="338" t="s">
        <v>30</v>
      </c>
      <c r="S11" s="31"/>
      <c r="T11" s="216" t="str">
        <f>MAI!P10</f>
        <v>Enveloppe</v>
      </c>
      <c r="U11" s="41" t="s">
        <v>28</v>
      </c>
    </row>
    <row r="12" spans="2:21" x14ac:dyDescent="0.25">
      <c r="B12" s="23" t="s">
        <v>234</v>
      </c>
      <c r="C12" s="40">
        <v>46143</v>
      </c>
      <c r="D12" s="23" t="s">
        <v>379</v>
      </c>
      <c r="E12" s="234">
        <v>24.2</v>
      </c>
      <c r="F12" s="196">
        <f t="shared" si="0"/>
        <v>24.2</v>
      </c>
      <c r="G12" s="49">
        <f t="shared" si="1"/>
        <v>562.41000000000008</v>
      </c>
      <c r="H12" s="135" t="b">
        <v>1</v>
      </c>
      <c r="I12" s="36"/>
      <c r="J12"/>
      <c r="K12"/>
      <c r="L12" s="31"/>
      <c r="N12" s="50" t="str">
        <f>MAI!P11</f>
        <v>Alimentation</v>
      </c>
      <c r="O12" s="51">
        <f>MAI!Q11</f>
        <v>800</v>
      </c>
      <c r="Q12" s="339" t="s">
        <v>26</v>
      </c>
      <c r="R12" s="340">
        <v>0</v>
      </c>
      <c r="S12" s="31"/>
      <c r="T12" s="50" t="str">
        <f>MAI!P11</f>
        <v>Alimentation</v>
      </c>
      <c r="U12" s="51">
        <f t="shared" ref="U12:U25" si="2">IF(COUNTIF($Q$10:$Q$130,T12)=0,O12,O12-VLOOKUP(N12,$Q$11:$R$130,2,0))</f>
        <v>-579.19000000000005</v>
      </c>
    </row>
    <row r="13" spans="2:21" x14ac:dyDescent="0.25">
      <c r="B13" s="23" t="s">
        <v>234</v>
      </c>
      <c r="C13" s="40">
        <v>46145</v>
      </c>
      <c r="D13" s="23" t="s">
        <v>380</v>
      </c>
      <c r="E13" s="234">
        <v>10.95</v>
      </c>
      <c r="F13" s="196">
        <f t="shared" si="0"/>
        <v>10.95</v>
      </c>
      <c r="G13" s="49">
        <f t="shared" si="1"/>
        <v>573.36000000000013</v>
      </c>
      <c r="H13" s="135" t="b">
        <v>1</v>
      </c>
      <c r="I13" s="36"/>
      <c r="J13"/>
      <c r="K13"/>
      <c r="L13" s="31"/>
      <c r="N13" s="52" t="str">
        <f>MAI!P12</f>
        <v>Garderie</v>
      </c>
      <c r="O13" s="53">
        <f>MAI!Q12</f>
        <v>60</v>
      </c>
      <c r="Q13" s="341" t="s">
        <v>26</v>
      </c>
      <c r="R13" s="340">
        <v>0</v>
      </c>
      <c r="S13" s="31"/>
      <c r="T13" s="52" t="str">
        <f>MAI!P12</f>
        <v>Garderie</v>
      </c>
      <c r="U13" s="51">
        <f t="shared" si="2"/>
        <v>9.8999999999999986</v>
      </c>
    </row>
    <row r="14" spans="2:21" x14ac:dyDescent="0.25">
      <c r="B14" s="23" t="s">
        <v>234</v>
      </c>
      <c r="C14" s="40">
        <v>46146</v>
      </c>
      <c r="D14" s="23" t="s">
        <v>301</v>
      </c>
      <c r="E14" s="234">
        <v>8.99</v>
      </c>
      <c r="F14" s="196">
        <f t="shared" si="0"/>
        <v>8.99</v>
      </c>
      <c r="G14" s="49">
        <f t="shared" si="1"/>
        <v>582.35000000000014</v>
      </c>
      <c r="H14" s="135" t="b">
        <v>1</v>
      </c>
      <c r="I14" s="36"/>
      <c r="J14"/>
      <c r="K14"/>
      <c r="L14" s="31"/>
      <c r="N14" s="52" t="str">
        <f>MAI!P13</f>
        <v>Cantine</v>
      </c>
      <c r="O14" s="53">
        <f>MAI!Q13</f>
        <v>180</v>
      </c>
      <c r="Q14" s="339" t="s">
        <v>205</v>
      </c>
      <c r="R14" s="340">
        <v>625.49</v>
      </c>
      <c r="S14" s="31"/>
      <c r="T14" s="52" t="str">
        <f>MAI!P13</f>
        <v>Cantine</v>
      </c>
      <c r="U14" s="51">
        <f t="shared" si="2"/>
        <v>-240</v>
      </c>
    </row>
    <row r="15" spans="2:21" ht="15" customHeight="1" x14ac:dyDescent="0.25">
      <c r="B15" s="23" t="s">
        <v>232</v>
      </c>
      <c r="C15" s="40">
        <v>46149</v>
      </c>
      <c r="D15" s="23" t="s">
        <v>382</v>
      </c>
      <c r="E15" s="234">
        <v>78.23</v>
      </c>
      <c r="F15" s="196">
        <f t="shared" si="0"/>
        <v>78.23</v>
      </c>
      <c r="G15" s="49">
        <f t="shared" si="1"/>
        <v>660.58000000000015</v>
      </c>
      <c r="H15" s="135" t="b">
        <v>1</v>
      </c>
      <c r="I15" s="36"/>
      <c r="J15"/>
      <c r="K15"/>
      <c r="L15" s="31"/>
      <c r="N15" s="52" t="str">
        <f>MAI!P14</f>
        <v>Centre aéré</v>
      </c>
      <c r="O15" s="53">
        <f>MAI!Q14</f>
        <v>230</v>
      </c>
      <c r="Q15" s="341" t="s">
        <v>276</v>
      </c>
      <c r="R15" s="340">
        <v>130</v>
      </c>
      <c r="S15" s="31"/>
      <c r="T15" s="52" t="str">
        <f>MAI!P14</f>
        <v>Centre aéré</v>
      </c>
      <c r="U15" s="51">
        <f t="shared" si="2"/>
        <v>230</v>
      </c>
    </row>
    <row r="16" spans="2:21" ht="15" customHeight="1" x14ac:dyDescent="0.25">
      <c r="B16" s="23" t="s">
        <v>205</v>
      </c>
      <c r="C16" s="40">
        <v>46149</v>
      </c>
      <c r="D16" s="23" t="s">
        <v>383</v>
      </c>
      <c r="E16" s="234">
        <v>470</v>
      </c>
      <c r="F16" s="196">
        <f t="shared" si="0"/>
        <v>470</v>
      </c>
      <c r="G16" s="49">
        <f t="shared" si="1"/>
        <v>1130.5800000000002</v>
      </c>
      <c r="H16" s="135" t="b">
        <v>1</v>
      </c>
      <c r="I16" s="36"/>
      <c r="J16"/>
      <c r="K16"/>
      <c r="L16" s="31"/>
      <c r="N16" s="52" t="str">
        <f>MAI!P15</f>
        <v>Voiture</v>
      </c>
      <c r="O16" s="53">
        <f>MAI!Q15</f>
        <v>100</v>
      </c>
      <c r="Q16" s="341" t="s">
        <v>383</v>
      </c>
      <c r="R16" s="340">
        <v>470</v>
      </c>
      <c r="S16" s="31"/>
      <c r="T16" s="52" t="str">
        <f>MAI!P15</f>
        <v>Voiture</v>
      </c>
      <c r="U16" s="51">
        <f t="shared" si="2"/>
        <v>-114.73000000000002</v>
      </c>
    </row>
    <row r="17" spans="2:21" ht="15" customHeight="1" x14ac:dyDescent="0.25">
      <c r="B17" s="23" t="s">
        <v>232</v>
      </c>
      <c r="C17" s="40">
        <v>46150</v>
      </c>
      <c r="D17" s="23" t="s">
        <v>384</v>
      </c>
      <c r="E17" s="234">
        <v>119.94</v>
      </c>
      <c r="F17" s="196">
        <f t="shared" si="0"/>
        <v>119.94</v>
      </c>
      <c r="G17" s="49">
        <f t="shared" si="1"/>
        <v>1250.5200000000002</v>
      </c>
      <c r="H17" s="135" t="b">
        <v>1</v>
      </c>
      <c r="I17" s="36"/>
      <c r="J17"/>
      <c r="K17"/>
      <c r="L17" s="31"/>
      <c r="N17" s="52" t="str">
        <f>MAI!P16</f>
        <v>Retrait</v>
      </c>
      <c r="O17" s="53">
        <f>MAI!Q16</f>
        <v>300</v>
      </c>
      <c r="Q17" s="341" t="s">
        <v>283</v>
      </c>
      <c r="R17" s="340">
        <v>25.49</v>
      </c>
      <c r="S17" s="31"/>
      <c r="T17" s="52" t="str">
        <f>MAI!P16</f>
        <v>Retrait</v>
      </c>
      <c r="U17" s="51">
        <f t="shared" si="2"/>
        <v>-50</v>
      </c>
    </row>
    <row r="18" spans="2:21" ht="15" customHeight="1" x14ac:dyDescent="0.25">
      <c r="B18" s="23" t="s">
        <v>232</v>
      </c>
      <c r="C18" s="40">
        <v>46150</v>
      </c>
      <c r="D18" s="23" t="s">
        <v>385</v>
      </c>
      <c r="E18" s="234">
        <v>31</v>
      </c>
      <c r="F18" s="196">
        <f t="shared" si="0"/>
        <v>31</v>
      </c>
      <c r="G18" s="49">
        <f t="shared" si="1"/>
        <v>1281.5200000000002</v>
      </c>
      <c r="H18" s="135" t="b">
        <v>1</v>
      </c>
      <c r="I18" s="36"/>
      <c r="J18"/>
      <c r="K18"/>
      <c r="L18" s="31"/>
      <c r="N18" s="52" t="str">
        <f>MAI!P17</f>
        <v>Santé</v>
      </c>
      <c r="O18" s="53">
        <f>MAI!Q17</f>
        <v>200</v>
      </c>
      <c r="Q18" s="339" t="s">
        <v>204</v>
      </c>
      <c r="R18" s="340">
        <v>1379.19</v>
      </c>
      <c r="S18" s="31"/>
      <c r="T18" s="52" t="str">
        <f>MAI!P17</f>
        <v>Santé</v>
      </c>
      <c r="U18" s="51">
        <f t="shared" si="2"/>
        <v>-425.49</v>
      </c>
    </row>
    <row r="19" spans="2:21" ht="15" customHeight="1" x14ac:dyDescent="0.25">
      <c r="B19" s="23" t="s">
        <v>204</v>
      </c>
      <c r="C19" s="40">
        <v>46151</v>
      </c>
      <c r="D19" s="23" t="s">
        <v>340</v>
      </c>
      <c r="E19" s="234">
        <v>58.79</v>
      </c>
      <c r="F19" s="196">
        <f t="shared" si="0"/>
        <v>58.79</v>
      </c>
      <c r="G19" s="49">
        <f t="shared" si="1"/>
        <v>1340.3100000000002</v>
      </c>
      <c r="H19" s="135" t="b">
        <v>1</v>
      </c>
      <c r="I19" s="36"/>
      <c r="J19"/>
      <c r="K19"/>
      <c r="L19" s="31"/>
      <c r="N19" s="52" t="str">
        <f>MAI!P18</f>
        <v>Beauté</v>
      </c>
      <c r="O19" s="53">
        <f>MAI!Q18</f>
        <v>150</v>
      </c>
      <c r="Q19" s="341" t="s">
        <v>377</v>
      </c>
      <c r="R19" s="340">
        <v>224.53</v>
      </c>
      <c r="S19" s="31"/>
      <c r="T19" s="52" t="str">
        <f>MAI!P18</f>
        <v>Beauté</v>
      </c>
      <c r="U19" s="51">
        <f t="shared" si="2"/>
        <v>-76</v>
      </c>
    </row>
    <row r="20" spans="2:21" ht="15" customHeight="1" x14ac:dyDescent="0.25">
      <c r="B20" s="23" t="s">
        <v>234</v>
      </c>
      <c r="C20" s="40">
        <v>46151</v>
      </c>
      <c r="D20" s="23" t="s">
        <v>301</v>
      </c>
      <c r="E20" s="234">
        <v>13.98</v>
      </c>
      <c r="F20" s="196">
        <f t="shared" si="0"/>
        <v>13.98</v>
      </c>
      <c r="G20" s="49">
        <f t="shared" si="1"/>
        <v>1354.2900000000002</v>
      </c>
      <c r="H20" s="135" t="b">
        <v>1</v>
      </c>
      <c r="I20" s="36"/>
      <c r="J20"/>
      <c r="K20"/>
      <c r="L20" s="31"/>
      <c r="N20" s="52" t="str">
        <f>MAI!P19</f>
        <v>Fêtes</v>
      </c>
      <c r="O20" s="53">
        <f>MAI!Q19</f>
        <v>100</v>
      </c>
      <c r="Q20" s="341" t="s">
        <v>282</v>
      </c>
      <c r="R20" s="340">
        <v>30.299999999999997</v>
      </c>
      <c r="S20" s="31"/>
      <c r="T20" s="52" t="str">
        <f>MAI!P19</f>
        <v>Fêtes</v>
      </c>
      <c r="U20" s="51">
        <f t="shared" si="2"/>
        <v>-237.90999999999997</v>
      </c>
    </row>
    <row r="21" spans="2:21" ht="15" customHeight="1" x14ac:dyDescent="0.25">
      <c r="B21" s="23" t="s">
        <v>204</v>
      </c>
      <c r="C21" s="40">
        <v>46149</v>
      </c>
      <c r="D21" s="23" t="s">
        <v>259</v>
      </c>
      <c r="E21" s="234">
        <v>64.459999999999994</v>
      </c>
      <c r="F21" s="196">
        <f t="shared" si="0"/>
        <v>64.459999999999994</v>
      </c>
      <c r="G21" s="49">
        <f t="shared" si="1"/>
        <v>1418.7500000000002</v>
      </c>
      <c r="H21" s="135" t="b">
        <v>1</v>
      </c>
      <c r="I21" s="36"/>
      <c r="J21"/>
      <c r="K21"/>
      <c r="L21" s="31"/>
      <c r="N21" s="52" t="str">
        <f>MAI!P20</f>
        <v xml:space="preserve">Maison </v>
      </c>
      <c r="O21" s="53">
        <f>MAI!Q20</f>
        <v>200</v>
      </c>
      <c r="Q21" s="341" t="s">
        <v>378</v>
      </c>
      <c r="R21" s="340">
        <v>45.6</v>
      </c>
      <c r="S21" s="31"/>
      <c r="T21" s="52" t="str">
        <f>MAI!P20</f>
        <v xml:space="preserve">Maison </v>
      </c>
      <c r="U21" s="51">
        <f t="shared" si="2"/>
        <v>-29.170000000000016</v>
      </c>
    </row>
    <row r="22" spans="2:21" ht="15" customHeight="1" x14ac:dyDescent="0.25">
      <c r="B22" s="23" t="s">
        <v>235</v>
      </c>
      <c r="C22" s="40">
        <v>46151</v>
      </c>
      <c r="D22" s="23" t="s">
        <v>386</v>
      </c>
      <c r="E22" s="234">
        <v>15</v>
      </c>
      <c r="F22" s="196">
        <f t="shared" si="0"/>
        <v>15</v>
      </c>
      <c r="G22" s="49">
        <f t="shared" si="1"/>
        <v>1433.7500000000002</v>
      </c>
      <c r="H22" s="135" t="b">
        <v>1</v>
      </c>
      <c r="I22" s="36"/>
      <c r="J22"/>
      <c r="K22"/>
      <c r="L22" s="31"/>
      <c r="N22" s="52" t="str">
        <f>MAI!P21</f>
        <v>Sorties</v>
      </c>
      <c r="O22" s="53">
        <f>MAI!Q21</f>
        <v>150</v>
      </c>
      <c r="Q22" s="341" t="s">
        <v>340</v>
      </c>
      <c r="R22" s="340">
        <v>198.36</v>
      </c>
      <c r="S22" s="31"/>
      <c r="T22" s="52" t="str">
        <f>MAI!P21</f>
        <v>Sorties</v>
      </c>
      <c r="U22" s="51">
        <f t="shared" si="2"/>
        <v>37.75</v>
      </c>
    </row>
    <row r="23" spans="2:21" ht="15" customHeight="1" x14ac:dyDescent="0.25">
      <c r="B23" s="23" t="s">
        <v>229</v>
      </c>
      <c r="C23" s="40">
        <v>46152</v>
      </c>
      <c r="D23" s="23" t="s">
        <v>229</v>
      </c>
      <c r="E23" s="234">
        <v>420</v>
      </c>
      <c r="F23" s="196">
        <f t="shared" si="0"/>
        <v>420</v>
      </c>
      <c r="G23" s="49">
        <f t="shared" si="1"/>
        <v>1853.7500000000002</v>
      </c>
      <c r="H23" s="135" t="b">
        <v>1</v>
      </c>
      <c r="I23" s="36"/>
      <c r="J23"/>
      <c r="K23"/>
      <c r="L23" s="31"/>
      <c r="N23" s="52" t="str">
        <f>MAI!P22</f>
        <v>Sport</v>
      </c>
      <c r="O23" s="53">
        <f>MAI!Q22</f>
        <v>150</v>
      </c>
      <c r="Q23" s="341" t="s">
        <v>289</v>
      </c>
      <c r="R23" s="340">
        <v>86.490000000000009</v>
      </c>
      <c r="S23" s="31"/>
      <c r="T23" s="52" t="str">
        <f>MAI!P22</f>
        <v>Sport</v>
      </c>
      <c r="U23" s="51">
        <f t="shared" si="2"/>
        <v>-26.120000000000005</v>
      </c>
    </row>
    <row r="24" spans="2:21" ht="15" customHeight="1" x14ac:dyDescent="0.25">
      <c r="B24" s="23" t="s">
        <v>234</v>
      </c>
      <c r="C24" s="40">
        <v>46147</v>
      </c>
      <c r="D24" s="23" t="s">
        <v>387</v>
      </c>
      <c r="E24" s="234">
        <v>118</v>
      </c>
      <c r="F24" s="196">
        <f t="shared" si="0"/>
        <v>118</v>
      </c>
      <c r="G24" s="49">
        <f t="shared" si="1"/>
        <v>1971.7500000000002</v>
      </c>
      <c r="H24" s="135" t="b">
        <v>1</v>
      </c>
      <c r="I24" s="36"/>
      <c r="J24"/>
      <c r="K24"/>
      <c r="L24" s="31"/>
      <c r="N24" s="52" t="str">
        <f>MAI!P23</f>
        <v>Vêtements</v>
      </c>
      <c r="O24" s="53">
        <f>MAI!Q23</f>
        <v>0</v>
      </c>
      <c r="Q24" s="341" t="s">
        <v>259</v>
      </c>
      <c r="R24" s="340">
        <v>488.73</v>
      </c>
      <c r="S24" s="31"/>
      <c r="T24" s="52" t="str">
        <f>MAI!P23</f>
        <v>Vêtements</v>
      </c>
      <c r="U24" s="51">
        <f t="shared" si="2"/>
        <v>-117</v>
      </c>
    </row>
    <row r="25" spans="2:21" x14ac:dyDescent="0.25">
      <c r="B25" s="23" t="s">
        <v>204</v>
      </c>
      <c r="C25" s="40">
        <v>46147</v>
      </c>
      <c r="D25" s="23" t="s">
        <v>260</v>
      </c>
      <c r="E25" s="234">
        <v>110.55</v>
      </c>
      <c r="F25" s="196">
        <f t="shared" si="0"/>
        <v>110.55</v>
      </c>
      <c r="G25" s="49">
        <f t="shared" si="1"/>
        <v>2082.3000000000002</v>
      </c>
      <c r="H25" s="135" t="b">
        <v>1</v>
      </c>
      <c r="I25" s="36"/>
      <c r="J25" s="31"/>
      <c r="K25" s="31"/>
      <c r="N25" s="54" t="str">
        <f>MAI!P24</f>
        <v>Vacances</v>
      </c>
      <c r="O25" s="55">
        <f>MAI!Q24</f>
        <v>0</v>
      </c>
      <c r="Q25" s="341" t="s">
        <v>260</v>
      </c>
      <c r="R25" s="340">
        <v>286.52999999999997</v>
      </c>
      <c r="S25" s="31"/>
      <c r="T25" s="54" t="str">
        <f>MAI!P24</f>
        <v>Vacances</v>
      </c>
      <c r="U25" s="51">
        <f t="shared" si="2"/>
        <v>0</v>
      </c>
    </row>
    <row r="26" spans="2:21" x14ac:dyDescent="0.25">
      <c r="B26" s="23" t="s">
        <v>206</v>
      </c>
      <c r="C26" s="40">
        <v>46144</v>
      </c>
      <c r="D26" s="23" t="s">
        <v>262</v>
      </c>
      <c r="E26" s="234">
        <v>20</v>
      </c>
      <c r="F26" s="196">
        <f t="shared" si="0"/>
        <v>20</v>
      </c>
      <c r="G26" s="49">
        <f t="shared" si="1"/>
        <v>2102.3000000000002</v>
      </c>
      <c r="H26" s="135" t="b">
        <v>1</v>
      </c>
      <c r="I26" s="36"/>
      <c r="J26" s="36"/>
      <c r="K26" s="36"/>
      <c r="Q26" s="341" t="s">
        <v>390</v>
      </c>
      <c r="R26" s="340">
        <v>6.5</v>
      </c>
      <c r="S26" s="31"/>
    </row>
    <row r="27" spans="2:21" x14ac:dyDescent="0.25">
      <c r="B27" s="23" t="s">
        <v>233</v>
      </c>
      <c r="C27" s="40">
        <v>46145</v>
      </c>
      <c r="D27" s="23" t="s">
        <v>388</v>
      </c>
      <c r="E27" s="234">
        <v>32.5</v>
      </c>
      <c r="F27" s="196">
        <f t="shared" si="0"/>
        <v>32.5</v>
      </c>
      <c r="G27" s="49">
        <f t="shared" si="1"/>
        <v>2134.8000000000002</v>
      </c>
      <c r="H27" s="135" t="b">
        <v>1</v>
      </c>
      <c r="I27" s="36"/>
      <c r="J27" s="36"/>
      <c r="K27" s="36"/>
      <c r="Q27" s="341" t="s">
        <v>361</v>
      </c>
      <c r="R27" s="340">
        <v>12.15</v>
      </c>
      <c r="S27" s="31"/>
    </row>
    <row r="28" spans="2:21" x14ac:dyDescent="0.25">
      <c r="B28" s="23" t="s">
        <v>204</v>
      </c>
      <c r="C28" s="40">
        <v>46157</v>
      </c>
      <c r="D28" s="23" t="s">
        <v>340</v>
      </c>
      <c r="E28" s="234">
        <v>60.28</v>
      </c>
      <c r="F28" s="196">
        <f t="shared" si="0"/>
        <v>60.28</v>
      </c>
      <c r="G28" s="49">
        <f t="shared" si="1"/>
        <v>2195.0800000000004</v>
      </c>
      <c r="H28" s="135" t="b">
        <v>1</v>
      </c>
      <c r="I28" s="36"/>
      <c r="J28" s="36"/>
      <c r="K28" s="36"/>
      <c r="Q28" s="339" t="s">
        <v>234</v>
      </c>
      <c r="R28" s="340">
        <v>176.12</v>
      </c>
      <c r="S28" s="31"/>
    </row>
    <row r="29" spans="2:21" x14ac:dyDescent="0.25">
      <c r="B29" s="23" t="s">
        <v>231</v>
      </c>
      <c r="C29" s="40">
        <v>46156</v>
      </c>
      <c r="D29" s="23" t="s">
        <v>389</v>
      </c>
      <c r="E29" s="234">
        <v>30</v>
      </c>
      <c r="F29" s="196">
        <f t="shared" si="0"/>
        <v>30</v>
      </c>
      <c r="G29" s="49">
        <f t="shared" si="1"/>
        <v>2225.0800000000004</v>
      </c>
      <c r="H29" s="135" t="b">
        <v>1</v>
      </c>
      <c r="I29" s="36"/>
      <c r="J29" s="36"/>
      <c r="K29" s="36"/>
      <c r="Q29" s="341" t="s">
        <v>379</v>
      </c>
      <c r="R29" s="340">
        <v>24.2</v>
      </c>
      <c r="S29" s="31"/>
    </row>
    <row r="30" spans="2:21" x14ac:dyDescent="0.25">
      <c r="B30" s="23" t="s">
        <v>204</v>
      </c>
      <c r="C30" s="40">
        <v>46154</v>
      </c>
      <c r="D30" s="23" t="s">
        <v>390</v>
      </c>
      <c r="E30" s="234">
        <v>6.5</v>
      </c>
      <c r="F30" s="196">
        <f t="shared" si="0"/>
        <v>6.5</v>
      </c>
      <c r="G30" s="49">
        <f t="shared" si="1"/>
        <v>2231.5800000000004</v>
      </c>
      <c r="H30" s="135" t="b">
        <v>1</v>
      </c>
      <c r="I30" s="36"/>
      <c r="J30" s="36"/>
      <c r="K30" s="36"/>
      <c r="Q30" s="341" t="s">
        <v>380</v>
      </c>
      <c r="R30" s="340">
        <v>10.95</v>
      </c>
      <c r="S30" s="31"/>
    </row>
    <row r="31" spans="2:21" x14ac:dyDescent="0.25">
      <c r="B31" s="23" t="s">
        <v>204</v>
      </c>
      <c r="C31" s="40">
        <v>46153</v>
      </c>
      <c r="D31" s="23" t="s">
        <v>260</v>
      </c>
      <c r="E31" s="234">
        <v>87.99</v>
      </c>
      <c r="F31" s="196">
        <f t="shared" si="0"/>
        <v>87.99</v>
      </c>
      <c r="G31" s="49">
        <f t="shared" si="1"/>
        <v>2319.5700000000002</v>
      </c>
      <c r="H31" s="135" t="b">
        <v>1</v>
      </c>
      <c r="I31" s="36"/>
      <c r="J31" s="36"/>
      <c r="K31" s="36"/>
      <c r="Q31" s="341" t="s">
        <v>301</v>
      </c>
      <c r="R31" s="340">
        <v>22.97</v>
      </c>
      <c r="S31" s="31"/>
    </row>
    <row r="32" spans="2:21" x14ac:dyDescent="0.25">
      <c r="B32" s="23" t="s">
        <v>233</v>
      </c>
      <c r="C32" s="40">
        <v>46149</v>
      </c>
      <c r="D32" s="23" t="s">
        <v>272</v>
      </c>
      <c r="E32" s="234">
        <v>14.97</v>
      </c>
      <c r="F32" s="196">
        <f t="shared" si="0"/>
        <v>14.97</v>
      </c>
      <c r="G32" s="49">
        <f t="shared" si="1"/>
        <v>2334.54</v>
      </c>
      <c r="H32" s="135" t="b">
        <v>1</v>
      </c>
      <c r="I32" s="36"/>
      <c r="J32" s="36"/>
      <c r="K32" s="36"/>
      <c r="Q32" s="341" t="s">
        <v>387</v>
      </c>
      <c r="R32" s="340">
        <v>118</v>
      </c>
      <c r="S32" s="31"/>
    </row>
    <row r="33" spans="2:19" x14ac:dyDescent="0.25">
      <c r="B33" s="23" t="s">
        <v>231</v>
      </c>
      <c r="C33" s="40">
        <v>46153</v>
      </c>
      <c r="D33" s="23" t="s">
        <v>391</v>
      </c>
      <c r="E33" s="234">
        <v>55</v>
      </c>
      <c r="F33" s="196">
        <f t="shared" si="0"/>
        <v>55</v>
      </c>
      <c r="G33" s="49">
        <f t="shared" si="1"/>
        <v>2389.54</v>
      </c>
      <c r="H33" s="135" t="b">
        <v>1</v>
      </c>
      <c r="I33" s="36"/>
      <c r="J33" s="36"/>
      <c r="K33" s="36"/>
      <c r="Q33" s="339" t="s">
        <v>232</v>
      </c>
      <c r="R33" s="340">
        <v>229.17000000000002</v>
      </c>
      <c r="S33" s="31"/>
    </row>
    <row r="34" spans="2:19" x14ac:dyDescent="0.25">
      <c r="B34" s="23" t="s">
        <v>206</v>
      </c>
      <c r="C34" s="40">
        <v>46162</v>
      </c>
      <c r="D34" s="23" t="s">
        <v>278</v>
      </c>
      <c r="E34" s="234">
        <v>99.8</v>
      </c>
      <c r="F34" s="196">
        <f t="shared" si="0"/>
        <v>99.8</v>
      </c>
      <c r="G34" s="49">
        <f t="shared" si="1"/>
        <v>2489.34</v>
      </c>
      <c r="H34" s="135" t="b">
        <v>1</v>
      </c>
      <c r="I34" s="36"/>
      <c r="J34" s="36"/>
      <c r="K34" s="36"/>
      <c r="Q34" s="341" t="s">
        <v>382</v>
      </c>
      <c r="R34" s="340">
        <v>78.23</v>
      </c>
      <c r="S34" s="31"/>
    </row>
    <row r="35" spans="2:19" x14ac:dyDescent="0.25">
      <c r="B35" s="23" t="s">
        <v>208</v>
      </c>
      <c r="C35" s="40">
        <v>46158</v>
      </c>
      <c r="D35" s="23" t="s">
        <v>362</v>
      </c>
      <c r="E35" s="234">
        <v>65</v>
      </c>
      <c r="F35" s="196">
        <f t="shared" si="0"/>
        <v>65</v>
      </c>
      <c r="G35" s="49">
        <f t="shared" si="1"/>
        <v>2554.34</v>
      </c>
      <c r="H35" s="135" t="b">
        <v>1</v>
      </c>
      <c r="I35" s="36"/>
      <c r="J35" s="36"/>
      <c r="K35" s="36"/>
      <c r="Q35" s="341" t="s">
        <v>384</v>
      </c>
      <c r="R35" s="340">
        <v>119.94</v>
      </c>
      <c r="S35" s="31"/>
    </row>
    <row r="36" spans="2:19" x14ac:dyDescent="0.25">
      <c r="B36" s="23" t="s">
        <v>208</v>
      </c>
      <c r="C36" s="40">
        <v>46158</v>
      </c>
      <c r="D36" s="23" t="s">
        <v>315</v>
      </c>
      <c r="E36" s="234">
        <v>161</v>
      </c>
      <c r="F36" s="196">
        <f t="shared" si="0"/>
        <v>161</v>
      </c>
      <c r="G36" s="49">
        <f t="shared" si="1"/>
        <v>2715.34</v>
      </c>
      <c r="H36" s="135" t="b">
        <v>1</v>
      </c>
      <c r="I36" s="36"/>
      <c r="J36" s="36"/>
      <c r="K36" s="36"/>
      <c r="Q36" s="341" t="s">
        <v>385</v>
      </c>
      <c r="R36" s="340">
        <v>31</v>
      </c>
      <c r="S36" s="31"/>
    </row>
    <row r="37" spans="2:19" x14ac:dyDescent="0.25">
      <c r="B37" s="23" t="s">
        <v>206</v>
      </c>
      <c r="C37" s="40">
        <v>46164</v>
      </c>
      <c r="D37" s="23" t="s">
        <v>291</v>
      </c>
      <c r="E37" s="234">
        <v>94.93</v>
      </c>
      <c r="F37" s="196">
        <f t="shared" si="0"/>
        <v>94.93</v>
      </c>
      <c r="G37" s="49">
        <f t="shared" si="1"/>
        <v>2810.27</v>
      </c>
      <c r="H37" s="135" t="b">
        <v>1</v>
      </c>
      <c r="I37" s="36"/>
      <c r="J37" s="36"/>
      <c r="K37" s="36"/>
      <c r="Q37" s="339" t="s">
        <v>235</v>
      </c>
      <c r="R37" s="340">
        <v>117</v>
      </c>
      <c r="S37" s="31"/>
    </row>
    <row r="38" spans="2:19" x14ac:dyDescent="0.25">
      <c r="B38" s="23" t="s">
        <v>204</v>
      </c>
      <c r="C38" s="40">
        <v>46165</v>
      </c>
      <c r="D38" s="23" t="s">
        <v>361</v>
      </c>
      <c r="E38" s="234">
        <v>12.15</v>
      </c>
      <c r="F38" s="196">
        <f t="shared" si="0"/>
        <v>12.15</v>
      </c>
      <c r="G38" s="49">
        <f t="shared" si="1"/>
        <v>2822.42</v>
      </c>
      <c r="H38" s="135" t="b">
        <v>1</v>
      </c>
      <c r="I38" s="36"/>
      <c r="J38" s="36"/>
      <c r="K38" s="36"/>
      <c r="Q38" s="341" t="s">
        <v>386</v>
      </c>
      <c r="R38" s="340">
        <v>15</v>
      </c>
      <c r="S38" s="31"/>
    </row>
    <row r="39" spans="2:19" x14ac:dyDescent="0.25">
      <c r="B39" s="23" t="s">
        <v>207</v>
      </c>
      <c r="C39" s="40">
        <v>46166</v>
      </c>
      <c r="D39" s="23" t="s">
        <v>207</v>
      </c>
      <c r="E39" s="234">
        <v>200</v>
      </c>
      <c r="F39" s="196">
        <f t="shared" si="0"/>
        <v>200</v>
      </c>
      <c r="G39" s="49">
        <f t="shared" si="1"/>
        <v>3022.42</v>
      </c>
      <c r="H39" s="135" t="b">
        <v>1</v>
      </c>
      <c r="I39" s="36"/>
      <c r="J39" s="36"/>
      <c r="K39" s="36"/>
      <c r="Q39" s="341" t="s">
        <v>350</v>
      </c>
      <c r="R39" s="340">
        <v>102</v>
      </c>
      <c r="S39" s="31"/>
    </row>
    <row r="40" spans="2:19" x14ac:dyDescent="0.25">
      <c r="B40" s="23" t="s">
        <v>231</v>
      </c>
      <c r="C40" s="40">
        <v>46166</v>
      </c>
      <c r="D40" s="23" t="s">
        <v>361</v>
      </c>
      <c r="E40" s="234">
        <v>111.07</v>
      </c>
      <c r="F40" s="196">
        <f t="shared" si="0"/>
        <v>111.07</v>
      </c>
      <c r="G40" s="49">
        <f t="shared" si="1"/>
        <v>3133.4900000000002</v>
      </c>
      <c r="H40" s="135" t="b">
        <v>1</v>
      </c>
      <c r="I40" s="36"/>
      <c r="J40" s="36"/>
      <c r="K40" s="36"/>
      <c r="Q40" s="339" t="s">
        <v>229</v>
      </c>
      <c r="R40" s="340">
        <v>420</v>
      </c>
      <c r="S40" s="31"/>
    </row>
    <row r="41" spans="2:19" x14ac:dyDescent="0.25">
      <c r="B41" s="23" t="s">
        <v>204</v>
      </c>
      <c r="C41" s="40">
        <v>46169</v>
      </c>
      <c r="D41" s="23" t="s">
        <v>340</v>
      </c>
      <c r="E41" s="234">
        <v>39.520000000000003</v>
      </c>
      <c r="F41" s="196">
        <f t="shared" si="0"/>
        <v>39.520000000000003</v>
      </c>
      <c r="G41" s="49">
        <f t="shared" si="1"/>
        <v>3173.01</v>
      </c>
      <c r="H41" s="135" t="b">
        <v>1</v>
      </c>
      <c r="I41" s="36"/>
      <c r="J41" s="36"/>
      <c r="K41" s="36"/>
      <c r="Q41" s="341" t="s">
        <v>229</v>
      </c>
      <c r="R41" s="340">
        <v>420</v>
      </c>
      <c r="S41" s="31"/>
    </row>
    <row r="42" spans="2:19" x14ac:dyDescent="0.25">
      <c r="B42" s="23" t="s">
        <v>231</v>
      </c>
      <c r="C42" s="40">
        <v>46169</v>
      </c>
      <c r="D42" s="23" t="s">
        <v>392</v>
      </c>
      <c r="E42" s="234">
        <v>39</v>
      </c>
      <c r="F42" s="196">
        <f t="shared" si="0"/>
        <v>39</v>
      </c>
      <c r="G42" s="49">
        <f t="shared" si="1"/>
        <v>3212.01</v>
      </c>
      <c r="H42" s="135" t="b">
        <v>1</v>
      </c>
      <c r="I42" s="36"/>
      <c r="J42" s="36"/>
      <c r="K42" s="36"/>
      <c r="Q42" s="339" t="s">
        <v>206</v>
      </c>
      <c r="R42" s="340">
        <v>214.73000000000002</v>
      </c>
      <c r="S42" s="31"/>
    </row>
    <row r="43" spans="2:19" x14ac:dyDescent="0.25">
      <c r="B43" s="23" t="s">
        <v>231</v>
      </c>
      <c r="C43" s="40">
        <v>46169</v>
      </c>
      <c r="D43" s="23" t="s">
        <v>280</v>
      </c>
      <c r="E43" s="234">
        <v>52.84</v>
      </c>
      <c r="F43" s="196">
        <f t="shared" si="0"/>
        <v>52.84</v>
      </c>
      <c r="G43" s="49">
        <f t="shared" ref="G43:G81" si="3">IF(E43="","",G42+E43)</f>
        <v>3264.8500000000004</v>
      </c>
      <c r="H43" s="135" t="b">
        <v>1</v>
      </c>
      <c r="I43" s="36"/>
      <c r="J43" s="36"/>
      <c r="K43" s="36"/>
      <c r="Q43" s="341" t="s">
        <v>262</v>
      </c>
      <c r="R43" s="340">
        <v>20</v>
      </c>
      <c r="S43" s="31"/>
    </row>
    <row r="44" spans="2:19" x14ac:dyDescent="0.25">
      <c r="B44" s="23" t="s">
        <v>204</v>
      </c>
      <c r="C44" s="40">
        <v>46169</v>
      </c>
      <c r="D44" s="23" t="s">
        <v>282</v>
      </c>
      <c r="E44" s="234">
        <v>5.9</v>
      </c>
      <c r="F44" s="196">
        <f t="shared" si="0"/>
        <v>5.9</v>
      </c>
      <c r="G44" s="49">
        <f t="shared" si="3"/>
        <v>3270.7500000000005</v>
      </c>
      <c r="H44" s="135" t="b">
        <v>1</v>
      </c>
      <c r="I44" s="36"/>
      <c r="J44" s="36"/>
      <c r="K44" s="36"/>
      <c r="Q44" s="341" t="s">
        <v>278</v>
      </c>
      <c r="R44" s="340">
        <v>99.8</v>
      </c>
      <c r="S44" s="31"/>
    </row>
    <row r="45" spans="2:19" x14ac:dyDescent="0.25">
      <c r="B45" s="23" t="s">
        <v>205</v>
      </c>
      <c r="C45" s="40">
        <v>46169</v>
      </c>
      <c r="D45" s="23" t="s">
        <v>283</v>
      </c>
      <c r="E45" s="234">
        <v>25.49</v>
      </c>
      <c r="F45" s="196">
        <f t="shared" si="0"/>
        <v>25.49</v>
      </c>
      <c r="G45" s="49">
        <f t="shared" si="3"/>
        <v>3296.2400000000002</v>
      </c>
      <c r="H45" s="135" t="b">
        <v>1</v>
      </c>
      <c r="I45" s="36"/>
      <c r="J45" s="36"/>
      <c r="K45" s="36"/>
      <c r="Q45" s="341" t="s">
        <v>291</v>
      </c>
      <c r="R45" s="340">
        <v>94.93</v>
      </c>
      <c r="S45" s="31"/>
    </row>
    <row r="46" spans="2:19" x14ac:dyDescent="0.25">
      <c r="B46" s="23" t="s">
        <v>204</v>
      </c>
      <c r="C46" s="40">
        <v>46169</v>
      </c>
      <c r="D46" s="23" t="s">
        <v>377</v>
      </c>
      <c r="E46" s="234">
        <v>56.4</v>
      </c>
      <c r="F46" s="196">
        <f t="shared" si="0"/>
        <v>56.4</v>
      </c>
      <c r="G46" s="49">
        <f t="shared" si="3"/>
        <v>3352.6400000000003</v>
      </c>
      <c r="H46" s="135" t="b">
        <v>1</v>
      </c>
      <c r="I46" s="36"/>
      <c r="J46" s="36"/>
      <c r="K46" s="36"/>
      <c r="Q46" s="339" t="s">
        <v>233</v>
      </c>
      <c r="R46" s="340">
        <v>112.25</v>
      </c>
      <c r="S46" s="31"/>
    </row>
    <row r="47" spans="2:19" x14ac:dyDescent="0.25">
      <c r="B47" s="23" t="s">
        <v>204</v>
      </c>
      <c r="C47" s="40">
        <v>46170</v>
      </c>
      <c r="D47" s="23" t="s">
        <v>259</v>
      </c>
      <c r="E47" s="234">
        <v>66.739999999999995</v>
      </c>
      <c r="F47" s="196">
        <f t="shared" si="0"/>
        <v>66.739999999999995</v>
      </c>
      <c r="G47" s="49">
        <f t="shared" si="3"/>
        <v>3419.38</v>
      </c>
      <c r="H47" s="135" t="b">
        <v>1</v>
      </c>
      <c r="I47" s="36"/>
      <c r="J47" s="36"/>
      <c r="K47" s="36"/>
      <c r="Q47" s="341" t="s">
        <v>388</v>
      </c>
      <c r="R47" s="340">
        <v>32.5</v>
      </c>
      <c r="S47" s="31"/>
    </row>
    <row r="48" spans="2:19" x14ac:dyDescent="0.25">
      <c r="B48" s="23" t="s">
        <v>235</v>
      </c>
      <c r="C48" s="40">
        <v>46168</v>
      </c>
      <c r="D48" s="23" t="s">
        <v>350</v>
      </c>
      <c r="E48" s="234">
        <v>102</v>
      </c>
      <c r="F48" s="196">
        <f t="shared" si="0"/>
        <v>102</v>
      </c>
      <c r="G48" s="49">
        <f t="shared" si="3"/>
        <v>3521.38</v>
      </c>
      <c r="H48" s="135" t="b">
        <v>1</v>
      </c>
      <c r="I48" s="36"/>
      <c r="J48" s="36"/>
      <c r="K48" s="36"/>
      <c r="Q48" s="341" t="s">
        <v>272</v>
      </c>
      <c r="R48" s="340">
        <v>14.97</v>
      </c>
      <c r="S48" s="31"/>
    </row>
    <row r="49" spans="2:19" x14ac:dyDescent="0.25">
      <c r="B49" s="23" t="s">
        <v>204</v>
      </c>
      <c r="C49" s="40">
        <v>46164</v>
      </c>
      <c r="D49" s="23" t="s">
        <v>259</v>
      </c>
      <c r="E49" s="234">
        <v>82.51</v>
      </c>
      <c r="F49" s="196">
        <f t="shared" si="0"/>
        <v>82.51</v>
      </c>
      <c r="G49" s="49">
        <f t="shared" si="3"/>
        <v>3603.8900000000003</v>
      </c>
      <c r="H49" s="135" t="b">
        <v>1</v>
      </c>
      <c r="I49" s="36"/>
      <c r="J49" s="36"/>
      <c r="K49" s="36"/>
      <c r="Q49" s="341" t="s">
        <v>394</v>
      </c>
      <c r="R49" s="340">
        <v>32.5</v>
      </c>
      <c r="S49" s="31"/>
    </row>
    <row r="50" spans="2:19" x14ac:dyDescent="0.25">
      <c r="B50" s="23" t="s">
        <v>204</v>
      </c>
      <c r="C50" s="40">
        <v>46164</v>
      </c>
      <c r="D50" s="23" t="s">
        <v>259</v>
      </c>
      <c r="E50" s="234">
        <v>45.48</v>
      </c>
      <c r="F50" s="196">
        <f t="shared" si="0"/>
        <v>45.48</v>
      </c>
      <c r="G50" s="49">
        <f t="shared" si="3"/>
        <v>3649.3700000000003</v>
      </c>
      <c r="H50" s="135" t="b">
        <v>1</v>
      </c>
      <c r="I50" s="36"/>
      <c r="J50" s="36"/>
      <c r="K50" s="36"/>
      <c r="Q50" s="341" t="s">
        <v>298</v>
      </c>
      <c r="R50" s="340">
        <v>32.28</v>
      </c>
      <c r="S50" s="31"/>
    </row>
    <row r="51" spans="2:19" x14ac:dyDescent="0.25">
      <c r="B51" s="23" t="s">
        <v>207</v>
      </c>
      <c r="C51" s="40">
        <v>46173</v>
      </c>
      <c r="D51" s="23" t="s">
        <v>207</v>
      </c>
      <c r="E51" s="234">
        <v>150</v>
      </c>
      <c r="F51" s="196">
        <f t="shared" si="0"/>
        <v>150</v>
      </c>
      <c r="G51" s="49">
        <f t="shared" si="3"/>
        <v>3799.3700000000003</v>
      </c>
      <c r="H51" s="135" t="b">
        <v>1</v>
      </c>
      <c r="I51" s="36"/>
      <c r="J51" s="36"/>
      <c r="K51" s="36"/>
      <c r="Q51" s="339" t="s">
        <v>231</v>
      </c>
      <c r="R51" s="340">
        <v>337.90999999999997</v>
      </c>
      <c r="S51" s="31"/>
    </row>
    <row r="52" spans="2:19" x14ac:dyDescent="0.25">
      <c r="B52" s="23" t="s">
        <v>231</v>
      </c>
      <c r="C52" s="40">
        <v>46172</v>
      </c>
      <c r="D52" s="23" t="s">
        <v>393</v>
      </c>
      <c r="E52" s="234">
        <v>50</v>
      </c>
      <c r="F52" s="196">
        <f t="shared" si="0"/>
        <v>50</v>
      </c>
      <c r="G52" s="49">
        <f t="shared" si="3"/>
        <v>3849.3700000000003</v>
      </c>
      <c r="H52" s="135" t="b">
        <v>1</v>
      </c>
      <c r="I52" s="36"/>
      <c r="J52" s="36"/>
      <c r="K52" s="36"/>
      <c r="Q52" s="341" t="s">
        <v>389</v>
      </c>
      <c r="R52" s="340">
        <v>30</v>
      </c>
      <c r="S52" s="31"/>
    </row>
    <row r="53" spans="2:19" x14ac:dyDescent="0.25">
      <c r="B53" s="23" t="s">
        <v>233</v>
      </c>
      <c r="C53" s="40">
        <v>46168</v>
      </c>
      <c r="D53" s="23" t="s">
        <v>394</v>
      </c>
      <c r="E53" s="234">
        <v>32.5</v>
      </c>
      <c r="F53" s="196">
        <f t="shared" si="0"/>
        <v>32.5</v>
      </c>
      <c r="G53" s="49">
        <f t="shared" si="3"/>
        <v>3881.8700000000003</v>
      </c>
      <c r="H53" s="135" t="b">
        <v>1</v>
      </c>
      <c r="I53" s="36"/>
      <c r="J53" s="36"/>
      <c r="K53" s="36"/>
      <c r="Q53" s="341" t="s">
        <v>391</v>
      </c>
      <c r="R53" s="340">
        <v>55</v>
      </c>
      <c r="S53" s="31"/>
    </row>
    <row r="54" spans="2:19" x14ac:dyDescent="0.25">
      <c r="B54" s="23" t="s">
        <v>228</v>
      </c>
      <c r="C54" s="40">
        <v>46168</v>
      </c>
      <c r="D54" s="23" t="s">
        <v>228</v>
      </c>
      <c r="E54" s="234">
        <v>50.1</v>
      </c>
      <c r="F54" s="196">
        <f t="shared" si="0"/>
        <v>50.1</v>
      </c>
      <c r="G54" s="49">
        <f t="shared" si="3"/>
        <v>3931.9700000000003</v>
      </c>
      <c r="H54" s="135" t="b">
        <v>1</v>
      </c>
      <c r="I54" s="36"/>
      <c r="J54" s="36"/>
      <c r="K54" s="36"/>
      <c r="Q54" s="341" t="s">
        <v>361</v>
      </c>
      <c r="R54" s="340">
        <v>111.07</v>
      </c>
      <c r="S54" s="31"/>
    </row>
    <row r="55" spans="2:19" x14ac:dyDescent="0.25">
      <c r="B55" s="23" t="s">
        <v>204</v>
      </c>
      <c r="C55" s="40">
        <v>46164</v>
      </c>
      <c r="D55" s="23" t="s">
        <v>260</v>
      </c>
      <c r="E55" s="234">
        <v>87.99</v>
      </c>
      <c r="F55" s="196">
        <f t="shared" si="0"/>
        <v>87.99</v>
      </c>
      <c r="G55" s="49">
        <f t="shared" si="3"/>
        <v>4019.96</v>
      </c>
      <c r="H55" s="135" t="b">
        <v>1</v>
      </c>
      <c r="I55" s="36"/>
      <c r="J55" s="36"/>
      <c r="K55" s="36"/>
      <c r="Q55" s="341" t="s">
        <v>392</v>
      </c>
      <c r="R55" s="340">
        <v>39</v>
      </c>
      <c r="S55" s="31"/>
    </row>
    <row r="56" spans="2:19" x14ac:dyDescent="0.25">
      <c r="B56" s="23" t="s">
        <v>204</v>
      </c>
      <c r="C56" s="40">
        <v>46159</v>
      </c>
      <c r="D56" s="23" t="s">
        <v>289</v>
      </c>
      <c r="E56" s="234">
        <v>34.4</v>
      </c>
      <c r="F56" s="196">
        <f t="shared" si="0"/>
        <v>34.4</v>
      </c>
      <c r="G56" s="49">
        <f t="shared" si="3"/>
        <v>4054.36</v>
      </c>
      <c r="H56" s="135" t="b">
        <v>1</v>
      </c>
      <c r="I56" s="36"/>
      <c r="J56" s="36"/>
      <c r="K56" s="36"/>
      <c r="Q56" s="341" t="s">
        <v>280</v>
      </c>
      <c r="R56" s="340">
        <v>52.84</v>
      </c>
      <c r="S56" s="31"/>
    </row>
    <row r="57" spans="2:19" x14ac:dyDescent="0.25">
      <c r="B57" s="23" t="s">
        <v>233</v>
      </c>
      <c r="C57" s="40">
        <v>46158</v>
      </c>
      <c r="D57" s="23" t="s">
        <v>298</v>
      </c>
      <c r="E57" s="234">
        <v>32.28</v>
      </c>
      <c r="F57" s="196">
        <f t="shared" si="0"/>
        <v>32.28</v>
      </c>
      <c r="G57" s="49">
        <f t="shared" si="3"/>
        <v>4086.6400000000003</v>
      </c>
      <c r="H57" s="135" t="b">
        <v>1</v>
      </c>
      <c r="I57" s="36"/>
      <c r="J57" s="36"/>
      <c r="K57" s="36"/>
      <c r="Q57" s="341" t="s">
        <v>393</v>
      </c>
      <c r="R57" s="340">
        <v>50</v>
      </c>
      <c r="S57" s="31"/>
    </row>
    <row r="58" spans="2:19" x14ac:dyDescent="0.25">
      <c r="B58" s="23" t="s">
        <v>204</v>
      </c>
      <c r="C58" s="40">
        <v>46157</v>
      </c>
      <c r="D58" s="23" t="s">
        <v>259</v>
      </c>
      <c r="E58" s="234">
        <v>51.25</v>
      </c>
      <c r="F58" s="196">
        <f t="shared" si="0"/>
        <v>51.25</v>
      </c>
      <c r="G58" s="49">
        <f t="shared" si="3"/>
        <v>4137.8900000000003</v>
      </c>
      <c r="H58" s="135" t="b">
        <v>1</v>
      </c>
      <c r="I58" s="36"/>
      <c r="J58" s="36"/>
      <c r="K58" s="36"/>
      <c r="Q58" s="339" t="s">
        <v>208</v>
      </c>
      <c r="R58" s="340">
        <v>226</v>
      </c>
      <c r="S58" s="31"/>
    </row>
    <row r="59" spans="2:19" x14ac:dyDescent="0.25">
      <c r="B59" s="23" t="s">
        <v>204</v>
      </c>
      <c r="C59" s="40">
        <v>46157</v>
      </c>
      <c r="D59" s="23" t="s">
        <v>259</v>
      </c>
      <c r="E59" s="234">
        <v>100.07</v>
      </c>
      <c r="F59" s="196">
        <f t="shared" si="0"/>
        <v>100.07</v>
      </c>
      <c r="G59" s="49">
        <f t="shared" si="3"/>
        <v>4237.96</v>
      </c>
      <c r="H59" s="135" t="b">
        <v>1</v>
      </c>
      <c r="I59" s="36"/>
      <c r="J59" s="36"/>
      <c r="K59" s="36"/>
      <c r="Q59" s="341" t="s">
        <v>362</v>
      </c>
      <c r="R59" s="340">
        <v>65</v>
      </c>
      <c r="S59" s="31"/>
    </row>
    <row r="60" spans="2:19" x14ac:dyDescent="0.25">
      <c r="B60" s="23"/>
      <c r="C60" s="40"/>
      <c r="D60" s="23"/>
      <c r="E60" s="234"/>
      <c r="F60" s="196" t="str">
        <f t="shared" si="0"/>
        <v/>
      </c>
      <c r="G60" s="49" t="str">
        <f t="shared" si="3"/>
        <v/>
      </c>
      <c r="H60" s="135" t="b">
        <v>0</v>
      </c>
      <c r="I60" s="36"/>
      <c r="J60" s="36"/>
      <c r="K60" s="36"/>
      <c r="Q60" s="341" t="s">
        <v>315</v>
      </c>
      <c r="R60" s="340">
        <v>161</v>
      </c>
      <c r="S60" s="31"/>
    </row>
    <row r="61" spans="2:19" x14ac:dyDescent="0.25">
      <c r="B61" s="23"/>
      <c r="C61" s="40"/>
      <c r="D61" s="23"/>
      <c r="E61" s="234"/>
      <c r="F61" s="196" t="str">
        <f t="shared" si="0"/>
        <v/>
      </c>
      <c r="G61" s="49" t="str">
        <f t="shared" si="3"/>
        <v/>
      </c>
      <c r="H61" s="135" t="b">
        <v>0</v>
      </c>
      <c r="I61" s="36"/>
      <c r="J61" s="36"/>
      <c r="K61" s="36"/>
      <c r="Q61" s="339" t="s">
        <v>207</v>
      </c>
      <c r="R61" s="340">
        <v>350</v>
      </c>
      <c r="S61" s="31"/>
    </row>
    <row r="62" spans="2:19" x14ac:dyDescent="0.25">
      <c r="B62" s="23"/>
      <c r="C62" s="40"/>
      <c r="D62" s="23"/>
      <c r="E62" s="234"/>
      <c r="F62" s="196" t="str">
        <f t="shared" si="0"/>
        <v/>
      </c>
      <c r="G62" s="49" t="str">
        <f t="shared" si="3"/>
        <v/>
      </c>
      <c r="H62" s="135" t="b">
        <v>0</v>
      </c>
      <c r="I62" s="36"/>
      <c r="J62" s="36"/>
      <c r="K62" s="36"/>
      <c r="Q62" s="341" t="s">
        <v>207</v>
      </c>
      <c r="R62" s="340">
        <v>350</v>
      </c>
      <c r="S62" s="31"/>
    </row>
    <row r="63" spans="2:19" x14ac:dyDescent="0.25">
      <c r="B63" s="23"/>
      <c r="C63" s="40"/>
      <c r="D63" s="23"/>
      <c r="E63" s="234"/>
      <c r="F63" s="196" t="str">
        <f t="shared" si="0"/>
        <v/>
      </c>
      <c r="G63" s="49" t="str">
        <f t="shared" si="3"/>
        <v/>
      </c>
      <c r="H63" s="135" t="b">
        <v>0</v>
      </c>
      <c r="I63" s="36"/>
      <c r="J63" s="36"/>
      <c r="K63" s="36"/>
      <c r="Q63" s="339" t="s">
        <v>228</v>
      </c>
      <c r="R63" s="340">
        <v>50.1</v>
      </c>
      <c r="S63" s="31"/>
    </row>
    <row r="64" spans="2:19" x14ac:dyDescent="0.25">
      <c r="B64" s="23"/>
      <c r="C64" s="40"/>
      <c r="D64" s="23"/>
      <c r="E64" s="234"/>
      <c r="F64" s="196" t="str">
        <f t="shared" si="0"/>
        <v/>
      </c>
      <c r="G64" s="49" t="str">
        <f t="shared" si="3"/>
        <v/>
      </c>
      <c r="H64" s="135" t="b">
        <v>0</v>
      </c>
      <c r="I64" s="36"/>
      <c r="J64" s="36"/>
      <c r="K64" s="36"/>
      <c r="Q64" s="341" t="s">
        <v>228</v>
      </c>
      <c r="R64" s="340">
        <v>50.1</v>
      </c>
      <c r="S64" s="31"/>
    </row>
    <row r="65" spans="2:19" x14ac:dyDescent="0.25">
      <c r="B65" s="23"/>
      <c r="C65" s="40"/>
      <c r="D65" s="23"/>
      <c r="E65" s="234"/>
      <c r="F65" s="196" t="str">
        <f t="shared" si="0"/>
        <v/>
      </c>
      <c r="G65" s="49" t="str">
        <f t="shared" si="3"/>
        <v/>
      </c>
      <c r="H65" s="135" t="b">
        <v>0</v>
      </c>
      <c r="I65" s="36"/>
      <c r="J65" s="36"/>
      <c r="K65" s="36"/>
      <c r="Q65" s="339" t="s">
        <v>27</v>
      </c>
      <c r="R65" s="340">
        <v>4237.9600000000009</v>
      </c>
      <c r="S65" s="31"/>
    </row>
    <row r="66" spans="2:19" x14ac:dyDescent="0.25">
      <c r="B66" s="23"/>
      <c r="C66" s="40"/>
      <c r="D66" s="23"/>
      <c r="E66" s="234"/>
      <c r="F66" s="196" t="str">
        <f t="shared" si="0"/>
        <v/>
      </c>
      <c r="G66" s="49" t="str">
        <f t="shared" si="3"/>
        <v/>
      </c>
      <c r="H66" s="135" t="b">
        <v>0</v>
      </c>
      <c r="I66" s="36"/>
      <c r="J66" s="36"/>
      <c r="K66" s="36"/>
      <c r="Q66"/>
      <c r="R66"/>
      <c r="S66" s="31"/>
    </row>
    <row r="67" spans="2:19" x14ac:dyDescent="0.25">
      <c r="B67" s="23"/>
      <c r="C67" s="40"/>
      <c r="D67" s="23"/>
      <c r="E67" s="234"/>
      <c r="F67" s="196" t="str">
        <f t="shared" si="0"/>
        <v/>
      </c>
      <c r="G67" s="49" t="str">
        <f t="shared" si="3"/>
        <v/>
      </c>
      <c r="H67" s="135" t="b">
        <v>0</v>
      </c>
      <c r="I67" s="36"/>
      <c r="J67" s="36"/>
      <c r="K67" s="36"/>
      <c r="Q67"/>
      <c r="R67"/>
      <c r="S67" s="31"/>
    </row>
    <row r="68" spans="2:19" x14ac:dyDescent="0.25">
      <c r="B68" s="23"/>
      <c r="C68" s="40"/>
      <c r="D68" s="23"/>
      <c r="E68" s="234"/>
      <c r="F68" s="196" t="str">
        <f t="shared" si="0"/>
        <v/>
      </c>
      <c r="G68" s="49" t="str">
        <f t="shared" si="3"/>
        <v/>
      </c>
      <c r="H68" s="135" t="b">
        <v>0</v>
      </c>
      <c r="I68" s="36"/>
      <c r="J68" s="36"/>
      <c r="K68" s="36"/>
      <c r="Q68"/>
      <c r="R68"/>
      <c r="S68" s="31"/>
    </row>
    <row r="69" spans="2:19" x14ac:dyDescent="0.25">
      <c r="B69" s="23"/>
      <c r="C69" s="40"/>
      <c r="D69" s="23"/>
      <c r="E69" s="234"/>
      <c r="F69" s="196" t="str">
        <f t="shared" ref="F69:F130" si="4">IF(E69="","",E69+0)</f>
        <v/>
      </c>
      <c r="G69" s="49" t="str">
        <f t="shared" si="3"/>
        <v/>
      </c>
      <c r="H69" s="135" t="b">
        <v>0</v>
      </c>
      <c r="I69" s="36"/>
      <c r="J69" s="36"/>
      <c r="K69" s="36"/>
      <c r="Q69"/>
      <c r="R69"/>
      <c r="S69" s="31"/>
    </row>
    <row r="70" spans="2:19" x14ac:dyDescent="0.25">
      <c r="B70" s="23"/>
      <c r="C70" s="40"/>
      <c r="D70" s="23"/>
      <c r="E70" s="234"/>
      <c r="F70" s="196" t="str">
        <f t="shared" si="4"/>
        <v/>
      </c>
      <c r="G70" s="49" t="str">
        <f t="shared" si="3"/>
        <v/>
      </c>
      <c r="H70" s="135" t="b">
        <v>0</v>
      </c>
      <c r="I70" s="36"/>
      <c r="J70" s="36"/>
      <c r="K70" s="36"/>
      <c r="Q70"/>
      <c r="R70"/>
      <c r="S70" s="31"/>
    </row>
    <row r="71" spans="2:19" x14ac:dyDescent="0.25">
      <c r="B71" s="23"/>
      <c r="C71" s="40"/>
      <c r="D71" s="23"/>
      <c r="E71" s="234"/>
      <c r="F71" s="196" t="str">
        <f t="shared" si="4"/>
        <v/>
      </c>
      <c r="G71" s="49" t="str">
        <f t="shared" si="3"/>
        <v/>
      </c>
      <c r="H71" s="135" t="b">
        <v>0</v>
      </c>
      <c r="I71" s="36"/>
      <c r="J71" s="36"/>
      <c r="K71" s="36"/>
      <c r="Q71"/>
      <c r="R71"/>
      <c r="S71" s="31"/>
    </row>
    <row r="72" spans="2:19" x14ac:dyDescent="0.25">
      <c r="B72" s="23"/>
      <c r="C72" s="40"/>
      <c r="D72" s="23"/>
      <c r="E72" s="234"/>
      <c r="F72" s="196" t="str">
        <f t="shared" si="4"/>
        <v/>
      </c>
      <c r="G72" s="49" t="str">
        <f t="shared" si="3"/>
        <v/>
      </c>
      <c r="H72" s="135" t="b">
        <v>0</v>
      </c>
      <c r="I72" s="36"/>
      <c r="J72" s="36"/>
      <c r="K72" s="36"/>
      <c r="Q72"/>
      <c r="R72"/>
      <c r="S72" s="31"/>
    </row>
    <row r="73" spans="2:19" x14ac:dyDescent="0.25">
      <c r="B73" s="23"/>
      <c r="C73" s="40"/>
      <c r="D73" s="23"/>
      <c r="E73" s="234"/>
      <c r="F73" s="196" t="str">
        <f t="shared" si="4"/>
        <v/>
      </c>
      <c r="G73" s="49" t="str">
        <f t="shared" si="3"/>
        <v/>
      </c>
      <c r="H73" s="135" t="b">
        <v>0</v>
      </c>
      <c r="I73" s="36"/>
      <c r="J73" s="36"/>
      <c r="K73" s="36"/>
      <c r="Q73"/>
      <c r="R73"/>
      <c r="S73" s="31"/>
    </row>
    <row r="74" spans="2:19" x14ac:dyDescent="0.25">
      <c r="B74" s="23"/>
      <c r="C74" s="40"/>
      <c r="D74" s="23"/>
      <c r="E74" s="234"/>
      <c r="F74" s="196" t="str">
        <f t="shared" si="4"/>
        <v/>
      </c>
      <c r="G74" s="49" t="str">
        <f t="shared" si="3"/>
        <v/>
      </c>
      <c r="H74" s="135" t="b">
        <v>0</v>
      </c>
      <c r="I74" s="36"/>
      <c r="J74" s="36"/>
      <c r="K74" s="36"/>
      <c r="Q74"/>
      <c r="R74"/>
      <c r="S74" s="31"/>
    </row>
    <row r="75" spans="2:19" x14ac:dyDescent="0.25">
      <c r="B75" s="23"/>
      <c r="C75" s="40"/>
      <c r="D75" s="23"/>
      <c r="E75" s="234"/>
      <c r="F75" s="196" t="str">
        <f t="shared" si="4"/>
        <v/>
      </c>
      <c r="G75" s="49" t="str">
        <f t="shared" si="3"/>
        <v/>
      </c>
      <c r="H75" s="135" t="b">
        <v>0</v>
      </c>
      <c r="I75" s="36"/>
      <c r="J75" s="36"/>
      <c r="K75" s="36"/>
      <c r="Q75"/>
      <c r="R75"/>
      <c r="S75" s="31"/>
    </row>
    <row r="76" spans="2:19" x14ac:dyDescent="0.25">
      <c r="B76" s="23"/>
      <c r="C76" s="40"/>
      <c r="D76" s="23"/>
      <c r="E76" s="234"/>
      <c r="F76" s="196" t="str">
        <f t="shared" si="4"/>
        <v/>
      </c>
      <c r="G76" s="49" t="str">
        <f t="shared" si="3"/>
        <v/>
      </c>
      <c r="H76" s="135" t="b">
        <v>0</v>
      </c>
      <c r="I76" s="36"/>
      <c r="J76" s="36"/>
      <c r="K76" s="36"/>
      <c r="Q76"/>
      <c r="R76"/>
      <c r="S76" s="31"/>
    </row>
    <row r="77" spans="2:19" x14ac:dyDescent="0.25">
      <c r="B77" s="23"/>
      <c r="C77" s="40"/>
      <c r="D77" s="23"/>
      <c r="E77" s="234"/>
      <c r="F77" s="196" t="str">
        <f t="shared" si="4"/>
        <v/>
      </c>
      <c r="G77" s="49" t="str">
        <f t="shared" si="3"/>
        <v/>
      </c>
      <c r="H77" s="135" t="b">
        <v>0</v>
      </c>
      <c r="I77" s="36"/>
      <c r="J77" s="36"/>
      <c r="K77" s="36"/>
      <c r="Q77"/>
      <c r="R77"/>
      <c r="S77" s="31"/>
    </row>
    <row r="78" spans="2:19" x14ac:dyDescent="0.25">
      <c r="B78" s="23"/>
      <c r="C78" s="40"/>
      <c r="D78" s="23"/>
      <c r="E78" s="234"/>
      <c r="F78" s="196" t="str">
        <f t="shared" si="4"/>
        <v/>
      </c>
      <c r="G78" s="49" t="str">
        <f t="shared" si="3"/>
        <v/>
      </c>
      <c r="H78" s="135" t="b">
        <v>0</v>
      </c>
      <c r="I78" s="36"/>
      <c r="J78" s="36"/>
      <c r="K78" s="36"/>
      <c r="Q78"/>
      <c r="R78"/>
      <c r="S78" s="31"/>
    </row>
    <row r="79" spans="2:19" x14ac:dyDescent="0.25">
      <c r="B79" s="23"/>
      <c r="C79" s="40"/>
      <c r="D79" s="23"/>
      <c r="E79" s="234"/>
      <c r="F79" s="196" t="str">
        <f t="shared" si="4"/>
        <v/>
      </c>
      <c r="G79" s="49" t="str">
        <f t="shared" si="3"/>
        <v/>
      </c>
      <c r="H79" s="135" t="b">
        <v>0</v>
      </c>
      <c r="I79" s="36"/>
      <c r="J79" s="36"/>
      <c r="K79" s="36"/>
      <c r="Q79"/>
      <c r="R79"/>
      <c r="S79" s="31"/>
    </row>
    <row r="80" spans="2:19" x14ac:dyDescent="0.25">
      <c r="B80" s="23"/>
      <c r="C80" s="40"/>
      <c r="D80" s="23"/>
      <c r="E80" s="234"/>
      <c r="F80" s="196" t="str">
        <f t="shared" si="4"/>
        <v/>
      </c>
      <c r="G80" s="49" t="str">
        <f t="shared" si="3"/>
        <v/>
      </c>
      <c r="H80" s="135" t="b">
        <v>0</v>
      </c>
      <c r="I80" s="36"/>
      <c r="J80" s="36"/>
      <c r="K80" s="36"/>
      <c r="Q80"/>
      <c r="R80"/>
      <c r="S80" s="31"/>
    </row>
    <row r="81" spans="2:19" x14ac:dyDescent="0.25">
      <c r="B81" s="23"/>
      <c r="C81" s="40"/>
      <c r="D81" s="23"/>
      <c r="E81" s="234"/>
      <c r="F81" s="196" t="str">
        <f t="shared" si="4"/>
        <v/>
      </c>
      <c r="G81" s="49" t="str">
        <f t="shared" si="3"/>
        <v/>
      </c>
      <c r="H81" s="135" t="b">
        <v>0</v>
      </c>
      <c r="I81" s="36"/>
      <c r="J81" s="36"/>
      <c r="K81" s="36"/>
      <c r="Q81"/>
      <c r="R81"/>
      <c r="S81" s="31"/>
    </row>
    <row r="82" spans="2:19" x14ac:dyDescent="0.25">
      <c r="B82" s="23"/>
      <c r="C82" s="40"/>
      <c r="D82" s="23"/>
      <c r="E82" s="38"/>
      <c r="F82" s="196" t="str">
        <f t="shared" si="4"/>
        <v/>
      </c>
      <c r="G82" s="49" t="str">
        <f t="shared" ref="G82:G130" si="5">IF(E82="","",G81+E82)</f>
        <v/>
      </c>
      <c r="H82" s="135" t="b">
        <v>0</v>
      </c>
      <c r="I82" s="36"/>
      <c r="J82" s="36"/>
      <c r="K82" s="36"/>
      <c r="Q82"/>
      <c r="R82"/>
      <c r="S82" s="31"/>
    </row>
    <row r="83" spans="2:19" ht="15" customHeight="1" x14ac:dyDescent="0.25">
      <c r="B83" s="23"/>
      <c r="C83" s="40"/>
      <c r="D83" s="23"/>
      <c r="E83" s="38"/>
      <c r="F83" s="196" t="str">
        <f t="shared" si="4"/>
        <v/>
      </c>
      <c r="G83" s="49" t="str">
        <f t="shared" si="5"/>
        <v/>
      </c>
      <c r="H83" s="135" t="b">
        <v>0</v>
      </c>
      <c r="I83" s="36"/>
      <c r="J83" s="36"/>
      <c r="K83" s="36"/>
      <c r="Q83"/>
      <c r="R83"/>
      <c r="S83" s="31"/>
    </row>
    <row r="84" spans="2:19" ht="15" customHeight="1" x14ac:dyDescent="0.25">
      <c r="B84" s="23"/>
      <c r="C84" s="40"/>
      <c r="D84" s="23"/>
      <c r="E84" s="38"/>
      <c r="F84" s="196" t="str">
        <f t="shared" si="4"/>
        <v/>
      </c>
      <c r="G84" s="49" t="str">
        <f t="shared" si="5"/>
        <v/>
      </c>
      <c r="H84" s="135" t="b">
        <v>0</v>
      </c>
      <c r="I84" s="36"/>
      <c r="J84" s="36"/>
      <c r="K84" s="36"/>
      <c r="Q84"/>
      <c r="R84"/>
      <c r="S84" s="31"/>
    </row>
    <row r="85" spans="2:19" ht="15" customHeight="1" x14ac:dyDescent="0.25">
      <c r="B85" s="23"/>
      <c r="C85" s="40"/>
      <c r="D85" s="23"/>
      <c r="E85" s="38"/>
      <c r="F85" s="196" t="str">
        <f t="shared" si="4"/>
        <v/>
      </c>
      <c r="G85" s="49" t="str">
        <f t="shared" si="5"/>
        <v/>
      </c>
      <c r="H85" s="135" t="b">
        <v>0</v>
      </c>
      <c r="I85" s="36"/>
      <c r="J85" s="36"/>
      <c r="K85" s="36"/>
      <c r="Q85" s="31"/>
      <c r="R85" s="31"/>
      <c r="S85" s="31"/>
    </row>
    <row r="86" spans="2:19" ht="15" customHeight="1" x14ac:dyDescent="0.25">
      <c r="B86" s="23"/>
      <c r="C86" s="40"/>
      <c r="D86" s="23"/>
      <c r="E86" s="38"/>
      <c r="F86" s="196" t="str">
        <f t="shared" si="4"/>
        <v/>
      </c>
      <c r="G86" s="49" t="str">
        <f t="shared" si="5"/>
        <v/>
      </c>
      <c r="H86" s="135" t="b">
        <v>0</v>
      </c>
      <c r="I86" s="36"/>
      <c r="J86" s="36"/>
      <c r="K86" s="36"/>
      <c r="Q86" s="31"/>
      <c r="R86" s="31"/>
      <c r="S86" s="31"/>
    </row>
    <row r="87" spans="2:19" ht="15" customHeight="1" x14ac:dyDescent="0.25">
      <c r="B87" s="23"/>
      <c r="C87" s="40"/>
      <c r="D87" s="23"/>
      <c r="E87" s="38"/>
      <c r="F87" s="196" t="str">
        <f t="shared" si="4"/>
        <v/>
      </c>
      <c r="G87" s="49" t="str">
        <f t="shared" si="5"/>
        <v/>
      </c>
      <c r="H87" s="135" t="b">
        <v>0</v>
      </c>
      <c r="I87" s="36"/>
      <c r="J87" s="36"/>
      <c r="K87" s="36"/>
      <c r="Q87" s="31"/>
      <c r="R87" s="31"/>
      <c r="S87" s="31"/>
    </row>
    <row r="88" spans="2:19" ht="15" customHeight="1" x14ac:dyDescent="0.25">
      <c r="B88" s="23"/>
      <c r="C88" s="40"/>
      <c r="D88" s="23"/>
      <c r="E88" s="38"/>
      <c r="F88" s="196" t="str">
        <f t="shared" si="4"/>
        <v/>
      </c>
      <c r="G88" s="49" t="str">
        <f t="shared" si="5"/>
        <v/>
      </c>
      <c r="H88" s="135" t="b">
        <v>0</v>
      </c>
      <c r="I88" s="36"/>
      <c r="J88" s="36"/>
      <c r="K88" s="36"/>
      <c r="Q88" s="31"/>
      <c r="R88" s="31"/>
      <c r="S88" s="31"/>
    </row>
    <row r="89" spans="2:19" ht="15" customHeight="1" x14ac:dyDescent="0.25">
      <c r="B89" s="23"/>
      <c r="C89" s="40"/>
      <c r="D89" s="23"/>
      <c r="E89" s="38"/>
      <c r="F89" s="196" t="str">
        <f t="shared" si="4"/>
        <v/>
      </c>
      <c r="G89" s="49" t="str">
        <f t="shared" si="5"/>
        <v/>
      </c>
      <c r="H89" s="135" t="b">
        <v>0</v>
      </c>
      <c r="I89" s="36"/>
      <c r="J89" s="36"/>
      <c r="K89" s="36"/>
      <c r="Q89" s="31"/>
      <c r="R89" s="31"/>
      <c r="S89" s="31"/>
    </row>
    <row r="90" spans="2:19" ht="15" customHeight="1" x14ac:dyDescent="0.25">
      <c r="B90" s="23"/>
      <c r="C90" s="40"/>
      <c r="D90" s="23"/>
      <c r="E90" s="38"/>
      <c r="F90" s="196" t="str">
        <f t="shared" si="4"/>
        <v/>
      </c>
      <c r="G90" s="49" t="str">
        <f t="shared" si="5"/>
        <v/>
      </c>
      <c r="H90" s="135" t="b">
        <v>0</v>
      </c>
      <c r="I90" s="36"/>
      <c r="J90" s="36"/>
      <c r="K90" s="36"/>
      <c r="Q90" s="31"/>
      <c r="R90" s="31"/>
      <c r="S90" s="31"/>
    </row>
    <row r="91" spans="2:19" ht="15" customHeight="1" x14ac:dyDescent="0.25">
      <c r="B91" s="23"/>
      <c r="C91" s="40"/>
      <c r="D91" s="23"/>
      <c r="E91" s="38"/>
      <c r="F91" s="196" t="str">
        <f t="shared" si="4"/>
        <v/>
      </c>
      <c r="G91" s="49" t="str">
        <f t="shared" si="5"/>
        <v/>
      </c>
      <c r="H91" s="135" t="b">
        <v>0</v>
      </c>
      <c r="I91" s="36"/>
      <c r="J91" s="36"/>
      <c r="K91" s="36"/>
      <c r="Q91" s="31"/>
      <c r="R91" s="31"/>
      <c r="S91" s="31"/>
    </row>
    <row r="92" spans="2:19" ht="15" customHeight="1" x14ac:dyDescent="0.25">
      <c r="B92" s="23"/>
      <c r="C92" s="40"/>
      <c r="D92" s="23"/>
      <c r="E92" s="38"/>
      <c r="F92" s="196" t="str">
        <f t="shared" si="4"/>
        <v/>
      </c>
      <c r="G92" s="49" t="str">
        <f t="shared" si="5"/>
        <v/>
      </c>
      <c r="H92" s="135" t="b">
        <v>0</v>
      </c>
      <c r="I92" s="36"/>
      <c r="J92" s="36"/>
      <c r="K92" s="36"/>
      <c r="Q92" s="31"/>
      <c r="R92" s="31"/>
      <c r="S92" s="31"/>
    </row>
    <row r="93" spans="2:19" ht="15" customHeight="1" x14ac:dyDescent="0.25">
      <c r="B93" s="23"/>
      <c r="C93" s="40"/>
      <c r="D93" s="23"/>
      <c r="E93" s="38"/>
      <c r="F93" s="196" t="str">
        <f t="shared" si="4"/>
        <v/>
      </c>
      <c r="G93" s="49" t="str">
        <f t="shared" si="5"/>
        <v/>
      </c>
      <c r="H93" s="135" t="b">
        <v>0</v>
      </c>
      <c r="I93" s="36"/>
      <c r="J93" s="36"/>
      <c r="K93" s="36"/>
      <c r="Q93" s="31"/>
      <c r="R93" s="31"/>
      <c r="S93" s="31"/>
    </row>
    <row r="94" spans="2:19" ht="15" customHeight="1" x14ac:dyDescent="0.25">
      <c r="B94" s="23"/>
      <c r="C94" s="40"/>
      <c r="D94" s="23"/>
      <c r="E94" s="38"/>
      <c r="F94" s="196" t="str">
        <f t="shared" si="4"/>
        <v/>
      </c>
      <c r="G94" s="49" t="str">
        <f t="shared" si="5"/>
        <v/>
      </c>
      <c r="H94" s="135" t="b">
        <v>0</v>
      </c>
      <c r="I94" s="36"/>
      <c r="J94" s="36"/>
      <c r="K94" s="36"/>
      <c r="Q94" s="31"/>
      <c r="R94" s="31"/>
      <c r="S94" s="31"/>
    </row>
    <row r="95" spans="2:19" ht="15" customHeight="1" x14ac:dyDescent="0.25">
      <c r="B95" s="23"/>
      <c r="C95" s="40"/>
      <c r="D95" s="23"/>
      <c r="E95" s="38"/>
      <c r="F95" s="196" t="str">
        <f t="shared" si="4"/>
        <v/>
      </c>
      <c r="G95" s="49" t="str">
        <f t="shared" si="5"/>
        <v/>
      </c>
      <c r="H95" s="135" t="b">
        <v>0</v>
      </c>
      <c r="I95" s="36"/>
      <c r="J95" s="36"/>
      <c r="K95" s="36"/>
      <c r="Q95" s="31"/>
      <c r="R95" s="31"/>
      <c r="S95" s="31"/>
    </row>
    <row r="96" spans="2:19" ht="15" customHeight="1" x14ac:dyDescent="0.25">
      <c r="B96" s="23"/>
      <c r="C96" s="40"/>
      <c r="D96" s="23"/>
      <c r="E96" s="38"/>
      <c r="F96" s="196" t="str">
        <f t="shared" si="4"/>
        <v/>
      </c>
      <c r="G96" s="49" t="str">
        <f t="shared" si="5"/>
        <v/>
      </c>
      <c r="H96" s="135" t="b">
        <v>0</v>
      </c>
      <c r="I96" s="36"/>
      <c r="J96" s="36"/>
      <c r="K96" s="36"/>
      <c r="Q96" s="31"/>
      <c r="R96" s="31"/>
      <c r="S96" s="31"/>
    </row>
    <row r="97" spans="2:19" ht="15" customHeight="1" x14ac:dyDescent="0.25">
      <c r="B97" s="23"/>
      <c r="C97" s="40"/>
      <c r="D97" s="23"/>
      <c r="E97" s="38"/>
      <c r="F97" s="196" t="str">
        <f t="shared" si="4"/>
        <v/>
      </c>
      <c r="G97" s="49" t="str">
        <f t="shared" si="5"/>
        <v/>
      </c>
      <c r="H97" s="135" t="b">
        <v>0</v>
      </c>
      <c r="I97" s="36"/>
      <c r="J97" s="36"/>
      <c r="K97" s="36"/>
      <c r="Q97" s="31"/>
      <c r="R97" s="31"/>
      <c r="S97" s="31"/>
    </row>
    <row r="98" spans="2:19" ht="15" customHeight="1" x14ac:dyDescent="0.25">
      <c r="B98" s="23"/>
      <c r="C98" s="40"/>
      <c r="D98" s="23"/>
      <c r="E98" s="38"/>
      <c r="F98" s="196" t="str">
        <f t="shared" si="4"/>
        <v/>
      </c>
      <c r="G98" s="49" t="str">
        <f t="shared" si="5"/>
        <v/>
      </c>
      <c r="H98" s="135" t="b">
        <v>0</v>
      </c>
      <c r="I98" s="36"/>
      <c r="J98" s="36"/>
      <c r="K98" s="36"/>
      <c r="Q98" s="31"/>
      <c r="R98" s="31"/>
      <c r="S98" s="31"/>
    </row>
    <row r="99" spans="2:19" ht="15" customHeight="1" x14ac:dyDescent="0.25">
      <c r="B99" s="23"/>
      <c r="C99" s="40"/>
      <c r="D99" s="23"/>
      <c r="E99" s="38"/>
      <c r="F99" s="196" t="str">
        <f t="shared" si="4"/>
        <v/>
      </c>
      <c r="G99" s="49" t="str">
        <f t="shared" si="5"/>
        <v/>
      </c>
      <c r="H99" s="135" t="b">
        <v>0</v>
      </c>
      <c r="I99" s="36"/>
      <c r="J99" s="36"/>
      <c r="K99" s="36"/>
      <c r="Q99" s="31"/>
      <c r="R99" s="31"/>
      <c r="S99" s="31"/>
    </row>
    <row r="100" spans="2:19" ht="15" customHeight="1" x14ac:dyDescent="0.25">
      <c r="B100" s="23"/>
      <c r="C100" s="40"/>
      <c r="D100" s="23"/>
      <c r="E100" s="38"/>
      <c r="F100" s="196" t="str">
        <f t="shared" si="4"/>
        <v/>
      </c>
      <c r="G100" s="49" t="str">
        <f t="shared" si="5"/>
        <v/>
      </c>
      <c r="H100" s="135" t="b">
        <v>0</v>
      </c>
      <c r="I100" s="36"/>
      <c r="J100" s="36"/>
      <c r="K100" s="36"/>
      <c r="Q100" s="31"/>
      <c r="R100" s="31"/>
      <c r="S100" s="31"/>
    </row>
    <row r="101" spans="2:19" ht="15" customHeight="1" x14ac:dyDescent="0.25">
      <c r="B101" s="23"/>
      <c r="C101" s="40"/>
      <c r="D101" s="23"/>
      <c r="E101" s="38"/>
      <c r="F101" s="196" t="str">
        <f t="shared" si="4"/>
        <v/>
      </c>
      <c r="G101" s="49" t="str">
        <f t="shared" si="5"/>
        <v/>
      </c>
      <c r="H101" s="135" t="b">
        <v>0</v>
      </c>
      <c r="I101" s="36"/>
      <c r="J101" s="36"/>
      <c r="K101" s="36"/>
      <c r="Q101" s="31"/>
      <c r="R101" s="31"/>
      <c r="S101" s="31"/>
    </row>
    <row r="102" spans="2:19" ht="15" customHeight="1" x14ac:dyDescent="0.25">
      <c r="B102" s="23"/>
      <c r="C102" s="40"/>
      <c r="D102" s="23"/>
      <c r="E102" s="38"/>
      <c r="F102" s="196" t="str">
        <f t="shared" si="4"/>
        <v/>
      </c>
      <c r="G102" s="49" t="str">
        <f t="shared" si="5"/>
        <v/>
      </c>
      <c r="H102" s="135" t="b">
        <v>0</v>
      </c>
      <c r="I102" s="36"/>
      <c r="J102" s="36"/>
      <c r="K102" s="36"/>
      <c r="Q102" s="31"/>
      <c r="R102" s="31"/>
      <c r="S102" s="31"/>
    </row>
    <row r="103" spans="2:19" ht="15" customHeight="1" x14ac:dyDescent="0.25">
      <c r="B103" s="23"/>
      <c r="C103" s="40"/>
      <c r="D103" s="23"/>
      <c r="E103" s="38"/>
      <c r="F103" s="196" t="str">
        <f t="shared" si="4"/>
        <v/>
      </c>
      <c r="G103" s="49" t="str">
        <f t="shared" si="5"/>
        <v/>
      </c>
      <c r="H103" s="135" t="b">
        <v>0</v>
      </c>
      <c r="I103" s="36"/>
      <c r="J103" s="36"/>
      <c r="K103" s="36"/>
      <c r="Q103" s="31"/>
      <c r="R103" s="31"/>
      <c r="S103" s="31"/>
    </row>
    <row r="104" spans="2:19" ht="15" customHeight="1" x14ac:dyDescent="0.25">
      <c r="B104" s="23"/>
      <c r="C104" s="40"/>
      <c r="D104" s="23"/>
      <c r="E104" s="38"/>
      <c r="F104" s="196" t="str">
        <f t="shared" si="4"/>
        <v/>
      </c>
      <c r="G104" s="49" t="str">
        <f t="shared" si="5"/>
        <v/>
      </c>
      <c r="H104" s="135" t="b">
        <v>0</v>
      </c>
      <c r="I104" s="36"/>
      <c r="J104" s="36"/>
      <c r="K104" s="36"/>
      <c r="Q104" s="31"/>
      <c r="R104" s="31"/>
      <c r="S104" s="31"/>
    </row>
    <row r="105" spans="2:19" ht="15" customHeight="1" x14ac:dyDescent="0.25">
      <c r="B105" s="23"/>
      <c r="C105" s="40"/>
      <c r="D105" s="23"/>
      <c r="E105" s="38"/>
      <c r="F105" s="196" t="str">
        <f t="shared" si="4"/>
        <v/>
      </c>
      <c r="G105" s="49" t="str">
        <f t="shared" si="5"/>
        <v/>
      </c>
      <c r="H105" s="135" t="b">
        <v>0</v>
      </c>
      <c r="I105" s="36"/>
      <c r="J105" s="36"/>
      <c r="K105" s="36"/>
      <c r="Q105" s="31"/>
      <c r="R105" s="31"/>
      <c r="S105" s="31"/>
    </row>
    <row r="106" spans="2:19" ht="15" customHeight="1" x14ac:dyDescent="0.25">
      <c r="B106" s="23"/>
      <c r="C106" s="40"/>
      <c r="D106" s="23"/>
      <c r="E106" s="38"/>
      <c r="F106" s="196" t="str">
        <f t="shared" si="4"/>
        <v/>
      </c>
      <c r="G106" s="49" t="str">
        <f t="shared" si="5"/>
        <v/>
      </c>
      <c r="H106" s="135" t="b">
        <v>0</v>
      </c>
      <c r="I106" s="36"/>
      <c r="J106" s="36"/>
      <c r="K106" s="36"/>
      <c r="Q106" s="31"/>
      <c r="R106" s="31"/>
      <c r="S106" s="31"/>
    </row>
    <row r="107" spans="2:19" ht="15" customHeight="1" x14ac:dyDescent="0.25">
      <c r="B107" s="23"/>
      <c r="C107" s="40"/>
      <c r="D107" s="23"/>
      <c r="E107" s="38"/>
      <c r="F107" s="196" t="str">
        <f t="shared" si="4"/>
        <v/>
      </c>
      <c r="G107" s="49" t="str">
        <f t="shared" si="5"/>
        <v/>
      </c>
      <c r="H107" s="135" t="b">
        <v>0</v>
      </c>
      <c r="I107" s="36"/>
      <c r="J107" s="36"/>
      <c r="K107" s="36"/>
      <c r="Q107" s="31"/>
      <c r="R107" s="31"/>
      <c r="S107" s="31"/>
    </row>
    <row r="108" spans="2:19" ht="15" customHeight="1" x14ac:dyDescent="0.25">
      <c r="B108" s="23"/>
      <c r="C108" s="40"/>
      <c r="D108" s="23"/>
      <c r="E108" s="38"/>
      <c r="F108" s="196" t="str">
        <f t="shared" si="4"/>
        <v/>
      </c>
      <c r="G108" s="49" t="str">
        <f t="shared" si="5"/>
        <v/>
      </c>
      <c r="H108" s="135" t="b">
        <v>0</v>
      </c>
      <c r="I108" s="36"/>
      <c r="J108" s="36"/>
      <c r="K108" s="36"/>
      <c r="Q108" s="31"/>
      <c r="R108" s="31"/>
      <c r="S108" s="31"/>
    </row>
    <row r="109" spans="2:19" ht="15" customHeight="1" x14ac:dyDescent="0.25">
      <c r="B109" s="23"/>
      <c r="C109" s="40"/>
      <c r="D109" s="23"/>
      <c r="E109" s="38"/>
      <c r="F109" s="196" t="str">
        <f t="shared" si="4"/>
        <v/>
      </c>
      <c r="G109" s="49" t="str">
        <f t="shared" si="5"/>
        <v/>
      </c>
      <c r="H109" s="135" t="b">
        <v>0</v>
      </c>
      <c r="I109" s="36"/>
      <c r="J109" s="36"/>
      <c r="K109" s="36"/>
      <c r="Q109" s="31"/>
      <c r="R109" s="31"/>
      <c r="S109" s="31"/>
    </row>
    <row r="110" spans="2:19" ht="15" customHeight="1" x14ac:dyDescent="0.25">
      <c r="B110" s="23"/>
      <c r="C110" s="40"/>
      <c r="D110" s="23"/>
      <c r="E110" s="38"/>
      <c r="F110" s="196" t="str">
        <f t="shared" si="4"/>
        <v/>
      </c>
      <c r="G110" s="49" t="str">
        <f t="shared" si="5"/>
        <v/>
      </c>
      <c r="H110" s="135" t="b">
        <v>0</v>
      </c>
      <c r="I110" s="36"/>
      <c r="J110" s="36"/>
      <c r="K110" s="36"/>
      <c r="Q110" s="31"/>
      <c r="R110" s="31"/>
      <c r="S110" s="31"/>
    </row>
    <row r="111" spans="2:19" ht="15" customHeight="1" x14ac:dyDescent="0.25">
      <c r="B111" s="23"/>
      <c r="C111" s="40"/>
      <c r="D111" s="23"/>
      <c r="E111" s="38"/>
      <c r="F111" s="196" t="str">
        <f t="shared" si="4"/>
        <v/>
      </c>
      <c r="G111" s="49" t="str">
        <f t="shared" si="5"/>
        <v/>
      </c>
      <c r="H111" s="135" t="b">
        <v>0</v>
      </c>
      <c r="I111" s="36"/>
      <c r="J111" s="36"/>
      <c r="K111" s="36"/>
      <c r="Q111" s="31"/>
      <c r="R111" s="31"/>
      <c r="S111" s="31"/>
    </row>
    <row r="112" spans="2:19" ht="15" customHeight="1" x14ac:dyDescent="0.25">
      <c r="B112" s="23"/>
      <c r="C112" s="40"/>
      <c r="D112" s="23"/>
      <c r="E112" s="38"/>
      <c r="F112" s="196" t="str">
        <f t="shared" si="4"/>
        <v/>
      </c>
      <c r="G112" s="49" t="str">
        <f t="shared" si="5"/>
        <v/>
      </c>
      <c r="H112" s="135" t="b">
        <v>0</v>
      </c>
      <c r="I112" s="36"/>
      <c r="J112" s="36"/>
      <c r="K112" s="36"/>
      <c r="Q112" s="31"/>
      <c r="R112" s="31"/>
      <c r="S112" s="31"/>
    </row>
    <row r="113" spans="2:19" ht="15" customHeight="1" x14ac:dyDescent="0.25">
      <c r="B113" s="23"/>
      <c r="C113" s="40"/>
      <c r="D113" s="23"/>
      <c r="E113" s="38"/>
      <c r="F113" s="196" t="str">
        <f t="shared" si="4"/>
        <v/>
      </c>
      <c r="G113" s="49" t="str">
        <f t="shared" si="5"/>
        <v/>
      </c>
      <c r="H113" s="135" t="b">
        <v>0</v>
      </c>
      <c r="I113" s="36"/>
      <c r="J113" s="36"/>
      <c r="K113" s="36"/>
      <c r="Q113" s="31"/>
      <c r="R113" s="31"/>
      <c r="S113" s="31"/>
    </row>
    <row r="114" spans="2:19" ht="15" customHeight="1" x14ac:dyDescent="0.25">
      <c r="B114" s="23"/>
      <c r="C114" s="40"/>
      <c r="D114" s="23"/>
      <c r="E114" s="38"/>
      <c r="F114" s="196" t="str">
        <f t="shared" si="4"/>
        <v/>
      </c>
      <c r="G114" s="49" t="str">
        <f t="shared" si="5"/>
        <v/>
      </c>
      <c r="H114" s="135" t="b">
        <v>0</v>
      </c>
      <c r="I114" s="36"/>
      <c r="J114" s="36"/>
      <c r="K114" s="36"/>
      <c r="Q114" s="31"/>
      <c r="R114" s="31"/>
      <c r="S114" s="31"/>
    </row>
    <row r="115" spans="2:19" ht="15" customHeight="1" x14ac:dyDescent="0.25">
      <c r="B115" s="23"/>
      <c r="C115" s="40"/>
      <c r="D115" s="23"/>
      <c r="E115" s="38"/>
      <c r="F115" s="196" t="str">
        <f t="shared" si="4"/>
        <v/>
      </c>
      <c r="G115" s="49" t="str">
        <f t="shared" si="5"/>
        <v/>
      </c>
      <c r="H115" s="135" t="b">
        <v>0</v>
      </c>
      <c r="I115" s="36"/>
      <c r="J115" s="36"/>
      <c r="K115" s="36"/>
      <c r="Q115" s="31"/>
      <c r="R115" s="31"/>
      <c r="S115" s="31"/>
    </row>
    <row r="116" spans="2:19" ht="15" customHeight="1" x14ac:dyDescent="0.25">
      <c r="B116" s="23"/>
      <c r="C116" s="40"/>
      <c r="D116" s="23"/>
      <c r="E116" s="38"/>
      <c r="F116" s="196" t="str">
        <f t="shared" si="4"/>
        <v/>
      </c>
      <c r="G116" s="49" t="str">
        <f t="shared" si="5"/>
        <v/>
      </c>
      <c r="H116" s="135" t="b">
        <v>0</v>
      </c>
      <c r="I116" s="36"/>
      <c r="J116" s="36"/>
      <c r="K116" s="36"/>
      <c r="Q116" s="31"/>
      <c r="R116" s="31"/>
      <c r="S116" s="31"/>
    </row>
    <row r="117" spans="2:19" ht="15" customHeight="1" x14ac:dyDescent="0.25">
      <c r="B117" s="23"/>
      <c r="C117" s="40"/>
      <c r="D117" s="23"/>
      <c r="E117" s="38"/>
      <c r="F117" s="196" t="str">
        <f t="shared" si="4"/>
        <v/>
      </c>
      <c r="G117" s="49" t="str">
        <f t="shared" si="5"/>
        <v/>
      </c>
      <c r="H117" s="135" t="b">
        <v>0</v>
      </c>
      <c r="I117" s="36"/>
      <c r="J117" s="36"/>
      <c r="K117" s="36"/>
      <c r="Q117" s="31"/>
      <c r="R117" s="31"/>
      <c r="S117" s="31"/>
    </row>
    <row r="118" spans="2:19" ht="15" customHeight="1" x14ac:dyDescent="0.25">
      <c r="B118" s="23"/>
      <c r="C118" s="40"/>
      <c r="D118" s="23"/>
      <c r="E118" s="38"/>
      <c r="F118" s="196" t="str">
        <f t="shared" si="4"/>
        <v/>
      </c>
      <c r="G118" s="49" t="str">
        <f t="shared" si="5"/>
        <v/>
      </c>
      <c r="H118" s="135" t="b">
        <v>0</v>
      </c>
      <c r="I118" s="36"/>
      <c r="J118" s="36"/>
      <c r="K118" s="36"/>
      <c r="Q118" s="31"/>
      <c r="R118" s="31"/>
      <c r="S118" s="31"/>
    </row>
    <row r="119" spans="2:19" ht="15" customHeight="1" x14ac:dyDescent="0.25">
      <c r="B119" s="23"/>
      <c r="C119" s="40"/>
      <c r="D119" s="23"/>
      <c r="E119" s="38"/>
      <c r="F119" s="196" t="str">
        <f t="shared" si="4"/>
        <v/>
      </c>
      <c r="G119" s="49" t="str">
        <f t="shared" si="5"/>
        <v/>
      </c>
      <c r="H119" s="135" t="b">
        <v>0</v>
      </c>
      <c r="I119" s="36"/>
      <c r="J119" s="36"/>
      <c r="K119" s="36"/>
      <c r="Q119" s="31"/>
      <c r="R119" s="31"/>
      <c r="S119" s="31"/>
    </row>
    <row r="120" spans="2:19" ht="15" customHeight="1" x14ac:dyDescent="0.25">
      <c r="B120" s="23"/>
      <c r="C120" s="40"/>
      <c r="D120" s="23"/>
      <c r="E120" s="38"/>
      <c r="F120" s="196" t="str">
        <f t="shared" si="4"/>
        <v/>
      </c>
      <c r="G120" s="49" t="str">
        <f t="shared" si="5"/>
        <v/>
      </c>
      <c r="H120" s="135" t="b">
        <v>0</v>
      </c>
      <c r="I120" s="36"/>
      <c r="J120" s="36"/>
      <c r="K120" s="36"/>
      <c r="Q120" s="31"/>
      <c r="R120" s="31"/>
      <c r="S120" s="31"/>
    </row>
    <row r="121" spans="2:19" ht="15" customHeight="1" x14ac:dyDescent="0.25">
      <c r="B121" s="23"/>
      <c r="C121" s="40"/>
      <c r="D121" s="23"/>
      <c r="E121" s="38"/>
      <c r="F121" s="196" t="str">
        <f t="shared" si="4"/>
        <v/>
      </c>
      <c r="G121" s="49" t="str">
        <f t="shared" si="5"/>
        <v/>
      </c>
      <c r="H121" s="135" t="b">
        <v>0</v>
      </c>
      <c r="I121" s="36"/>
      <c r="J121" s="36"/>
      <c r="K121" s="36"/>
      <c r="Q121" s="31"/>
      <c r="R121" s="31"/>
      <c r="S121" s="31"/>
    </row>
    <row r="122" spans="2:19" ht="15" customHeight="1" x14ac:dyDescent="0.25">
      <c r="B122" s="23"/>
      <c r="C122" s="40"/>
      <c r="D122" s="23"/>
      <c r="E122" s="38"/>
      <c r="F122" s="196" t="str">
        <f t="shared" si="4"/>
        <v/>
      </c>
      <c r="G122" s="49" t="str">
        <f t="shared" si="5"/>
        <v/>
      </c>
      <c r="H122" s="135" t="b">
        <v>0</v>
      </c>
      <c r="I122" s="36"/>
      <c r="J122" s="36"/>
      <c r="K122" s="36"/>
      <c r="Q122" s="31"/>
      <c r="R122" s="31"/>
      <c r="S122" s="31"/>
    </row>
    <row r="123" spans="2:19" ht="15" customHeight="1" x14ac:dyDescent="0.25">
      <c r="B123" s="23"/>
      <c r="C123" s="40"/>
      <c r="D123" s="23"/>
      <c r="E123" s="38"/>
      <c r="F123" s="196" t="str">
        <f t="shared" si="4"/>
        <v/>
      </c>
      <c r="G123" s="49" t="str">
        <f t="shared" si="5"/>
        <v/>
      </c>
      <c r="H123" s="135" t="b">
        <v>0</v>
      </c>
      <c r="I123" s="36"/>
      <c r="J123" s="36"/>
      <c r="K123" s="36"/>
      <c r="Q123" s="31"/>
      <c r="R123" s="31"/>
      <c r="S123" s="31"/>
    </row>
    <row r="124" spans="2:19" ht="15" customHeight="1" x14ac:dyDescent="0.25">
      <c r="B124" s="23"/>
      <c r="C124" s="40"/>
      <c r="D124" s="23"/>
      <c r="E124" s="38"/>
      <c r="F124" s="196" t="str">
        <f t="shared" si="4"/>
        <v/>
      </c>
      <c r="G124" s="49" t="str">
        <f t="shared" si="5"/>
        <v/>
      </c>
      <c r="H124" s="135" t="b">
        <v>0</v>
      </c>
      <c r="I124" s="36"/>
      <c r="J124" s="36"/>
      <c r="K124" s="36"/>
      <c r="Q124" s="31"/>
      <c r="R124" s="31"/>
      <c r="S124" s="31"/>
    </row>
    <row r="125" spans="2:19" ht="15" customHeight="1" x14ac:dyDescent="0.25">
      <c r="B125" s="23"/>
      <c r="C125" s="40"/>
      <c r="D125" s="23"/>
      <c r="E125" s="38"/>
      <c r="F125" s="196" t="str">
        <f t="shared" si="4"/>
        <v/>
      </c>
      <c r="G125" s="49" t="str">
        <f t="shared" si="5"/>
        <v/>
      </c>
      <c r="H125" s="135" t="b">
        <v>0</v>
      </c>
      <c r="I125" s="36"/>
      <c r="J125" s="36"/>
      <c r="K125" s="36"/>
      <c r="Q125" s="31"/>
      <c r="R125" s="31"/>
      <c r="S125" s="31"/>
    </row>
    <row r="126" spans="2:19" ht="15" customHeight="1" x14ac:dyDescent="0.25">
      <c r="B126" s="23"/>
      <c r="C126" s="40"/>
      <c r="D126" s="23"/>
      <c r="E126" s="38"/>
      <c r="F126" s="196" t="str">
        <f t="shared" si="4"/>
        <v/>
      </c>
      <c r="G126" s="49" t="str">
        <f t="shared" si="5"/>
        <v/>
      </c>
      <c r="H126" s="135" t="b">
        <v>0</v>
      </c>
      <c r="I126" s="36"/>
      <c r="J126" s="36"/>
      <c r="K126" s="36"/>
      <c r="Q126" s="31"/>
      <c r="R126" s="31"/>
      <c r="S126" s="31"/>
    </row>
    <row r="127" spans="2:19" ht="15" customHeight="1" x14ac:dyDescent="0.25">
      <c r="B127" s="23"/>
      <c r="C127" s="40"/>
      <c r="D127" s="23"/>
      <c r="E127" s="38"/>
      <c r="F127" s="196" t="str">
        <f t="shared" si="4"/>
        <v/>
      </c>
      <c r="G127" s="49" t="str">
        <f t="shared" si="5"/>
        <v/>
      </c>
      <c r="H127" s="135" t="b">
        <v>0</v>
      </c>
      <c r="I127" s="36"/>
      <c r="J127" s="36"/>
      <c r="K127" s="36"/>
      <c r="Q127" s="31"/>
      <c r="R127" s="31"/>
      <c r="S127" s="31"/>
    </row>
    <row r="128" spans="2:19" ht="15" customHeight="1" x14ac:dyDescent="0.25">
      <c r="B128" s="23"/>
      <c r="C128" s="40"/>
      <c r="D128" s="23"/>
      <c r="E128" s="38"/>
      <c r="F128" s="196" t="str">
        <f t="shared" si="4"/>
        <v/>
      </c>
      <c r="G128" s="49" t="str">
        <f t="shared" si="5"/>
        <v/>
      </c>
      <c r="H128" s="135" t="b">
        <v>0</v>
      </c>
      <c r="I128" s="36"/>
      <c r="J128" s="36"/>
      <c r="K128" s="36"/>
      <c r="Q128" s="31"/>
      <c r="R128" s="31"/>
      <c r="S128" s="31"/>
    </row>
    <row r="129" spans="2:19" ht="15" customHeight="1" x14ac:dyDescent="0.25">
      <c r="B129" s="23"/>
      <c r="C129" s="40"/>
      <c r="D129" s="23"/>
      <c r="E129" s="38"/>
      <c r="F129" s="196" t="str">
        <f t="shared" si="4"/>
        <v/>
      </c>
      <c r="G129" s="49" t="str">
        <f t="shared" si="5"/>
        <v/>
      </c>
      <c r="H129" s="135" t="b">
        <v>0</v>
      </c>
      <c r="I129" s="36"/>
      <c r="J129" s="36"/>
      <c r="K129" s="36"/>
      <c r="Q129" s="31"/>
      <c r="R129" s="31"/>
      <c r="S129" s="31"/>
    </row>
    <row r="130" spans="2:19" ht="15" customHeight="1" x14ac:dyDescent="0.25">
      <c r="B130" s="23"/>
      <c r="C130" s="40"/>
      <c r="D130" s="23"/>
      <c r="E130" s="38"/>
      <c r="F130" s="196" t="str">
        <f t="shared" si="4"/>
        <v/>
      </c>
      <c r="G130" s="49" t="str">
        <f t="shared" si="5"/>
        <v/>
      </c>
      <c r="H130" s="135" t="b">
        <v>0</v>
      </c>
      <c r="I130" s="36"/>
      <c r="J130" s="36"/>
      <c r="K130" s="36"/>
      <c r="Q130" s="31"/>
      <c r="R130" s="31"/>
      <c r="S130" s="31"/>
    </row>
  </sheetData>
  <sheetProtection pivotTables="0"/>
  <mergeCells count="5">
    <mergeCell ref="B2:H2"/>
    <mergeCell ref="Q2:R2"/>
    <mergeCell ref="N9:O9"/>
    <mergeCell ref="Q9:R9"/>
    <mergeCell ref="T9:U9"/>
  </mergeCells>
  <dataValidations count="1">
    <dataValidation type="list" allowBlank="1" showInputMessage="1" showErrorMessage="1" sqref="B5:B130" xr:uid="{00000000-0002-0000-0B00-000000000000}">
      <formula1>$N$12:$N$25</formula1>
    </dataValidation>
  </dataValidation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6" name="Button 1">
              <controlPr defaultSize="0" print="0" autoFill="0" autoPict="0" macro="[0]!DévTCD">
                <anchor moveWithCells="1" sizeWithCells="1">
                  <from>
                    <xdr:col>16</xdr:col>
                    <xdr:colOff>2743200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7" name="Button 2">
              <controlPr defaultSize="0" print="0" autoFill="0" autoPict="0" macro="[0]!RedTCD">
                <anchor moveWithCells="1" sizeWithCells="1">
                  <from>
                    <xdr:col>16</xdr:col>
                    <xdr:colOff>2752725</xdr:colOff>
                    <xdr:row>5</xdr:row>
                    <xdr:rowOff>19050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8" name="Button 3">
              <controlPr defaultSize="0" print="0" autoFill="0" autoPict="0" macro="[0]!MAJTCD2">
                <anchor moveWithCells="1" siz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1257300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9" name="Check Box 4">
              <controlPr defaultSize="0" autoFill="0" autoLine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161925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10" name="Check Box 5">
              <controlPr defaultSize="0" autoFill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161925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11" name="Check Box 6">
              <controlPr defaultSize="0" autoFill="0" autoLine="0" autoPict="0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161925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2" name="Check Box 7">
              <controlPr defaultSize="0" autoFill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38100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3" name="Check Box 8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38100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4" name="Check Box 9">
              <controlPr defaultSize="0" autoFill="0" autoLine="0" autoPict="0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38100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5" name="Check Box 10">
              <controlPr defaultSize="0" autoFill="0" autoLine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38100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6" name="Check Box 11">
              <controlPr defaultSize="0" autoFill="0" autoLine="0" autoPict="0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38100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7" name="Check Box 12">
              <controlPr defaultSize="0" autoFill="0" autoLine="0" autoPict="0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38100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8" name="Check Box 13">
              <controlPr defaultSize="0" autoFill="0" autoLine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38100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9" name="Check Box 14">
              <controlPr defaultSize="0" autoFill="0" autoLine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38100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20" name="Check Box 15">
              <controlPr defaultSize="0" autoFill="0" autoLine="0" autoPict="0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38100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21" name="Check Box 16">
              <controlPr defaultSize="0" autoFill="0" autoLine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38100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2" name="Check Box 17">
              <controlPr defaultSize="0" autoFill="0" autoLine="0" autoPict="0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38100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3" name="Check Box 18">
              <controlPr defaultSize="0" autoFill="0" autoLine="0" autoPict="0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38100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4" name="Check Box 19">
              <controlPr defaultSize="0" autoFill="0" autoLine="0" autoPict="0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38100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5" name="Check Box 20">
              <controlPr defaultSize="0" autoFill="0" autoLine="0" autoPict="0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38100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6" name="Check Box 21">
              <controlPr defaultSize="0" autoFill="0" autoLine="0" autoPict="0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38100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7" name="Check Box 22">
              <controlPr defaultSize="0" autoFill="0" autoLine="0" autoPict="0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38100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8" name="Check Box 23">
              <controlPr defaultSize="0" autoFill="0" autoLine="0" autoPict="0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38100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9" name="Check Box 24">
              <controlPr defaultSize="0" autoFill="0" autoLine="0" autoPict="0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38100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30" name="Check Box 25">
              <controlPr defaultSize="0" autoFill="0" autoLine="0" autoPict="0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38100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31" name="Check Box 26">
              <controlPr defaultSize="0" autoFill="0" autoLine="0" autoPict="0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2" name="Check Box 27">
              <controlPr defaultSize="0" autoFill="0" autoLine="0" autoPict="0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38100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3" name="Check Box 28">
              <controlPr defaultSize="0" autoFill="0" autoLine="0" autoPict="0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38100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4" name="Check Box 29">
              <controlPr defaultSize="0" autoFill="0" autoLine="0" autoPict="0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38100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5" name="Check Box 30">
              <controlPr defaultSize="0" autoFill="0" autoLine="0" autoPict="0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6" name="Check Box 31">
              <controlPr defaultSize="0" autoFill="0" autoLine="0" autoPict="0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38100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7" name="Check Box 32">
              <controlPr defaultSize="0" autoFill="0" autoLine="0" autoPict="0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38100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8" name="Check Box 33">
              <controlPr defaultSize="0" autoFill="0" autoLine="0" autoPict="0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38100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9" name="Check Box 34">
              <controlPr defaultSize="0" autoFill="0" autoLine="0" autoPict="0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38100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40" name="Check Box 35">
              <controlPr defaultSize="0" autoFill="0" autoLine="0" autoPict="0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38100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41" name="Check Box 36">
              <controlPr defaultSize="0" autoFill="0" autoLine="0" autoPict="0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38100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9" r:id="rId42" name="Check Box 37">
              <controlPr defaultSize="0" autoFill="0" autoLine="0" autoPict="0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38100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0" r:id="rId43" name="Check Box 38">
              <controlPr defaultSize="0" autoFill="0" autoLine="0" autoPict="0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38100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1" r:id="rId44" name="Check Box 39">
              <controlPr defaultSize="0" autoFill="0" autoLine="0" autoPict="0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38100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2" r:id="rId45" name="Check Box 40">
              <controlPr defaultSize="0" autoFill="0" autoLine="0" autoPict="0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38100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3" r:id="rId46" name="Check Box 41">
              <controlPr defaultSize="0" autoFill="0" autoLine="0" autoPict="0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38100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4" r:id="rId47" name="Check Box 42">
              <controlPr defaultSize="0" autoFill="0" autoLine="0" autoPict="0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38100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5" r:id="rId48" name="Check Box 43">
              <controlPr defaultSize="0" autoFill="0" autoLine="0" autoPict="0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38100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6" r:id="rId49" name="Check Box 44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38100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7" r:id="rId50" name="Check Box 45">
              <controlPr defaultSize="0" autoFill="0" autoLine="0" autoPict="0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38100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8" r:id="rId51" name="Check Box 46">
              <controlPr defaultSize="0" autoFill="0" autoLine="0" autoPict="0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38100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9" r:id="rId52" name="Check Box 47">
              <controlPr defaultSize="0" autoFill="0" autoLine="0" autoPict="0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38100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0" r:id="rId53" name="Check Box 48">
              <controlPr defaultSize="0" autoFill="0" autoLine="0" autoPict="0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38100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1" r:id="rId54" name="Check Box 49">
              <controlPr defaultSize="0" autoFill="0" autoLine="0" autoPict="0">
                <anchor moveWithCells="1">
                  <from>
                    <xdr:col>7</xdr:col>
                    <xdr:colOff>0</xdr:colOff>
                    <xdr:row>49</xdr:row>
                    <xdr:rowOff>0</xdr:rowOff>
                  </from>
                  <to>
                    <xdr:col>8</xdr:col>
                    <xdr:colOff>38100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2" r:id="rId55" name="Check Box 50">
              <controlPr defaultSize="0" autoFill="0" autoLine="0" autoPict="0">
                <anchor moveWithCells="1">
                  <from>
                    <xdr:col>7</xdr:col>
                    <xdr:colOff>0</xdr:colOff>
                    <xdr:row>50</xdr:row>
                    <xdr:rowOff>0</xdr:rowOff>
                  </from>
                  <to>
                    <xdr:col>8</xdr:col>
                    <xdr:colOff>38100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3" r:id="rId56" name="Check Box 51">
              <controlPr defaultSize="0" autoFill="0" autoLine="0" autoPict="0">
                <anchor moveWithCells="1">
                  <from>
                    <xdr:col>7</xdr:col>
                    <xdr:colOff>0</xdr:colOff>
                    <xdr:row>51</xdr:row>
                    <xdr:rowOff>0</xdr:rowOff>
                  </from>
                  <to>
                    <xdr:col>8</xdr:col>
                    <xdr:colOff>38100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4" r:id="rId57" name="Check Box 52">
              <controlPr defaultSize="0" autoFill="0" autoLine="0" autoPict="0">
                <anchor moveWithCells="1">
                  <from>
                    <xdr:col>7</xdr:col>
                    <xdr:colOff>0</xdr:colOff>
                    <xdr:row>52</xdr:row>
                    <xdr:rowOff>0</xdr:rowOff>
                  </from>
                  <to>
                    <xdr:col>8</xdr:col>
                    <xdr:colOff>38100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5" r:id="rId58" name="Check Box 53">
              <controlPr defaultSize="0" autoFill="0" autoLine="0" autoPict="0">
                <anchor moveWithCells="1">
                  <from>
                    <xdr:col>7</xdr:col>
                    <xdr:colOff>0</xdr:colOff>
                    <xdr:row>53</xdr:row>
                    <xdr:rowOff>0</xdr:rowOff>
                  </from>
                  <to>
                    <xdr:col>8</xdr:col>
                    <xdr:colOff>38100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6" r:id="rId59" name="Check Box 54">
              <controlPr defaultSize="0" autoFill="0" autoLine="0" autoPict="0">
                <anchor moveWithCells="1">
                  <from>
                    <xdr:col>7</xdr:col>
                    <xdr:colOff>0</xdr:colOff>
                    <xdr:row>54</xdr:row>
                    <xdr:rowOff>0</xdr:rowOff>
                  </from>
                  <to>
                    <xdr:col>8</xdr:col>
                    <xdr:colOff>38100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7" r:id="rId60" name="Check Box 55">
              <controlPr defaultSize="0" autoFill="0" autoLine="0" autoPict="0">
                <anchor moveWithCells="1">
                  <from>
                    <xdr:col>7</xdr:col>
                    <xdr:colOff>0</xdr:colOff>
                    <xdr:row>55</xdr:row>
                    <xdr:rowOff>0</xdr:rowOff>
                  </from>
                  <to>
                    <xdr:col>8</xdr:col>
                    <xdr:colOff>38100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8" r:id="rId61" name="Check Box 56">
              <controlPr defaultSize="0" autoFill="0" autoLine="0" autoPict="0">
                <anchor moveWithCells="1">
                  <from>
                    <xdr:col>7</xdr:col>
                    <xdr:colOff>0</xdr:colOff>
                    <xdr:row>56</xdr:row>
                    <xdr:rowOff>0</xdr:rowOff>
                  </from>
                  <to>
                    <xdr:col>8</xdr:col>
                    <xdr:colOff>38100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9" r:id="rId62" name="Check Box 57">
              <controlPr defaultSize="0" autoFill="0" autoLine="0" autoPict="0">
                <anchor moveWithCells="1">
                  <from>
                    <xdr:col>7</xdr:col>
                    <xdr:colOff>0</xdr:colOff>
                    <xdr:row>57</xdr:row>
                    <xdr:rowOff>0</xdr:rowOff>
                  </from>
                  <to>
                    <xdr:col>8</xdr:col>
                    <xdr:colOff>38100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0" r:id="rId63" name="Check Box 58">
              <controlPr defaultSize="0" autoFill="0" autoLine="0" autoPict="0">
                <anchor moveWithCells="1">
                  <from>
                    <xdr:col>7</xdr:col>
                    <xdr:colOff>0</xdr:colOff>
                    <xdr:row>58</xdr:row>
                    <xdr:rowOff>0</xdr:rowOff>
                  </from>
                  <to>
                    <xdr:col>8</xdr:col>
                    <xdr:colOff>38100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1" r:id="rId64" name="Check Box 59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0</xdr:rowOff>
                  </from>
                  <to>
                    <xdr:col>8</xdr:col>
                    <xdr:colOff>38100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2" r:id="rId65" name="Check Box 60">
              <controlPr defaultSize="0" autoFill="0" autoLine="0" autoPict="0">
                <anchor moveWithCells="1">
                  <from>
                    <xdr:col>7</xdr:col>
                    <xdr:colOff>0</xdr:colOff>
                    <xdr:row>60</xdr:row>
                    <xdr:rowOff>0</xdr:rowOff>
                  </from>
                  <to>
                    <xdr:col>8</xdr:col>
                    <xdr:colOff>38100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3" r:id="rId66" name="Check Box 61">
              <controlPr defaultSize="0" autoFill="0" autoLine="0" autoPict="0">
                <anchor moveWithCells="1">
                  <from>
                    <xdr:col>7</xdr:col>
                    <xdr:colOff>0</xdr:colOff>
                    <xdr:row>61</xdr:row>
                    <xdr:rowOff>0</xdr:rowOff>
                  </from>
                  <to>
                    <xdr:col>8</xdr:col>
                    <xdr:colOff>38100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4" r:id="rId67" name="Check Box 62">
              <controlPr defaultSize="0" autoFill="0" autoLine="0" autoPict="0">
                <anchor moveWithCells="1">
                  <from>
                    <xdr:col>7</xdr:col>
                    <xdr:colOff>0</xdr:colOff>
                    <xdr:row>62</xdr:row>
                    <xdr:rowOff>0</xdr:rowOff>
                  </from>
                  <to>
                    <xdr:col>8</xdr:col>
                    <xdr:colOff>38100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5" r:id="rId68" name="Check Box 63">
              <controlPr defaultSize="0" autoFill="0" autoLine="0" autoPict="0">
                <anchor moveWithCells="1">
                  <from>
                    <xdr:col>7</xdr:col>
                    <xdr:colOff>0</xdr:colOff>
                    <xdr:row>63</xdr:row>
                    <xdr:rowOff>0</xdr:rowOff>
                  </from>
                  <to>
                    <xdr:col>8</xdr:col>
                    <xdr:colOff>38100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6" r:id="rId69" name="Check Box 64">
              <controlPr defaultSize="0" autoFill="0" autoLine="0" autoPict="0">
                <anchor moveWithCells="1">
                  <from>
                    <xdr:col>7</xdr:col>
                    <xdr:colOff>0</xdr:colOff>
                    <xdr:row>64</xdr:row>
                    <xdr:rowOff>0</xdr:rowOff>
                  </from>
                  <to>
                    <xdr:col>8</xdr:col>
                    <xdr:colOff>38100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7" r:id="rId70" name="Check Box 65">
              <controlPr defaultSize="0" autoFill="0" autoLine="0" autoPict="0">
                <anchor moveWithCells="1">
                  <from>
                    <xdr:col>7</xdr:col>
                    <xdr:colOff>0</xdr:colOff>
                    <xdr:row>65</xdr:row>
                    <xdr:rowOff>0</xdr:rowOff>
                  </from>
                  <to>
                    <xdr:col>8</xdr:col>
                    <xdr:colOff>38100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8" r:id="rId71" name="Check Box 66">
              <controlPr defaultSize="0" autoFill="0" autoLine="0" autoPict="0">
                <anchor moveWithCells="1">
                  <from>
                    <xdr:col>7</xdr:col>
                    <xdr:colOff>0</xdr:colOff>
                    <xdr:row>66</xdr:row>
                    <xdr:rowOff>0</xdr:rowOff>
                  </from>
                  <to>
                    <xdr:col>8</xdr:col>
                    <xdr:colOff>38100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9" r:id="rId72" name="Check Box 67">
              <controlPr defaultSize="0" autoFill="0" autoLine="0" autoPict="0">
                <anchor moveWithCells="1">
                  <from>
                    <xdr:col>7</xdr:col>
                    <xdr:colOff>0</xdr:colOff>
                    <xdr:row>67</xdr:row>
                    <xdr:rowOff>0</xdr:rowOff>
                  </from>
                  <to>
                    <xdr:col>8</xdr:col>
                    <xdr:colOff>38100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0" r:id="rId73" name="Check Box 68">
              <controlPr defaultSize="0" autoFill="0" autoLine="0" autoPict="0">
                <anchor moveWithCells="1">
                  <from>
                    <xdr:col>7</xdr:col>
                    <xdr:colOff>0</xdr:colOff>
                    <xdr:row>68</xdr:row>
                    <xdr:rowOff>0</xdr:rowOff>
                  </from>
                  <to>
                    <xdr:col>8</xdr:col>
                    <xdr:colOff>38100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1" r:id="rId74" name="Check Box 69">
              <controlPr defaultSize="0" autoFill="0" autoLine="0" autoPict="0">
                <anchor moveWithCells="1">
                  <from>
                    <xdr:col>7</xdr:col>
                    <xdr:colOff>0</xdr:colOff>
                    <xdr:row>69</xdr:row>
                    <xdr:rowOff>0</xdr:rowOff>
                  </from>
                  <to>
                    <xdr:col>8</xdr:col>
                    <xdr:colOff>38100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2" r:id="rId75" name="Check Box 70">
              <controlPr defaultSize="0" autoFill="0" autoLine="0" autoPict="0">
                <anchor moveWithCells="1">
                  <from>
                    <xdr:col>7</xdr:col>
                    <xdr:colOff>0</xdr:colOff>
                    <xdr:row>70</xdr:row>
                    <xdr:rowOff>0</xdr:rowOff>
                  </from>
                  <to>
                    <xdr:col>8</xdr:col>
                    <xdr:colOff>38100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" r:id="rId76" name="Check Box 71">
              <controlPr defaultSize="0" autoFill="0" autoLine="0" autoPict="0">
                <anchor moveWithCells="1">
                  <from>
                    <xdr:col>7</xdr:col>
                    <xdr:colOff>0</xdr:colOff>
                    <xdr:row>71</xdr:row>
                    <xdr:rowOff>0</xdr:rowOff>
                  </from>
                  <to>
                    <xdr:col>8</xdr:col>
                    <xdr:colOff>38100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4" r:id="rId77" name="Check Box 72">
              <controlPr defaultSize="0" autoFill="0" autoLine="0" autoPict="0">
                <anchor moveWithCells="1">
                  <from>
                    <xdr:col>7</xdr:col>
                    <xdr:colOff>0</xdr:colOff>
                    <xdr:row>72</xdr:row>
                    <xdr:rowOff>0</xdr:rowOff>
                  </from>
                  <to>
                    <xdr:col>8</xdr:col>
                    <xdr:colOff>38100</xdr:colOff>
                    <xdr:row>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5" r:id="rId78" name="Check Box 73">
              <controlPr defaultSize="0" autoFill="0" autoLine="0" autoPict="0">
                <anchor moveWithCells="1">
                  <from>
                    <xdr:col>7</xdr:col>
                    <xdr:colOff>0</xdr:colOff>
                    <xdr:row>73</xdr:row>
                    <xdr:rowOff>0</xdr:rowOff>
                  </from>
                  <to>
                    <xdr:col>8</xdr:col>
                    <xdr:colOff>38100</xdr:colOff>
                    <xdr:row>74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6" r:id="rId79" name="Check Box 74">
              <controlPr defaultSize="0" autoFill="0" autoLine="0" autoPict="0">
                <anchor moveWithCells="1">
                  <from>
                    <xdr:col>7</xdr:col>
                    <xdr:colOff>0</xdr:colOff>
                    <xdr:row>74</xdr:row>
                    <xdr:rowOff>0</xdr:rowOff>
                  </from>
                  <to>
                    <xdr:col>8</xdr:col>
                    <xdr:colOff>38100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7" r:id="rId80" name="Check Box 75">
              <controlPr defaultSize="0" autoFill="0" autoLine="0" autoPict="0">
                <anchor moveWithCells="1">
                  <from>
                    <xdr:col>7</xdr:col>
                    <xdr:colOff>0</xdr:colOff>
                    <xdr:row>75</xdr:row>
                    <xdr:rowOff>0</xdr:rowOff>
                  </from>
                  <to>
                    <xdr:col>8</xdr:col>
                    <xdr:colOff>38100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8" r:id="rId81" name="Check Box 76">
              <controlPr defaultSize="0" autoFill="0" autoLine="0" autoPict="0">
                <anchor moveWithCells="1">
                  <from>
                    <xdr:col>7</xdr:col>
                    <xdr:colOff>0</xdr:colOff>
                    <xdr:row>76</xdr:row>
                    <xdr:rowOff>0</xdr:rowOff>
                  </from>
                  <to>
                    <xdr:col>8</xdr:col>
                    <xdr:colOff>38100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9" r:id="rId82" name="Check Box 77">
              <controlPr defaultSize="0" autoFill="0" autoLine="0" autoPict="0">
                <anchor moveWithCells="1">
                  <from>
                    <xdr:col>7</xdr:col>
                    <xdr:colOff>0</xdr:colOff>
                    <xdr:row>77</xdr:row>
                    <xdr:rowOff>0</xdr:rowOff>
                  </from>
                  <to>
                    <xdr:col>8</xdr:col>
                    <xdr:colOff>38100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0" r:id="rId83" name="Check Box 78">
              <controlPr defaultSize="0" autoFill="0" autoLine="0" autoPict="0">
                <anchor moveWithCells="1">
                  <from>
                    <xdr:col>7</xdr:col>
                    <xdr:colOff>0</xdr:colOff>
                    <xdr:row>78</xdr:row>
                    <xdr:rowOff>0</xdr:rowOff>
                  </from>
                  <to>
                    <xdr:col>8</xdr:col>
                    <xdr:colOff>38100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1" r:id="rId84" name="Check Box 79">
              <controlPr defaultSize="0" autoFill="0" autoLine="0" autoPict="0">
                <anchor moveWithCells="1">
                  <from>
                    <xdr:col>7</xdr:col>
                    <xdr:colOff>0</xdr:colOff>
                    <xdr:row>79</xdr:row>
                    <xdr:rowOff>0</xdr:rowOff>
                  </from>
                  <to>
                    <xdr:col>8</xdr:col>
                    <xdr:colOff>38100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2" r:id="rId85" name="Check Box 80">
              <controlPr defaultSize="0" autoFill="0" autoLine="0" autoPict="0">
                <anchor moveWithCells="1">
                  <from>
                    <xdr:col>7</xdr:col>
                    <xdr:colOff>0</xdr:colOff>
                    <xdr:row>80</xdr:row>
                    <xdr:rowOff>0</xdr:rowOff>
                  </from>
                  <to>
                    <xdr:col>8</xdr:col>
                    <xdr:colOff>38100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3" r:id="rId86" name="Check Box 81">
              <controlPr defaultSize="0" autoFill="0" autoLine="0" autoPict="0">
                <anchor moveWithCells="1">
                  <from>
                    <xdr:col>7</xdr:col>
                    <xdr:colOff>0</xdr:colOff>
                    <xdr:row>81</xdr:row>
                    <xdr:rowOff>0</xdr:rowOff>
                  </from>
                  <to>
                    <xdr:col>8</xdr:col>
                    <xdr:colOff>38100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4" r:id="rId87" name="Check Box 82">
              <controlPr defaultSize="0" autoFill="0" autoLine="0" autoPict="0">
                <anchor moveWithCells="1">
                  <from>
                    <xdr:col>7</xdr:col>
                    <xdr:colOff>0</xdr:colOff>
                    <xdr:row>82</xdr:row>
                    <xdr:rowOff>0</xdr:rowOff>
                  </from>
                  <to>
                    <xdr:col>8</xdr:col>
                    <xdr:colOff>38100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5" r:id="rId88" name="Check Box 83">
              <controlPr defaultSize="0" autoFill="0" autoLine="0" autoPict="0">
                <anchor moveWithCells="1">
                  <from>
                    <xdr:col>7</xdr:col>
                    <xdr:colOff>0</xdr:colOff>
                    <xdr:row>83</xdr:row>
                    <xdr:rowOff>0</xdr:rowOff>
                  </from>
                  <to>
                    <xdr:col>8</xdr:col>
                    <xdr:colOff>38100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6" r:id="rId89" name="Check Box 84">
              <controlPr defaultSize="0" autoFill="0" autoLine="0" autoPict="0">
                <anchor moveWithCells="1">
                  <from>
                    <xdr:col>7</xdr:col>
                    <xdr:colOff>0</xdr:colOff>
                    <xdr:row>84</xdr:row>
                    <xdr:rowOff>0</xdr:rowOff>
                  </from>
                  <to>
                    <xdr:col>8</xdr:col>
                    <xdr:colOff>38100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7" r:id="rId90" name="Check Box 85">
              <controlPr defaultSize="0" autoFill="0" autoLine="0" autoPict="0">
                <anchor moveWithCells="1">
                  <from>
                    <xdr:col>7</xdr:col>
                    <xdr:colOff>0</xdr:colOff>
                    <xdr:row>85</xdr:row>
                    <xdr:rowOff>0</xdr:rowOff>
                  </from>
                  <to>
                    <xdr:col>8</xdr:col>
                    <xdr:colOff>38100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8" r:id="rId91" name="Check Box 86">
              <controlPr defaultSize="0" autoFill="0" autoLine="0" autoPict="0">
                <anchor moveWithCells="1">
                  <from>
                    <xdr:col>7</xdr:col>
                    <xdr:colOff>0</xdr:colOff>
                    <xdr:row>86</xdr:row>
                    <xdr:rowOff>0</xdr:rowOff>
                  </from>
                  <to>
                    <xdr:col>8</xdr:col>
                    <xdr:colOff>38100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9" r:id="rId92" name="Check Box 87">
              <controlPr defaultSize="0" autoFill="0" autoLine="0" autoPict="0">
                <anchor moveWithCells="1">
                  <from>
                    <xdr:col>7</xdr:col>
                    <xdr:colOff>0</xdr:colOff>
                    <xdr:row>87</xdr:row>
                    <xdr:rowOff>0</xdr:rowOff>
                  </from>
                  <to>
                    <xdr:col>8</xdr:col>
                    <xdr:colOff>38100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0" r:id="rId93" name="Check Box 88">
              <controlPr defaultSize="0" autoFill="0" autoLine="0" autoPict="0">
                <anchor moveWithCells="1">
                  <from>
                    <xdr:col>7</xdr:col>
                    <xdr:colOff>0</xdr:colOff>
                    <xdr:row>88</xdr:row>
                    <xdr:rowOff>0</xdr:rowOff>
                  </from>
                  <to>
                    <xdr:col>8</xdr:col>
                    <xdr:colOff>38100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1" r:id="rId94" name="Check Box 89">
              <controlPr defaultSize="0" autoFill="0" autoLine="0" autoPict="0">
                <anchor moveWithCells="1">
                  <from>
                    <xdr:col>7</xdr:col>
                    <xdr:colOff>0</xdr:colOff>
                    <xdr:row>89</xdr:row>
                    <xdr:rowOff>0</xdr:rowOff>
                  </from>
                  <to>
                    <xdr:col>8</xdr:col>
                    <xdr:colOff>38100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2" r:id="rId95" name="Check Box 90">
              <controlPr defaultSize="0" autoFill="0" autoLine="0" autoPict="0">
                <anchor moveWithCells="1">
                  <from>
                    <xdr:col>7</xdr:col>
                    <xdr:colOff>0</xdr:colOff>
                    <xdr:row>90</xdr:row>
                    <xdr:rowOff>0</xdr:rowOff>
                  </from>
                  <to>
                    <xdr:col>8</xdr:col>
                    <xdr:colOff>38100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3" r:id="rId96" name="Check Box 91">
              <controlPr defaultSize="0" autoFill="0" autoLine="0" autoPict="0">
                <anchor moveWithCells="1">
                  <from>
                    <xdr:col>7</xdr:col>
                    <xdr:colOff>0</xdr:colOff>
                    <xdr:row>91</xdr:row>
                    <xdr:rowOff>0</xdr:rowOff>
                  </from>
                  <to>
                    <xdr:col>8</xdr:col>
                    <xdr:colOff>38100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4" r:id="rId97" name="Check Box 92">
              <controlPr defaultSize="0" autoFill="0" autoLine="0" autoPict="0">
                <anchor moveWithCells="1">
                  <from>
                    <xdr:col>7</xdr:col>
                    <xdr:colOff>0</xdr:colOff>
                    <xdr:row>92</xdr:row>
                    <xdr:rowOff>0</xdr:rowOff>
                  </from>
                  <to>
                    <xdr:col>8</xdr:col>
                    <xdr:colOff>38100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5" r:id="rId98" name="Check Box 93">
              <controlPr defaultSize="0" autoFill="0" autoLine="0" autoPict="0">
                <anchor moveWithCells="1">
                  <from>
                    <xdr:col>7</xdr:col>
                    <xdr:colOff>0</xdr:colOff>
                    <xdr:row>93</xdr:row>
                    <xdr:rowOff>0</xdr:rowOff>
                  </from>
                  <to>
                    <xdr:col>8</xdr:col>
                    <xdr:colOff>38100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6" r:id="rId99" name="Check Box 94">
              <controlPr defaultSize="0" autoFill="0" autoLine="0" autoPict="0">
                <anchor moveWithCells="1">
                  <from>
                    <xdr:col>7</xdr:col>
                    <xdr:colOff>0</xdr:colOff>
                    <xdr:row>94</xdr:row>
                    <xdr:rowOff>0</xdr:rowOff>
                  </from>
                  <to>
                    <xdr:col>8</xdr:col>
                    <xdr:colOff>38100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7" r:id="rId100" name="Check Box 95">
              <controlPr defaultSize="0" autoFill="0" autoLine="0" autoPict="0">
                <anchor moveWithCells="1">
                  <from>
                    <xdr:col>7</xdr:col>
                    <xdr:colOff>0</xdr:colOff>
                    <xdr:row>95</xdr:row>
                    <xdr:rowOff>0</xdr:rowOff>
                  </from>
                  <to>
                    <xdr:col>8</xdr:col>
                    <xdr:colOff>38100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8" r:id="rId101" name="Check Box 96">
              <controlPr defaultSize="0" autoFill="0" autoLine="0" autoPict="0">
                <anchor moveWithCells="1">
                  <from>
                    <xdr:col>7</xdr:col>
                    <xdr:colOff>0</xdr:colOff>
                    <xdr:row>96</xdr:row>
                    <xdr:rowOff>0</xdr:rowOff>
                  </from>
                  <to>
                    <xdr:col>8</xdr:col>
                    <xdr:colOff>38100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9" r:id="rId102" name="Check Box 97">
              <controlPr defaultSize="0" autoFill="0" autoLine="0" autoPict="0">
                <anchor moveWithCells="1">
                  <from>
                    <xdr:col>7</xdr:col>
                    <xdr:colOff>0</xdr:colOff>
                    <xdr:row>97</xdr:row>
                    <xdr:rowOff>0</xdr:rowOff>
                  </from>
                  <to>
                    <xdr:col>8</xdr:col>
                    <xdr:colOff>38100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0" r:id="rId103" name="Check Box 98">
              <controlPr defaultSize="0" autoFill="0" autoLine="0" autoPict="0">
                <anchor moveWithCells="1">
                  <from>
                    <xdr:col>7</xdr:col>
                    <xdr:colOff>0</xdr:colOff>
                    <xdr:row>98</xdr:row>
                    <xdr:rowOff>0</xdr:rowOff>
                  </from>
                  <to>
                    <xdr:col>8</xdr:col>
                    <xdr:colOff>38100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1" r:id="rId104" name="Check Box 99">
              <controlPr defaultSize="0" autoFill="0" autoLine="0" autoPict="0">
                <anchor moveWithCells="1">
                  <from>
                    <xdr:col>7</xdr:col>
                    <xdr:colOff>0</xdr:colOff>
                    <xdr:row>99</xdr:row>
                    <xdr:rowOff>0</xdr:rowOff>
                  </from>
                  <to>
                    <xdr:col>8</xdr:col>
                    <xdr:colOff>38100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2" r:id="rId105" name="Check Box 100">
              <controlPr defaultSize="0" autoFill="0" autoLine="0" autoPict="0">
                <anchor moveWithCells="1">
                  <from>
                    <xdr:col>7</xdr:col>
                    <xdr:colOff>0</xdr:colOff>
                    <xdr:row>100</xdr:row>
                    <xdr:rowOff>0</xdr:rowOff>
                  </from>
                  <to>
                    <xdr:col>8</xdr:col>
                    <xdr:colOff>38100</xdr:colOff>
                    <xdr:row>101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3" r:id="rId106" name="Check Box 101">
              <controlPr defaultSize="0" autoFill="0" autoLine="0" autoPict="0">
                <anchor moveWithCells="1">
                  <from>
                    <xdr:col>7</xdr:col>
                    <xdr:colOff>0</xdr:colOff>
                    <xdr:row>101</xdr:row>
                    <xdr:rowOff>0</xdr:rowOff>
                  </from>
                  <to>
                    <xdr:col>8</xdr:col>
                    <xdr:colOff>38100</xdr:colOff>
                    <xdr:row>102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4" r:id="rId107" name="Check Box 102">
              <controlPr defaultSize="0" autoFill="0" autoLine="0" autoPict="0">
                <anchor moveWithCells="1">
                  <from>
                    <xdr:col>7</xdr:col>
                    <xdr:colOff>0</xdr:colOff>
                    <xdr:row>102</xdr:row>
                    <xdr:rowOff>0</xdr:rowOff>
                  </from>
                  <to>
                    <xdr:col>8</xdr:col>
                    <xdr:colOff>38100</xdr:colOff>
                    <xdr:row>103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5" r:id="rId108" name="Check Box 103">
              <controlPr defaultSize="0" autoFill="0" autoLine="0" autoPict="0">
                <anchor moveWithCells="1">
                  <from>
                    <xdr:col>7</xdr:col>
                    <xdr:colOff>0</xdr:colOff>
                    <xdr:row>103</xdr:row>
                    <xdr:rowOff>0</xdr:rowOff>
                  </from>
                  <to>
                    <xdr:col>8</xdr:col>
                    <xdr:colOff>38100</xdr:colOff>
                    <xdr:row>104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6" r:id="rId109" name="Check Box 104">
              <controlPr defaultSize="0" autoFill="0" autoLine="0" autoPict="0">
                <anchor moveWithCells="1">
                  <from>
                    <xdr:col>7</xdr:col>
                    <xdr:colOff>0</xdr:colOff>
                    <xdr:row>104</xdr:row>
                    <xdr:rowOff>0</xdr:rowOff>
                  </from>
                  <to>
                    <xdr:col>8</xdr:col>
                    <xdr:colOff>38100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7" r:id="rId110" name="Check Box 105">
              <controlPr defaultSize="0" autoFill="0" autoLine="0" autoPict="0">
                <anchor moveWithCells="1">
                  <from>
                    <xdr:col>7</xdr:col>
                    <xdr:colOff>0</xdr:colOff>
                    <xdr:row>105</xdr:row>
                    <xdr:rowOff>0</xdr:rowOff>
                  </from>
                  <to>
                    <xdr:col>8</xdr:col>
                    <xdr:colOff>38100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8" r:id="rId111" name="Check Box 106">
              <controlPr defaultSize="0" autoFill="0" autoLine="0" autoPict="0">
                <anchor moveWithCells="1">
                  <from>
                    <xdr:col>7</xdr:col>
                    <xdr:colOff>0</xdr:colOff>
                    <xdr:row>106</xdr:row>
                    <xdr:rowOff>0</xdr:rowOff>
                  </from>
                  <to>
                    <xdr:col>8</xdr:col>
                    <xdr:colOff>38100</xdr:colOff>
                    <xdr:row>107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9" r:id="rId112" name="Check Box 107">
              <controlPr defaultSize="0" autoFill="0" autoLine="0" autoPict="0">
                <anchor moveWithCells="1">
                  <from>
                    <xdr:col>7</xdr:col>
                    <xdr:colOff>0</xdr:colOff>
                    <xdr:row>107</xdr:row>
                    <xdr:rowOff>0</xdr:rowOff>
                  </from>
                  <to>
                    <xdr:col>8</xdr:col>
                    <xdr:colOff>38100</xdr:colOff>
                    <xdr:row>108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0" r:id="rId113" name="Check Box 108">
              <controlPr defaultSize="0" autoFill="0" autoLine="0" autoPict="0">
                <anchor moveWithCells="1">
                  <from>
                    <xdr:col>7</xdr:col>
                    <xdr:colOff>0</xdr:colOff>
                    <xdr:row>108</xdr:row>
                    <xdr:rowOff>0</xdr:rowOff>
                  </from>
                  <to>
                    <xdr:col>8</xdr:col>
                    <xdr:colOff>38100</xdr:colOff>
                    <xdr:row>109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1" r:id="rId114" name="Check Box 109">
              <controlPr defaultSize="0" autoFill="0" autoLine="0" autoPict="0">
                <anchor moveWithCells="1">
                  <from>
                    <xdr:col>7</xdr:col>
                    <xdr:colOff>0</xdr:colOff>
                    <xdr:row>109</xdr:row>
                    <xdr:rowOff>0</xdr:rowOff>
                  </from>
                  <to>
                    <xdr:col>8</xdr:col>
                    <xdr:colOff>38100</xdr:colOff>
                    <xdr:row>110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2" r:id="rId115" name="Check Box 110">
              <controlPr defaultSize="0" autoFill="0" autoLine="0" autoPict="0">
                <anchor moveWithCells="1">
                  <from>
                    <xdr:col>7</xdr:col>
                    <xdr:colOff>0</xdr:colOff>
                    <xdr:row>110</xdr:row>
                    <xdr:rowOff>0</xdr:rowOff>
                  </from>
                  <to>
                    <xdr:col>8</xdr:col>
                    <xdr:colOff>38100</xdr:colOff>
                    <xdr:row>111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3" r:id="rId116" name="Check Box 111">
              <controlPr defaultSize="0" autoFill="0" autoLine="0" autoPict="0">
                <anchor moveWithCells="1">
                  <from>
                    <xdr:col>7</xdr:col>
                    <xdr:colOff>0</xdr:colOff>
                    <xdr:row>111</xdr:row>
                    <xdr:rowOff>0</xdr:rowOff>
                  </from>
                  <to>
                    <xdr:col>8</xdr:col>
                    <xdr:colOff>38100</xdr:colOff>
                    <xdr:row>112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4" r:id="rId117" name="Check Box 112">
              <controlPr defaultSize="0" autoFill="0" autoLine="0" autoPict="0">
                <anchor moveWithCells="1">
                  <from>
                    <xdr:col>7</xdr:col>
                    <xdr:colOff>0</xdr:colOff>
                    <xdr:row>112</xdr:row>
                    <xdr:rowOff>0</xdr:rowOff>
                  </from>
                  <to>
                    <xdr:col>8</xdr:col>
                    <xdr:colOff>38100</xdr:colOff>
                    <xdr:row>113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5" r:id="rId118" name="Check Box 113">
              <controlPr defaultSize="0" autoFill="0" autoLine="0" autoPict="0">
                <anchor moveWithCells="1">
                  <from>
                    <xdr:col>7</xdr:col>
                    <xdr:colOff>0</xdr:colOff>
                    <xdr:row>113</xdr:row>
                    <xdr:rowOff>0</xdr:rowOff>
                  </from>
                  <to>
                    <xdr:col>8</xdr:col>
                    <xdr:colOff>38100</xdr:colOff>
                    <xdr:row>114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6" r:id="rId119" name="Check Box 114">
              <controlPr defaultSize="0" autoFill="0" autoLine="0" autoPict="0">
                <anchor moveWithCells="1">
                  <from>
                    <xdr:col>7</xdr:col>
                    <xdr:colOff>0</xdr:colOff>
                    <xdr:row>114</xdr:row>
                    <xdr:rowOff>0</xdr:rowOff>
                  </from>
                  <to>
                    <xdr:col>8</xdr:col>
                    <xdr:colOff>38100</xdr:colOff>
                    <xdr:row>115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7" r:id="rId120" name="Check Box 115">
              <controlPr defaultSize="0" autoFill="0" autoLine="0" autoPict="0">
                <anchor moveWithCells="1">
                  <from>
                    <xdr:col>7</xdr:col>
                    <xdr:colOff>0</xdr:colOff>
                    <xdr:row>115</xdr:row>
                    <xdr:rowOff>0</xdr:rowOff>
                  </from>
                  <to>
                    <xdr:col>8</xdr:col>
                    <xdr:colOff>38100</xdr:colOff>
                    <xdr:row>116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8" r:id="rId121" name="Check Box 116">
              <controlPr defaultSize="0" autoFill="0" autoLine="0" autoPict="0">
                <anchor moveWithCells="1">
                  <from>
                    <xdr:col>7</xdr:col>
                    <xdr:colOff>0</xdr:colOff>
                    <xdr:row>116</xdr:row>
                    <xdr:rowOff>0</xdr:rowOff>
                  </from>
                  <to>
                    <xdr:col>8</xdr:col>
                    <xdr:colOff>38100</xdr:colOff>
                    <xdr:row>117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9" r:id="rId122" name="Check Box 117">
              <controlPr defaultSize="0" autoFill="0" autoLine="0" autoPict="0">
                <anchor moveWithCells="1">
                  <from>
                    <xdr:col>7</xdr:col>
                    <xdr:colOff>0</xdr:colOff>
                    <xdr:row>117</xdr:row>
                    <xdr:rowOff>0</xdr:rowOff>
                  </from>
                  <to>
                    <xdr:col>8</xdr:col>
                    <xdr:colOff>38100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90" r:id="rId123" name="Check Box 118">
              <controlPr defaultSize="0" autoFill="0" autoLine="0" autoPict="0">
                <anchor moveWithCells="1">
                  <from>
                    <xdr:col>7</xdr:col>
                    <xdr:colOff>0</xdr:colOff>
                    <xdr:row>118</xdr:row>
                    <xdr:rowOff>0</xdr:rowOff>
                  </from>
                  <to>
                    <xdr:col>8</xdr:col>
                    <xdr:colOff>38100</xdr:colOff>
                    <xdr:row>119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91" r:id="rId124" name="Check Box 119">
              <controlPr defaultSize="0" autoFill="0" autoLine="0" autoPict="0">
                <anchor moveWithCells="1">
                  <from>
                    <xdr:col>7</xdr:col>
                    <xdr:colOff>0</xdr:colOff>
                    <xdr:row>119</xdr:row>
                    <xdr:rowOff>0</xdr:rowOff>
                  </from>
                  <to>
                    <xdr:col>8</xdr:col>
                    <xdr:colOff>38100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92" r:id="rId125" name="Check Box 120">
              <controlPr defaultSize="0" autoFill="0" autoLine="0" autoPict="0">
                <anchor moveWithCells="1">
                  <from>
                    <xdr:col>7</xdr:col>
                    <xdr:colOff>0</xdr:colOff>
                    <xdr:row>120</xdr:row>
                    <xdr:rowOff>0</xdr:rowOff>
                  </from>
                  <to>
                    <xdr:col>8</xdr:col>
                    <xdr:colOff>38100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93" r:id="rId126" name="Check Box 121">
              <controlPr defaultSize="0" autoFill="0" autoLine="0" autoPict="0">
                <anchor moveWithCells="1">
                  <from>
                    <xdr:col>7</xdr:col>
                    <xdr:colOff>0</xdr:colOff>
                    <xdr:row>121</xdr:row>
                    <xdr:rowOff>0</xdr:rowOff>
                  </from>
                  <to>
                    <xdr:col>8</xdr:col>
                    <xdr:colOff>38100</xdr:colOff>
                    <xdr:row>122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94" r:id="rId127" name="Check Box 122">
              <controlPr defaultSize="0" autoFill="0" autoLine="0" autoPict="0">
                <anchor moveWithCells="1">
                  <from>
                    <xdr:col>7</xdr:col>
                    <xdr:colOff>0</xdr:colOff>
                    <xdr:row>122</xdr:row>
                    <xdr:rowOff>0</xdr:rowOff>
                  </from>
                  <to>
                    <xdr:col>8</xdr:col>
                    <xdr:colOff>38100</xdr:colOff>
                    <xdr:row>123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95" r:id="rId128" name="Check Box 123">
              <controlPr defaultSize="0" autoFill="0" autoLine="0" autoPict="0">
                <anchor moveWithCells="1">
                  <from>
                    <xdr:col>7</xdr:col>
                    <xdr:colOff>0</xdr:colOff>
                    <xdr:row>123</xdr:row>
                    <xdr:rowOff>0</xdr:rowOff>
                  </from>
                  <to>
                    <xdr:col>8</xdr:col>
                    <xdr:colOff>38100</xdr:colOff>
                    <xdr:row>124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96" r:id="rId129" name="Check Box 124">
              <controlPr defaultSize="0" autoFill="0" autoLine="0" autoPict="0">
                <anchor mov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8</xdr:col>
                    <xdr:colOff>38100</xdr:colOff>
                    <xdr:row>125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97" r:id="rId130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125</xdr:row>
                    <xdr:rowOff>0</xdr:rowOff>
                  </from>
                  <to>
                    <xdr:col>8</xdr:col>
                    <xdr:colOff>38100</xdr:colOff>
                    <xdr:row>126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98" r:id="rId131" name="Check Box 126">
              <controlPr defaultSize="0" autoFill="0" autoLine="0" autoPict="0">
                <anchor moveWithCells="1">
                  <from>
                    <xdr:col>7</xdr:col>
                    <xdr:colOff>0</xdr:colOff>
                    <xdr:row>126</xdr:row>
                    <xdr:rowOff>0</xdr:rowOff>
                  </from>
                  <to>
                    <xdr:col>8</xdr:col>
                    <xdr:colOff>38100</xdr:colOff>
                    <xdr:row>127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99" r:id="rId132" name="Check Box 127">
              <controlPr defaultSize="0" autoFill="0" autoLine="0" autoPict="0">
                <anchor moveWithCells="1">
                  <from>
                    <xdr:col>7</xdr:col>
                    <xdr:colOff>0</xdr:colOff>
                    <xdr:row>127</xdr:row>
                    <xdr:rowOff>0</xdr:rowOff>
                  </from>
                  <to>
                    <xdr:col>8</xdr:col>
                    <xdr:colOff>38100</xdr:colOff>
                    <xdr:row>128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00" r:id="rId133" name="Check Box 128">
              <controlPr defaultSize="0" autoFill="0" autoLine="0" autoPict="0">
                <anchor moveWithCells="1">
                  <from>
                    <xdr:col>7</xdr:col>
                    <xdr:colOff>0</xdr:colOff>
                    <xdr:row>128</xdr:row>
                    <xdr:rowOff>0</xdr:rowOff>
                  </from>
                  <to>
                    <xdr:col>8</xdr:col>
                    <xdr:colOff>38100</xdr:colOff>
                    <xdr:row>129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01" r:id="rId134" name="Check Box 129">
              <controlPr defaultSize="0" autoFill="0" autoLine="0" autoPict="0">
                <anchor moveWithCells="1">
                  <from>
                    <xdr:col>7</xdr:col>
                    <xdr:colOff>0</xdr:colOff>
                    <xdr:row>129</xdr:row>
                    <xdr:rowOff>0</xdr:rowOff>
                  </from>
                  <to>
                    <xdr:col>8</xdr:col>
                    <xdr:colOff>38100</xdr:colOff>
                    <xdr:row>130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7">
    <tabColor theme="8" tint="0.59999389629810485"/>
  </sheetPr>
  <dimension ref="B1:R55"/>
  <sheetViews>
    <sheetView showGridLines="0" tabSelected="1" topLeftCell="A3" zoomScale="90" zoomScaleNormal="90" workbookViewId="0">
      <selection activeCell="C16" sqref="C16"/>
    </sheetView>
  </sheetViews>
  <sheetFormatPr baseColWidth="10" defaultColWidth="11.42578125" defaultRowHeight="12.75" x14ac:dyDescent="0.2"/>
  <cols>
    <col min="1" max="1" width="4" style="11" customWidth="1"/>
    <col min="2" max="2" width="25" style="11" customWidth="1"/>
    <col min="3" max="3" width="12" style="11" customWidth="1"/>
    <col min="4" max="4" width="3.140625" style="11" customWidth="1"/>
    <col min="5" max="5" width="11" style="11" hidden="1" customWidth="1"/>
    <col min="6" max="6" width="3" style="11" customWidth="1"/>
    <col min="7" max="7" width="26.7109375" style="11" customWidth="1"/>
    <col min="8" max="8" width="12" style="11" customWidth="1"/>
    <col min="9" max="9" width="3.140625" style="11" customWidth="1"/>
    <col min="10" max="10" width="8" style="11" hidden="1" customWidth="1"/>
    <col min="11" max="11" width="3" style="11" customWidth="1"/>
    <col min="12" max="12" width="28.28515625" style="11" customWidth="1"/>
    <col min="13" max="13" width="12" style="11" customWidth="1"/>
    <col min="14" max="14" width="4.42578125" style="11" customWidth="1"/>
    <col min="15" max="15" width="5.28515625" style="11" customWidth="1"/>
    <col min="16" max="16" width="28.5703125" style="11" customWidth="1"/>
    <col min="17" max="17" width="14.7109375" style="11" customWidth="1"/>
    <col min="18" max="18" width="4.85546875" style="11" customWidth="1"/>
    <col min="19" max="19" width="25" style="11" customWidth="1"/>
    <col min="20" max="16384" width="11.42578125" style="11"/>
  </cols>
  <sheetData>
    <row r="1" spans="2:18" x14ac:dyDescent="0.2">
      <c r="B1" s="144" t="s">
        <v>63</v>
      </c>
      <c r="R1" s="146" t="s">
        <v>64</v>
      </c>
    </row>
    <row r="2" spans="2:18" x14ac:dyDescent="0.2">
      <c r="N2" s="57"/>
      <c r="O2" s="58"/>
      <c r="P2" s="59"/>
      <c r="Q2" s="59"/>
      <c r="R2" s="60"/>
    </row>
    <row r="3" spans="2:18" ht="28.5" customHeight="1" x14ac:dyDescent="0.2">
      <c r="B3" s="61" t="s">
        <v>4</v>
      </c>
      <c r="C3" s="62">
        <v>46174</v>
      </c>
      <c r="D3" s="63"/>
      <c r="E3" s="64"/>
      <c r="F3" s="65"/>
      <c r="G3" s="66" t="s">
        <v>18</v>
      </c>
      <c r="H3" s="67"/>
      <c r="I3" s="68"/>
      <c r="J3" s="69"/>
      <c r="K3" s="65"/>
      <c r="L3" s="138" t="s">
        <v>62</v>
      </c>
      <c r="M3" s="139">
        <f>'SUIVI EPARGNE'!C15</f>
        <v>49106.859999999993</v>
      </c>
      <c r="N3" s="71"/>
      <c r="O3" s="72"/>
      <c r="P3" s="246" t="s">
        <v>47</v>
      </c>
      <c r="Q3" s="247"/>
      <c r="R3" s="73"/>
    </row>
    <row r="4" spans="2:18" ht="11.25" customHeight="1" x14ac:dyDescent="0.2">
      <c r="B4" s="64"/>
      <c r="C4" s="64"/>
      <c r="D4" s="64"/>
      <c r="E4" s="64"/>
      <c r="F4" s="65"/>
      <c r="G4" s="69"/>
      <c r="H4" s="69"/>
      <c r="I4" s="69"/>
      <c r="J4" s="69"/>
      <c r="K4" s="65"/>
      <c r="L4" s="70"/>
      <c r="M4" s="74"/>
      <c r="N4" s="75"/>
      <c r="O4" s="72"/>
      <c r="P4" s="76"/>
      <c r="Q4" s="76"/>
      <c r="R4" s="73"/>
    </row>
    <row r="5" spans="2:18" ht="12.2" customHeight="1" x14ac:dyDescent="0.2">
      <c r="B5" s="248" t="s">
        <v>11</v>
      </c>
      <c r="C5" s="249"/>
      <c r="D5" s="77"/>
      <c r="E5" s="64"/>
      <c r="F5" s="65"/>
      <c r="G5" s="250" t="s">
        <v>22</v>
      </c>
      <c r="H5" s="251"/>
      <c r="J5" s="164"/>
      <c r="K5" s="42"/>
      <c r="N5" s="78"/>
      <c r="O5" s="72"/>
      <c r="P5" s="240" t="s">
        <v>12</v>
      </c>
      <c r="Q5" s="241"/>
      <c r="R5" s="79"/>
    </row>
    <row r="6" spans="2:18" ht="12.2" customHeight="1" x14ac:dyDescent="0.2">
      <c r="B6" s="80" t="s">
        <v>352</v>
      </c>
      <c r="C6" s="81">
        <v>5944.97</v>
      </c>
      <c r="D6" s="82"/>
      <c r="E6" s="64"/>
      <c r="F6" s="65"/>
      <c r="G6" s="83" t="s">
        <v>5</v>
      </c>
      <c r="H6" s="123">
        <f>C9</f>
        <v>22471.599999999999</v>
      </c>
      <c r="J6" s="165"/>
      <c r="N6" s="84"/>
      <c r="O6" s="72"/>
      <c r="P6" s="85"/>
      <c r="Q6" s="86"/>
      <c r="R6" s="87"/>
    </row>
    <row r="7" spans="2:18" ht="12.2" customHeight="1" x14ac:dyDescent="0.2">
      <c r="B7" s="80" t="s">
        <v>353</v>
      </c>
      <c r="C7" s="81">
        <v>4124.17</v>
      </c>
      <c r="D7" s="82"/>
      <c r="E7" s="64"/>
      <c r="F7" s="65"/>
      <c r="G7" s="83" t="s">
        <v>8</v>
      </c>
      <c r="H7" s="123">
        <f>C49</f>
        <v>0</v>
      </c>
      <c r="J7" s="165"/>
      <c r="N7" s="84"/>
      <c r="O7" s="72"/>
      <c r="P7" s="88" t="s">
        <v>46</v>
      </c>
      <c r="Q7" s="127">
        <f>H3+C48-H51</f>
        <v>2816.47</v>
      </c>
      <c r="R7" s="89"/>
    </row>
    <row r="8" spans="2:18" ht="12.2" customHeight="1" x14ac:dyDescent="0.2">
      <c r="B8" s="80" t="s">
        <v>354</v>
      </c>
      <c r="C8" s="81">
        <v>12402.46</v>
      </c>
      <c r="D8" s="82"/>
      <c r="E8" s="90"/>
      <c r="F8" s="65"/>
      <c r="G8" s="83" t="s">
        <v>7</v>
      </c>
      <c r="H8" s="123">
        <f>H52+M43</f>
        <v>3401.9199999999996</v>
      </c>
      <c r="J8" s="165"/>
      <c r="N8" s="84"/>
      <c r="O8" s="72"/>
      <c r="P8" s="85" t="s">
        <v>19</v>
      </c>
      <c r="Q8" s="128">
        <f>Q7-SUM(Q11:Q24)</f>
        <v>656.4699999999998</v>
      </c>
      <c r="R8" s="87"/>
    </row>
    <row r="9" spans="2:18" ht="12.2" customHeight="1" x14ac:dyDescent="0.2">
      <c r="B9" s="92" t="s">
        <v>14</v>
      </c>
      <c r="C9" s="125">
        <f>SUM(C6:D8)</f>
        <v>22471.599999999999</v>
      </c>
      <c r="D9" s="93"/>
      <c r="E9" s="90"/>
      <c r="F9" s="65"/>
      <c r="G9" s="94" t="s">
        <v>13</v>
      </c>
      <c r="H9" s="124">
        <f>H6+H7-H8</f>
        <v>19069.68</v>
      </c>
      <c r="J9" s="166"/>
      <c r="N9" s="95"/>
      <c r="O9" s="72"/>
      <c r="P9" s="85"/>
      <c r="Q9" s="91"/>
      <c r="R9" s="87"/>
    </row>
    <row r="10" spans="2:18" ht="11.25" customHeight="1" x14ac:dyDescent="0.2">
      <c r="N10" s="57"/>
      <c r="O10" s="72"/>
      <c r="P10" s="142" t="s">
        <v>21</v>
      </c>
      <c r="Q10" s="142" t="s">
        <v>2</v>
      </c>
      <c r="R10" s="96"/>
    </row>
    <row r="11" spans="2:18" s="42" customFormat="1" ht="11.25" customHeight="1" x14ac:dyDescent="0.25">
      <c r="B11" s="252" t="s">
        <v>0</v>
      </c>
      <c r="C11" s="253"/>
      <c r="D11" s="97"/>
      <c r="E11" s="98"/>
      <c r="F11" s="99"/>
      <c r="G11" s="254" t="s">
        <v>3</v>
      </c>
      <c r="H11" s="255"/>
      <c r="I11" s="100"/>
      <c r="J11" s="101"/>
      <c r="K11" s="99"/>
      <c r="L11" s="256" t="s">
        <v>34</v>
      </c>
      <c r="M11" s="257"/>
      <c r="N11" s="102"/>
      <c r="O11" s="103"/>
      <c r="P11" s="141" t="s">
        <v>204</v>
      </c>
      <c r="Q11" s="147">
        <v>1000</v>
      </c>
      <c r="R11" s="87"/>
    </row>
    <row r="12" spans="2:18" ht="11.25" customHeight="1" x14ac:dyDescent="0.2">
      <c r="B12" s="104" t="s">
        <v>1</v>
      </c>
      <c r="C12" s="104" t="s">
        <v>2</v>
      </c>
      <c r="D12" s="42"/>
      <c r="E12" s="104" t="s">
        <v>15</v>
      </c>
      <c r="G12" s="104" t="s">
        <v>1</v>
      </c>
      <c r="H12" s="104" t="s">
        <v>2</v>
      </c>
      <c r="I12" s="42"/>
      <c r="J12" s="104" t="s">
        <v>15</v>
      </c>
      <c r="L12" s="104" t="s">
        <v>1</v>
      </c>
      <c r="M12" s="104" t="s">
        <v>2</v>
      </c>
      <c r="N12" s="105"/>
      <c r="O12" s="72"/>
      <c r="P12" s="44" t="s">
        <v>228</v>
      </c>
      <c r="Q12" s="45">
        <v>60</v>
      </c>
      <c r="R12" s="87"/>
    </row>
    <row r="13" spans="2:18" ht="11.25" customHeight="1" x14ac:dyDescent="0.2">
      <c r="B13" s="106" t="s">
        <v>224</v>
      </c>
      <c r="C13" s="107">
        <v>3883.31</v>
      </c>
      <c r="D13" s="108" t="b">
        <v>1</v>
      </c>
      <c r="E13" s="215">
        <f>IF(D13=FALSE,C13,0)</f>
        <v>0</v>
      </c>
      <c r="G13" s="106" t="s">
        <v>236</v>
      </c>
      <c r="H13" s="107">
        <v>1207.8</v>
      </c>
      <c r="I13" s="109" t="b">
        <v>0</v>
      </c>
      <c r="J13" s="215">
        <f>IF(I13=FALSE,H13,0)</f>
        <v>1207.8</v>
      </c>
      <c r="L13" s="26" t="str">
        <f>IF(OR('JUIN - SUIVI ENVELOPPES'!J8="",'JUIN - SUIVI ENVELOPPES'!J8="(vide)",'JUIN - SUIVI ENVELOPPES'!J8="Total général",'JUIN - SUIVI ENVELOPPES'!J8="Grand total"),"",(IF(OR('JUIN - SUIVI ENVELOPPES'!J8&lt;&gt;"",'JUIN - SUIVI ENVELOPPES'!J8&lt;&gt;"(vide)",'JUIN - SUIVI ENVELOPPES'!J8&lt;&gt;"Total général",'JUIN - SUIVI ENVELOPPES'!J8&lt;&gt;"Grand total"),'JUIN - SUIVI ENVELOPPES'!J8,"")))</f>
        <v/>
      </c>
      <c r="M13" s="120" t="str">
        <f>IF(L13="","",'JUIN - SUIVI ENVELOPPES'!K8)</f>
        <v/>
      </c>
      <c r="N13" s="110"/>
      <c r="O13" s="72"/>
      <c r="P13" s="44" t="s">
        <v>229</v>
      </c>
      <c r="Q13" s="45">
        <v>0</v>
      </c>
      <c r="R13" s="87"/>
    </row>
    <row r="14" spans="2:18" ht="11.25" customHeight="1" x14ac:dyDescent="0.2">
      <c r="B14" s="106" t="s">
        <v>225</v>
      </c>
      <c r="C14" s="107">
        <v>2335.08</v>
      </c>
      <c r="D14" s="108" t="b">
        <v>1</v>
      </c>
      <c r="E14" s="215">
        <f t="shared" ref="E14:E41" si="0">IF(D14=FALSE,C14,0)</f>
        <v>0</v>
      </c>
      <c r="G14" s="106" t="s">
        <v>237</v>
      </c>
      <c r="H14" s="107">
        <v>272</v>
      </c>
      <c r="I14" s="109" t="b">
        <v>0</v>
      </c>
      <c r="J14" s="215">
        <f t="shared" ref="J14:J41" si="1">IF(I14=FALSE,H14,0)</f>
        <v>272</v>
      </c>
      <c r="L14" s="26" t="str">
        <f>IF(OR('JUIN - SUIVI ENVELOPPES'!J9="",'JUIN - SUIVI ENVELOPPES'!J9="(vide)",'JUIN - SUIVI ENVELOPPES'!J9="Total général",'JUIN - SUIVI ENVELOPPES'!J9="Grand total"),"",(IF(OR('JUIN - SUIVI ENVELOPPES'!J9&lt;&gt;"",'JUIN - SUIVI ENVELOPPES'!J9&lt;&gt;"(vide)",'JUIN - SUIVI ENVELOPPES'!J9&lt;&gt;"Total général",'JUIN - SUIVI ENVELOPPES'!J9&lt;&gt;"Grand total"),'JUIN - SUIVI ENVELOPPES'!J9,"")))</f>
        <v/>
      </c>
      <c r="M14" s="120" t="str">
        <f>IF(L14="","",'JUIN - SUIVI ENVELOPPES'!K9)</f>
        <v/>
      </c>
      <c r="N14" s="110"/>
      <c r="O14" s="72"/>
      <c r="P14" s="44" t="s">
        <v>230</v>
      </c>
      <c r="Q14" s="45">
        <v>100</v>
      </c>
      <c r="R14" s="87"/>
    </row>
    <row r="15" spans="2:18" ht="11.25" customHeight="1" x14ac:dyDescent="0.2">
      <c r="B15" s="106" t="s">
        <v>226</v>
      </c>
      <c r="C15" s="107">
        <v>0</v>
      </c>
      <c r="D15" s="108" t="b">
        <v>0</v>
      </c>
      <c r="E15" s="215">
        <f t="shared" si="0"/>
        <v>0</v>
      </c>
      <c r="G15" s="106" t="s">
        <v>238</v>
      </c>
      <c r="H15" s="107">
        <v>132</v>
      </c>
      <c r="I15" s="109" t="b">
        <v>0</v>
      </c>
      <c r="J15" s="215">
        <f t="shared" si="1"/>
        <v>132</v>
      </c>
      <c r="L15" s="26" t="str">
        <f>IF(OR('JUIN - SUIVI ENVELOPPES'!J10="",'JUIN - SUIVI ENVELOPPES'!J10="(vide)",'JUIN - SUIVI ENVELOPPES'!J10="Total général",'JUIN - SUIVI ENVELOPPES'!J10="Grand total"),"",(IF(OR('JUIN - SUIVI ENVELOPPES'!J10&lt;&gt;"",'JUIN - SUIVI ENVELOPPES'!J10&lt;&gt;"(vide)",'JUIN - SUIVI ENVELOPPES'!J10&lt;&gt;"Total général",'JUIN - SUIVI ENVELOPPES'!J10&lt;&gt;"Grand total"),'JUIN - SUIVI ENVELOPPES'!J10,"")))</f>
        <v/>
      </c>
      <c r="M15" s="120" t="str">
        <f>IF(L15="","",'JUIN - SUIVI ENVELOPPES'!K10)</f>
        <v/>
      </c>
      <c r="N15" s="110"/>
      <c r="O15" s="72"/>
      <c r="P15" s="44" t="s">
        <v>206</v>
      </c>
      <c r="Q15" s="45">
        <v>150</v>
      </c>
      <c r="R15" s="87"/>
    </row>
    <row r="16" spans="2:18" ht="11.25" customHeight="1" x14ac:dyDescent="0.2">
      <c r="B16" s="106" t="s">
        <v>227</v>
      </c>
      <c r="C16" s="107">
        <v>0</v>
      </c>
      <c r="D16" s="108" t="b">
        <v>0</v>
      </c>
      <c r="E16" s="215">
        <f t="shared" si="0"/>
        <v>0</v>
      </c>
      <c r="G16" s="106" t="s">
        <v>239</v>
      </c>
      <c r="H16" s="107">
        <v>54</v>
      </c>
      <c r="I16" s="109" t="b">
        <v>0</v>
      </c>
      <c r="J16" s="215">
        <f t="shared" si="1"/>
        <v>54</v>
      </c>
      <c r="L16" s="26" t="str">
        <f>IF(OR('JUIN - SUIVI ENVELOPPES'!J11="",'JUIN - SUIVI ENVELOPPES'!J11="(vide)",'JUIN - SUIVI ENVELOPPES'!J11="Total général",'JUIN - SUIVI ENVELOPPES'!J11="Grand total"),"",(IF(OR('JUIN - SUIVI ENVELOPPES'!J11&lt;&gt;"",'JUIN - SUIVI ENVELOPPES'!J11&lt;&gt;"(vide)",'JUIN - SUIVI ENVELOPPES'!J11&lt;&gt;"Total général",'JUIN - SUIVI ENVELOPPES'!J11&lt;&gt;"Grand total"),'JUIN - SUIVI ENVELOPPES'!J11,"")))</f>
        <v/>
      </c>
      <c r="M16" s="120" t="str">
        <f>IF(L16="","",'JUIN - SUIVI ENVELOPPES'!K11)</f>
        <v/>
      </c>
      <c r="N16" s="110"/>
      <c r="O16" s="72"/>
      <c r="P16" s="44" t="s">
        <v>207</v>
      </c>
      <c r="Q16" s="45">
        <v>200</v>
      </c>
      <c r="R16" s="87"/>
    </row>
    <row r="17" spans="2:18" ht="11.25" customHeight="1" x14ac:dyDescent="0.2">
      <c r="B17" s="106"/>
      <c r="C17" s="107"/>
      <c r="D17" s="108" t="b">
        <v>0</v>
      </c>
      <c r="E17" s="215">
        <f t="shared" si="0"/>
        <v>0</v>
      </c>
      <c r="G17" s="106" t="s">
        <v>240</v>
      </c>
      <c r="H17" s="107">
        <v>70</v>
      </c>
      <c r="I17" s="109" t="b">
        <v>0</v>
      </c>
      <c r="J17" s="215">
        <f t="shared" si="1"/>
        <v>70</v>
      </c>
      <c r="L17" s="26" t="str">
        <f>IF(OR('JUIN - SUIVI ENVELOPPES'!J12="",'JUIN - SUIVI ENVELOPPES'!J12="(vide)",'JUIN - SUIVI ENVELOPPES'!J12="Total général",'JUIN - SUIVI ENVELOPPES'!J12="Grand total"),"",(IF(OR('JUIN - SUIVI ENVELOPPES'!J12&lt;&gt;"",'JUIN - SUIVI ENVELOPPES'!J12&lt;&gt;"(vide)",'JUIN - SUIVI ENVELOPPES'!J12&lt;&gt;"Total général",'JUIN - SUIVI ENVELOPPES'!J12&lt;&gt;"Grand total"),'JUIN - SUIVI ENVELOPPES'!J12,"")))</f>
        <v/>
      </c>
      <c r="M17" s="120" t="str">
        <f>IF(L17="","",'JUIN - SUIVI ENVELOPPES'!K12)</f>
        <v/>
      </c>
      <c r="N17" s="110"/>
      <c r="O17" s="72"/>
      <c r="P17" s="44" t="s">
        <v>205</v>
      </c>
      <c r="Q17" s="45">
        <v>100</v>
      </c>
      <c r="R17" s="87"/>
    </row>
    <row r="18" spans="2:18" ht="11.25" customHeight="1" x14ac:dyDescent="0.2">
      <c r="B18" s="106"/>
      <c r="C18" s="107"/>
      <c r="D18" s="108"/>
      <c r="E18" s="215">
        <f t="shared" si="0"/>
        <v>0</v>
      </c>
      <c r="G18" s="106" t="s">
        <v>241</v>
      </c>
      <c r="H18" s="107">
        <v>82.73</v>
      </c>
      <c r="I18" s="109" t="b">
        <v>0</v>
      </c>
      <c r="J18" s="215">
        <f t="shared" si="1"/>
        <v>82.73</v>
      </c>
      <c r="L18" s="26" t="str">
        <f>IF(OR('JUIN - SUIVI ENVELOPPES'!J13="",'JUIN - SUIVI ENVELOPPES'!J13="(vide)",'JUIN - SUIVI ENVELOPPES'!J13="Total général",'JUIN - SUIVI ENVELOPPES'!J13="Grand total"),"",(IF(OR('JUIN - SUIVI ENVELOPPES'!J13&lt;&gt;"",'JUIN - SUIVI ENVELOPPES'!J13&lt;&gt;"(vide)",'JUIN - SUIVI ENVELOPPES'!J13&lt;&gt;"Total général",'JUIN - SUIVI ENVELOPPES'!J13&lt;&gt;"Grand total"),'JUIN - SUIVI ENVELOPPES'!J13,"")))</f>
        <v/>
      </c>
      <c r="M18" s="120" t="str">
        <f>IF(L18="","",'JUIN - SUIVI ENVELOPPES'!K13)</f>
        <v/>
      </c>
      <c r="N18" s="110"/>
      <c r="O18" s="72"/>
      <c r="P18" s="44" t="s">
        <v>208</v>
      </c>
      <c r="Q18" s="45">
        <v>150</v>
      </c>
      <c r="R18" s="87"/>
    </row>
    <row r="19" spans="2:18" ht="11.25" customHeight="1" x14ac:dyDescent="0.2">
      <c r="B19" s="106"/>
      <c r="C19" s="107"/>
      <c r="D19" s="108" t="b">
        <v>0</v>
      </c>
      <c r="E19" s="215">
        <f t="shared" si="0"/>
        <v>0</v>
      </c>
      <c r="G19" s="106" t="s">
        <v>242</v>
      </c>
      <c r="H19" s="107">
        <v>98.43</v>
      </c>
      <c r="I19" s="109" t="b">
        <v>0</v>
      </c>
      <c r="J19" s="215">
        <f t="shared" si="1"/>
        <v>98.43</v>
      </c>
      <c r="L19" s="26" t="str">
        <f>IF(OR('JUIN - SUIVI ENVELOPPES'!J14="",'JUIN - SUIVI ENVELOPPES'!J14="(vide)",'JUIN - SUIVI ENVELOPPES'!J14="Total général",'JUIN - SUIVI ENVELOPPES'!J14="Grand total"),"",(IF(OR('JUIN - SUIVI ENVELOPPES'!J14&lt;&gt;"",'JUIN - SUIVI ENVELOPPES'!J14&lt;&gt;"(vide)",'JUIN - SUIVI ENVELOPPES'!J14&lt;&gt;"Total général",'JUIN - SUIVI ENVELOPPES'!J14&lt;&gt;"Grand total"),'JUIN - SUIVI ENVELOPPES'!J14,"")))</f>
        <v/>
      </c>
      <c r="M19" s="120" t="str">
        <f>IF(L19="","",'JUIN - SUIVI ENVELOPPES'!K14)</f>
        <v/>
      </c>
      <c r="N19" s="110"/>
      <c r="O19" s="72"/>
      <c r="P19" s="44" t="s">
        <v>231</v>
      </c>
      <c r="Q19" s="45">
        <v>100</v>
      </c>
      <c r="R19" s="87"/>
    </row>
    <row r="20" spans="2:18" ht="11.25" customHeight="1" x14ac:dyDescent="0.2">
      <c r="B20" s="106"/>
      <c r="C20" s="107"/>
      <c r="D20" s="108"/>
      <c r="E20" s="215">
        <f t="shared" si="0"/>
        <v>0</v>
      </c>
      <c r="G20" s="106" t="s">
        <v>243</v>
      </c>
      <c r="H20" s="107">
        <v>50.55</v>
      </c>
      <c r="I20" s="109" t="b">
        <v>0</v>
      </c>
      <c r="J20" s="215">
        <f t="shared" si="1"/>
        <v>50.55</v>
      </c>
      <c r="L20" s="26" t="str">
        <f>IF(OR('JUIN - SUIVI ENVELOPPES'!J15="",'JUIN - SUIVI ENVELOPPES'!J15="(vide)",'JUIN - SUIVI ENVELOPPES'!J15="Total général",'JUIN - SUIVI ENVELOPPES'!J15="Grand total"),"",(IF(OR('JUIN - SUIVI ENVELOPPES'!J15&lt;&gt;"",'JUIN - SUIVI ENVELOPPES'!J15&lt;&gt;"(vide)",'JUIN - SUIVI ENVELOPPES'!J15&lt;&gt;"Total général",'JUIN - SUIVI ENVELOPPES'!J15&lt;&gt;"Grand total"),'JUIN - SUIVI ENVELOPPES'!J15,"")))</f>
        <v/>
      </c>
      <c r="M20" s="120" t="str">
        <f>IF(L20="","",'JUIN - SUIVI ENVELOPPES'!K15)</f>
        <v/>
      </c>
      <c r="N20" s="110"/>
      <c r="O20" s="72"/>
      <c r="P20" s="44" t="s">
        <v>232</v>
      </c>
      <c r="Q20" s="45">
        <v>0</v>
      </c>
      <c r="R20" s="87"/>
    </row>
    <row r="21" spans="2:18" ht="11.25" customHeight="1" x14ac:dyDescent="0.2">
      <c r="B21" s="106"/>
      <c r="C21" s="107"/>
      <c r="D21" s="108"/>
      <c r="E21" s="215">
        <f t="shared" si="0"/>
        <v>0</v>
      </c>
      <c r="G21" s="106" t="s">
        <v>244</v>
      </c>
      <c r="H21" s="107">
        <v>13.8</v>
      </c>
      <c r="I21" s="109" t="b">
        <v>0</v>
      </c>
      <c r="J21" s="215">
        <f t="shared" si="1"/>
        <v>13.8</v>
      </c>
      <c r="L21" s="26" t="str">
        <f>IF(OR('JUIN - SUIVI ENVELOPPES'!J16="",'JUIN - SUIVI ENVELOPPES'!J16="(vide)",'JUIN - SUIVI ENVELOPPES'!J16="Total général",'JUIN - SUIVI ENVELOPPES'!J16="Grand total"),"",(IF(OR('JUIN - SUIVI ENVELOPPES'!J16&lt;&gt;"",'JUIN - SUIVI ENVELOPPES'!J16&lt;&gt;"(vide)",'JUIN - SUIVI ENVELOPPES'!J16&lt;&gt;"Total général",'JUIN - SUIVI ENVELOPPES'!J16&lt;&gt;"Grand total"),'JUIN - SUIVI ENVELOPPES'!J16,"")))</f>
        <v/>
      </c>
      <c r="M21" s="120" t="str">
        <f>IF(L21="","",'JUIN - SUIVI ENVELOPPES'!K16)</f>
        <v/>
      </c>
      <c r="N21" s="110"/>
      <c r="O21" s="72"/>
      <c r="P21" s="44" t="s">
        <v>233</v>
      </c>
      <c r="Q21" s="45">
        <v>150</v>
      </c>
      <c r="R21" s="87"/>
    </row>
    <row r="22" spans="2:18" ht="11.25" customHeight="1" x14ac:dyDescent="0.2">
      <c r="B22" s="106"/>
      <c r="C22" s="107"/>
      <c r="D22" s="108"/>
      <c r="E22" s="215">
        <f t="shared" si="0"/>
        <v>0</v>
      </c>
      <c r="G22" s="106" t="s">
        <v>245</v>
      </c>
      <c r="H22" s="107">
        <v>240</v>
      </c>
      <c r="I22" s="109" t="b">
        <v>0</v>
      </c>
      <c r="J22" s="215">
        <f t="shared" si="1"/>
        <v>240</v>
      </c>
      <c r="L22" s="26" t="str">
        <f>IF(OR('JUIN - SUIVI ENVELOPPES'!J17="",'JUIN - SUIVI ENVELOPPES'!J17="(vide)",'JUIN - SUIVI ENVELOPPES'!J17="Total général",'JUIN - SUIVI ENVELOPPES'!J17="Grand total"),"",(IF(OR('JUIN - SUIVI ENVELOPPES'!J17&lt;&gt;"",'JUIN - SUIVI ENVELOPPES'!J17&lt;&gt;"(vide)",'JUIN - SUIVI ENVELOPPES'!J17&lt;&gt;"Total général",'JUIN - SUIVI ENVELOPPES'!J17&lt;&gt;"Grand total"),'JUIN - SUIVI ENVELOPPES'!J17,"")))</f>
        <v/>
      </c>
      <c r="M22" s="120" t="str">
        <f>IF(L22="","",'JUIN - SUIVI ENVELOPPES'!K17)</f>
        <v/>
      </c>
      <c r="N22" s="110"/>
      <c r="O22" s="72"/>
      <c r="P22" s="44" t="s">
        <v>234</v>
      </c>
      <c r="Q22" s="45">
        <v>50</v>
      </c>
      <c r="R22" s="87"/>
    </row>
    <row r="23" spans="2:18" ht="11.25" customHeight="1" x14ac:dyDescent="0.2">
      <c r="B23" s="106"/>
      <c r="C23" s="107"/>
      <c r="D23" s="108"/>
      <c r="E23" s="215">
        <f t="shared" si="0"/>
        <v>0</v>
      </c>
      <c r="G23" s="106" t="s">
        <v>287</v>
      </c>
      <c r="H23" s="107">
        <v>2</v>
      </c>
      <c r="I23" s="109" t="b">
        <v>0</v>
      </c>
      <c r="J23" s="215">
        <f t="shared" si="1"/>
        <v>2</v>
      </c>
      <c r="L23" s="26" t="str">
        <f>IF(OR('JUIN - SUIVI ENVELOPPES'!J18="",'JUIN - SUIVI ENVELOPPES'!J18="(vide)",'JUIN - SUIVI ENVELOPPES'!J18="Total général",'JUIN - SUIVI ENVELOPPES'!J18="Grand total"),"",(IF(OR('JUIN - SUIVI ENVELOPPES'!J18&lt;&gt;"",'JUIN - SUIVI ENVELOPPES'!J18&lt;&gt;"(vide)",'JUIN - SUIVI ENVELOPPES'!J18&lt;&gt;"Total général",'JUIN - SUIVI ENVELOPPES'!J18&lt;&gt;"Grand total"),'JUIN - SUIVI ENVELOPPES'!J18,"")))</f>
        <v/>
      </c>
      <c r="M23" s="120" t="str">
        <f>IF(L23="","",'JUIN - SUIVI ENVELOPPES'!K18)</f>
        <v/>
      </c>
      <c r="N23" s="110"/>
      <c r="O23" s="72"/>
      <c r="P23" s="44" t="s">
        <v>235</v>
      </c>
      <c r="Q23" s="45">
        <v>100</v>
      </c>
      <c r="R23" s="87"/>
    </row>
    <row r="24" spans="2:18" ht="11.25" customHeight="1" x14ac:dyDescent="0.2">
      <c r="B24" s="106"/>
      <c r="C24" s="107"/>
      <c r="D24" s="108"/>
      <c r="E24" s="215">
        <f t="shared" si="0"/>
        <v>0</v>
      </c>
      <c r="G24" s="106" t="s">
        <v>285</v>
      </c>
      <c r="H24" s="107">
        <v>7.99</v>
      </c>
      <c r="I24" s="109" t="b">
        <v>0</v>
      </c>
      <c r="J24" s="215">
        <f t="shared" si="1"/>
        <v>7.99</v>
      </c>
      <c r="L24" s="26" t="str">
        <f>IF(OR('JUIN - SUIVI ENVELOPPES'!J19="",'JUIN - SUIVI ENVELOPPES'!J19="(vide)",'JUIN - SUIVI ENVELOPPES'!J19="Total général",'JUIN - SUIVI ENVELOPPES'!J19="Grand total"),"",(IF(OR('JUIN - SUIVI ENVELOPPES'!J19&lt;&gt;"",'JUIN - SUIVI ENVELOPPES'!J19&lt;&gt;"(vide)",'JUIN - SUIVI ENVELOPPES'!J19&lt;&gt;"Total général",'JUIN - SUIVI ENVELOPPES'!J19&lt;&gt;"Grand total"),'JUIN - SUIVI ENVELOPPES'!J19,"")))</f>
        <v/>
      </c>
      <c r="M24" s="120" t="str">
        <f>IF(L24="","",'JUIN - SUIVI ENVELOPPES'!K19)</f>
        <v/>
      </c>
      <c r="N24" s="110"/>
      <c r="O24" s="72"/>
      <c r="P24" s="46" t="s">
        <v>219</v>
      </c>
      <c r="Q24" s="47">
        <v>0</v>
      </c>
      <c r="R24" s="87"/>
    </row>
    <row r="25" spans="2:18" ht="11.25" customHeight="1" x14ac:dyDescent="0.2">
      <c r="B25" s="106"/>
      <c r="C25" s="107"/>
      <c r="D25" s="108"/>
      <c r="E25" s="215">
        <f t="shared" si="0"/>
        <v>0</v>
      </c>
      <c r="G25" s="106" t="s">
        <v>248</v>
      </c>
      <c r="H25" s="107">
        <v>18.84</v>
      </c>
      <c r="I25" s="109" t="b">
        <v>0</v>
      </c>
      <c r="J25" s="215">
        <f t="shared" si="1"/>
        <v>18.84</v>
      </c>
      <c r="L25" s="26" t="str">
        <f>IF(OR('JUIN - SUIVI ENVELOPPES'!J20="",'JUIN - SUIVI ENVELOPPES'!J20="(vide)",'JUIN - SUIVI ENVELOPPES'!J20="Total général",'JUIN - SUIVI ENVELOPPES'!J20="Grand total"),"",(IF(OR('JUIN - SUIVI ENVELOPPES'!J20&lt;&gt;"",'JUIN - SUIVI ENVELOPPES'!J20&lt;&gt;"(vide)",'JUIN - SUIVI ENVELOPPES'!J20&lt;&gt;"Total général",'JUIN - SUIVI ENVELOPPES'!J20&lt;&gt;"Grand total"),'JUIN - SUIVI ENVELOPPES'!J20,"")))</f>
        <v/>
      </c>
      <c r="M25" s="120" t="str">
        <f>IF(L25="","",'JUIN - SUIVI ENVELOPPES'!K20)</f>
        <v/>
      </c>
      <c r="N25" s="110"/>
      <c r="O25" s="72"/>
      <c r="P25" s="76"/>
      <c r="Q25" s="76"/>
      <c r="R25" s="73"/>
    </row>
    <row r="26" spans="2:18" ht="11.25" customHeight="1" x14ac:dyDescent="0.2">
      <c r="B26" s="106"/>
      <c r="C26" s="107"/>
      <c r="D26" s="108" t="b">
        <v>0</v>
      </c>
      <c r="E26" s="215">
        <f t="shared" si="0"/>
        <v>0</v>
      </c>
      <c r="G26" s="106" t="s">
        <v>249</v>
      </c>
      <c r="H26" s="107">
        <v>60</v>
      </c>
      <c r="I26" s="109" t="b">
        <v>0</v>
      </c>
      <c r="J26" s="215">
        <f t="shared" si="1"/>
        <v>60</v>
      </c>
      <c r="L26" s="26" t="str">
        <f>IF(OR('JUIN - SUIVI ENVELOPPES'!J21="",'JUIN - SUIVI ENVELOPPES'!J21="(vide)",'JUIN - SUIVI ENVELOPPES'!J21="Total général",'JUIN - SUIVI ENVELOPPES'!J21="Grand total"),"",(IF(OR('JUIN - SUIVI ENVELOPPES'!J21&lt;&gt;"",'JUIN - SUIVI ENVELOPPES'!J21&lt;&gt;"(vide)",'JUIN - SUIVI ENVELOPPES'!J21&lt;&gt;"Total général",'JUIN - SUIVI ENVELOPPES'!J21&lt;&gt;"Grand total"),'JUIN - SUIVI ENVELOPPES'!J21,"")))</f>
        <v/>
      </c>
      <c r="M26" s="120" t="str">
        <f>IF(L26="","",'JUIN - SUIVI ENVELOPPES'!K21)</f>
        <v/>
      </c>
      <c r="N26" s="110"/>
      <c r="O26" s="72"/>
      <c r="P26" s="240" t="s">
        <v>48</v>
      </c>
      <c r="Q26" s="241"/>
      <c r="R26" s="73"/>
    </row>
    <row r="27" spans="2:18" ht="11.25" customHeight="1" x14ac:dyDescent="0.2">
      <c r="B27" s="106"/>
      <c r="C27" s="107"/>
      <c r="D27" s="108" t="b">
        <v>0</v>
      </c>
      <c r="E27" s="215">
        <f t="shared" si="0"/>
        <v>0</v>
      </c>
      <c r="G27" s="106" t="s">
        <v>250</v>
      </c>
      <c r="H27" s="107">
        <v>0</v>
      </c>
      <c r="I27" s="109" t="b">
        <v>0</v>
      </c>
      <c r="J27" s="215">
        <f t="shared" si="1"/>
        <v>0</v>
      </c>
      <c r="L27" s="26" t="str">
        <f>IF(OR('JUIN - SUIVI ENVELOPPES'!J22="",'JUIN - SUIVI ENVELOPPES'!J22="(vide)",'JUIN - SUIVI ENVELOPPES'!J22="Total général",'JUIN - SUIVI ENVELOPPES'!J22="Grand total"),"",(IF(OR('JUIN - SUIVI ENVELOPPES'!J22&lt;&gt;"",'JUIN - SUIVI ENVELOPPES'!J22&lt;&gt;"(vide)",'JUIN - SUIVI ENVELOPPES'!J22&lt;&gt;"Total général",'JUIN - SUIVI ENVELOPPES'!J22&lt;&gt;"Grand total"),'JUIN - SUIVI ENVELOPPES'!J22,"")))</f>
        <v/>
      </c>
      <c r="M27" s="120" t="str">
        <f>IF(L27="","",'JUIN - SUIVI ENVELOPPES'!K22)</f>
        <v/>
      </c>
      <c r="N27" s="110"/>
      <c r="O27" s="72"/>
      <c r="P27" s="85"/>
      <c r="Q27" s="86"/>
      <c r="R27" s="73"/>
    </row>
    <row r="28" spans="2:18" ht="11.25" customHeight="1" x14ac:dyDescent="0.2">
      <c r="B28" s="106"/>
      <c r="C28" s="107"/>
      <c r="D28" s="108" t="b">
        <v>0</v>
      </c>
      <c r="E28" s="215">
        <f t="shared" si="0"/>
        <v>0</v>
      </c>
      <c r="G28" s="106" t="s">
        <v>251</v>
      </c>
      <c r="H28" s="107">
        <v>0</v>
      </c>
      <c r="I28" s="109" t="b">
        <v>0</v>
      </c>
      <c r="J28" s="215">
        <f t="shared" si="1"/>
        <v>0</v>
      </c>
      <c r="L28" s="26" t="str">
        <f>IF(OR('JUIN - SUIVI ENVELOPPES'!J23="",'JUIN - SUIVI ENVELOPPES'!J23="(vide)",'JUIN - SUIVI ENVELOPPES'!J23="Total général",'JUIN - SUIVI ENVELOPPES'!J23="Grand total"),"",(IF(OR('JUIN - SUIVI ENVELOPPES'!J23&lt;&gt;"",'JUIN - SUIVI ENVELOPPES'!J23&lt;&gt;"(vide)",'JUIN - SUIVI ENVELOPPES'!J23&lt;&gt;"Total général",'JUIN - SUIVI ENVELOPPES'!J23&lt;&gt;"Grand total"),'JUIN - SUIVI ENVELOPPES'!J23,"")))</f>
        <v/>
      </c>
      <c r="M28" s="120" t="str">
        <f>IF(L28="","",'JUIN - SUIVI ENVELOPPES'!K23)</f>
        <v/>
      </c>
      <c r="N28" s="110"/>
      <c r="O28" s="72"/>
      <c r="P28" s="88" t="s">
        <v>20</v>
      </c>
      <c r="Q28" s="129">
        <f>H9</f>
        <v>19069.68</v>
      </c>
      <c r="R28" s="73"/>
    </row>
    <row r="29" spans="2:18" ht="11.25" customHeight="1" x14ac:dyDescent="0.2">
      <c r="B29" s="106"/>
      <c r="C29" s="107"/>
      <c r="D29" s="108" t="b">
        <v>0</v>
      </c>
      <c r="E29" s="215">
        <f t="shared" si="0"/>
        <v>0</v>
      </c>
      <c r="G29" s="106" t="s">
        <v>252</v>
      </c>
      <c r="H29" s="107">
        <v>319.83</v>
      </c>
      <c r="I29" s="109" t="b">
        <v>0</v>
      </c>
      <c r="J29" s="215">
        <f t="shared" si="1"/>
        <v>319.83</v>
      </c>
      <c r="L29" s="26" t="str">
        <f>IF(OR('JUIN - SUIVI ENVELOPPES'!J24="",'JUIN - SUIVI ENVELOPPES'!J24="(vide)",'JUIN - SUIVI ENVELOPPES'!J24="Total général",'JUIN - SUIVI ENVELOPPES'!J24="Grand total"),"",(IF(OR('JUIN - SUIVI ENVELOPPES'!J24&lt;&gt;"",'JUIN - SUIVI ENVELOPPES'!J24&lt;&gt;"(vide)",'JUIN - SUIVI ENVELOPPES'!J24&lt;&gt;"Total général",'JUIN - SUIVI ENVELOPPES'!J24&lt;&gt;"Grand total"),'JUIN - SUIVI ENVELOPPES'!J24,"")))</f>
        <v/>
      </c>
      <c r="M29" s="120" t="str">
        <f>IF(L29="","",'JUIN - SUIVI ENVELOPPES'!K24)</f>
        <v/>
      </c>
      <c r="N29" s="110"/>
      <c r="O29" s="72"/>
      <c r="P29" s="85" t="s">
        <v>45</v>
      </c>
      <c r="Q29" s="128">
        <f>Q28-((IF(Q32&gt;0,+Q32,0))+(IF(Q33&gt;0,Q33,0))+(IF(Q34&gt;0,Q34,0))+(IF(Q35&gt;0,Q35,0))+(IF(Q36&gt;0,Q36,0))+(IF(Q37&gt;0,Q37,0))+(IF(Q38&gt;0,Q38,0))+(IF(Q39&gt;0,Q39,0))+(IF(Q40&gt;0,Q40,0))+(IF(Q41&gt;0,Q41,0))+(IF(Q42&gt;0,Q42,0))+(IF(Q43&gt;0,Q43,0))+(IF(Q44&gt;0,Q44,0))+(IF(Q45&gt;0,Q45,0)))</f>
        <v>16934.68</v>
      </c>
      <c r="R29" s="73"/>
    </row>
    <row r="30" spans="2:18" ht="11.25" customHeight="1" x14ac:dyDescent="0.2">
      <c r="B30" s="106"/>
      <c r="C30" s="107"/>
      <c r="D30" s="108" t="b">
        <v>0</v>
      </c>
      <c r="E30" s="215">
        <f t="shared" si="0"/>
        <v>0</v>
      </c>
      <c r="G30" s="106" t="s">
        <v>253</v>
      </c>
      <c r="H30" s="107">
        <v>492.12</v>
      </c>
      <c r="I30" s="109" t="b">
        <v>0</v>
      </c>
      <c r="J30" s="215">
        <f t="shared" si="1"/>
        <v>492.12</v>
      </c>
      <c r="L30" s="26" t="str">
        <f>IF(OR('JUIN - SUIVI ENVELOPPES'!J25="",'JUIN - SUIVI ENVELOPPES'!J25="(vide)",'JUIN - SUIVI ENVELOPPES'!J25="Total général",'JUIN - SUIVI ENVELOPPES'!J25="Grand total"),"",(IF(OR('JUIN - SUIVI ENVELOPPES'!J25&lt;&gt;"",'JUIN - SUIVI ENVELOPPES'!J25&lt;&gt;"(vide)",'JUIN - SUIVI ENVELOPPES'!J25&lt;&gt;"Total général",'JUIN - SUIVI ENVELOPPES'!J25&lt;&gt;"Grand total"),'JUIN - SUIVI ENVELOPPES'!J25,"")))</f>
        <v/>
      </c>
      <c r="M30" s="120" t="str">
        <f>IF(L30="","",'JUIN - SUIVI ENVELOPPES'!K25)</f>
        <v/>
      </c>
      <c r="N30" s="110"/>
      <c r="O30" s="72"/>
      <c r="P30" s="85"/>
      <c r="Q30" s="86"/>
      <c r="R30" s="73"/>
    </row>
    <row r="31" spans="2:18" ht="11.25" customHeight="1" x14ac:dyDescent="0.2">
      <c r="B31" s="106"/>
      <c r="C31" s="107"/>
      <c r="D31" s="108"/>
      <c r="E31" s="215">
        <f t="shared" si="0"/>
        <v>0</v>
      </c>
      <c r="G31" s="106" t="s">
        <v>254</v>
      </c>
      <c r="H31" s="107">
        <v>48.92</v>
      </c>
      <c r="I31" s="111" t="b">
        <v>0</v>
      </c>
      <c r="J31" s="215">
        <f t="shared" si="1"/>
        <v>48.92</v>
      </c>
      <c r="L31" s="26" t="str">
        <f>IF(OR('JUIN - SUIVI ENVELOPPES'!J26="",'JUIN - SUIVI ENVELOPPES'!J26="(vide)",'JUIN - SUIVI ENVELOPPES'!J26="Total général",'JUIN - SUIVI ENVELOPPES'!J26="Grand total"),"",(IF(OR('JUIN - SUIVI ENVELOPPES'!J26&lt;&gt;"",'JUIN - SUIVI ENVELOPPES'!J26&lt;&gt;"(vide)",'JUIN - SUIVI ENVELOPPES'!J26&lt;&gt;"Total général",'JUIN - SUIVI ENVELOPPES'!J26&lt;&gt;"Grand total"),'JUIN - SUIVI ENVELOPPES'!J26,"")))</f>
        <v/>
      </c>
      <c r="M31" s="120" t="str">
        <f>IF(L31="","",'JUIN - SUIVI ENVELOPPES'!K26)</f>
        <v/>
      </c>
      <c r="N31" s="110"/>
      <c r="O31" s="72"/>
      <c r="P31" s="130" t="str">
        <f>'JUIN - SUIVI ENVELOPPES'!T11</f>
        <v>Enveloppe</v>
      </c>
      <c r="Q31" s="131" t="str">
        <f>'JUIN - SUIVI ENVELOPPES'!U11</f>
        <v>Montant restant</v>
      </c>
      <c r="R31" s="73"/>
    </row>
    <row r="32" spans="2:18" ht="11.25" customHeight="1" x14ac:dyDescent="0.2">
      <c r="B32" s="106"/>
      <c r="C32" s="107"/>
      <c r="D32" s="108" t="b">
        <v>0</v>
      </c>
      <c r="E32" s="215">
        <f t="shared" si="0"/>
        <v>0</v>
      </c>
      <c r="G32" s="106" t="s">
        <v>255</v>
      </c>
      <c r="H32" s="107">
        <v>66.16</v>
      </c>
      <c r="I32" s="111" t="b">
        <v>0</v>
      </c>
      <c r="J32" s="215">
        <f t="shared" si="1"/>
        <v>66.16</v>
      </c>
      <c r="L32" s="26" t="str">
        <f>IF(OR('JUIN - SUIVI ENVELOPPES'!J27="",'JUIN - SUIVI ENVELOPPES'!J27="(vide)",'JUIN - SUIVI ENVELOPPES'!J27="Total général",'JUIN - SUIVI ENVELOPPES'!J27="Grand total"),"",(IF(OR('JUIN - SUIVI ENVELOPPES'!J27&lt;&gt;"",'JUIN - SUIVI ENVELOPPES'!J27&lt;&gt;"(vide)",'JUIN - SUIVI ENVELOPPES'!J27&lt;&gt;"Total général",'JUIN - SUIVI ENVELOPPES'!J27&lt;&gt;"Grand total"),'JUIN - SUIVI ENVELOPPES'!J27,"")))</f>
        <v/>
      </c>
      <c r="M32" s="120" t="str">
        <f>IF(L32="","",'JUIN - SUIVI ENVELOPPES'!K27)</f>
        <v/>
      </c>
      <c r="N32" s="110"/>
      <c r="O32" s="72"/>
      <c r="P32" s="50" t="str">
        <f>'JUIN - SUIVI ENVELOPPES'!T12</f>
        <v>Alimentation</v>
      </c>
      <c r="Q32" s="51">
        <f>'JUIN - SUIVI ENVELOPPES'!U12</f>
        <v>1000</v>
      </c>
      <c r="R32" s="73"/>
    </row>
    <row r="33" spans="2:18" ht="11.25" customHeight="1" x14ac:dyDescent="0.2">
      <c r="B33" s="106"/>
      <c r="C33" s="107"/>
      <c r="D33" s="108"/>
      <c r="E33" s="215">
        <f t="shared" si="0"/>
        <v>0</v>
      </c>
      <c r="G33" s="106" t="s">
        <v>306</v>
      </c>
      <c r="H33" s="107">
        <v>24.99</v>
      </c>
      <c r="I33" s="111" t="b">
        <v>0</v>
      </c>
      <c r="J33" s="215">
        <f t="shared" si="1"/>
        <v>24.99</v>
      </c>
      <c r="L33" s="26" t="str">
        <f>IF(OR('JUIN - SUIVI ENVELOPPES'!J28="",'JUIN - SUIVI ENVELOPPES'!J28="(vide)",'JUIN - SUIVI ENVELOPPES'!J28="Total général",'JUIN - SUIVI ENVELOPPES'!J28="Grand total"),"",(IF(OR('JUIN - SUIVI ENVELOPPES'!J28&lt;&gt;"",'JUIN - SUIVI ENVELOPPES'!J28&lt;&gt;"(vide)",'JUIN - SUIVI ENVELOPPES'!J28&lt;&gt;"Total général",'JUIN - SUIVI ENVELOPPES'!J28&lt;&gt;"Grand total"),'JUIN - SUIVI ENVELOPPES'!J28,"")))</f>
        <v/>
      </c>
      <c r="M33" s="120" t="str">
        <f>IF(L33="","",'JUIN - SUIVI ENVELOPPES'!K28)</f>
        <v/>
      </c>
      <c r="N33" s="110"/>
      <c r="O33" s="72"/>
      <c r="P33" s="52" t="str">
        <f>'JUIN - SUIVI ENVELOPPES'!T13</f>
        <v>Garderie</v>
      </c>
      <c r="Q33" s="53">
        <f>'JUIN - SUIVI ENVELOPPES'!U13</f>
        <v>60</v>
      </c>
      <c r="R33" s="73"/>
    </row>
    <row r="34" spans="2:18" ht="11.25" customHeight="1" x14ac:dyDescent="0.2">
      <c r="B34" s="106"/>
      <c r="C34" s="107"/>
      <c r="D34" s="108"/>
      <c r="E34" s="215">
        <f t="shared" si="0"/>
        <v>0</v>
      </c>
      <c r="G34" s="106" t="s">
        <v>257</v>
      </c>
      <c r="H34" s="107">
        <v>44.63</v>
      </c>
      <c r="I34" s="111"/>
      <c r="J34" s="215">
        <f t="shared" si="1"/>
        <v>44.63</v>
      </c>
      <c r="L34" s="26" t="str">
        <f>IF(OR('JUIN - SUIVI ENVELOPPES'!J29="",'JUIN - SUIVI ENVELOPPES'!J29="(vide)",'JUIN - SUIVI ENVELOPPES'!J29="Total général",'JUIN - SUIVI ENVELOPPES'!J29="Grand total"),"",(IF(OR('JUIN - SUIVI ENVELOPPES'!J29&lt;&gt;"",'JUIN - SUIVI ENVELOPPES'!J29&lt;&gt;"(vide)",'JUIN - SUIVI ENVELOPPES'!J29&lt;&gt;"Total général",'JUIN - SUIVI ENVELOPPES'!J29&lt;&gt;"Grand total"),'JUIN - SUIVI ENVELOPPES'!J29,"")))</f>
        <v/>
      </c>
      <c r="M34" s="120" t="str">
        <f>IF(L34="","",'JUIN - SUIVI ENVELOPPES'!K29)</f>
        <v/>
      </c>
      <c r="N34" s="110"/>
      <c r="O34" s="72"/>
      <c r="P34" s="52" t="str">
        <f>'JUIN - SUIVI ENVELOPPES'!T14</f>
        <v>Cantine</v>
      </c>
      <c r="Q34" s="53">
        <f>'JUIN - SUIVI ENVELOPPES'!U14</f>
        <v>0</v>
      </c>
      <c r="R34" s="73"/>
    </row>
    <row r="35" spans="2:18" ht="11.25" customHeight="1" x14ac:dyDescent="0.2">
      <c r="B35" s="106"/>
      <c r="C35" s="107"/>
      <c r="D35" s="108"/>
      <c r="E35" s="215">
        <f t="shared" si="0"/>
        <v>0</v>
      </c>
      <c r="G35" s="106" t="s">
        <v>258</v>
      </c>
      <c r="H35" s="107">
        <v>27.28</v>
      </c>
      <c r="I35" s="111" t="b">
        <v>0</v>
      </c>
      <c r="J35" s="215">
        <f t="shared" si="1"/>
        <v>27.28</v>
      </c>
      <c r="L35" s="26" t="str">
        <f>IF(OR('JUIN - SUIVI ENVELOPPES'!J30="",'JUIN - SUIVI ENVELOPPES'!J30="(vide)",'JUIN - SUIVI ENVELOPPES'!J30="Total général",'JUIN - SUIVI ENVELOPPES'!J30="Grand total"),"",(IF(OR('JUIN - SUIVI ENVELOPPES'!J30&lt;&gt;"",'JUIN - SUIVI ENVELOPPES'!J30&lt;&gt;"(vide)",'JUIN - SUIVI ENVELOPPES'!J30&lt;&gt;"Total général",'JUIN - SUIVI ENVELOPPES'!J30&lt;&gt;"Grand total"),'JUIN - SUIVI ENVELOPPES'!J30,"")))</f>
        <v/>
      </c>
      <c r="M35" s="120" t="str">
        <f>IF(L35="","",'JUIN - SUIVI ENVELOPPES'!K30)</f>
        <v/>
      </c>
      <c r="N35" s="110"/>
      <c r="O35" s="72"/>
      <c r="P35" s="52" t="str">
        <f>'JUIN - SUIVI ENVELOPPES'!T15</f>
        <v>Centre aéré</v>
      </c>
      <c r="Q35" s="53">
        <f>'JUIN - SUIVI ENVELOPPES'!U15</f>
        <v>100</v>
      </c>
      <c r="R35" s="73"/>
    </row>
    <row r="36" spans="2:18" ht="11.25" customHeight="1" x14ac:dyDescent="0.2">
      <c r="B36" s="106"/>
      <c r="C36" s="107"/>
      <c r="D36" s="36"/>
      <c r="E36" s="215">
        <f t="shared" si="0"/>
        <v>0</v>
      </c>
      <c r="G36" s="106" t="s">
        <v>307</v>
      </c>
      <c r="H36" s="107">
        <v>41.85</v>
      </c>
      <c r="I36" s="111" t="b">
        <v>0</v>
      </c>
      <c r="J36" s="215">
        <f t="shared" si="1"/>
        <v>41.85</v>
      </c>
      <c r="L36" s="26" t="str">
        <f>IF(OR('JUIN - SUIVI ENVELOPPES'!J31="",'JUIN - SUIVI ENVELOPPES'!J31="(vide)",'JUIN - SUIVI ENVELOPPES'!J31="Total général",'JUIN - SUIVI ENVELOPPES'!J31="Grand total"),"",(IF(OR('JUIN - SUIVI ENVELOPPES'!J31&lt;&gt;"",'JUIN - SUIVI ENVELOPPES'!J31&lt;&gt;"(vide)",'JUIN - SUIVI ENVELOPPES'!J31&lt;&gt;"Total général",'JUIN - SUIVI ENVELOPPES'!J31&lt;&gt;"Grand total"),'JUIN - SUIVI ENVELOPPES'!J31,"")))</f>
        <v/>
      </c>
      <c r="M36" s="120" t="str">
        <f>IF(L36="","",'JUIN - SUIVI ENVELOPPES'!K31)</f>
        <v/>
      </c>
      <c r="N36" s="110"/>
      <c r="O36" s="72"/>
      <c r="P36" s="52" t="str">
        <f>'JUIN - SUIVI ENVELOPPES'!T16</f>
        <v>Voiture</v>
      </c>
      <c r="Q36" s="53">
        <f>'JUIN - SUIVI ENVELOPPES'!U16</f>
        <v>150</v>
      </c>
      <c r="R36" s="73"/>
    </row>
    <row r="37" spans="2:18" ht="11.25" customHeight="1" x14ac:dyDescent="0.2">
      <c r="B37" s="106"/>
      <c r="C37" s="107"/>
      <c r="D37" s="36"/>
      <c r="E37" s="215">
        <f t="shared" si="0"/>
        <v>0</v>
      </c>
      <c r="G37" s="106" t="s">
        <v>320</v>
      </c>
      <c r="H37" s="107">
        <v>26</v>
      </c>
      <c r="I37" s="111"/>
      <c r="J37" s="215">
        <f t="shared" si="1"/>
        <v>26</v>
      </c>
      <c r="L37" s="26" t="str">
        <f>IF(OR('JUIN - SUIVI ENVELOPPES'!J32="",'JUIN - SUIVI ENVELOPPES'!J32="(vide)",'JUIN - SUIVI ENVELOPPES'!J32="Total général",'JUIN - SUIVI ENVELOPPES'!J32="Grand total"),"",(IF(OR('JUIN - SUIVI ENVELOPPES'!J32&lt;&gt;"",'JUIN - SUIVI ENVELOPPES'!J32&lt;&gt;"(vide)",'JUIN - SUIVI ENVELOPPES'!J32&lt;&gt;"Total général",'JUIN - SUIVI ENVELOPPES'!J32&lt;&gt;"Grand total"),'JUIN - SUIVI ENVELOPPES'!J32,"")))</f>
        <v/>
      </c>
      <c r="M37" s="120" t="str">
        <f>IF(L37="","",'JUIN - SUIVI ENVELOPPES'!K32)</f>
        <v/>
      </c>
      <c r="N37" s="110"/>
      <c r="O37" s="72"/>
      <c r="P37" s="52" t="str">
        <f>'JUIN - SUIVI ENVELOPPES'!T17</f>
        <v>Retrait</v>
      </c>
      <c r="Q37" s="53">
        <f>'JUIN - SUIVI ENVELOPPES'!U17</f>
        <v>200</v>
      </c>
      <c r="R37" s="73"/>
    </row>
    <row r="38" spans="2:18" ht="11.25" customHeight="1" x14ac:dyDescent="0.2">
      <c r="B38" s="106"/>
      <c r="C38" s="107"/>
      <c r="D38" s="36"/>
      <c r="E38" s="215">
        <f t="shared" si="0"/>
        <v>0</v>
      </c>
      <c r="G38" s="106"/>
      <c r="H38" s="107"/>
      <c r="I38" s="111"/>
      <c r="J38" s="215">
        <f t="shared" si="1"/>
        <v>0</v>
      </c>
      <c r="L38" s="26" t="str">
        <f>IF(OR('JUIN - SUIVI ENVELOPPES'!J33="",'JUIN - SUIVI ENVELOPPES'!J33="(vide)",'JUIN - SUIVI ENVELOPPES'!J33="Total général",'JUIN - SUIVI ENVELOPPES'!J33="Grand total"),"",(IF(OR('JUIN - SUIVI ENVELOPPES'!J33&lt;&gt;"",'JUIN - SUIVI ENVELOPPES'!J33&lt;&gt;"(vide)",'JUIN - SUIVI ENVELOPPES'!J33&lt;&gt;"Total général",'JUIN - SUIVI ENVELOPPES'!J33&lt;&gt;"Grand total"),'JUIN - SUIVI ENVELOPPES'!J33,"")))</f>
        <v/>
      </c>
      <c r="M38" s="120" t="str">
        <f>IF(L38="","",'JUIN - SUIVI ENVELOPPES'!K33)</f>
        <v/>
      </c>
      <c r="N38" s="110"/>
      <c r="O38" s="72"/>
      <c r="P38" s="52" t="str">
        <f>'JUIN - SUIVI ENVELOPPES'!T18</f>
        <v>Santé</v>
      </c>
      <c r="Q38" s="53">
        <f>'JUIN - SUIVI ENVELOPPES'!U18</f>
        <v>100</v>
      </c>
      <c r="R38" s="73"/>
    </row>
    <row r="39" spans="2:18" ht="11.25" customHeight="1" x14ac:dyDescent="0.2">
      <c r="B39" s="106"/>
      <c r="C39" s="107"/>
      <c r="D39" s="36"/>
      <c r="E39" s="215">
        <f t="shared" si="0"/>
        <v>0</v>
      </c>
      <c r="G39" s="106"/>
      <c r="H39" s="107"/>
      <c r="I39" s="111"/>
      <c r="J39" s="215">
        <f t="shared" si="1"/>
        <v>0</v>
      </c>
      <c r="L39" s="26" t="str">
        <f>IF(OR('JUIN - SUIVI ENVELOPPES'!J34="",'JUIN - SUIVI ENVELOPPES'!J34="(vide)",'JUIN - SUIVI ENVELOPPES'!J34="Total général",'JUIN - SUIVI ENVELOPPES'!J34="Grand total"),"",(IF(OR('JUIN - SUIVI ENVELOPPES'!J34&lt;&gt;"",'JUIN - SUIVI ENVELOPPES'!J34&lt;&gt;"(vide)",'JUIN - SUIVI ENVELOPPES'!J34&lt;&gt;"Total général",'JUIN - SUIVI ENVELOPPES'!J34&lt;&gt;"Grand total"),'JUIN - SUIVI ENVELOPPES'!J34,"")))</f>
        <v/>
      </c>
      <c r="M39" s="120" t="str">
        <f>IF(L39="","",'JUIN - SUIVI ENVELOPPES'!K34)</f>
        <v/>
      </c>
      <c r="N39" s="110"/>
      <c r="O39" s="72"/>
      <c r="P39" s="52" t="str">
        <f>'JUIN - SUIVI ENVELOPPES'!T19</f>
        <v>Beauté</v>
      </c>
      <c r="Q39" s="53">
        <f>'JUIN - SUIVI ENVELOPPES'!U19</f>
        <v>150</v>
      </c>
      <c r="R39" s="73"/>
    </row>
    <row r="40" spans="2:18" ht="11.25" customHeight="1" x14ac:dyDescent="0.2">
      <c r="B40" s="106"/>
      <c r="C40" s="107"/>
      <c r="D40" s="36"/>
      <c r="E40" s="215">
        <f t="shared" si="0"/>
        <v>0</v>
      </c>
      <c r="G40" s="106"/>
      <c r="H40" s="107"/>
      <c r="I40" s="111"/>
      <c r="J40" s="215">
        <f t="shared" si="1"/>
        <v>0</v>
      </c>
      <c r="L40" s="26" t="str">
        <f>IF(OR('JUIN - SUIVI ENVELOPPES'!J35="",'JUIN - SUIVI ENVELOPPES'!J35="(vide)",'JUIN - SUIVI ENVELOPPES'!J35="Total général",'JUIN - SUIVI ENVELOPPES'!J35="Grand total"),"",(IF(OR('JUIN - SUIVI ENVELOPPES'!J35&lt;&gt;"",'JUIN - SUIVI ENVELOPPES'!J35&lt;&gt;"(vide)",'JUIN - SUIVI ENVELOPPES'!J35&lt;&gt;"Total général",'JUIN - SUIVI ENVELOPPES'!J35&lt;&gt;"Grand total"),'JUIN - SUIVI ENVELOPPES'!J35,"")))</f>
        <v/>
      </c>
      <c r="M40" s="120" t="str">
        <f>IF(L40="","",'JUIN - SUIVI ENVELOPPES'!K35)</f>
        <v/>
      </c>
      <c r="N40" s="110"/>
      <c r="O40" s="72"/>
      <c r="P40" s="52" t="str">
        <f>'JUIN - SUIVI ENVELOPPES'!T20</f>
        <v>Fêtes</v>
      </c>
      <c r="Q40" s="53">
        <f>'JUIN - SUIVI ENVELOPPES'!U20</f>
        <v>100</v>
      </c>
      <c r="R40" s="73"/>
    </row>
    <row r="41" spans="2:18" ht="11.25" customHeight="1" x14ac:dyDescent="0.2">
      <c r="B41" s="106"/>
      <c r="C41" s="107"/>
      <c r="D41" s="36"/>
      <c r="E41" s="215">
        <f t="shared" si="0"/>
        <v>0</v>
      </c>
      <c r="G41" s="106"/>
      <c r="H41" s="107"/>
      <c r="I41" s="111" t="b">
        <v>0</v>
      </c>
      <c r="J41" s="215">
        <f t="shared" si="1"/>
        <v>0</v>
      </c>
      <c r="L41" s="26" t="str">
        <f>IF(OR('JUIN - SUIVI ENVELOPPES'!J36="",'JUIN - SUIVI ENVELOPPES'!J36="(vide)",'JUIN - SUIVI ENVELOPPES'!J36="Total général",'JUIN - SUIVI ENVELOPPES'!J36="Grand total"),"",(IF(OR('JUIN - SUIVI ENVELOPPES'!J36&lt;&gt;"",'JUIN - SUIVI ENVELOPPES'!J36&lt;&gt;"(vide)",'JUIN - SUIVI ENVELOPPES'!J36&lt;&gt;"Total général",'JUIN - SUIVI ENVELOPPES'!J36&lt;&gt;"Grand total"),'JUIN - SUIVI ENVELOPPES'!J36,"")))</f>
        <v/>
      </c>
      <c r="M41" s="120" t="str">
        <f>IF(L41="","",'JUIN - SUIVI ENVELOPPES'!K36)</f>
        <v/>
      </c>
      <c r="N41" s="110"/>
      <c r="O41" s="72"/>
      <c r="P41" s="52" t="str">
        <f>'JUIN - SUIVI ENVELOPPES'!T21</f>
        <v xml:space="preserve">Maison </v>
      </c>
      <c r="Q41" s="53">
        <f>'JUIN - SUIVI ENVELOPPES'!U21</f>
        <v>0</v>
      </c>
      <c r="R41" s="73"/>
    </row>
    <row r="42" spans="2:18" ht="11.25" customHeight="1" x14ac:dyDescent="0.2">
      <c r="B42" s="209" t="s">
        <v>111</v>
      </c>
      <c r="C42" s="126">
        <f>SUM(C13:C41)</f>
        <v>6218.3899999999994</v>
      </c>
      <c r="G42" s="209" t="s">
        <v>110</v>
      </c>
      <c r="H42" s="126">
        <f>SUM(H13:H41)</f>
        <v>3401.9199999999996</v>
      </c>
      <c r="I42" s="111"/>
      <c r="J42" s="114"/>
      <c r="L42" s="26" t="str">
        <f>IF(OR('JUIN - SUIVI ENVELOPPES'!J37="",'JUIN - SUIVI ENVELOPPES'!J37="(vide)",'JUIN - SUIVI ENVELOPPES'!J37="Total général",'JUIN - SUIVI ENVELOPPES'!J37="Grand total"),"",(IF(OR('JUIN - SUIVI ENVELOPPES'!J37&lt;&gt;"",'JUIN - SUIVI ENVELOPPES'!J37&lt;&gt;"(vide)",'JUIN - SUIVI ENVELOPPES'!J37&lt;&gt;"Total général",'JUIN - SUIVI ENVELOPPES'!J37&lt;&gt;"Grand total"),'JUIN - SUIVI ENVELOPPES'!J37,"")))</f>
        <v/>
      </c>
      <c r="M42" s="120" t="str">
        <f>IF(L42="","",'JUIN - SUIVI ENVELOPPES'!K37)</f>
        <v/>
      </c>
      <c r="N42" s="110"/>
      <c r="O42" s="72"/>
      <c r="P42" s="52" t="str">
        <f>'JUIN - SUIVI ENVELOPPES'!T22</f>
        <v>Sorties</v>
      </c>
      <c r="Q42" s="53">
        <f>'JUIN - SUIVI ENVELOPPES'!U22</f>
        <v>125</v>
      </c>
      <c r="R42" s="73"/>
    </row>
    <row r="43" spans="2:18" ht="11.25" customHeight="1" x14ac:dyDescent="0.2">
      <c r="B43" s="242" t="s">
        <v>138</v>
      </c>
      <c r="C43" s="243"/>
      <c r="G43" s="244" t="s">
        <v>139</v>
      </c>
      <c r="H43" s="245"/>
      <c r="I43" s="115"/>
      <c r="L43" s="121" t="s">
        <v>10</v>
      </c>
      <c r="M43" s="122">
        <f>SUM(M13:M42)</f>
        <v>0</v>
      </c>
      <c r="N43" s="116"/>
      <c r="O43" s="72"/>
      <c r="P43" s="52" t="str">
        <f>'JUIN - SUIVI ENVELOPPES'!T23</f>
        <v>Sport</v>
      </c>
      <c r="Q43" s="53">
        <f>'JUIN - SUIVI ENVELOPPES'!U23</f>
        <v>50</v>
      </c>
      <c r="R43" s="73"/>
    </row>
    <row r="44" spans="2:18" ht="11.25" customHeight="1" x14ac:dyDescent="0.2">
      <c r="B44" s="207" t="str">
        <f>IF('SYNTHESE ANNUELLE'!Q9="","",'SYNTHESE ANNUELLE'!Q9)</f>
        <v/>
      </c>
      <c r="C44" s="208">
        <f>IF('SYNTHESE ANNUELLE'!R9="",0,'SYNTHESE ANNUELLE'!R9)</f>
        <v>0</v>
      </c>
      <c r="D44" s="36" t="b">
        <v>0</v>
      </c>
      <c r="E44" s="215">
        <f>IF(D44=FALSE,C44,0)</f>
        <v>0</v>
      </c>
      <c r="G44" s="207" t="str">
        <f>IF('SYNTHESE ANNUELLE'!Q14="","",'SYNTHESE ANNUELLE'!Q14)</f>
        <v/>
      </c>
      <c r="H44" s="208">
        <f>IF('SYNTHESE ANNUELLE'!R14="",0,'SYNTHESE ANNUELLE'!R14)</f>
        <v>0</v>
      </c>
      <c r="I44" s="36" t="b">
        <v>0</v>
      </c>
      <c r="J44" s="215">
        <f t="shared" ref="J44:J49" si="2">IF(I44=FALSE,H44,0)</f>
        <v>0</v>
      </c>
      <c r="N44" s="57"/>
      <c r="O44" s="72"/>
      <c r="P44" s="52" t="str">
        <f>'JUIN - SUIVI ENVELOPPES'!T24</f>
        <v>Vêtements</v>
      </c>
      <c r="Q44" s="53">
        <f>'JUIN - SUIVI ENVELOPPES'!U24</f>
        <v>100</v>
      </c>
      <c r="R44" s="73"/>
    </row>
    <row r="45" spans="2:18" ht="11.25" customHeight="1" x14ac:dyDescent="0.2">
      <c r="B45" s="207" t="str">
        <f>IF('SYNTHESE ANNUELLE'!Q10="","",'SYNTHESE ANNUELLE'!Q10)</f>
        <v/>
      </c>
      <c r="C45" s="208">
        <f>IF('SYNTHESE ANNUELLE'!R10="",0,'SYNTHESE ANNUELLE'!R10)</f>
        <v>0</v>
      </c>
      <c r="D45" s="36" t="b">
        <v>0</v>
      </c>
      <c r="E45" s="215">
        <f t="shared" ref="E45" si="3">IF(D45=FALSE,C45,0)</f>
        <v>0</v>
      </c>
      <c r="G45" s="207" t="str">
        <f>IF('SYNTHESE ANNUELLE'!Q15="","",'SYNTHESE ANNUELLE'!Q15)</f>
        <v/>
      </c>
      <c r="H45" s="208">
        <f>IF('SYNTHESE ANNUELLE'!R15="",0,'SYNTHESE ANNUELLE'!R15)</f>
        <v>0</v>
      </c>
      <c r="I45" s="36" t="b">
        <v>0</v>
      </c>
      <c r="J45" s="215">
        <f t="shared" si="2"/>
        <v>0</v>
      </c>
      <c r="N45" s="57"/>
      <c r="O45" s="72"/>
      <c r="P45" s="54" t="str">
        <f>'JUIN - SUIVI ENVELOPPES'!T25</f>
        <v>Vacances</v>
      </c>
      <c r="Q45" s="55">
        <f>'JUIN - SUIVI ENVELOPPES'!U25</f>
        <v>0</v>
      </c>
      <c r="R45" s="73"/>
    </row>
    <row r="46" spans="2:18" ht="11.25" customHeight="1" x14ac:dyDescent="0.2">
      <c r="B46" s="207" t="str">
        <f>IF('SYNTHESE ANNUELLE'!Q11="","",'SYNTHESE ANNUELLE'!Q11)</f>
        <v/>
      </c>
      <c r="C46" s="208">
        <f>IF('SYNTHESE ANNUELLE'!R11="",0,'SYNTHESE ANNUELLE'!R11)</f>
        <v>0</v>
      </c>
      <c r="D46" s="36" t="b">
        <v>0</v>
      </c>
      <c r="E46" s="215">
        <f>IF(D46=FALSE,C46,0)</f>
        <v>0</v>
      </c>
      <c r="G46" s="207" t="str">
        <f>IF('SYNTHESE ANNUELLE'!Q16="","",'SYNTHESE ANNUELLE'!Q16)</f>
        <v/>
      </c>
      <c r="H46" s="208">
        <f>IF('SYNTHESE ANNUELLE'!R16="",0,'SYNTHESE ANNUELLE'!R16)</f>
        <v>0</v>
      </c>
      <c r="I46" s="162" t="b">
        <v>0</v>
      </c>
      <c r="J46" s="215">
        <f t="shared" si="2"/>
        <v>0</v>
      </c>
      <c r="N46" s="57"/>
      <c r="O46" s="117"/>
      <c r="P46" s="118"/>
      <c r="Q46" s="118"/>
      <c r="R46" s="119"/>
    </row>
    <row r="47" spans="2:18" ht="11.25" customHeight="1" x14ac:dyDescent="0.2">
      <c r="B47" s="209" t="s">
        <v>112</v>
      </c>
      <c r="C47" s="126">
        <f>SUM(C44:C46)</f>
        <v>0</v>
      </c>
      <c r="G47" s="207" t="str">
        <f>IF('SYNTHESE ANNUELLE'!Q17="","",'SYNTHESE ANNUELLE'!Q17)</f>
        <v/>
      </c>
      <c r="H47" s="208">
        <f>IF('SYNTHESE ANNUELLE'!R17="",0,'SYNTHESE ANNUELLE'!R17)</f>
        <v>0</v>
      </c>
      <c r="I47" s="36" t="b">
        <v>0</v>
      </c>
      <c r="J47" s="215">
        <f t="shared" si="2"/>
        <v>0</v>
      </c>
    </row>
    <row r="48" spans="2:18" ht="11.25" customHeight="1" x14ac:dyDescent="0.2">
      <c r="B48" s="212" t="s">
        <v>109</v>
      </c>
      <c r="C48" s="213">
        <f>C42+C47</f>
        <v>6218.3899999999994</v>
      </c>
      <c r="G48" s="207" t="str">
        <f>IF('SYNTHESE ANNUELLE'!Q18="","",'SYNTHESE ANNUELLE'!Q18)</f>
        <v/>
      </c>
      <c r="H48" s="208">
        <f>IF('SYNTHESE ANNUELLE'!R18="",0,'SYNTHESE ANNUELLE'!R18)</f>
        <v>0</v>
      </c>
      <c r="I48" s="163" t="b">
        <v>0</v>
      </c>
      <c r="J48" s="215">
        <f t="shared" si="2"/>
        <v>0</v>
      </c>
    </row>
    <row r="49" spans="2:10" ht="11.25" customHeight="1" x14ac:dyDescent="0.2">
      <c r="B49" s="214" t="s">
        <v>9</v>
      </c>
      <c r="C49" s="161">
        <f>SUM(E13:E46)</f>
        <v>0</v>
      </c>
      <c r="G49" s="207" t="str">
        <f>IF('SYNTHESE ANNUELLE'!Q19="","",'SYNTHESE ANNUELLE'!Q19)</f>
        <v/>
      </c>
      <c r="H49" s="208">
        <f>IF('SYNTHESE ANNUELLE'!R19="",0,'SYNTHESE ANNUELLE'!R19)</f>
        <v>0</v>
      </c>
      <c r="I49" s="36" t="b">
        <v>0</v>
      </c>
      <c r="J49" s="215">
        <f t="shared" si="2"/>
        <v>0</v>
      </c>
    </row>
    <row r="50" spans="2:10" ht="11.25" customHeight="1" x14ac:dyDescent="0.2">
      <c r="G50" s="209" t="s">
        <v>113</v>
      </c>
      <c r="H50" s="160">
        <f>SUM(H44:H49)</f>
        <v>0</v>
      </c>
    </row>
    <row r="51" spans="2:10" x14ac:dyDescent="0.2">
      <c r="G51" s="210" t="s">
        <v>114</v>
      </c>
      <c r="H51" s="211">
        <f>H42+H50</f>
        <v>3401.9199999999996</v>
      </c>
      <c r="I51" s="42"/>
    </row>
    <row r="52" spans="2:10" x14ac:dyDescent="0.2">
      <c r="G52" s="210" t="s">
        <v>10</v>
      </c>
      <c r="H52" s="211">
        <f>SUM(J13:J49)</f>
        <v>3401.9199999999996</v>
      </c>
    </row>
    <row r="55" spans="2:10" x14ac:dyDescent="0.2">
      <c r="D55" s="36"/>
      <c r="E55" s="113"/>
    </row>
  </sheetData>
  <sheetProtection password="DC52" sheet="1" objects="1" scenarios="1" pivotTables="0"/>
  <mergeCells count="10">
    <mergeCell ref="P26:Q26"/>
    <mergeCell ref="B43:C43"/>
    <mergeCell ref="G43:H43"/>
    <mergeCell ref="P3:Q3"/>
    <mergeCell ref="B5:C5"/>
    <mergeCell ref="G5:H5"/>
    <mergeCell ref="P5:Q5"/>
    <mergeCell ref="B11:C11"/>
    <mergeCell ref="G11:H11"/>
    <mergeCell ref="L11:M11"/>
  </mergeCells>
  <conditionalFormatting sqref="Q8:Q9">
    <cfRule type="cellIs" dxfId="335" priority="14" operator="lessThan">
      <formula>0</formula>
    </cfRule>
  </conditionalFormatting>
  <conditionalFormatting sqref="Q32:Q45">
    <cfRule type="cellIs" dxfId="334" priority="13" operator="lessThan">
      <formula>0</formula>
    </cfRule>
  </conditionalFormatting>
  <conditionalFormatting sqref="H13">
    <cfRule type="expression" dxfId="333" priority="12">
      <formula>IF(J13=0,TRUE,FALSE)</formula>
    </cfRule>
  </conditionalFormatting>
  <conditionalFormatting sqref="H14:H41">
    <cfRule type="expression" dxfId="332" priority="11">
      <formula>IF(J14=0,TRUE,FALSE)</formula>
    </cfRule>
  </conditionalFormatting>
  <conditionalFormatting sqref="C13:C14">
    <cfRule type="expression" dxfId="331" priority="10">
      <formula>IF(E13=0,TRUE,FALSE)</formula>
    </cfRule>
  </conditionalFormatting>
  <conditionalFormatting sqref="G13">
    <cfRule type="expression" dxfId="330" priority="9">
      <formula>IF(J13=0,TRUE,FALSE)</formula>
    </cfRule>
  </conditionalFormatting>
  <conditionalFormatting sqref="G14:G41">
    <cfRule type="expression" dxfId="329" priority="8">
      <formula>IF(J14=0,TRUE,FALSE)</formula>
    </cfRule>
  </conditionalFormatting>
  <conditionalFormatting sqref="B13:B14">
    <cfRule type="expression" dxfId="328" priority="7">
      <formula>IF(E13=0,TRUE,FALSE)</formula>
    </cfRule>
  </conditionalFormatting>
  <conditionalFormatting sqref="C15:C41">
    <cfRule type="expression" dxfId="327" priority="6">
      <formula>IF(E15=0,TRUE,FALSE)</formula>
    </cfRule>
  </conditionalFormatting>
  <conditionalFormatting sqref="B15:B41">
    <cfRule type="expression" dxfId="326" priority="5">
      <formula>IF(E15=0,TRUE,FALSE)</formula>
    </cfRule>
  </conditionalFormatting>
  <conditionalFormatting sqref="C44:C46">
    <cfRule type="expression" dxfId="325" priority="4">
      <formula>IF(E44=0,TRUE,FALSE)</formula>
    </cfRule>
  </conditionalFormatting>
  <conditionalFormatting sqref="B44:B46">
    <cfRule type="expression" dxfId="324" priority="3">
      <formula>IF(E44=0,TRUE,FALSE)</formula>
    </cfRule>
  </conditionalFormatting>
  <conditionalFormatting sqref="H44:H49">
    <cfRule type="expression" dxfId="323" priority="2">
      <formula>IF(J44=0,TRUE,FALSE)</formula>
    </cfRule>
  </conditionalFormatting>
  <conditionalFormatting sqref="G44:G49">
    <cfRule type="expression" dxfId="322" priority="1">
      <formula>IF(J44=0,TRUE,FALSE)</formula>
    </cfRule>
  </conditionalFormatting>
  <hyperlinks>
    <hyperlink ref="B1" r:id="rId1" xr:uid="{00000000-0004-0000-0C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5" name="Button 1">
              <controlPr defaultSize="0" print="0" autoFill="0" autoPict="0" macro="[0]!OuvrirFormJUIN.Bouton62_Cliquer">
                <anchor moveWithCells="1" sizeWithCells="1">
                  <from>
                    <xdr:col>11</xdr:col>
                    <xdr:colOff>95250</xdr:colOff>
                    <xdr:row>5</xdr:row>
                    <xdr:rowOff>28575</xdr:rowOff>
                  </from>
                  <to>
                    <xdr:col>12</xdr:col>
                    <xdr:colOff>723900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6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104775</xdr:rowOff>
                  </from>
                  <to>
                    <xdr:col>5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7" name="Check Box 3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104775</xdr:rowOff>
                  </from>
                  <to>
                    <xdr:col>5</xdr:col>
                    <xdr:colOff>85725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8" name="Check Box 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104775</xdr:rowOff>
                  </from>
                  <to>
                    <xdr:col>5</xdr:col>
                    <xdr:colOff>85725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9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104775</xdr:rowOff>
                  </from>
                  <to>
                    <xdr:col>5</xdr:col>
                    <xdr:colOff>85725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10" name="Check Box 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104775</xdr:rowOff>
                  </from>
                  <to>
                    <xdr:col>5</xdr:col>
                    <xdr:colOff>85725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1" name="Check Box 7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104775</xdr:rowOff>
                  </from>
                  <to>
                    <xdr:col>5</xdr:col>
                    <xdr:colOff>85725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2" name="Check Box 8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104775</xdr:rowOff>
                  </from>
                  <to>
                    <xdr:col>5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3" name="Check Box 9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104775</xdr:rowOff>
                  </from>
                  <to>
                    <xdr:col>5</xdr:col>
                    <xdr:colOff>85725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4" name="Check Box 10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104775</xdr:rowOff>
                  </from>
                  <to>
                    <xdr:col>5</xdr:col>
                    <xdr:colOff>85725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5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104775</xdr:rowOff>
                  </from>
                  <to>
                    <xdr:col>5</xdr:col>
                    <xdr:colOff>85725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6" name="Check Box 12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104775</xdr:rowOff>
                  </from>
                  <to>
                    <xdr:col>5</xdr:col>
                    <xdr:colOff>85725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7" name="Check Box 13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104775</xdr:rowOff>
                  </from>
                  <to>
                    <xdr:col>5</xdr:col>
                    <xdr:colOff>85725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8" name="Check Box 14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104775</xdr:rowOff>
                  </from>
                  <to>
                    <xdr:col>5</xdr:col>
                    <xdr:colOff>85725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9" name="Check Box 15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104775</xdr:rowOff>
                  </from>
                  <to>
                    <xdr:col>5</xdr:col>
                    <xdr:colOff>85725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20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104775</xdr:rowOff>
                  </from>
                  <to>
                    <xdr:col>5</xdr:col>
                    <xdr:colOff>85725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1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104775</xdr:rowOff>
                  </from>
                  <to>
                    <xdr:col>5</xdr:col>
                    <xdr:colOff>85725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2" name="Check Box 18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104775</xdr:rowOff>
                  </from>
                  <to>
                    <xdr:col>5</xdr:col>
                    <xdr:colOff>85725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3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104775</xdr:rowOff>
                  </from>
                  <to>
                    <xdr:col>5</xdr:col>
                    <xdr:colOff>85725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4" name="Check Box 20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104775</xdr:rowOff>
                  </from>
                  <to>
                    <xdr:col>5</xdr:col>
                    <xdr:colOff>85725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5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104775</xdr:rowOff>
                  </from>
                  <to>
                    <xdr:col>5</xdr:col>
                    <xdr:colOff>85725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6" name="Check Box 22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104775</xdr:rowOff>
                  </from>
                  <to>
                    <xdr:col>5</xdr:col>
                    <xdr:colOff>85725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7" name="Check Box 23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104775</xdr:rowOff>
                  </from>
                  <to>
                    <xdr:col>5</xdr:col>
                    <xdr:colOff>85725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8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104775</xdr:rowOff>
                  </from>
                  <to>
                    <xdr:col>5</xdr:col>
                    <xdr:colOff>85725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9" name="Check Box 25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104775</xdr:rowOff>
                  </from>
                  <to>
                    <xdr:col>5</xdr:col>
                    <xdr:colOff>85725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30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104775</xdr:rowOff>
                  </from>
                  <to>
                    <xdr:col>5</xdr:col>
                    <xdr:colOff>85725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1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104775</xdr:rowOff>
                  </from>
                  <to>
                    <xdr:col>5</xdr:col>
                    <xdr:colOff>85725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2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104775</xdr:rowOff>
                  </from>
                  <to>
                    <xdr:col>5</xdr:col>
                    <xdr:colOff>85725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3" name="Check Box 29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104775</xdr:rowOff>
                  </from>
                  <to>
                    <xdr:col>5</xdr:col>
                    <xdr:colOff>85725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4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104775</xdr:rowOff>
                  </from>
                  <to>
                    <xdr:col>5</xdr:col>
                    <xdr:colOff>85725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5" name="Check Box 31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114300</xdr:rowOff>
                  </from>
                  <to>
                    <xdr:col>10</xdr:col>
                    <xdr:colOff>85725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6" name="Check Box 32">
              <controlPr defaultSize="0" autoFill="0" autoLine="0" autoPict="0">
                <anchor moveWithCells="1"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10</xdr:col>
                    <xdr:colOff>85725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7" name="Check Box 33">
              <controlPr defaultSize="0" autoFill="0" autoLine="0" autoPict="0">
                <anchor moveWithCells="1">
                  <from>
                    <xdr:col>8</xdr:col>
                    <xdr:colOff>0</xdr:colOff>
                    <xdr:row>13</xdr:row>
                    <xdr:rowOff>114300</xdr:rowOff>
                  </from>
                  <to>
                    <xdr:col>10</xdr:col>
                    <xdr:colOff>85725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8" name="Check Box 34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114300</xdr:rowOff>
                  </from>
                  <to>
                    <xdr:col>10</xdr:col>
                    <xdr:colOff>85725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9" name="Check Box 35">
              <controlPr defaultSize="0" autoFill="0" autoLine="0" autoPict="0">
                <anchor moveWithCells="1">
                  <from>
                    <xdr:col>8</xdr:col>
                    <xdr:colOff>0</xdr:colOff>
                    <xdr:row>15</xdr:row>
                    <xdr:rowOff>114300</xdr:rowOff>
                  </from>
                  <to>
                    <xdr:col>10</xdr:col>
                    <xdr:colOff>85725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40" name="Check Box 36">
              <controlPr defaultSize="0" autoFill="0" autoLine="0" autoPict="0">
                <anchor moveWithCells="1">
                  <from>
                    <xdr:col>8</xdr:col>
                    <xdr:colOff>0</xdr:colOff>
                    <xdr:row>16</xdr:row>
                    <xdr:rowOff>114300</xdr:rowOff>
                  </from>
                  <to>
                    <xdr:col>10</xdr:col>
                    <xdr:colOff>85725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3" r:id="rId41" name="Check Box 37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114300</xdr:rowOff>
                  </from>
                  <to>
                    <xdr:col>10</xdr:col>
                    <xdr:colOff>85725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4" r:id="rId42" name="Check Box 38">
              <controlPr defaultSize="0" autoFill="0" autoLine="0" autoPict="0">
                <anchor moveWithCells="1">
                  <from>
                    <xdr:col>8</xdr:col>
                    <xdr:colOff>0</xdr:colOff>
                    <xdr:row>18</xdr:row>
                    <xdr:rowOff>114300</xdr:rowOff>
                  </from>
                  <to>
                    <xdr:col>10</xdr:col>
                    <xdr:colOff>85725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5" r:id="rId43" name="Check Box 39">
              <controlPr defaultSize="0" autoFill="0" autoLine="0" autoPict="0">
                <anchor moveWithCells="1">
                  <from>
                    <xdr:col>8</xdr:col>
                    <xdr:colOff>0</xdr:colOff>
                    <xdr:row>19</xdr:row>
                    <xdr:rowOff>114300</xdr:rowOff>
                  </from>
                  <to>
                    <xdr:col>10</xdr:col>
                    <xdr:colOff>85725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6" r:id="rId44" name="Check Box 40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114300</xdr:rowOff>
                  </from>
                  <to>
                    <xdr:col>10</xdr:col>
                    <xdr:colOff>85725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7" r:id="rId45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21</xdr:row>
                    <xdr:rowOff>114300</xdr:rowOff>
                  </from>
                  <to>
                    <xdr:col>10</xdr:col>
                    <xdr:colOff>85725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8" r:id="rId46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114300</xdr:rowOff>
                  </from>
                  <to>
                    <xdr:col>10</xdr:col>
                    <xdr:colOff>85725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9" r:id="rId47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23</xdr:row>
                    <xdr:rowOff>114300</xdr:rowOff>
                  </from>
                  <to>
                    <xdr:col>10</xdr:col>
                    <xdr:colOff>85725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0" r:id="rId48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24</xdr:row>
                    <xdr:rowOff>114300</xdr:rowOff>
                  </from>
                  <to>
                    <xdr:col>10</xdr:col>
                    <xdr:colOff>85725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1" r:id="rId49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25</xdr:row>
                    <xdr:rowOff>114300</xdr:rowOff>
                  </from>
                  <to>
                    <xdr:col>10</xdr:col>
                    <xdr:colOff>85725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2" r:id="rId50" name="Check Box 46">
              <controlPr defaultSize="0" autoFill="0" autoLine="0" autoPict="0">
                <anchor moveWithCells="1">
                  <from>
                    <xdr:col>8</xdr:col>
                    <xdr:colOff>0</xdr:colOff>
                    <xdr:row>26</xdr:row>
                    <xdr:rowOff>114300</xdr:rowOff>
                  </from>
                  <to>
                    <xdr:col>10</xdr:col>
                    <xdr:colOff>85725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3" r:id="rId51" name="Check Box 47">
              <controlPr defaultSize="0" autoFill="0" autoLine="0" autoPict="0">
                <anchor moveWithCells="1">
                  <from>
                    <xdr:col>8</xdr:col>
                    <xdr:colOff>0</xdr:colOff>
                    <xdr:row>27</xdr:row>
                    <xdr:rowOff>114300</xdr:rowOff>
                  </from>
                  <to>
                    <xdr:col>10</xdr:col>
                    <xdr:colOff>85725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4" r:id="rId52" name="Check Box 48">
              <controlPr defaultSize="0" autoFill="0" autoLine="0" autoPict="0">
                <anchor moveWithCells="1">
                  <from>
                    <xdr:col>8</xdr:col>
                    <xdr:colOff>0</xdr:colOff>
                    <xdr:row>28</xdr:row>
                    <xdr:rowOff>114300</xdr:rowOff>
                  </from>
                  <to>
                    <xdr:col>10</xdr:col>
                    <xdr:colOff>85725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5" r:id="rId53" name="Check Box 49">
              <controlPr defaultSize="0" autoFill="0" autoLine="0" autoPict="0">
                <anchor moveWithCells="1">
                  <from>
                    <xdr:col>8</xdr:col>
                    <xdr:colOff>0</xdr:colOff>
                    <xdr:row>29</xdr:row>
                    <xdr:rowOff>114300</xdr:rowOff>
                  </from>
                  <to>
                    <xdr:col>10</xdr:col>
                    <xdr:colOff>85725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6" r:id="rId54" name="Check Box 50">
              <controlPr defaultSize="0" autoFill="0" autoLine="0" autoPict="0">
                <anchor moveWithCells="1">
                  <from>
                    <xdr:col>8</xdr:col>
                    <xdr:colOff>0</xdr:colOff>
                    <xdr:row>30</xdr:row>
                    <xdr:rowOff>114300</xdr:rowOff>
                  </from>
                  <to>
                    <xdr:col>10</xdr:col>
                    <xdr:colOff>85725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7" r:id="rId55" name="Check Box 5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114300</xdr:rowOff>
                  </from>
                  <to>
                    <xdr:col>10</xdr:col>
                    <xdr:colOff>85725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8" r:id="rId56" name="Check Box 5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114300</xdr:rowOff>
                  </from>
                  <to>
                    <xdr:col>10</xdr:col>
                    <xdr:colOff>85725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" r:id="rId57" name="Check Box 5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114300</xdr:rowOff>
                  </from>
                  <to>
                    <xdr:col>10</xdr:col>
                    <xdr:colOff>85725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0" r:id="rId58" name="Check Box 54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114300</xdr:rowOff>
                  </from>
                  <to>
                    <xdr:col>10</xdr:col>
                    <xdr:colOff>85725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1" r:id="rId59" name="Check Box 55">
              <controlPr defaultSize="0" autoFill="0" autoLine="0" autoPict="0">
                <anchor moveWithCells="1">
                  <from>
                    <xdr:col>8</xdr:col>
                    <xdr:colOff>0</xdr:colOff>
                    <xdr:row>35</xdr:row>
                    <xdr:rowOff>114300</xdr:rowOff>
                  </from>
                  <to>
                    <xdr:col>10</xdr:col>
                    <xdr:colOff>85725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2" r:id="rId60" name="Check Box 56">
              <controlPr defaultSize="0" autoFill="0" autoLine="0" autoPict="0">
                <anchor moveWithCells="1">
                  <from>
                    <xdr:col>8</xdr:col>
                    <xdr:colOff>0</xdr:colOff>
                    <xdr:row>36</xdr:row>
                    <xdr:rowOff>114300</xdr:rowOff>
                  </from>
                  <to>
                    <xdr:col>10</xdr:col>
                    <xdr:colOff>85725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3" r:id="rId61" name="Check Box 57">
              <controlPr defaultSize="0" autoFill="0" autoLine="0" autoPict="0">
                <anchor moveWithCells="1">
                  <from>
                    <xdr:col>8</xdr:col>
                    <xdr:colOff>0</xdr:colOff>
                    <xdr:row>37</xdr:row>
                    <xdr:rowOff>114300</xdr:rowOff>
                  </from>
                  <to>
                    <xdr:col>10</xdr:col>
                    <xdr:colOff>85725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4" r:id="rId62" name="Check Box 58">
              <controlPr defaultSize="0" autoFill="0" autoLine="0" autoPict="0">
                <anchor moveWithCells="1">
                  <from>
                    <xdr:col>8</xdr:col>
                    <xdr:colOff>0</xdr:colOff>
                    <xdr:row>38</xdr:row>
                    <xdr:rowOff>114300</xdr:rowOff>
                  </from>
                  <to>
                    <xdr:col>10</xdr:col>
                    <xdr:colOff>85725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5" r:id="rId63" name="Check Box 59">
              <controlPr defaultSize="0" autoFill="0" autoLine="0" autoPict="0">
                <anchor moveWithCells="1">
                  <from>
                    <xdr:col>8</xdr:col>
                    <xdr:colOff>0</xdr:colOff>
                    <xdr:row>39</xdr:row>
                    <xdr:rowOff>114300</xdr:rowOff>
                  </from>
                  <to>
                    <xdr:col>10</xdr:col>
                    <xdr:colOff>85725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6" r:id="rId64" name="Check Box 60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104775</xdr:rowOff>
                  </from>
                  <to>
                    <xdr:col>5</xdr:col>
                    <xdr:colOff>85725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7" r:id="rId65" name="Check Box 61">
              <controlPr defaultSize="0" autoFill="0" autoLine="0" autoPict="0">
                <anchor moveWithCells="1">
                  <from>
                    <xdr:col>3</xdr:col>
                    <xdr:colOff>0</xdr:colOff>
                    <xdr:row>43</xdr:row>
                    <xdr:rowOff>104775</xdr:rowOff>
                  </from>
                  <to>
                    <xdr:col>5</xdr:col>
                    <xdr:colOff>85725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8" r:id="rId66" name="Check Box 62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9" r:id="rId67" name="Check Box 63">
              <controlPr defaultSize="0" autoFill="0" autoLine="0" autoPict="0">
                <anchor moveWithCells="1">
                  <from>
                    <xdr:col>8</xdr:col>
                    <xdr:colOff>0</xdr:colOff>
                    <xdr:row>42</xdr:row>
                    <xdr:rowOff>114300</xdr:rowOff>
                  </from>
                  <to>
                    <xdr:col>10</xdr:col>
                    <xdr:colOff>85725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0" r:id="rId68" name="Check Box 64">
              <controlPr defaultSize="0" autoFill="0" autoLine="0" autoPict="0">
                <anchor moveWithCells="1">
                  <from>
                    <xdr:col>8</xdr:col>
                    <xdr:colOff>0</xdr:colOff>
                    <xdr:row>43</xdr:row>
                    <xdr:rowOff>114300</xdr:rowOff>
                  </from>
                  <to>
                    <xdr:col>10</xdr:col>
                    <xdr:colOff>85725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1" r:id="rId69" name="Check Box 65">
              <controlPr defaultSize="0" autoFill="0" autoLine="0" autoPict="0">
                <anchor moveWithCells="1">
                  <from>
                    <xdr:col>8</xdr:col>
                    <xdr:colOff>0</xdr:colOff>
                    <xdr:row>44</xdr:row>
                    <xdr:rowOff>114300</xdr:rowOff>
                  </from>
                  <to>
                    <xdr:col>10</xdr:col>
                    <xdr:colOff>85725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2" r:id="rId70" name="Check Box 66">
              <controlPr defaultSize="0" autoFill="0" autoLine="0" autoPict="0">
                <anchor moveWithCells="1">
                  <from>
                    <xdr:col>8</xdr:col>
                    <xdr:colOff>0</xdr:colOff>
                    <xdr:row>45</xdr:row>
                    <xdr:rowOff>114300</xdr:rowOff>
                  </from>
                  <to>
                    <xdr:col>10</xdr:col>
                    <xdr:colOff>85725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3" r:id="rId71" name="Check Box 67">
              <controlPr defaultSize="0" autoFill="0" autoLine="0" autoPict="0">
                <anchor moveWithCells="1">
                  <from>
                    <xdr:col>8</xdr:col>
                    <xdr:colOff>0</xdr:colOff>
                    <xdr:row>46</xdr:row>
                    <xdr:rowOff>114300</xdr:rowOff>
                  </from>
                  <to>
                    <xdr:col>10</xdr:col>
                    <xdr:colOff>85725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4" r:id="rId72" name="Check Box 68">
              <controlPr defaultSize="0" autoFill="0" autoLine="0" autoPict="0">
                <anchor moveWithCells="1">
                  <from>
                    <xdr:col>8</xdr:col>
                    <xdr:colOff>0</xdr:colOff>
                    <xdr:row>47</xdr:row>
                    <xdr:rowOff>114300</xdr:rowOff>
                  </from>
                  <to>
                    <xdr:col>10</xdr:col>
                    <xdr:colOff>85725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5" r:id="rId73" name="Check Box 69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8">
    <tabColor theme="8" tint="0.39997558519241921"/>
  </sheetPr>
  <dimension ref="B1:U130"/>
  <sheetViews>
    <sheetView showGridLines="0" zoomScale="90" zoomScaleNormal="90" workbookViewId="0">
      <pane ySplit="4" topLeftCell="A5" activePane="bottomLeft" state="frozen"/>
      <selection activeCell="M9" sqref="M9"/>
      <selection pane="bottomLeft" activeCell="R16" sqref="R16"/>
    </sheetView>
  </sheetViews>
  <sheetFormatPr baseColWidth="10" defaultColWidth="11.42578125" defaultRowHeight="15" customHeight="1" x14ac:dyDescent="0.2"/>
  <cols>
    <col min="1" max="1" width="5" style="11" customWidth="1"/>
    <col min="2" max="2" width="24.5703125" style="11" bestFit="1" customWidth="1"/>
    <col min="3" max="3" width="10.42578125" style="28" bestFit="1" customWidth="1"/>
    <col min="4" max="4" width="27" style="11" bestFit="1" customWidth="1"/>
    <col min="5" max="5" width="16.42578125" style="14" bestFit="1" customWidth="1"/>
    <col min="6" max="6" width="12.85546875" style="29" hidden="1" customWidth="1"/>
    <col min="7" max="7" width="18.42578125" style="11" bestFit="1" customWidth="1"/>
    <col min="8" max="8" width="3.85546875" style="11" customWidth="1"/>
    <col min="9" max="9" width="6.7109375" style="11" customWidth="1"/>
    <col min="10" max="10" width="21" style="11" hidden="1" customWidth="1"/>
    <col min="11" max="11" width="18.7109375" style="11" hidden="1" customWidth="1"/>
    <col min="12" max="12" width="15.85546875" style="11" hidden="1" customWidth="1"/>
    <col min="13" max="15" width="11.42578125" style="11" hidden="1" customWidth="1"/>
    <col min="16" max="16" width="14.42578125" style="11" hidden="1" customWidth="1"/>
    <col min="17" max="17" width="47" style="11" customWidth="1"/>
    <col min="18" max="18" width="16.42578125" style="29" customWidth="1"/>
    <col min="19" max="19" width="16.85546875" style="11" customWidth="1"/>
    <col min="20" max="21" width="11.42578125" style="11" hidden="1" customWidth="1"/>
    <col min="22" max="23" width="11.42578125" style="11" customWidth="1"/>
    <col min="24" max="16384" width="11.42578125" style="11"/>
  </cols>
  <sheetData>
    <row r="1" spans="2:21" ht="15" customHeight="1" x14ac:dyDescent="0.2">
      <c r="B1" s="145"/>
      <c r="H1" s="146" t="s">
        <v>64</v>
      </c>
    </row>
    <row r="2" spans="2:21" ht="36" customHeight="1" x14ac:dyDescent="0.2">
      <c r="B2" s="313" t="s">
        <v>136</v>
      </c>
      <c r="C2" s="314"/>
      <c r="D2" s="314"/>
      <c r="E2" s="314"/>
      <c r="F2" s="314"/>
      <c r="G2" s="314"/>
      <c r="H2" s="315"/>
      <c r="Q2" s="313" t="s">
        <v>137</v>
      </c>
      <c r="R2" s="318"/>
    </row>
    <row r="3" spans="2:21" ht="12.75" x14ac:dyDescent="0.2"/>
    <row r="4" spans="2:21" ht="15" customHeight="1" x14ac:dyDescent="0.25">
      <c r="B4" s="132" t="s">
        <v>23</v>
      </c>
      <c r="C4" s="133" t="s">
        <v>29</v>
      </c>
      <c r="D4" s="132" t="s">
        <v>1</v>
      </c>
      <c r="E4" s="134" t="s">
        <v>16</v>
      </c>
      <c r="F4" s="140" t="s">
        <v>2</v>
      </c>
      <c r="G4" s="56" t="s">
        <v>35</v>
      </c>
      <c r="H4" s="56" t="s">
        <v>31</v>
      </c>
      <c r="I4" s="32"/>
      <c r="J4" s="30" t="s">
        <v>31</v>
      </c>
      <c r="K4" s="31" t="s">
        <v>33</v>
      </c>
    </row>
    <row r="5" spans="2:21" x14ac:dyDescent="0.25">
      <c r="B5" s="33" t="s">
        <v>233</v>
      </c>
      <c r="C5" s="34">
        <v>46174</v>
      </c>
      <c r="D5" s="33" t="s">
        <v>270</v>
      </c>
      <c r="E5" s="236">
        <v>25</v>
      </c>
      <c r="F5" s="196">
        <f t="shared" ref="F5:F68" si="0">IF(E5="","",E5+0)</f>
        <v>25</v>
      </c>
      <c r="G5" s="48">
        <f>F5</f>
        <v>25</v>
      </c>
      <c r="H5" s="135" t="b">
        <v>1</v>
      </c>
      <c r="I5" s="36"/>
      <c r="J5" s="32"/>
      <c r="K5" s="32"/>
      <c r="L5"/>
    </row>
    <row r="6" spans="2:21" x14ac:dyDescent="0.25">
      <c r="B6" s="23" t="s">
        <v>233</v>
      </c>
      <c r="C6" s="37">
        <v>46175</v>
      </c>
      <c r="D6" s="23" t="s">
        <v>270</v>
      </c>
      <c r="E6" s="234">
        <v>33.5</v>
      </c>
      <c r="F6" s="196"/>
      <c r="G6" s="48">
        <f>G5+E6</f>
        <v>58.5</v>
      </c>
      <c r="H6" s="135" t="b">
        <v>1</v>
      </c>
      <c r="I6" s="36"/>
      <c r="J6" s="30" t="s">
        <v>32</v>
      </c>
      <c r="K6" s="31" t="s">
        <v>30</v>
      </c>
      <c r="L6"/>
    </row>
    <row r="7" spans="2:21" x14ac:dyDescent="0.25">
      <c r="B7" s="23" t="s">
        <v>233</v>
      </c>
      <c r="C7" s="37">
        <v>46174</v>
      </c>
      <c r="D7" s="23" t="s">
        <v>395</v>
      </c>
      <c r="E7" s="234">
        <v>16.8</v>
      </c>
      <c r="F7" s="196"/>
      <c r="G7" s="48">
        <f t="shared" ref="G7:G21" si="1">G6+E7</f>
        <v>75.3</v>
      </c>
      <c r="H7" s="135" t="b">
        <v>1</v>
      </c>
      <c r="I7" s="36"/>
      <c r="J7" s="39" t="s">
        <v>26</v>
      </c>
      <c r="K7" s="342">
        <v>0</v>
      </c>
      <c r="L7"/>
    </row>
    <row r="8" spans="2:21" ht="15" customHeight="1" x14ac:dyDescent="0.25">
      <c r="B8" s="23"/>
      <c r="C8" s="37"/>
      <c r="D8" s="23"/>
      <c r="E8" s="234"/>
      <c r="F8" s="196" t="str">
        <f t="shared" si="0"/>
        <v/>
      </c>
      <c r="G8" s="48">
        <f t="shared" si="1"/>
        <v>75.3</v>
      </c>
      <c r="H8" s="135" t="b">
        <v>0</v>
      </c>
      <c r="I8" s="36"/>
      <c r="J8" s="39" t="s">
        <v>27</v>
      </c>
      <c r="K8" s="342">
        <v>0</v>
      </c>
      <c r="L8"/>
      <c r="S8" s="31"/>
    </row>
    <row r="9" spans="2:21" ht="15" customHeight="1" x14ac:dyDescent="0.25">
      <c r="B9" s="23"/>
      <c r="C9" s="37"/>
      <c r="D9" s="23"/>
      <c r="E9" s="234"/>
      <c r="F9" s="196" t="str">
        <f t="shared" si="0"/>
        <v/>
      </c>
      <c r="G9" s="48">
        <f t="shared" si="1"/>
        <v>75.3</v>
      </c>
      <c r="H9" s="135" t="b">
        <v>0</v>
      </c>
      <c r="I9" s="36"/>
      <c r="J9"/>
      <c r="K9"/>
      <c r="L9"/>
      <c r="N9" s="316" t="s">
        <v>24</v>
      </c>
      <c r="O9" s="317"/>
      <c r="Q9" s="316" t="s">
        <v>25</v>
      </c>
      <c r="R9" s="317"/>
      <c r="S9" s="31"/>
      <c r="T9" s="316" t="s">
        <v>17</v>
      </c>
      <c r="U9" s="317"/>
    </row>
    <row r="10" spans="2:21" ht="15" customHeight="1" x14ac:dyDescent="0.25">
      <c r="B10" s="23"/>
      <c r="C10" s="40"/>
      <c r="D10" s="23"/>
      <c r="E10" s="234"/>
      <c r="F10" s="196" t="str">
        <f t="shared" si="0"/>
        <v/>
      </c>
      <c r="G10" s="48">
        <f t="shared" si="1"/>
        <v>75.3</v>
      </c>
      <c r="H10" s="135" t="b">
        <v>0</v>
      </c>
      <c r="I10" s="36"/>
      <c r="J10"/>
      <c r="K10"/>
      <c r="L10" s="31"/>
      <c r="S10" s="31"/>
    </row>
    <row r="11" spans="2:21" x14ac:dyDescent="0.25">
      <c r="B11" s="23"/>
      <c r="C11" s="40"/>
      <c r="D11" s="23"/>
      <c r="E11" s="234"/>
      <c r="F11" s="196" t="str">
        <f t="shared" si="0"/>
        <v/>
      </c>
      <c r="G11" s="48">
        <f t="shared" si="1"/>
        <v>75.3</v>
      </c>
      <c r="H11" s="135" t="b">
        <v>0</v>
      </c>
      <c r="I11" s="36"/>
      <c r="J11"/>
      <c r="K11"/>
      <c r="L11" s="31"/>
      <c r="N11" s="216" t="str">
        <f>JUIN!P10</f>
        <v>Enveloppe</v>
      </c>
      <c r="O11" s="217" t="str">
        <f>JUIN!Q10</f>
        <v>Montant</v>
      </c>
      <c r="Q11" s="338" t="s">
        <v>51</v>
      </c>
      <c r="R11" s="338" t="s">
        <v>30</v>
      </c>
      <c r="S11" s="31"/>
      <c r="T11" s="216" t="str">
        <f>JUIN!P10</f>
        <v>Enveloppe</v>
      </c>
      <c r="U11" s="41" t="s">
        <v>28</v>
      </c>
    </row>
    <row r="12" spans="2:21" x14ac:dyDescent="0.25">
      <c r="B12" s="23"/>
      <c r="C12" s="40"/>
      <c r="D12" s="23"/>
      <c r="E12" s="234"/>
      <c r="F12" s="196" t="str">
        <f t="shared" si="0"/>
        <v/>
      </c>
      <c r="G12" s="48">
        <f t="shared" si="1"/>
        <v>75.3</v>
      </c>
      <c r="H12" s="135" t="b">
        <v>0</v>
      </c>
      <c r="I12" s="36"/>
      <c r="J12"/>
      <c r="K12"/>
      <c r="L12" s="31"/>
      <c r="N12" s="50" t="str">
        <f>JUIN!P11</f>
        <v>Alimentation</v>
      </c>
      <c r="O12" s="51">
        <f>JUIN!Q11</f>
        <v>1000</v>
      </c>
      <c r="Q12" s="339" t="s">
        <v>26</v>
      </c>
      <c r="R12" s="340">
        <v>0</v>
      </c>
      <c r="S12" s="31"/>
      <c r="T12" s="50" t="str">
        <f>JUIN!P11</f>
        <v>Alimentation</v>
      </c>
      <c r="U12" s="51">
        <f t="shared" ref="U12:U25" si="2">IF(COUNTIF($Q$10:$Q$130,T12)=0,O12,O12-VLOOKUP(N12,$Q$11:$R$130,2,0))</f>
        <v>1000</v>
      </c>
    </row>
    <row r="13" spans="2:21" x14ac:dyDescent="0.25">
      <c r="B13" s="23"/>
      <c r="C13" s="40"/>
      <c r="D13" s="23"/>
      <c r="E13" s="234"/>
      <c r="F13" s="196" t="str">
        <f t="shared" si="0"/>
        <v/>
      </c>
      <c r="G13" s="48">
        <f t="shared" si="1"/>
        <v>75.3</v>
      </c>
      <c r="H13" s="135" t="b">
        <v>0</v>
      </c>
      <c r="I13" s="36"/>
      <c r="J13"/>
      <c r="K13"/>
      <c r="L13" s="31"/>
      <c r="N13" s="52" t="str">
        <f>JUIN!P12</f>
        <v>Garderie</v>
      </c>
      <c r="O13" s="53">
        <f>JUIN!Q12</f>
        <v>60</v>
      </c>
      <c r="Q13" s="341" t="s">
        <v>26</v>
      </c>
      <c r="R13" s="340">
        <v>0</v>
      </c>
      <c r="S13" s="31"/>
      <c r="T13" s="52" t="str">
        <f>JUIN!P12</f>
        <v>Garderie</v>
      </c>
      <c r="U13" s="51">
        <f t="shared" si="2"/>
        <v>60</v>
      </c>
    </row>
    <row r="14" spans="2:21" x14ac:dyDescent="0.25">
      <c r="B14" s="23"/>
      <c r="C14" s="40"/>
      <c r="D14" s="23"/>
      <c r="E14" s="234"/>
      <c r="F14" s="196" t="str">
        <f t="shared" si="0"/>
        <v/>
      </c>
      <c r="G14" s="48">
        <f t="shared" si="1"/>
        <v>75.3</v>
      </c>
      <c r="H14" s="135" t="b">
        <v>0</v>
      </c>
      <c r="I14" s="36"/>
      <c r="J14"/>
      <c r="K14"/>
      <c r="L14" s="31"/>
      <c r="N14" s="52" t="str">
        <f>JUIN!P13</f>
        <v>Cantine</v>
      </c>
      <c r="O14" s="53">
        <f>JUIN!Q13</f>
        <v>0</v>
      </c>
      <c r="Q14" s="339" t="s">
        <v>233</v>
      </c>
      <c r="R14" s="340">
        <v>25</v>
      </c>
      <c r="S14" s="31"/>
      <c r="T14" s="52" t="str">
        <f>JUIN!P13</f>
        <v>Cantine</v>
      </c>
      <c r="U14" s="51">
        <f t="shared" si="2"/>
        <v>0</v>
      </c>
    </row>
    <row r="15" spans="2:21" ht="15" customHeight="1" x14ac:dyDescent="0.25">
      <c r="B15" s="23"/>
      <c r="C15" s="40"/>
      <c r="D15" s="23"/>
      <c r="E15" s="234"/>
      <c r="F15" s="196" t="str">
        <f t="shared" si="0"/>
        <v/>
      </c>
      <c r="G15" s="48">
        <f t="shared" si="1"/>
        <v>75.3</v>
      </c>
      <c r="H15" s="135" t="b">
        <v>0</v>
      </c>
      <c r="I15" s="36"/>
      <c r="J15"/>
      <c r="K15"/>
      <c r="L15" s="31"/>
      <c r="N15" s="52" t="str">
        <f>JUIN!P14</f>
        <v>Centre aéré</v>
      </c>
      <c r="O15" s="53">
        <f>JUIN!Q14</f>
        <v>100</v>
      </c>
      <c r="Q15" s="341" t="s">
        <v>270</v>
      </c>
      <c r="R15" s="340">
        <v>25</v>
      </c>
      <c r="S15" s="31"/>
      <c r="T15" s="52" t="str">
        <f>JUIN!P14</f>
        <v>Centre aéré</v>
      </c>
      <c r="U15" s="51">
        <f t="shared" si="2"/>
        <v>100</v>
      </c>
    </row>
    <row r="16" spans="2:21" ht="15" customHeight="1" x14ac:dyDescent="0.25">
      <c r="B16" s="23"/>
      <c r="C16" s="40"/>
      <c r="D16" s="23"/>
      <c r="E16" s="234"/>
      <c r="F16" s="196" t="str">
        <f t="shared" si="0"/>
        <v/>
      </c>
      <c r="G16" s="48">
        <f t="shared" si="1"/>
        <v>75.3</v>
      </c>
      <c r="H16" s="135" t="b">
        <v>0</v>
      </c>
      <c r="I16" s="36"/>
      <c r="J16"/>
      <c r="K16"/>
      <c r="L16" s="31"/>
      <c r="N16" s="52" t="str">
        <f>JUIN!P15</f>
        <v>Voiture</v>
      </c>
      <c r="O16" s="53">
        <f>JUIN!Q15</f>
        <v>150</v>
      </c>
      <c r="Q16" s="341" t="s">
        <v>395</v>
      </c>
      <c r="R16" s="340"/>
      <c r="S16" s="31"/>
      <c r="T16" s="52" t="str">
        <f>JUIN!P15</f>
        <v>Voiture</v>
      </c>
      <c r="U16" s="51">
        <f t="shared" si="2"/>
        <v>150</v>
      </c>
    </row>
    <row r="17" spans="2:21" ht="15" customHeight="1" x14ac:dyDescent="0.25">
      <c r="B17" s="23"/>
      <c r="C17" s="40"/>
      <c r="D17" s="23"/>
      <c r="E17" s="234"/>
      <c r="F17" s="196" t="str">
        <f t="shared" si="0"/>
        <v/>
      </c>
      <c r="G17" s="48">
        <f t="shared" si="1"/>
        <v>75.3</v>
      </c>
      <c r="H17" s="135" t="b">
        <v>0</v>
      </c>
      <c r="I17" s="36"/>
      <c r="J17"/>
      <c r="K17"/>
      <c r="L17" s="31"/>
      <c r="N17" s="52" t="str">
        <f>JUIN!P16</f>
        <v>Retrait</v>
      </c>
      <c r="O17" s="53">
        <f>JUIN!Q16</f>
        <v>200</v>
      </c>
      <c r="Q17" s="339" t="s">
        <v>27</v>
      </c>
      <c r="R17" s="340">
        <v>25</v>
      </c>
      <c r="S17" s="31"/>
      <c r="T17" s="52" t="str">
        <f>JUIN!P16</f>
        <v>Retrait</v>
      </c>
      <c r="U17" s="51">
        <f t="shared" si="2"/>
        <v>200</v>
      </c>
    </row>
    <row r="18" spans="2:21" ht="15" customHeight="1" x14ac:dyDescent="0.25">
      <c r="B18" s="23"/>
      <c r="C18" s="40"/>
      <c r="D18" s="23"/>
      <c r="E18" s="234"/>
      <c r="F18" s="196" t="str">
        <f t="shared" si="0"/>
        <v/>
      </c>
      <c r="G18" s="48">
        <f t="shared" si="1"/>
        <v>75.3</v>
      </c>
      <c r="H18" s="135" t="b">
        <v>0</v>
      </c>
      <c r="I18" s="36"/>
      <c r="J18"/>
      <c r="K18"/>
      <c r="L18" s="31"/>
      <c r="N18" s="52" t="str">
        <f>JUIN!P17</f>
        <v>Santé</v>
      </c>
      <c r="O18" s="53">
        <f>JUIN!Q17</f>
        <v>100</v>
      </c>
      <c r="Q18"/>
      <c r="R18"/>
      <c r="S18" s="31"/>
      <c r="T18" s="52" t="str">
        <f>JUIN!P17</f>
        <v>Santé</v>
      </c>
      <c r="U18" s="51">
        <f t="shared" si="2"/>
        <v>100</v>
      </c>
    </row>
    <row r="19" spans="2:21" ht="15" customHeight="1" x14ac:dyDescent="0.25">
      <c r="B19" s="23"/>
      <c r="C19" s="40"/>
      <c r="D19" s="23"/>
      <c r="E19" s="234"/>
      <c r="F19" s="196" t="str">
        <f t="shared" si="0"/>
        <v/>
      </c>
      <c r="G19" s="48">
        <f t="shared" si="1"/>
        <v>75.3</v>
      </c>
      <c r="H19" s="135" t="b">
        <v>0</v>
      </c>
      <c r="I19" s="36"/>
      <c r="J19"/>
      <c r="K19"/>
      <c r="L19" s="31"/>
      <c r="N19" s="52" t="str">
        <f>JUIN!P18</f>
        <v>Beauté</v>
      </c>
      <c r="O19" s="53">
        <f>JUIN!Q18</f>
        <v>150</v>
      </c>
      <c r="Q19"/>
      <c r="R19"/>
      <c r="S19" s="31"/>
      <c r="T19" s="52" t="str">
        <f>JUIN!P18</f>
        <v>Beauté</v>
      </c>
      <c r="U19" s="51">
        <f t="shared" si="2"/>
        <v>150</v>
      </c>
    </row>
    <row r="20" spans="2:21" ht="15" customHeight="1" x14ac:dyDescent="0.25">
      <c r="B20" s="23"/>
      <c r="C20" s="40"/>
      <c r="D20" s="23"/>
      <c r="E20" s="234"/>
      <c r="F20" s="196" t="str">
        <f t="shared" si="0"/>
        <v/>
      </c>
      <c r="G20" s="48">
        <f t="shared" si="1"/>
        <v>75.3</v>
      </c>
      <c r="H20" s="135" t="b">
        <v>0</v>
      </c>
      <c r="I20" s="36"/>
      <c r="J20"/>
      <c r="K20"/>
      <c r="L20" s="31"/>
      <c r="N20" s="52" t="str">
        <f>JUIN!P19</f>
        <v>Fêtes</v>
      </c>
      <c r="O20" s="53">
        <f>JUIN!Q19</f>
        <v>100</v>
      </c>
      <c r="Q20"/>
      <c r="R20"/>
      <c r="S20" s="31"/>
      <c r="T20" s="52" t="str">
        <f>JUIN!P19</f>
        <v>Fêtes</v>
      </c>
      <c r="U20" s="51">
        <f t="shared" si="2"/>
        <v>100</v>
      </c>
    </row>
    <row r="21" spans="2:21" ht="15" customHeight="1" x14ac:dyDescent="0.25">
      <c r="B21" s="23"/>
      <c r="C21" s="40"/>
      <c r="D21" s="23"/>
      <c r="E21" s="234"/>
      <c r="F21" s="196" t="str">
        <f t="shared" si="0"/>
        <v/>
      </c>
      <c r="G21" s="48">
        <f t="shared" si="1"/>
        <v>75.3</v>
      </c>
      <c r="H21" s="135" t="b">
        <v>0</v>
      </c>
      <c r="I21" s="36"/>
      <c r="J21"/>
      <c r="K21"/>
      <c r="L21" s="31"/>
      <c r="N21" s="52" t="str">
        <f>JUIN!P20</f>
        <v xml:space="preserve">Maison </v>
      </c>
      <c r="O21" s="53">
        <f>JUIN!Q20</f>
        <v>0</v>
      </c>
      <c r="Q21"/>
      <c r="R21"/>
      <c r="S21" s="31"/>
      <c r="T21" s="52" t="str">
        <f>JUIN!P20</f>
        <v xml:space="preserve">Maison </v>
      </c>
      <c r="U21" s="51">
        <f t="shared" si="2"/>
        <v>0</v>
      </c>
    </row>
    <row r="22" spans="2:21" ht="15" customHeight="1" x14ac:dyDescent="0.25">
      <c r="B22" s="23"/>
      <c r="C22" s="40"/>
      <c r="D22" s="23"/>
      <c r="E22" s="234"/>
      <c r="F22" s="196" t="str">
        <f t="shared" si="0"/>
        <v/>
      </c>
      <c r="G22" s="48" t="str">
        <f t="shared" ref="G6:G27" si="3">F22</f>
        <v/>
      </c>
      <c r="H22" s="135" t="b">
        <v>0</v>
      </c>
      <c r="I22" s="36"/>
      <c r="J22"/>
      <c r="K22"/>
      <c r="L22" s="31"/>
      <c r="N22" s="52" t="str">
        <f>JUIN!P21</f>
        <v>Sorties</v>
      </c>
      <c r="O22" s="53">
        <f>JUIN!Q21</f>
        <v>150</v>
      </c>
      <c r="Q22"/>
      <c r="R22"/>
      <c r="S22" s="31"/>
      <c r="T22" s="52" t="str">
        <f>JUIN!P21</f>
        <v>Sorties</v>
      </c>
      <c r="U22" s="51">
        <f t="shared" si="2"/>
        <v>125</v>
      </c>
    </row>
    <row r="23" spans="2:21" ht="15" customHeight="1" x14ac:dyDescent="0.25">
      <c r="B23" s="23"/>
      <c r="C23" s="40"/>
      <c r="D23" s="23"/>
      <c r="E23" s="234"/>
      <c r="F23" s="196" t="str">
        <f t="shared" si="0"/>
        <v/>
      </c>
      <c r="G23" s="48" t="str">
        <f t="shared" si="3"/>
        <v/>
      </c>
      <c r="H23" s="135" t="b">
        <v>0</v>
      </c>
      <c r="I23" s="36"/>
      <c r="J23"/>
      <c r="K23"/>
      <c r="L23" s="31"/>
      <c r="N23" s="52" t="str">
        <f>JUIN!P22</f>
        <v>Sport</v>
      </c>
      <c r="O23" s="53">
        <f>JUIN!Q22</f>
        <v>50</v>
      </c>
      <c r="Q23"/>
      <c r="R23"/>
      <c r="S23" s="31"/>
      <c r="T23" s="52" t="str">
        <f>JUIN!P22</f>
        <v>Sport</v>
      </c>
      <c r="U23" s="51">
        <f t="shared" si="2"/>
        <v>50</v>
      </c>
    </row>
    <row r="24" spans="2:21" ht="15" customHeight="1" x14ac:dyDescent="0.25">
      <c r="B24" s="23"/>
      <c r="C24" s="40"/>
      <c r="D24" s="23"/>
      <c r="E24" s="234"/>
      <c r="F24" s="196" t="str">
        <f t="shared" si="0"/>
        <v/>
      </c>
      <c r="G24" s="48" t="str">
        <f t="shared" si="3"/>
        <v/>
      </c>
      <c r="H24" s="135" t="b">
        <v>0</v>
      </c>
      <c r="I24" s="36"/>
      <c r="J24"/>
      <c r="K24"/>
      <c r="L24" s="31"/>
      <c r="N24" s="52" t="str">
        <f>JUIN!P23</f>
        <v>Vêtements</v>
      </c>
      <c r="O24" s="53">
        <f>JUIN!Q23</f>
        <v>100</v>
      </c>
      <c r="Q24"/>
      <c r="R24"/>
      <c r="S24" s="31"/>
      <c r="T24" s="52" t="str">
        <f>JUIN!P23</f>
        <v>Vêtements</v>
      </c>
      <c r="U24" s="51">
        <f t="shared" si="2"/>
        <v>100</v>
      </c>
    </row>
    <row r="25" spans="2:21" x14ac:dyDescent="0.25">
      <c r="B25" s="23"/>
      <c r="C25" s="40"/>
      <c r="D25" s="23"/>
      <c r="E25" s="234"/>
      <c r="F25" s="196" t="str">
        <f t="shared" si="0"/>
        <v/>
      </c>
      <c r="G25" s="48" t="str">
        <f t="shared" si="3"/>
        <v/>
      </c>
      <c r="H25" s="135" t="b">
        <v>0</v>
      </c>
      <c r="I25" s="36"/>
      <c r="J25"/>
      <c r="K25"/>
      <c r="N25" s="54" t="str">
        <f>JUIN!P24</f>
        <v>Vacances</v>
      </c>
      <c r="O25" s="55">
        <f>JUIN!Q24</f>
        <v>0</v>
      </c>
      <c r="Q25"/>
      <c r="R25"/>
      <c r="S25" s="31"/>
      <c r="T25" s="54" t="str">
        <f>JUIN!P24</f>
        <v>Vacances</v>
      </c>
      <c r="U25" s="51">
        <f t="shared" si="2"/>
        <v>0</v>
      </c>
    </row>
    <row r="26" spans="2:21" x14ac:dyDescent="0.25">
      <c r="B26" s="23"/>
      <c r="C26" s="40"/>
      <c r="D26" s="23"/>
      <c r="E26" s="234"/>
      <c r="F26" s="196" t="str">
        <f t="shared" si="0"/>
        <v/>
      </c>
      <c r="G26" s="48" t="str">
        <f t="shared" si="3"/>
        <v/>
      </c>
      <c r="H26" s="135" t="b">
        <v>0</v>
      </c>
      <c r="I26" s="36"/>
      <c r="J26"/>
      <c r="K26"/>
      <c r="Q26"/>
      <c r="R26"/>
      <c r="S26" s="31"/>
    </row>
    <row r="27" spans="2:21" x14ac:dyDescent="0.25">
      <c r="B27" s="23"/>
      <c r="C27" s="40"/>
      <c r="D27" s="23"/>
      <c r="E27" s="234"/>
      <c r="F27" s="196" t="str">
        <f t="shared" si="0"/>
        <v/>
      </c>
      <c r="G27" s="48" t="str">
        <f t="shared" si="3"/>
        <v/>
      </c>
      <c r="H27" s="135" t="b">
        <v>0</v>
      </c>
      <c r="I27" s="36"/>
      <c r="J27" s="36"/>
      <c r="K27" s="36"/>
      <c r="Q27"/>
      <c r="R27"/>
      <c r="S27" s="31"/>
    </row>
    <row r="28" spans="2:21" x14ac:dyDescent="0.25">
      <c r="B28" s="23"/>
      <c r="C28" s="40"/>
      <c r="D28" s="23"/>
      <c r="E28" s="234"/>
      <c r="F28" s="196" t="str">
        <f t="shared" si="0"/>
        <v/>
      </c>
      <c r="G28" s="49" t="str">
        <f t="shared" ref="G6:G69" si="4">IF(E28="","",G27+E28)</f>
        <v/>
      </c>
      <c r="H28" s="135" t="b">
        <v>0</v>
      </c>
      <c r="I28" s="36"/>
      <c r="J28" s="36"/>
      <c r="K28" s="36"/>
      <c r="Q28"/>
      <c r="R28"/>
      <c r="S28" s="31"/>
    </row>
    <row r="29" spans="2:21" x14ac:dyDescent="0.25">
      <c r="B29" s="23"/>
      <c r="C29" s="40"/>
      <c r="D29" s="23"/>
      <c r="E29" s="234"/>
      <c r="F29" s="196" t="str">
        <f t="shared" si="0"/>
        <v/>
      </c>
      <c r="G29" s="49" t="str">
        <f t="shared" si="4"/>
        <v/>
      </c>
      <c r="H29" s="135" t="b">
        <v>0</v>
      </c>
      <c r="I29" s="36"/>
      <c r="J29" s="36"/>
      <c r="K29" s="36"/>
      <c r="Q29"/>
      <c r="R29"/>
      <c r="S29" s="31"/>
    </row>
    <row r="30" spans="2:21" x14ac:dyDescent="0.25">
      <c r="B30" s="23"/>
      <c r="C30" s="40"/>
      <c r="D30" s="23"/>
      <c r="E30" s="234"/>
      <c r="F30" s="196" t="str">
        <f t="shared" si="0"/>
        <v/>
      </c>
      <c r="G30" s="49" t="str">
        <f t="shared" si="4"/>
        <v/>
      </c>
      <c r="H30" s="135" t="b">
        <v>0</v>
      </c>
      <c r="I30" s="36"/>
      <c r="J30" s="36"/>
      <c r="K30" s="36"/>
      <c r="Q30"/>
      <c r="R30"/>
      <c r="S30" s="31"/>
    </row>
    <row r="31" spans="2:21" x14ac:dyDescent="0.25">
      <c r="B31" s="23"/>
      <c r="C31" s="40"/>
      <c r="D31" s="23"/>
      <c r="E31" s="234"/>
      <c r="F31" s="196" t="str">
        <f t="shared" si="0"/>
        <v/>
      </c>
      <c r="G31" s="49" t="str">
        <f t="shared" si="4"/>
        <v/>
      </c>
      <c r="H31" s="135" t="b">
        <v>0</v>
      </c>
      <c r="I31" s="36"/>
      <c r="J31" s="36"/>
      <c r="K31" s="36"/>
      <c r="Q31"/>
      <c r="R31"/>
      <c r="S31" s="31"/>
    </row>
    <row r="32" spans="2:21" x14ac:dyDescent="0.25">
      <c r="B32" s="23"/>
      <c r="C32" s="40"/>
      <c r="D32" s="23"/>
      <c r="E32" s="234"/>
      <c r="F32" s="196" t="str">
        <f t="shared" si="0"/>
        <v/>
      </c>
      <c r="G32" s="49" t="str">
        <f t="shared" si="4"/>
        <v/>
      </c>
      <c r="H32" s="135" t="b">
        <v>0</v>
      </c>
      <c r="I32" s="36"/>
      <c r="J32" s="36"/>
      <c r="K32" s="36"/>
      <c r="Q32"/>
      <c r="R32"/>
      <c r="S32" s="31"/>
    </row>
    <row r="33" spans="2:19" x14ac:dyDescent="0.25">
      <c r="B33" s="23"/>
      <c r="C33" s="40"/>
      <c r="D33" s="23"/>
      <c r="E33" s="234"/>
      <c r="F33" s="196" t="str">
        <f t="shared" si="0"/>
        <v/>
      </c>
      <c r="G33" s="49" t="str">
        <f t="shared" si="4"/>
        <v/>
      </c>
      <c r="H33" s="135" t="b">
        <v>0</v>
      </c>
      <c r="I33" s="36"/>
      <c r="J33" s="36"/>
      <c r="K33" s="36"/>
      <c r="Q33"/>
      <c r="R33"/>
      <c r="S33" s="31"/>
    </row>
    <row r="34" spans="2:19" x14ac:dyDescent="0.25">
      <c r="B34" s="23"/>
      <c r="C34" s="40"/>
      <c r="D34" s="23"/>
      <c r="E34" s="234"/>
      <c r="F34" s="196" t="str">
        <f t="shared" si="0"/>
        <v/>
      </c>
      <c r="G34" s="49" t="str">
        <f t="shared" si="4"/>
        <v/>
      </c>
      <c r="H34" s="135" t="b">
        <v>0</v>
      </c>
      <c r="I34" s="36"/>
      <c r="J34" s="36"/>
      <c r="K34" s="36"/>
      <c r="Q34"/>
      <c r="R34"/>
      <c r="S34" s="31"/>
    </row>
    <row r="35" spans="2:19" x14ac:dyDescent="0.25">
      <c r="B35" s="23"/>
      <c r="C35" s="40"/>
      <c r="D35" s="23"/>
      <c r="E35" s="234"/>
      <c r="F35" s="196" t="str">
        <f t="shared" si="0"/>
        <v/>
      </c>
      <c r="G35" s="49" t="str">
        <f t="shared" si="4"/>
        <v/>
      </c>
      <c r="H35" s="135" t="b">
        <v>0</v>
      </c>
      <c r="I35" s="36"/>
      <c r="J35" s="36"/>
      <c r="K35" s="36"/>
      <c r="Q35"/>
      <c r="R35"/>
      <c r="S35" s="31"/>
    </row>
    <row r="36" spans="2:19" x14ac:dyDescent="0.25">
      <c r="B36" s="23"/>
      <c r="C36" s="40"/>
      <c r="D36" s="23"/>
      <c r="E36" s="234"/>
      <c r="F36" s="196" t="str">
        <f t="shared" si="0"/>
        <v/>
      </c>
      <c r="G36" s="49" t="str">
        <f t="shared" si="4"/>
        <v/>
      </c>
      <c r="H36" s="135" t="b">
        <v>0</v>
      </c>
      <c r="I36" s="36"/>
      <c r="J36" s="36"/>
      <c r="K36" s="36"/>
      <c r="Q36"/>
      <c r="R36"/>
      <c r="S36" s="31"/>
    </row>
    <row r="37" spans="2:19" x14ac:dyDescent="0.25">
      <c r="B37" s="23"/>
      <c r="C37" s="40"/>
      <c r="D37" s="23"/>
      <c r="E37" s="234"/>
      <c r="F37" s="196" t="str">
        <f t="shared" si="0"/>
        <v/>
      </c>
      <c r="G37" s="49" t="str">
        <f t="shared" si="4"/>
        <v/>
      </c>
      <c r="H37" s="135" t="b">
        <v>0</v>
      </c>
      <c r="I37" s="36"/>
      <c r="J37" s="36"/>
      <c r="K37" s="36"/>
      <c r="Q37"/>
      <c r="R37"/>
      <c r="S37" s="31"/>
    </row>
    <row r="38" spans="2:19" x14ac:dyDescent="0.25">
      <c r="B38" s="23"/>
      <c r="C38" s="40"/>
      <c r="D38" s="23"/>
      <c r="E38" s="234"/>
      <c r="F38" s="196" t="str">
        <f t="shared" si="0"/>
        <v/>
      </c>
      <c r="G38" s="49" t="str">
        <f t="shared" si="4"/>
        <v/>
      </c>
      <c r="H38" s="135" t="b">
        <v>0</v>
      </c>
      <c r="I38" s="36"/>
      <c r="J38" s="36"/>
      <c r="K38" s="36"/>
      <c r="Q38"/>
      <c r="R38"/>
      <c r="S38" s="31"/>
    </row>
    <row r="39" spans="2:19" x14ac:dyDescent="0.25">
      <c r="B39" s="23"/>
      <c r="C39" s="40"/>
      <c r="D39" s="23"/>
      <c r="E39" s="234"/>
      <c r="F39" s="196" t="str">
        <f t="shared" si="0"/>
        <v/>
      </c>
      <c r="G39" s="49" t="str">
        <f t="shared" si="4"/>
        <v/>
      </c>
      <c r="H39" s="135" t="b">
        <v>0</v>
      </c>
      <c r="I39" s="36"/>
      <c r="J39" s="36"/>
      <c r="K39" s="36"/>
      <c r="Q39"/>
      <c r="R39"/>
      <c r="S39" s="31"/>
    </row>
    <row r="40" spans="2:19" x14ac:dyDescent="0.25">
      <c r="B40" s="23"/>
      <c r="C40" s="40"/>
      <c r="D40" s="23"/>
      <c r="E40" s="234"/>
      <c r="F40" s="196" t="str">
        <f t="shared" si="0"/>
        <v/>
      </c>
      <c r="G40" s="49" t="str">
        <f t="shared" si="4"/>
        <v/>
      </c>
      <c r="H40" s="135" t="b">
        <v>0</v>
      </c>
      <c r="I40" s="36"/>
      <c r="J40" s="36"/>
      <c r="K40" s="36"/>
      <c r="Q40"/>
      <c r="R40"/>
      <c r="S40" s="31"/>
    </row>
    <row r="41" spans="2:19" x14ac:dyDescent="0.25">
      <c r="B41" s="23"/>
      <c r="C41" s="40"/>
      <c r="D41" s="23"/>
      <c r="E41" s="234"/>
      <c r="F41" s="196" t="str">
        <f t="shared" si="0"/>
        <v/>
      </c>
      <c r="G41" s="49" t="str">
        <f t="shared" si="4"/>
        <v/>
      </c>
      <c r="H41" s="135" t="b">
        <v>0</v>
      </c>
      <c r="I41" s="36"/>
      <c r="J41" s="36"/>
      <c r="K41" s="36"/>
      <c r="Q41"/>
      <c r="R41"/>
      <c r="S41" s="31"/>
    </row>
    <row r="42" spans="2:19" x14ac:dyDescent="0.25">
      <c r="B42" s="23"/>
      <c r="C42" s="40"/>
      <c r="D42" s="23"/>
      <c r="E42" s="234"/>
      <c r="F42" s="196" t="str">
        <f t="shared" si="0"/>
        <v/>
      </c>
      <c r="G42" s="49" t="str">
        <f t="shared" si="4"/>
        <v/>
      </c>
      <c r="H42" s="135" t="b">
        <v>0</v>
      </c>
      <c r="I42" s="36"/>
      <c r="J42" s="36"/>
      <c r="K42" s="36"/>
      <c r="Q42"/>
      <c r="R42"/>
      <c r="S42" s="31"/>
    </row>
    <row r="43" spans="2:19" x14ac:dyDescent="0.25">
      <c r="B43" s="23"/>
      <c r="C43" s="40"/>
      <c r="D43" s="23"/>
      <c r="E43" s="234"/>
      <c r="F43" s="196" t="str">
        <f t="shared" si="0"/>
        <v/>
      </c>
      <c r="G43" s="49" t="str">
        <f t="shared" si="4"/>
        <v/>
      </c>
      <c r="H43" s="135" t="b">
        <v>0</v>
      </c>
      <c r="I43" s="36"/>
      <c r="J43" s="36"/>
      <c r="K43" s="36"/>
      <c r="Q43"/>
      <c r="R43"/>
      <c r="S43" s="31"/>
    </row>
    <row r="44" spans="2:19" x14ac:dyDescent="0.25">
      <c r="B44" s="23"/>
      <c r="C44" s="40"/>
      <c r="D44" s="23"/>
      <c r="E44" s="234"/>
      <c r="F44" s="196" t="str">
        <f t="shared" si="0"/>
        <v/>
      </c>
      <c r="G44" s="49" t="str">
        <f t="shared" si="4"/>
        <v/>
      </c>
      <c r="H44" s="135" t="b">
        <v>0</v>
      </c>
      <c r="I44" s="36"/>
      <c r="J44" s="36"/>
      <c r="K44" s="36"/>
      <c r="Q44"/>
      <c r="R44"/>
      <c r="S44" s="31"/>
    </row>
    <row r="45" spans="2:19" x14ac:dyDescent="0.25">
      <c r="B45" s="23"/>
      <c r="C45" s="40"/>
      <c r="D45" s="23"/>
      <c r="E45" s="234"/>
      <c r="F45" s="196" t="str">
        <f t="shared" si="0"/>
        <v/>
      </c>
      <c r="G45" s="49" t="str">
        <f t="shared" si="4"/>
        <v/>
      </c>
      <c r="H45" s="135" t="b">
        <v>0</v>
      </c>
      <c r="I45" s="36"/>
      <c r="J45" s="36"/>
      <c r="K45" s="36"/>
      <c r="Q45"/>
      <c r="R45"/>
      <c r="S45" s="31"/>
    </row>
    <row r="46" spans="2:19" x14ac:dyDescent="0.25">
      <c r="B46" s="23"/>
      <c r="C46" s="40"/>
      <c r="D46" s="23"/>
      <c r="E46" s="234"/>
      <c r="F46" s="196" t="str">
        <f t="shared" si="0"/>
        <v/>
      </c>
      <c r="G46" s="49" t="str">
        <f t="shared" si="4"/>
        <v/>
      </c>
      <c r="H46" s="135" t="b">
        <v>0</v>
      </c>
      <c r="I46" s="36"/>
      <c r="J46" s="36"/>
      <c r="K46" s="36"/>
      <c r="Q46"/>
      <c r="R46"/>
      <c r="S46" s="31"/>
    </row>
    <row r="47" spans="2:19" x14ac:dyDescent="0.25">
      <c r="B47" s="23"/>
      <c r="C47" s="40"/>
      <c r="D47" s="23"/>
      <c r="E47" s="234"/>
      <c r="F47" s="196" t="str">
        <f t="shared" si="0"/>
        <v/>
      </c>
      <c r="G47" s="49" t="str">
        <f t="shared" si="4"/>
        <v/>
      </c>
      <c r="H47" s="135" t="b">
        <v>0</v>
      </c>
      <c r="I47" s="36"/>
      <c r="J47" s="36"/>
      <c r="K47" s="36"/>
      <c r="Q47"/>
      <c r="R47"/>
      <c r="S47" s="31"/>
    </row>
    <row r="48" spans="2:19" x14ac:dyDescent="0.25">
      <c r="B48" s="23"/>
      <c r="C48" s="40"/>
      <c r="D48" s="23"/>
      <c r="E48" s="234"/>
      <c r="F48" s="196" t="str">
        <f t="shared" si="0"/>
        <v/>
      </c>
      <c r="G48" s="49" t="str">
        <f t="shared" si="4"/>
        <v/>
      </c>
      <c r="H48" s="135" t="b">
        <v>0</v>
      </c>
      <c r="I48" s="36"/>
      <c r="J48" s="36"/>
      <c r="K48" s="36"/>
      <c r="Q48"/>
      <c r="R48"/>
      <c r="S48" s="31"/>
    </row>
    <row r="49" spans="2:19" x14ac:dyDescent="0.25">
      <c r="B49" s="23"/>
      <c r="C49" s="40"/>
      <c r="D49" s="23"/>
      <c r="E49" s="234"/>
      <c r="F49" s="196" t="str">
        <f t="shared" si="0"/>
        <v/>
      </c>
      <c r="G49" s="49" t="str">
        <f t="shared" si="4"/>
        <v/>
      </c>
      <c r="H49" s="135" t="b">
        <v>0</v>
      </c>
      <c r="I49" s="36"/>
      <c r="J49" s="36"/>
      <c r="K49" s="36"/>
      <c r="Q49"/>
      <c r="R49"/>
      <c r="S49" s="31"/>
    </row>
    <row r="50" spans="2:19" x14ac:dyDescent="0.25">
      <c r="B50" s="23"/>
      <c r="C50" s="40"/>
      <c r="D50" s="23"/>
      <c r="E50" s="234"/>
      <c r="F50" s="196" t="str">
        <f t="shared" si="0"/>
        <v/>
      </c>
      <c r="G50" s="49" t="str">
        <f t="shared" si="4"/>
        <v/>
      </c>
      <c r="H50" s="135" t="b">
        <v>0</v>
      </c>
      <c r="I50" s="36"/>
      <c r="J50" s="36"/>
      <c r="K50" s="36"/>
      <c r="Q50"/>
      <c r="R50"/>
      <c r="S50" s="31"/>
    </row>
    <row r="51" spans="2:19" x14ac:dyDescent="0.25">
      <c r="B51" s="23"/>
      <c r="C51" s="40"/>
      <c r="D51" s="23"/>
      <c r="E51" s="234"/>
      <c r="F51" s="196" t="str">
        <f t="shared" si="0"/>
        <v/>
      </c>
      <c r="G51" s="49" t="str">
        <f t="shared" si="4"/>
        <v/>
      </c>
      <c r="H51" s="135" t="b">
        <v>0</v>
      </c>
      <c r="I51" s="36"/>
      <c r="J51" s="36"/>
      <c r="K51" s="36"/>
      <c r="Q51"/>
      <c r="R51"/>
      <c r="S51" s="31"/>
    </row>
    <row r="52" spans="2:19" x14ac:dyDescent="0.25">
      <c r="B52" s="23"/>
      <c r="C52" s="40"/>
      <c r="D52" s="23"/>
      <c r="E52" s="234"/>
      <c r="F52" s="196" t="str">
        <f t="shared" si="0"/>
        <v/>
      </c>
      <c r="G52" s="49" t="str">
        <f t="shared" si="4"/>
        <v/>
      </c>
      <c r="H52" s="135" t="b">
        <v>0</v>
      </c>
      <c r="I52" s="36"/>
      <c r="J52" s="36"/>
      <c r="K52" s="36"/>
      <c r="Q52"/>
      <c r="R52"/>
      <c r="S52" s="31"/>
    </row>
    <row r="53" spans="2:19" x14ac:dyDescent="0.25">
      <c r="B53" s="23"/>
      <c r="C53" s="40"/>
      <c r="D53" s="23"/>
      <c r="E53" s="234"/>
      <c r="F53" s="196" t="str">
        <f t="shared" si="0"/>
        <v/>
      </c>
      <c r="G53" s="49" t="str">
        <f t="shared" si="4"/>
        <v/>
      </c>
      <c r="H53" s="135" t="b">
        <v>0</v>
      </c>
      <c r="I53" s="36"/>
      <c r="J53" s="36"/>
      <c r="K53" s="36"/>
      <c r="Q53"/>
      <c r="R53"/>
      <c r="S53" s="31"/>
    </row>
    <row r="54" spans="2:19" x14ac:dyDescent="0.25">
      <c r="B54" s="23"/>
      <c r="C54" s="40"/>
      <c r="D54" s="23"/>
      <c r="E54" s="234"/>
      <c r="F54" s="196" t="str">
        <f t="shared" si="0"/>
        <v/>
      </c>
      <c r="G54" s="49" t="str">
        <f t="shared" si="4"/>
        <v/>
      </c>
      <c r="H54" s="135" t="b">
        <v>0</v>
      </c>
      <c r="I54" s="36"/>
      <c r="J54" s="36"/>
      <c r="K54" s="36"/>
      <c r="Q54"/>
      <c r="R54"/>
      <c r="S54" s="31"/>
    </row>
    <row r="55" spans="2:19" x14ac:dyDescent="0.25">
      <c r="B55" s="23"/>
      <c r="C55" s="40"/>
      <c r="D55" s="23"/>
      <c r="E55" s="234"/>
      <c r="F55" s="196" t="str">
        <f t="shared" si="0"/>
        <v/>
      </c>
      <c r="G55" s="49" t="str">
        <f t="shared" si="4"/>
        <v/>
      </c>
      <c r="H55" s="135" t="b">
        <v>0</v>
      </c>
      <c r="I55" s="36"/>
      <c r="J55" s="36"/>
      <c r="K55" s="36"/>
      <c r="Q55"/>
      <c r="R55"/>
      <c r="S55" s="31"/>
    </row>
    <row r="56" spans="2:19" x14ac:dyDescent="0.25">
      <c r="B56" s="23"/>
      <c r="C56" s="40"/>
      <c r="D56" s="23"/>
      <c r="E56" s="234"/>
      <c r="F56" s="196" t="str">
        <f t="shared" si="0"/>
        <v/>
      </c>
      <c r="G56" s="49" t="str">
        <f t="shared" si="4"/>
        <v/>
      </c>
      <c r="H56" s="135" t="b">
        <v>0</v>
      </c>
      <c r="I56" s="36"/>
      <c r="J56" s="36"/>
      <c r="K56" s="36"/>
      <c r="Q56"/>
      <c r="R56"/>
      <c r="S56" s="31"/>
    </row>
    <row r="57" spans="2:19" x14ac:dyDescent="0.25">
      <c r="B57" s="23"/>
      <c r="C57" s="40"/>
      <c r="D57" s="23"/>
      <c r="E57" s="234"/>
      <c r="F57" s="196" t="str">
        <f t="shared" si="0"/>
        <v/>
      </c>
      <c r="G57" s="49" t="str">
        <f t="shared" si="4"/>
        <v/>
      </c>
      <c r="H57" s="135" t="b">
        <v>0</v>
      </c>
      <c r="I57" s="36"/>
      <c r="J57" s="36"/>
      <c r="K57" s="36"/>
      <c r="Q57"/>
      <c r="R57"/>
      <c r="S57" s="31"/>
    </row>
    <row r="58" spans="2:19" x14ac:dyDescent="0.25">
      <c r="B58" s="23"/>
      <c r="C58" s="40"/>
      <c r="D58" s="23"/>
      <c r="E58" s="234"/>
      <c r="F58" s="196" t="str">
        <f t="shared" si="0"/>
        <v/>
      </c>
      <c r="G58" s="49" t="str">
        <f t="shared" si="4"/>
        <v/>
      </c>
      <c r="H58" s="135" t="b">
        <v>0</v>
      </c>
      <c r="I58" s="36"/>
      <c r="J58" s="36"/>
      <c r="K58" s="36"/>
      <c r="Q58"/>
      <c r="R58"/>
      <c r="S58" s="31"/>
    </row>
    <row r="59" spans="2:19" x14ac:dyDescent="0.25">
      <c r="B59" s="23"/>
      <c r="C59" s="40"/>
      <c r="D59" s="23"/>
      <c r="E59" s="234"/>
      <c r="F59" s="196" t="str">
        <f t="shared" si="0"/>
        <v/>
      </c>
      <c r="G59" s="49" t="str">
        <f t="shared" si="4"/>
        <v/>
      </c>
      <c r="H59" s="135" t="b">
        <v>0</v>
      </c>
      <c r="I59" s="36"/>
      <c r="J59" s="36"/>
      <c r="K59" s="36"/>
      <c r="Q59"/>
      <c r="R59"/>
      <c r="S59" s="31"/>
    </row>
    <row r="60" spans="2:19" x14ac:dyDescent="0.25">
      <c r="B60" s="23"/>
      <c r="C60" s="40"/>
      <c r="D60" s="23"/>
      <c r="E60" s="234"/>
      <c r="F60" s="196" t="str">
        <f t="shared" si="0"/>
        <v/>
      </c>
      <c r="G60" s="49" t="str">
        <f t="shared" si="4"/>
        <v/>
      </c>
      <c r="H60" s="135" t="b">
        <v>0</v>
      </c>
      <c r="I60" s="36"/>
      <c r="J60" s="36"/>
      <c r="K60" s="36"/>
      <c r="Q60"/>
      <c r="R60"/>
      <c r="S60" s="31"/>
    </row>
    <row r="61" spans="2:19" x14ac:dyDescent="0.25">
      <c r="B61" s="23"/>
      <c r="C61" s="40"/>
      <c r="D61" s="23"/>
      <c r="E61" s="234"/>
      <c r="F61" s="196" t="str">
        <f t="shared" si="0"/>
        <v/>
      </c>
      <c r="G61" s="49" t="str">
        <f t="shared" si="4"/>
        <v/>
      </c>
      <c r="H61" s="135" t="b">
        <v>0</v>
      </c>
      <c r="I61" s="36"/>
      <c r="J61" s="36"/>
      <c r="K61" s="36"/>
      <c r="Q61"/>
      <c r="R61"/>
      <c r="S61" s="31"/>
    </row>
    <row r="62" spans="2:19" x14ac:dyDescent="0.25">
      <c r="B62" s="23"/>
      <c r="C62" s="40"/>
      <c r="D62" s="23"/>
      <c r="E62" s="234"/>
      <c r="F62" s="196" t="str">
        <f t="shared" si="0"/>
        <v/>
      </c>
      <c r="G62" s="49" t="str">
        <f t="shared" si="4"/>
        <v/>
      </c>
      <c r="H62" s="135" t="b">
        <v>0</v>
      </c>
      <c r="I62" s="36"/>
      <c r="J62" s="36"/>
      <c r="K62" s="36"/>
      <c r="Q62"/>
      <c r="R62"/>
      <c r="S62" s="31"/>
    </row>
    <row r="63" spans="2:19" x14ac:dyDescent="0.25">
      <c r="B63" s="23"/>
      <c r="C63" s="40"/>
      <c r="D63" s="23"/>
      <c r="E63" s="234"/>
      <c r="F63" s="196" t="str">
        <f t="shared" si="0"/>
        <v/>
      </c>
      <c r="G63" s="49" t="str">
        <f t="shared" si="4"/>
        <v/>
      </c>
      <c r="H63" s="135" t="b">
        <v>0</v>
      </c>
      <c r="I63" s="36"/>
      <c r="J63" s="36"/>
      <c r="K63" s="36"/>
      <c r="Q63"/>
      <c r="R63"/>
      <c r="S63" s="31"/>
    </row>
    <row r="64" spans="2:19" x14ac:dyDescent="0.25">
      <c r="B64" s="23"/>
      <c r="C64" s="40"/>
      <c r="D64" s="23"/>
      <c r="E64" s="234"/>
      <c r="F64" s="196" t="str">
        <f t="shared" si="0"/>
        <v/>
      </c>
      <c r="G64" s="49" t="str">
        <f t="shared" si="4"/>
        <v/>
      </c>
      <c r="H64" s="135" t="b">
        <v>0</v>
      </c>
      <c r="I64" s="36"/>
      <c r="J64" s="36"/>
      <c r="K64" s="36"/>
      <c r="Q64"/>
      <c r="R64"/>
      <c r="S64" s="31"/>
    </row>
    <row r="65" spans="2:19" x14ac:dyDescent="0.25">
      <c r="B65" s="23"/>
      <c r="C65" s="40"/>
      <c r="D65" s="23"/>
      <c r="E65" s="234"/>
      <c r="F65" s="196" t="str">
        <f t="shared" si="0"/>
        <v/>
      </c>
      <c r="G65" s="49" t="str">
        <f t="shared" si="4"/>
        <v/>
      </c>
      <c r="H65" s="135" t="b">
        <v>0</v>
      </c>
      <c r="I65" s="36"/>
      <c r="J65" s="36"/>
      <c r="K65" s="36"/>
      <c r="Q65"/>
      <c r="R65"/>
      <c r="S65" s="31"/>
    </row>
    <row r="66" spans="2:19" x14ac:dyDescent="0.25">
      <c r="B66" s="23"/>
      <c r="C66" s="40"/>
      <c r="D66" s="23"/>
      <c r="E66" s="234"/>
      <c r="F66" s="196" t="str">
        <f t="shared" si="0"/>
        <v/>
      </c>
      <c r="G66" s="49" t="str">
        <f t="shared" si="4"/>
        <v/>
      </c>
      <c r="H66" s="135" t="b">
        <v>0</v>
      </c>
      <c r="I66" s="36"/>
      <c r="J66" s="36"/>
      <c r="K66" s="36"/>
      <c r="Q66"/>
      <c r="R66"/>
      <c r="S66" s="31"/>
    </row>
    <row r="67" spans="2:19" x14ac:dyDescent="0.25">
      <c r="B67" s="23"/>
      <c r="C67" s="40"/>
      <c r="D67" s="23"/>
      <c r="E67" s="234"/>
      <c r="F67" s="196" t="str">
        <f t="shared" si="0"/>
        <v/>
      </c>
      <c r="G67" s="49" t="str">
        <f t="shared" si="4"/>
        <v/>
      </c>
      <c r="H67" s="135" t="b">
        <v>0</v>
      </c>
      <c r="I67" s="36"/>
      <c r="J67" s="36"/>
      <c r="K67" s="36"/>
      <c r="Q67"/>
      <c r="R67"/>
      <c r="S67" s="31"/>
    </row>
    <row r="68" spans="2:19" x14ac:dyDescent="0.25">
      <c r="B68" s="23"/>
      <c r="C68" s="40"/>
      <c r="D68" s="23"/>
      <c r="E68" s="234"/>
      <c r="F68" s="196" t="str">
        <f t="shared" si="0"/>
        <v/>
      </c>
      <c r="G68" s="49" t="str">
        <f t="shared" si="4"/>
        <v/>
      </c>
      <c r="H68" s="135" t="b">
        <v>0</v>
      </c>
      <c r="I68" s="36"/>
      <c r="J68" s="36"/>
      <c r="K68" s="36"/>
      <c r="Q68"/>
      <c r="R68"/>
      <c r="S68" s="31"/>
    </row>
    <row r="69" spans="2:19" x14ac:dyDescent="0.25">
      <c r="B69" s="23"/>
      <c r="C69" s="40"/>
      <c r="D69" s="23"/>
      <c r="E69" s="234"/>
      <c r="F69" s="196" t="str">
        <f t="shared" ref="F69:F130" si="5">IF(E69="","",E69+0)</f>
        <v/>
      </c>
      <c r="G69" s="49" t="str">
        <f t="shared" si="4"/>
        <v/>
      </c>
      <c r="H69" s="135" t="b">
        <v>0</v>
      </c>
      <c r="I69" s="36"/>
      <c r="J69" s="36"/>
      <c r="K69" s="36"/>
      <c r="Q69"/>
      <c r="R69"/>
      <c r="S69" s="31"/>
    </row>
    <row r="70" spans="2:19" x14ac:dyDescent="0.25">
      <c r="B70" s="23"/>
      <c r="C70" s="40"/>
      <c r="D70" s="23"/>
      <c r="E70" s="234"/>
      <c r="F70" s="196" t="str">
        <f t="shared" si="5"/>
        <v/>
      </c>
      <c r="G70" s="49" t="str">
        <f t="shared" ref="G70:G130" si="6">IF(E70="","",G69+E70)</f>
        <v/>
      </c>
      <c r="H70" s="135" t="b">
        <v>0</v>
      </c>
      <c r="I70" s="36"/>
      <c r="J70" s="36"/>
      <c r="K70" s="36"/>
      <c r="Q70"/>
      <c r="R70"/>
      <c r="S70" s="31"/>
    </row>
    <row r="71" spans="2:19" x14ac:dyDescent="0.25">
      <c r="B71" s="23"/>
      <c r="C71" s="40"/>
      <c r="D71" s="23"/>
      <c r="E71" s="234"/>
      <c r="F71" s="196" t="str">
        <f t="shared" si="5"/>
        <v/>
      </c>
      <c r="G71" s="49" t="str">
        <f t="shared" si="6"/>
        <v/>
      </c>
      <c r="H71" s="135" t="b">
        <v>0</v>
      </c>
      <c r="I71" s="36"/>
      <c r="J71" s="36"/>
      <c r="K71" s="36"/>
      <c r="Q71"/>
      <c r="R71"/>
      <c r="S71" s="31"/>
    </row>
    <row r="72" spans="2:19" x14ac:dyDescent="0.25">
      <c r="B72" s="23"/>
      <c r="C72" s="40"/>
      <c r="D72" s="23"/>
      <c r="E72" s="38"/>
      <c r="F72" s="196" t="str">
        <f t="shared" si="5"/>
        <v/>
      </c>
      <c r="G72" s="49" t="str">
        <f t="shared" si="6"/>
        <v/>
      </c>
      <c r="H72" s="135" t="b">
        <v>0</v>
      </c>
      <c r="I72" s="36"/>
      <c r="J72" s="36"/>
      <c r="K72" s="36"/>
      <c r="Q72"/>
      <c r="R72"/>
      <c r="S72" s="31"/>
    </row>
    <row r="73" spans="2:19" x14ac:dyDescent="0.25">
      <c r="B73" s="23"/>
      <c r="C73" s="40"/>
      <c r="D73" s="23"/>
      <c r="E73" s="38"/>
      <c r="F73" s="196" t="str">
        <f t="shared" si="5"/>
        <v/>
      </c>
      <c r="G73" s="49" t="str">
        <f t="shared" si="6"/>
        <v/>
      </c>
      <c r="H73" s="135" t="b">
        <v>0</v>
      </c>
      <c r="I73" s="36"/>
      <c r="J73" s="36"/>
      <c r="K73" s="36"/>
      <c r="Q73"/>
      <c r="R73"/>
      <c r="S73" s="31"/>
    </row>
    <row r="74" spans="2:19" x14ac:dyDescent="0.25">
      <c r="B74" s="23"/>
      <c r="C74" s="40"/>
      <c r="D74" s="23"/>
      <c r="E74" s="38"/>
      <c r="F74" s="196" t="str">
        <f t="shared" si="5"/>
        <v/>
      </c>
      <c r="G74" s="49" t="str">
        <f t="shared" si="6"/>
        <v/>
      </c>
      <c r="H74" s="135" t="b">
        <v>0</v>
      </c>
      <c r="I74" s="36"/>
      <c r="J74" s="36"/>
      <c r="K74" s="36"/>
      <c r="Q74"/>
      <c r="R74"/>
      <c r="S74" s="31"/>
    </row>
    <row r="75" spans="2:19" x14ac:dyDescent="0.25">
      <c r="B75" s="23"/>
      <c r="C75" s="40"/>
      <c r="D75" s="23"/>
      <c r="E75" s="38"/>
      <c r="F75" s="196" t="str">
        <f t="shared" si="5"/>
        <v/>
      </c>
      <c r="G75" s="49" t="str">
        <f t="shared" si="6"/>
        <v/>
      </c>
      <c r="H75" s="135" t="b">
        <v>0</v>
      </c>
      <c r="I75" s="36"/>
      <c r="J75" s="36"/>
      <c r="K75" s="36"/>
      <c r="Q75"/>
      <c r="R75"/>
      <c r="S75" s="31"/>
    </row>
    <row r="76" spans="2:19" x14ac:dyDescent="0.25">
      <c r="B76" s="23"/>
      <c r="C76" s="40"/>
      <c r="D76" s="23"/>
      <c r="E76" s="38"/>
      <c r="F76" s="196" t="str">
        <f t="shared" si="5"/>
        <v/>
      </c>
      <c r="G76" s="49" t="str">
        <f t="shared" si="6"/>
        <v/>
      </c>
      <c r="H76" s="135" t="b">
        <v>0</v>
      </c>
      <c r="I76" s="36"/>
      <c r="J76" s="36"/>
      <c r="K76" s="36"/>
      <c r="Q76" s="31"/>
      <c r="R76" s="31"/>
      <c r="S76" s="31"/>
    </row>
    <row r="77" spans="2:19" x14ac:dyDescent="0.25">
      <c r="B77" s="23"/>
      <c r="C77" s="40"/>
      <c r="D77" s="23"/>
      <c r="E77" s="38"/>
      <c r="F77" s="196" t="str">
        <f t="shared" si="5"/>
        <v/>
      </c>
      <c r="G77" s="49" t="str">
        <f t="shared" si="6"/>
        <v/>
      </c>
      <c r="H77" s="135" t="b">
        <v>0</v>
      </c>
      <c r="I77" s="36"/>
      <c r="J77" s="36"/>
      <c r="K77" s="36"/>
      <c r="Q77" s="31"/>
      <c r="R77" s="31"/>
      <c r="S77" s="31"/>
    </row>
    <row r="78" spans="2:19" x14ac:dyDescent="0.25">
      <c r="B78" s="23"/>
      <c r="C78" s="40"/>
      <c r="D78" s="23"/>
      <c r="E78" s="38"/>
      <c r="F78" s="196" t="str">
        <f t="shared" si="5"/>
        <v/>
      </c>
      <c r="G78" s="49" t="str">
        <f t="shared" si="6"/>
        <v/>
      </c>
      <c r="H78" s="135" t="b">
        <v>0</v>
      </c>
      <c r="I78" s="36"/>
      <c r="J78" s="36"/>
      <c r="K78" s="36"/>
      <c r="Q78" s="31"/>
      <c r="R78" s="31"/>
      <c r="S78" s="31"/>
    </row>
    <row r="79" spans="2:19" x14ac:dyDescent="0.25">
      <c r="B79" s="23"/>
      <c r="C79" s="40"/>
      <c r="D79" s="23"/>
      <c r="E79" s="38"/>
      <c r="F79" s="196" t="str">
        <f t="shared" si="5"/>
        <v/>
      </c>
      <c r="G79" s="49" t="str">
        <f t="shared" si="6"/>
        <v/>
      </c>
      <c r="H79" s="135" t="b">
        <v>0</v>
      </c>
      <c r="I79" s="36"/>
      <c r="J79" s="36"/>
      <c r="K79" s="36"/>
      <c r="Q79" s="31"/>
      <c r="R79" s="31"/>
      <c r="S79" s="31"/>
    </row>
    <row r="80" spans="2:19" x14ac:dyDescent="0.25">
      <c r="B80" s="23"/>
      <c r="C80" s="40"/>
      <c r="D80" s="23"/>
      <c r="E80" s="38"/>
      <c r="F80" s="196" t="str">
        <f t="shared" si="5"/>
        <v/>
      </c>
      <c r="G80" s="49" t="str">
        <f t="shared" si="6"/>
        <v/>
      </c>
      <c r="H80" s="135" t="b">
        <v>0</v>
      </c>
      <c r="I80" s="36"/>
      <c r="J80" s="36"/>
      <c r="K80" s="36"/>
      <c r="Q80" s="31"/>
      <c r="R80" s="31"/>
      <c r="S80" s="31"/>
    </row>
    <row r="81" spans="2:19" x14ac:dyDescent="0.25">
      <c r="B81" s="23"/>
      <c r="C81" s="40"/>
      <c r="D81" s="23"/>
      <c r="E81" s="38"/>
      <c r="F81" s="196" t="str">
        <f t="shared" si="5"/>
        <v/>
      </c>
      <c r="G81" s="49" t="str">
        <f t="shared" si="6"/>
        <v/>
      </c>
      <c r="H81" s="135" t="b">
        <v>0</v>
      </c>
      <c r="I81" s="36"/>
      <c r="J81" s="36"/>
      <c r="K81" s="36"/>
      <c r="Q81" s="31"/>
      <c r="R81" s="31"/>
      <c r="S81" s="31"/>
    </row>
    <row r="82" spans="2:19" x14ac:dyDescent="0.25">
      <c r="B82" s="23"/>
      <c r="C82" s="40"/>
      <c r="D82" s="23"/>
      <c r="E82" s="38"/>
      <c r="F82" s="196" t="str">
        <f t="shared" si="5"/>
        <v/>
      </c>
      <c r="G82" s="49" t="str">
        <f t="shared" si="6"/>
        <v/>
      </c>
      <c r="H82" s="135" t="b">
        <v>0</v>
      </c>
      <c r="I82" s="36"/>
      <c r="J82" s="36"/>
      <c r="K82" s="36"/>
      <c r="Q82" s="31"/>
      <c r="R82" s="31"/>
      <c r="S82" s="31"/>
    </row>
    <row r="83" spans="2:19" ht="15" customHeight="1" x14ac:dyDescent="0.25">
      <c r="B83" s="23"/>
      <c r="C83" s="40"/>
      <c r="D83" s="23"/>
      <c r="E83" s="38"/>
      <c r="F83" s="196" t="str">
        <f t="shared" si="5"/>
        <v/>
      </c>
      <c r="G83" s="49" t="str">
        <f t="shared" si="6"/>
        <v/>
      </c>
      <c r="H83" s="135" t="b">
        <v>0</v>
      </c>
      <c r="I83" s="36"/>
      <c r="J83" s="36"/>
      <c r="K83" s="36"/>
      <c r="Q83" s="31"/>
      <c r="R83" s="31"/>
      <c r="S83" s="31"/>
    </row>
    <row r="84" spans="2:19" ht="15" customHeight="1" x14ac:dyDescent="0.25">
      <c r="B84" s="23"/>
      <c r="C84" s="40"/>
      <c r="D84" s="23"/>
      <c r="E84" s="38"/>
      <c r="F84" s="196" t="str">
        <f t="shared" si="5"/>
        <v/>
      </c>
      <c r="G84" s="49" t="str">
        <f t="shared" si="6"/>
        <v/>
      </c>
      <c r="H84" s="135" t="b">
        <v>0</v>
      </c>
      <c r="I84" s="36"/>
      <c r="J84" s="36"/>
      <c r="K84" s="36"/>
      <c r="Q84" s="31"/>
      <c r="R84" s="31"/>
      <c r="S84" s="31"/>
    </row>
    <row r="85" spans="2:19" ht="15" customHeight="1" x14ac:dyDescent="0.25">
      <c r="B85" s="23"/>
      <c r="C85" s="40"/>
      <c r="D85" s="23"/>
      <c r="E85" s="38"/>
      <c r="F85" s="196" t="str">
        <f t="shared" si="5"/>
        <v/>
      </c>
      <c r="G85" s="49" t="str">
        <f t="shared" si="6"/>
        <v/>
      </c>
      <c r="H85" s="135" t="b">
        <v>0</v>
      </c>
      <c r="I85" s="36"/>
      <c r="J85" s="36"/>
      <c r="K85" s="36"/>
      <c r="Q85" s="31"/>
      <c r="R85" s="31"/>
      <c r="S85" s="31"/>
    </row>
    <row r="86" spans="2:19" ht="15" customHeight="1" x14ac:dyDescent="0.25">
      <c r="B86" s="23"/>
      <c r="C86" s="40"/>
      <c r="D86" s="23"/>
      <c r="E86" s="38"/>
      <c r="F86" s="196" t="str">
        <f t="shared" si="5"/>
        <v/>
      </c>
      <c r="G86" s="49" t="str">
        <f t="shared" si="6"/>
        <v/>
      </c>
      <c r="H86" s="135" t="b">
        <v>0</v>
      </c>
      <c r="I86" s="36"/>
      <c r="J86" s="36"/>
      <c r="K86" s="36"/>
      <c r="Q86" s="31"/>
      <c r="R86" s="31"/>
      <c r="S86" s="31"/>
    </row>
    <row r="87" spans="2:19" ht="15" customHeight="1" x14ac:dyDescent="0.25">
      <c r="B87" s="23"/>
      <c r="C87" s="40"/>
      <c r="D87" s="23"/>
      <c r="E87" s="38"/>
      <c r="F87" s="196" t="str">
        <f t="shared" si="5"/>
        <v/>
      </c>
      <c r="G87" s="49" t="str">
        <f t="shared" si="6"/>
        <v/>
      </c>
      <c r="H87" s="135" t="b">
        <v>0</v>
      </c>
      <c r="I87" s="36"/>
      <c r="J87" s="36"/>
      <c r="K87" s="36"/>
      <c r="Q87" s="31"/>
      <c r="R87" s="31"/>
      <c r="S87" s="31"/>
    </row>
    <row r="88" spans="2:19" ht="15" customHeight="1" x14ac:dyDescent="0.25">
      <c r="B88" s="23"/>
      <c r="C88" s="40"/>
      <c r="D88" s="23"/>
      <c r="E88" s="38"/>
      <c r="F88" s="196" t="str">
        <f t="shared" si="5"/>
        <v/>
      </c>
      <c r="G88" s="49" t="str">
        <f t="shared" si="6"/>
        <v/>
      </c>
      <c r="H88" s="135" t="b">
        <v>0</v>
      </c>
      <c r="I88" s="36"/>
      <c r="J88" s="36"/>
      <c r="K88" s="36"/>
      <c r="Q88" s="31"/>
      <c r="R88" s="31"/>
      <c r="S88" s="31"/>
    </row>
    <row r="89" spans="2:19" ht="15" customHeight="1" x14ac:dyDescent="0.25">
      <c r="B89" s="23"/>
      <c r="C89" s="40"/>
      <c r="D89" s="23"/>
      <c r="E89" s="38"/>
      <c r="F89" s="196" t="str">
        <f t="shared" si="5"/>
        <v/>
      </c>
      <c r="G89" s="49" t="str">
        <f t="shared" si="6"/>
        <v/>
      </c>
      <c r="H89" s="135" t="b">
        <v>0</v>
      </c>
      <c r="I89" s="36"/>
      <c r="J89" s="36"/>
      <c r="K89" s="36"/>
      <c r="Q89" s="31"/>
      <c r="R89" s="31"/>
      <c r="S89" s="31"/>
    </row>
    <row r="90" spans="2:19" ht="15" customHeight="1" x14ac:dyDescent="0.25">
      <c r="B90" s="23"/>
      <c r="C90" s="40"/>
      <c r="D90" s="23"/>
      <c r="E90" s="38"/>
      <c r="F90" s="196" t="str">
        <f t="shared" si="5"/>
        <v/>
      </c>
      <c r="G90" s="49" t="str">
        <f t="shared" si="6"/>
        <v/>
      </c>
      <c r="H90" s="135" t="b">
        <v>0</v>
      </c>
      <c r="I90" s="36"/>
      <c r="J90" s="36"/>
      <c r="K90" s="36"/>
      <c r="Q90" s="31"/>
      <c r="R90" s="31"/>
      <c r="S90" s="31"/>
    </row>
    <row r="91" spans="2:19" ht="15" customHeight="1" x14ac:dyDescent="0.25">
      <c r="B91" s="23"/>
      <c r="C91" s="40"/>
      <c r="D91" s="23"/>
      <c r="E91" s="38"/>
      <c r="F91" s="196" t="str">
        <f t="shared" si="5"/>
        <v/>
      </c>
      <c r="G91" s="49" t="str">
        <f t="shared" si="6"/>
        <v/>
      </c>
      <c r="H91" s="135" t="b">
        <v>0</v>
      </c>
      <c r="I91" s="36"/>
      <c r="J91" s="36"/>
      <c r="K91" s="36"/>
      <c r="Q91" s="31"/>
      <c r="R91" s="31"/>
      <c r="S91" s="31"/>
    </row>
    <row r="92" spans="2:19" ht="15" customHeight="1" x14ac:dyDescent="0.25">
      <c r="B92" s="23"/>
      <c r="C92" s="40"/>
      <c r="D92" s="23"/>
      <c r="E92" s="38"/>
      <c r="F92" s="196" t="str">
        <f t="shared" si="5"/>
        <v/>
      </c>
      <c r="G92" s="49" t="str">
        <f t="shared" si="6"/>
        <v/>
      </c>
      <c r="H92" s="135" t="b">
        <v>0</v>
      </c>
      <c r="I92" s="36"/>
      <c r="J92" s="36"/>
      <c r="K92" s="36"/>
      <c r="Q92" s="31"/>
      <c r="R92" s="31"/>
      <c r="S92" s="31"/>
    </row>
    <row r="93" spans="2:19" ht="15" customHeight="1" x14ac:dyDescent="0.25">
      <c r="B93" s="23"/>
      <c r="C93" s="40"/>
      <c r="D93" s="23"/>
      <c r="E93" s="38"/>
      <c r="F93" s="196" t="str">
        <f t="shared" si="5"/>
        <v/>
      </c>
      <c r="G93" s="49" t="str">
        <f t="shared" si="6"/>
        <v/>
      </c>
      <c r="H93" s="135" t="b">
        <v>0</v>
      </c>
      <c r="I93" s="36"/>
      <c r="J93" s="36"/>
      <c r="K93" s="36"/>
      <c r="Q93" s="31"/>
      <c r="R93" s="31"/>
      <c r="S93" s="31"/>
    </row>
    <row r="94" spans="2:19" ht="15" customHeight="1" x14ac:dyDescent="0.25">
      <c r="B94" s="23"/>
      <c r="C94" s="40"/>
      <c r="D94" s="23"/>
      <c r="E94" s="38"/>
      <c r="F94" s="196" t="str">
        <f t="shared" si="5"/>
        <v/>
      </c>
      <c r="G94" s="49" t="str">
        <f t="shared" si="6"/>
        <v/>
      </c>
      <c r="H94" s="135" t="b">
        <v>0</v>
      </c>
      <c r="I94" s="36"/>
      <c r="J94" s="36"/>
      <c r="K94" s="36"/>
      <c r="Q94" s="31"/>
      <c r="R94" s="31"/>
      <c r="S94" s="31"/>
    </row>
    <row r="95" spans="2:19" ht="15" customHeight="1" x14ac:dyDescent="0.25">
      <c r="B95" s="23"/>
      <c r="C95" s="40"/>
      <c r="D95" s="23"/>
      <c r="E95" s="38"/>
      <c r="F95" s="196" t="str">
        <f t="shared" si="5"/>
        <v/>
      </c>
      <c r="G95" s="49" t="str">
        <f t="shared" si="6"/>
        <v/>
      </c>
      <c r="H95" s="135" t="b">
        <v>0</v>
      </c>
      <c r="I95" s="36"/>
      <c r="J95" s="36"/>
      <c r="K95" s="36"/>
      <c r="Q95" s="31"/>
      <c r="R95" s="31"/>
      <c r="S95" s="31"/>
    </row>
    <row r="96" spans="2:19" ht="15" customHeight="1" x14ac:dyDescent="0.25">
      <c r="B96" s="23"/>
      <c r="C96" s="40"/>
      <c r="D96" s="23"/>
      <c r="E96" s="38"/>
      <c r="F96" s="196" t="str">
        <f t="shared" si="5"/>
        <v/>
      </c>
      <c r="G96" s="49" t="str">
        <f t="shared" si="6"/>
        <v/>
      </c>
      <c r="H96" s="135" t="b">
        <v>0</v>
      </c>
      <c r="I96" s="36"/>
      <c r="J96" s="36"/>
      <c r="K96" s="36"/>
      <c r="Q96" s="31"/>
      <c r="R96" s="31"/>
      <c r="S96" s="31"/>
    </row>
    <row r="97" spans="2:19" ht="15" customHeight="1" x14ac:dyDescent="0.25">
      <c r="B97" s="23"/>
      <c r="C97" s="40"/>
      <c r="D97" s="23"/>
      <c r="E97" s="38"/>
      <c r="F97" s="196" t="str">
        <f t="shared" si="5"/>
        <v/>
      </c>
      <c r="G97" s="49" t="str">
        <f t="shared" si="6"/>
        <v/>
      </c>
      <c r="H97" s="135" t="b">
        <v>0</v>
      </c>
      <c r="I97" s="36"/>
      <c r="J97" s="36"/>
      <c r="K97" s="36"/>
      <c r="Q97" s="31"/>
      <c r="R97" s="31"/>
      <c r="S97" s="31"/>
    </row>
    <row r="98" spans="2:19" ht="15" customHeight="1" x14ac:dyDescent="0.25">
      <c r="B98" s="23"/>
      <c r="C98" s="40"/>
      <c r="D98" s="23"/>
      <c r="E98" s="38"/>
      <c r="F98" s="196" t="str">
        <f t="shared" si="5"/>
        <v/>
      </c>
      <c r="G98" s="49" t="str">
        <f t="shared" si="6"/>
        <v/>
      </c>
      <c r="H98" s="135" t="b">
        <v>0</v>
      </c>
      <c r="I98" s="36"/>
      <c r="J98" s="36"/>
      <c r="K98" s="36"/>
      <c r="Q98" s="31"/>
      <c r="R98" s="31"/>
      <c r="S98" s="31"/>
    </row>
    <row r="99" spans="2:19" ht="15" customHeight="1" x14ac:dyDescent="0.25">
      <c r="B99" s="23"/>
      <c r="C99" s="40"/>
      <c r="D99" s="23"/>
      <c r="E99" s="38"/>
      <c r="F99" s="196" t="str">
        <f t="shared" si="5"/>
        <v/>
      </c>
      <c r="G99" s="49" t="str">
        <f t="shared" si="6"/>
        <v/>
      </c>
      <c r="H99" s="135" t="b">
        <v>0</v>
      </c>
      <c r="I99" s="36"/>
      <c r="J99" s="36"/>
      <c r="K99" s="36"/>
      <c r="Q99" s="31"/>
      <c r="R99" s="31"/>
      <c r="S99" s="31"/>
    </row>
    <row r="100" spans="2:19" ht="15" customHeight="1" x14ac:dyDescent="0.25">
      <c r="B100" s="23"/>
      <c r="C100" s="40"/>
      <c r="D100" s="23"/>
      <c r="E100" s="38"/>
      <c r="F100" s="196" t="str">
        <f t="shared" si="5"/>
        <v/>
      </c>
      <c r="G100" s="49" t="str">
        <f t="shared" si="6"/>
        <v/>
      </c>
      <c r="H100" s="135" t="b">
        <v>0</v>
      </c>
      <c r="I100" s="36"/>
      <c r="J100" s="36"/>
      <c r="K100" s="36"/>
      <c r="Q100" s="31"/>
      <c r="R100" s="31"/>
      <c r="S100" s="31"/>
    </row>
    <row r="101" spans="2:19" ht="15" customHeight="1" x14ac:dyDescent="0.25">
      <c r="B101" s="23"/>
      <c r="C101" s="40"/>
      <c r="D101" s="23"/>
      <c r="E101" s="38"/>
      <c r="F101" s="196" t="str">
        <f t="shared" si="5"/>
        <v/>
      </c>
      <c r="G101" s="49" t="str">
        <f t="shared" si="6"/>
        <v/>
      </c>
      <c r="H101" s="135" t="b">
        <v>0</v>
      </c>
      <c r="I101" s="36"/>
      <c r="J101" s="36"/>
      <c r="K101" s="36"/>
      <c r="Q101" s="31"/>
      <c r="R101" s="31"/>
      <c r="S101" s="31"/>
    </row>
    <row r="102" spans="2:19" ht="15" customHeight="1" x14ac:dyDescent="0.25">
      <c r="B102" s="23"/>
      <c r="C102" s="40"/>
      <c r="D102" s="23"/>
      <c r="E102" s="38"/>
      <c r="F102" s="196" t="str">
        <f t="shared" si="5"/>
        <v/>
      </c>
      <c r="G102" s="49" t="str">
        <f t="shared" si="6"/>
        <v/>
      </c>
      <c r="H102" s="135" t="b">
        <v>0</v>
      </c>
      <c r="I102" s="36"/>
      <c r="J102" s="36"/>
      <c r="K102" s="36"/>
      <c r="Q102" s="31"/>
      <c r="R102" s="31"/>
      <c r="S102" s="31"/>
    </row>
    <row r="103" spans="2:19" ht="15" customHeight="1" x14ac:dyDescent="0.25">
      <c r="B103" s="23"/>
      <c r="C103" s="40"/>
      <c r="D103" s="23"/>
      <c r="E103" s="38"/>
      <c r="F103" s="196" t="str">
        <f t="shared" si="5"/>
        <v/>
      </c>
      <c r="G103" s="49" t="str">
        <f t="shared" si="6"/>
        <v/>
      </c>
      <c r="H103" s="135" t="b">
        <v>0</v>
      </c>
      <c r="I103" s="36"/>
      <c r="J103" s="36"/>
      <c r="K103" s="36"/>
      <c r="Q103" s="31"/>
      <c r="R103" s="31"/>
      <c r="S103" s="31"/>
    </row>
    <row r="104" spans="2:19" ht="15" customHeight="1" x14ac:dyDescent="0.25">
      <c r="B104" s="23"/>
      <c r="C104" s="40"/>
      <c r="D104" s="23"/>
      <c r="E104" s="38"/>
      <c r="F104" s="196" t="str">
        <f t="shared" si="5"/>
        <v/>
      </c>
      <c r="G104" s="49" t="str">
        <f t="shared" si="6"/>
        <v/>
      </c>
      <c r="H104" s="135" t="b">
        <v>0</v>
      </c>
      <c r="I104" s="36"/>
      <c r="J104" s="36"/>
      <c r="K104" s="36"/>
      <c r="Q104" s="31"/>
      <c r="R104" s="31"/>
      <c r="S104" s="31"/>
    </row>
    <row r="105" spans="2:19" ht="15" customHeight="1" x14ac:dyDescent="0.25">
      <c r="B105" s="23"/>
      <c r="C105" s="40"/>
      <c r="D105" s="23"/>
      <c r="E105" s="38"/>
      <c r="F105" s="196" t="str">
        <f t="shared" si="5"/>
        <v/>
      </c>
      <c r="G105" s="49" t="str">
        <f t="shared" si="6"/>
        <v/>
      </c>
      <c r="H105" s="135" t="b">
        <v>0</v>
      </c>
      <c r="I105" s="36"/>
      <c r="J105" s="36"/>
      <c r="K105" s="36"/>
      <c r="Q105" s="31"/>
      <c r="R105" s="31"/>
      <c r="S105" s="31"/>
    </row>
    <row r="106" spans="2:19" ht="15" customHeight="1" x14ac:dyDescent="0.25">
      <c r="B106" s="23"/>
      <c r="C106" s="40"/>
      <c r="D106" s="23"/>
      <c r="E106" s="38"/>
      <c r="F106" s="196" t="str">
        <f t="shared" si="5"/>
        <v/>
      </c>
      <c r="G106" s="49" t="str">
        <f t="shared" si="6"/>
        <v/>
      </c>
      <c r="H106" s="135" t="b">
        <v>0</v>
      </c>
      <c r="I106" s="36"/>
      <c r="J106" s="36"/>
      <c r="K106" s="36"/>
      <c r="Q106" s="31"/>
      <c r="R106" s="31"/>
      <c r="S106" s="31"/>
    </row>
    <row r="107" spans="2:19" ht="15" customHeight="1" x14ac:dyDescent="0.25">
      <c r="B107" s="23"/>
      <c r="C107" s="40"/>
      <c r="D107" s="23"/>
      <c r="E107" s="38"/>
      <c r="F107" s="196" t="str">
        <f t="shared" si="5"/>
        <v/>
      </c>
      <c r="G107" s="49" t="str">
        <f t="shared" si="6"/>
        <v/>
      </c>
      <c r="H107" s="135" t="b">
        <v>0</v>
      </c>
      <c r="I107" s="36"/>
      <c r="J107" s="36"/>
      <c r="K107" s="36"/>
      <c r="Q107" s="31"/>
      <c r="R107" s="31"/>
      <c r="S107" s="31"/>
    </row>
    <row r="108" spans="2:19" ht="15" customHeight="1" x14ac:dyDescent="0.25">
      <c r="B108" s="23"/>
      <c r="C108" s="40"/>
      <c r="D108" s="23"/>
      <c r="E108" s="38"/>
      <c r="F108" s="196" t="str">
        <f t="shared" si="5"/>
        <v/>
      </c>
      <c r="G108" s="49" t="str">
        <f t="shared" si="6"/>
        <v/>
      </c>
      <c r="H108" s="135" t="b">
        <v>0</v>
      </c>
      <c r="I108" s="36"/>
      <c r="J108" s="36"/>
      <c r="K108" s="36"/>
      <c r="Q108" s="31"/>
      <c r="R108" s="31"/>
      <c r="S108" s="31"/>
    </row>
    <row r="109" spans="2:19" ht="15" customHeight="1" x14ac:dyDescent="0.25">
      <c r="B109" s="23"/>
      <c r="C109" s="40"/>
      <c r="D109" s="23"/>
      <c r="E109" s="38"/>
      <c r="F109" s="196" t="str">
        <f t="shared" si="5"/>
        <v/>
      </c>
      <c r="G109" s="49" t="str">
        <f t="shared" si="6"/>
        <v/>
      </c>
      <c r="H109" s="135" t="b">
        <v>0</v>
      </c>
      <c r="I109" s="36"/>
      <c r="J109" s="36"/>
      <c r="K109" s="36"/>
      <c r="Q109" s="31"/>
      <c r="R109" s="31"/>
      <c r="S109" s="31"/>
    </row>
    <row r="110" spans="2:19" ht="15" customHeight="1" x14ac:dyDescent="0.25">
      <c r="B110" s="23"/>
      <c r="C110" s="40"/>
      <c r="D110" s="23"/>
      <c r="E110" s="38"/>
      <c r="F110" s="196" t="str">
        <f t="shared" si="5"/>
        <v/>
      </c>
      <c r="G110" s="49" t="str">
        <f t="shared" si="6"/>
        <v/>
      </c>
      <c r="H110" s="135" t="b">
        <v>0</v>
      </c>
      <c r="I110" s="36"/>
      <c r="J110" s="36"/>
      <c r="K110" s="36"/>
      <c r="Q110" s="31"/>
      <c r="R110" s="31"/>
      <c r="S110" s="31"/>
    </row>
    <row r="111" spans="2:19" ht="15" customHeight="1" x14ac:dyDescent="0.25">
      <c r="B111" s="23"/>
      <c r="C111" s="40"/>
      <c r="D111" s="23"/>
      <c r="E111" s="38"/>
      <c r="F111" s="196" t="str">
        <f t="shared" si="5"/>
        <v/>
      </c>
      <c r="G111" s="49" t="str">
        <f t="shared" si="6"/>
        <v/>
      </c>
      <c r="H111" s="135" t="b">
        <v>0</v>
      </c>
      <c r="I111" s="36"/>
      <c r="J111" s="36"/>
      <c r="K111" s="36"/>
      <c r="Q111" s="31"/>
      <c r="R111" s="31"/>
      <c r="S111" s="31"/>
    </row>
    <row r="112" spans="2:19" ht="15" customHeight="1" x14ac:dyDescent="0.25">
      <c r="B112" s="23"/>
      <c r="C112" s="40"/>
      <c r="D112" s="23"/>
      <c r="E112" s="38"/>
      <c r="F112" s="196" t="str">
        <f t="shared" si="5"/>
        <v/>
      </c>
      <c r="G112" s="49" t="str">
        <f t="shared" si="6"/>
        <v/>
      </c>
      <c r="H112" s="135" t="b">
        <v>0</v>
      </c>
      <c r="I112" s="36"/>
      <c r="J112" s="36"/>
      <c r="K112" s="36"/>
      <c r="Q112" s="31"/>
      <c r="R112" s="31"/>
      <c r="S112" s="31"/>
    </row>
    <row r="113" spans="2:19" ht="15" customHeight="1" x14ac:dyDescent="0.25">
      <c r="B113" s="23"/>
      <c r="C113" s="40"/>
      <c r="D113" s="23"/>
      <c r="E113" s="38"/>
      <c r="F113" s="196" t="str">
        <f t="shared" si="5"/>
        <v/>
      </c>
      <c r="G113" s="49" t="str">
        <f t="shared" si="6"/>
        <v/>
      </c>
      <c r="H113" s="135" t="b">
        <v>0</v>
      </c>
      <c r="I113" s="36"/>
      <c r="J113" s="36"/>
      <c r="K113" s="36"/>
      <c r="Q113" s="31"/>
      <c r="R113" s="31"/>
      <c r="S113" s="31"/>
    </row>
    <row r="114" spans="2:19" ht="15" customHeight="1" x14ac:dyDescent="0.25">
      <c r="B114" s="23"/>
      <c r="C114" s="40"/>
      <c r="D114" s="23"/>
      <c r="E114" s="38"/>
      <c r="F114" s="196" t="str">
        <f t="shared" si="5"/>
        <v/>
      </c>
      <c r="G114" s="49" t="str">
        <f t="shared" si="6"/>
        <v/>
      </c>
      <c r="H114" s="135" t="b">
        <v>0</v>
      </c>
      <c r="I114" s="36"/>
      <c r="J114" s="36"/>
      <c r="K114" s="36"/>
      <c r="Q114" s="31"/>
      <c r="R114" s="31"/>
      <c r="S114" s="31"/>
    </row>
    <row r="115" spans="2:19" ht="15" customHeight="1" x14ac:dyDescent="0.25">
      <c r="B115" s="23"/>
      <c r="C115" s="40"/>
      <c r="D115" s="23"/>
      <c r="E115" s="38"/>
      <c r="F115" s="196" t="str">
        <f t="shared" si="5"/>
        <v/>
      </c>
      <c r="G115" s="49" t="str">
        <f t="shared" si="6"/>
        <v/>
      </c>
      <c r="H115" s="135" t="b">
        <v>0</v>
      </c>
      <c r="I115" s="36"/>
      <c r="J115" s="36"/>
      <c r="K115" s="36"/>
      <c r="Q115" s="31"/>
      <c r="R115" s="31"/>
      <c r="S115" s="31"/>
    </row>
    <row r="116" spans="2:19" ht="15" customHeight="1" x14ac:dyDescent="0.25">
      <c r="B116" s="23"/>
      <c r="C116" s="40"/>
      <c r="D116" s="23"/>
      <c r="E116" s="38"/>
      <c r="F116" s="196" t="str">
        <f t="shared" si="5"/>
        <v/>
      </c>
      <c r="G116" s="49" t="str">
        <f t="shared" si="6"/>
        <v/>
      </c>
      <c r="H116" s="135" t="b">
        <v>0</v>
      </c>
      <c r="I116" s="36"/>
      <c r="J116" s="36"/>
      <c r="K116" s="36"/>
      <c r="Q116" s="31"/>
      <c r="R116" s="31"/>
      <c r="S116" s="31"/>
    </row>
    <row r="117" spans="2:19" ht="15" customHeight="1" x14ac:dyDescent="0.25">
      <c r="B117" s="23"/>
      <c r="C117" s="40"/>
      <c r="D117" s="23"/>
      <c r="E117" s="38"/>
      <c r="F117" s="196" t="str">
        <f t="shared" si="5"/>
        <v/>
      </c>
      <c r="G117" s="49" t="str">
        <f t="shared" si="6"/>
        <v/>
      </c>
      <c r="H117" s="135" t="b">
        <v>0</v>
      </c>
      <c r="I117" s="36"/>
      <c r="J117" s="36"/>
      <c r="K117" s="36"/>
      <c r="Q117" s="31"/>
      <c r="R117" s="31"/>
      <c r="S117" s="31"/>
    </row>
    <row r="118" spans="2:19" ht="15" customHeight="1" x14ac:dyDescent="0.25">
      <c r="B118" s="23"/>
      <c r="C118" s="40"/>
      <c r="D118" s="23"/>
      <c r="E118" s="38"/>
      <c r="F118" s="196" t="str">
        <f t="shared" si="5"/>
        <v/>
      </c>
      <c r="G118" s="49" t="str">
        <f t="shared" si="6"/>
        <v/>
      </c>
      <c r="H118" s="135" t="b">
        <v>0</v>
      </c>
      <c r="I118" s="36"/>
      <c r="J118" s="36"/>
      <c r="K118" s="36"/>
      <c r="Q118" s="31"/>
      <c r="R118" s="31"/>
      <c r="S118" s="31"/>
    </row>
    <row r="119" spans="2:19" ht="15" customHeight="1" x14ac:dyDescent="0.25">
      <c r="B119" s="23"/>
      <c r="C119" s="40"/>
      <c r="D119" s="23"/>
      <c r="E119" s="38"/>
      <c r="F119" s="196" t="str">
        <f t="shared" si="5"/>
        <v/>
      </c>
      <c r="G119" s="49" t="str">
        <f t="shared" si="6"/>
        <v/>
      </c>
      <c r="H119" s="135" t="b">
        <v>0</v>
      </c>
      <c r="I119" s="36"/>
      <c r="J119" s="36"/>
      <c r="K119" s="36"/>
      <c r="Q119" s="31"/>
      <c r="R119" s="31"/>
      <c r="S119" s="31"/>
    </row>
    <row r="120" spans="2:19" ht="15" customHeight="1" x14ac:dyDescent="0.25">
      <c r="B120" s="23"/>
      <c r="C120" s="40"/>
      <c r="D120" s="23"/>
      <c r="E120" s="38"/>
      <c r="F120" s="196" t="str">
        <f t="shared" si="5"/>
        <v/>
      </c>
      <c r="G120" s="49" t="str">
        <f t="shared" si="6"/>
        <v/>
      </c>
      <c r="H120" s="135" t="b">
        <v>0</v>
      </c>
      <c r="I120" s="36"/>
      <c r="J120" s="36"/>
      <c r="K120" s="36"/>
      <c r="Q120" s="31"/>
      <c r="R120" s="31"/>
      <c r="S120" s="31"/>
    </row>
    <row r="121" spans="2:19" ht="15" customHeight="1" x14ac:dyDescent="0.25">
      <c r="B121" s="23"/>
      <c r="C121" s="40"/>
      <c r="D121" s="23"/>
      <c r="E121" s="38"/>
      <c r="F121" s="196" t="str">
        <f t="shared" si="5"/>
        <v/>
      </c>
      <c r="G121" s="49" t="str">
        <f t="shared" si="6"/>
        <v/>
      </c>
      <c r="H121" s="135" t="b">
        <v>0</v>
      </c>
      <c r="I121" s="36"/>
      <c r="J121" s="36"/>
      <c r="K121" s="36"/>
      <c r="Q121" s="31"/>
      <c r="R121" s="31"/>
      <c r="S121" s="31"/>
    </row>
    <row r="122" spans="2:19" ht="15" customHeight="1" x14ac:dyDescent="0.25">
      <c r="B122" s="23"/>
      <c r="C122" s="40"/>
      <c r="D122" s="23"/>
      <c r="E122" s="38"/>
      <c r="F122" s="196" t="str">
        <f t="shared" si="5"/>
        <v/>
      </c>
      <c r="G122" s="49" t="str">
        <f t="shared" si="6"/>
        <v/>
      </c>
      <c r="H122" s="135" t="b">
        <v>0</v>
      </c>
      <c r="I122" s="36"/>
      <c r="J122" s="36"/>
      <c r="K122" s="36"/>
      <c r="Q122" s="31"/>
      <c r="R122" s="31"/>
      <c r="S122" s="31"/>
    </row>
    <row r="123" spans="2:19" ht="15" customHeight="1" x14ac:dyDescent="0.25">
      <c r="B123" s="23"/>
      <c r="C123" s="40"/>
      <c r="D123" s="23"/>
      <c r="E123" s="38"/>
      <c r="F123" s="196" t="str">
        <f t="shared" si="5"/>
        <v/>
      </c>
      <c r="G123" s="49" t="str">
        <f t="shared" si="6"/>
        <v/>
      </c>
      <c r="H123" s="135" t="b">
        <v>0</v>
      </c>
      <c r="I123" s="36"/>
      <c r="J123" s="36"/>
      <c r="K123" s="36"/>
      <c r="Q123" s="31"/>
      <c r="R123" s="31"/>
      <c r="S123" s="31"/>
    </row>
    <row r="124" spans="2:19" ht="15" customHeight="1" x14ac:dyDescent="0.25">
      <c r="B124" s="23"/>
      <c r="C124" s="40"/>
      <c r="D124" s="23"/>
      <c r="E124" s="38"/>
      <c r="F124" s="196" t="str">
        <f t="shared" si="5"/>
        <v/>
      </c>
      <c r="G124" s="49" t="str">
        <f t="shared" si="6"/>
        <v/>
      </c>
      <c r="H124" s="135" t="b">
        <v>0</v>
      </c>
      <c r="I124" s="36"/>
      <c r="J124" s="36"/>
      <c r="K124" s="36"/>
      <c r="Q124" s="31"/>
      <c r="R124" s="31"/>
      <c r="S124" s="31"/>
    </row>
    <row r="125" spans="2:19" ht="15" customHeight="1" x14ac:dyDescent="0.25">
      <c r="B125" s="23"/>
      <c r="C125" s="40"/>
      <c r="D125" s="23"/>
      <c r="E125" s="38"/>
      <c r="F125" s="196" t="str">
        <f t="shared" si="5"/>
        <v/>
      </c>
      <c r="G125" s="49" t="str">
        <f t="shared" si="6"/>
        <v/>
      </c>
      <c r="H125" s="135" t="b">
        <v>0</v>
      </c>
      <c r="I125" s="36"/>
      <c r="J125" s="36"/>
      <c r="K125" s="36"/>
      <c r="Q125" s="31"/>
      <c r="R125" s="31"/>
      <c r="S125" s="31"/>
    </row>
    <row r="126" spans="2:19" ht="15" customHeight="1" x14ac:dyDescent="0.25">
      <c r="B126" s="23"/>
      <c r="C126" s="40"/>
      <c r="D126" s="23"/>
      <c r="E126" s="38"/>
      <c r="F126" s="196" t="str">
        <f t="shared" si="5"/>
        <v/>
      </c>
      <c r="G126" s="49" t="str">
        <f t="shared" si="6"/>
        <v/>
      </c>
      <c r="H126" s="135" t="b">
        <v>0</v>
      </c>
      <c r="I126" s="36"/>
      <c r="J126" s="36"/>
      <c r="K126" s="36"/>
      <c r="Q126" s="31"/>
      <c r="R126" s="31"/>
      <c r="S126" s="31"/>
    </row>
    <row r="127" spans="2:19" ht="15" customHeight="1" x14ac:dyDescent="0.25">
      <c r="B127" s="23"/>
      <c r="C127" s="40"/>
      <c r="D127" s="23"/>
      <c r="E127" s="38"/>
      <c r="F127" s="196" t="str">
        <f t="shared" si="5"/>
        <v/>
      </c>
      <c r="G127" s="49" t="str">
        <f t="shared" si="6"/>
        <v/>
      </c>
      <c r="H127" s="135" t="b">
        <v>0</v>
      </c>
      <c r="I127" s="36"/>
      <c r="J127" s="36"/>
      <c r="K127" s="36"/>
      <c r="Q127" s="31"/>
      <c r="R127" s="31"/>
      <c r="S127" s="31"/>
    </row>
    <row r="128" spans="2:19" ht="15" customHeight="1" x14ac:dyDescent="0.25">
      <c r="B128" s="23"/>
      <c r="C128" s="40"/>
      <c r="D128" s="23"/>
      <c r="E128" s="38"/>
      <c r="F128" s="196" t="str">
        <f t="shared" si="5"/>
        <v/>
      </c>
      <c r="G128" s="49" t="str">
        <f t="shared" si="6"/>
        <v/>
      </c>
      <c r="H128" s="135" t="b">
        <v>0</v>
      </c>
      <c r="I128" s="36"/>
      <c r="J128" s="36"/>
      <c r="K128" s="36"/>
      <c r="Q128" s="31"/>
      <c r="R128" s="31"/>
      <c r="S128" s="31"/>
    </row>
    <row r="129" spans="2:19" ht="15" customHeight="1" x14ac:dyDescent="0.25">
      <c r="B129" s="23"/>
      <c r="C129" s="40"/>
      <c r="D129" s="23"/>
      <c r="E129" s="38"/>
      <c r="F129" s="196" t="str">
        <f t="shared" si="5"/>
        <v/>
      </c>
      <c r="G129" s="49" t="str">
        <f t="shared" si="6"/>
        <v/>
      </c>
      <c r="H129" s="135" t="b">
        <v>0</v>
      </c>
      <c r="I129" s="36"/>
      <c r="J129" s="36"/>
      <c r="K129" s="36"/>
      <c r="Q129" s="31"/>
      <c r="R129" s="31"/>
      <c r="S129" s="31"/>
    </row>
    <row r="130" spans="2:19" ht="15" customHeight="1" x14ac:dyDescent="0.25">
      <c r="B130" s="23"/>
      <c r="C130" s="40"/>
      <c r="D130" s="23"/>
      <c r="E130" s="38"/>
      <c r="F130" s="196" t="str">
        <f t="shared" si="5"/>
        <v/>
      </c>
      <c r="G130" s="49" t="str">
        <f t="shared" si="6"/>
        <v/>
      </c>
      <c r="H130" s="135" t="b">
        <v>0</v>
      </c>
      <c r="I130" s="36"/>
      <c r="J130" s="36"/>
      <c r="K130" s="36"/>
      <c r="Q130" s="31"/>
      <c r="R130" s="31"/>
      <c r="S130" s="31"/>
    </row>
  </sheetData>
  <sheetProtection pivotTables="0"/>
  <autoFilter ref="B4:H130" xr:uid="{00000000-0001-0000-0D00-000000000000}"/>
  <mergeCells count="5">
    <mergeCell ref="B2:H2"/>
    <mergeCell ref="Q2:R2"/>
    <mergeCell ref="N9:O9"/>
    <mergeCell ref="Q9:R9"/>
    <mergeCell ref="T9:U9"/>
  </mergeCells>
  <dataValidations count="1">
    <dataValidation type="list" allowBlank="1" showInputMessage="1" showErrorMessage="1" sqref="B5:B130" xr:uid="{00000000-0002-0000-0D00-000000000000}">
      <formula1>$N$12:$N$25</formula1>
    </dataValidation>
  </dataValidation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6" name="Button 1">
              <controlPr defaultSize="0" print="0" autoFill="0" autoPict="0" macro="[0]!DévTCD">
                <anchor moveWithCells="1" sizeWithCells="1">
                  <from>
                    <xdr:col>16</xdr:col>
                    <xdr:colOff>2743200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7" name="Button 2">
              <controlPr defaultSize="0" print="0" autoFill="0" autoPict="0" macro="[0]!RedTCD">
                <anchor moveWithCells="1" sizeWithCells="1">
                  <from>
                    <xdr:col>16</xdr:col>
                    <xdr:colOff>2752725</xdr:colOff>
                    <xdr:row>5</xdr:row>
                    <xdr:rowOff>19050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8" name="Button 3">
              <controlPr defaultSize="0" print="0" autoFill="0" autoPict="0" macro="[0]!MAJTCD2">
                <anchor moveWithCells="1" siz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1257300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9" name="Check Box 4">
              <controlPr defaultSize="0" autoFill="0" autoLine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161925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10" name="Check Box 5">
              <controlPr defaultSize="0" autoFill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161925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11" name="Check Box 6">
              <controlPr defaultSize="0" autoFill="0" autoLine="0" autoPict="0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161925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2" name="Check Box 7">
              <controlPr defaultSize="0" autoFill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38100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3" name="Check Box 8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38100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4" name="Check Box 9">
              <controlPr defaultSize="0" autoFill="0" autoLine="0" autoPict="0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38100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5" name="Check Box 10">
              <controlPr defaultSize="0" autoFill="0" autoLine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38100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6" name="Check Box 11">
              <controlPr defaultSize="0" autoFill="0" autoLine="0" autoPict="0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38100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7" name="Check Box 12">
              <controlPr defaultSize="0" autoFill="0" autoLine="0" autoPict="0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38100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8" name="Check Box 13">
              <controlPr defaultSize="0" autoFill="0" autoLine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38100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9" name="Check Box 14">
              <controlPr defaultSize="0" autoFill="0" autoLine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38100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20" name="Check Box 15">
              <controlPr defaultSize="0" autoFill="0" autoLine="0" autoPict="0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38100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21" name="Check Box 16">
              <controlPr defaultSize="0" autoFill="0" autoLine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38100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22" name="Check Box 17">
              <controlPr defaultSize="0" autoFill="0" autoLine="0" autoPict="0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38100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23" name="Check Box 18">
              <controlPr defaultSize="0" autoFill="0" autoLine="0" autoPict="0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38100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24" name="Check Box 19">
              <controlPr defaultSize="0" autoFill="0" autoLine="0" autoPict="0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38100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25" name="Check Box 20">
              <controlPr defaultSize="0" autoFill="0" autoLine="0" autoPict="0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38100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26" name="Check Box 21">
              <controlPr defaultSize="0" autoFill="0" autoLine="0" autoPict="0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38100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27" name="Check Box 22">
              <controlPr defaultSize="0" autoFill="0" autoLine="0" autoPict="0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38100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28" name="Check Box 23">
              <controlPr defaultSize="0" autoFill="0" autoLine="0" autoPict="0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38100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29" name="Check Box 24">
              <controlPr defaultSize="0" autoFill="0" autoLine="0" autoPict="0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38100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30" name="Check Box 25">
              <controlPr defaultSize="0" autoFill="0" autoLine="0" autoPict="0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38100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31" name="Check Box 26">
              <controlPr defaultSize="0" autoFill="0" autoLine="0" autoPict="0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32" name="Check Box 27">
              <controlPr defaultSize="0" autoFill="0" autoLine="0" autoPict="0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38100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33" name="Check Box 28">
              <controlPr defaultSize="0" autoFill="0" autoLine="0" autoPict="0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38100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34" name="Check Box 29">
              <controlPr defaultSize="0" autoFill="0" autoLine="0" autoPict="0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38100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35" name="Check Box 30">
              <controlPr defaultSize="0" autoFill="0" autoLine="0" autoPict="0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36" name="Check Box 31">
              <controlPr defaultSize="0" autoFill="0" autoLine="0" autoPict="0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38100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2" r:id="rId37" name="Check Box 32">
              <controlPr defaultSize="0" autoFill="0" autoLine="0" autoPict="0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38100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3" r:id="rId38" name="Check Box 33">
              <controlPr defaultSize="0" autoFill="0" autoLine="0" autoPict="0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38100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39" name="Check Box 34">
              <controlPr defaultSize="0" autoFill="0" autoLine="0" autoPict="0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38100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40" name="Check Box 35">
              <controlPr defaultSize="0" autoFill="0" autoLine="0" autoPict="0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38100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41" name="Check Box 36">
              <controlPr defaultSize="0" autoFill="0" autoLine="0" autoPict="0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38100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42" name="Check Box 37">
              <controlPr defaultSize="0" autoFill="0" autoLine="0" autoPict="0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38100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8" r:id="rId43" name="Check Box 38">
              <controlPr defaultSize="0" autoFill="0" autoLine="0" autoPict="0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38100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9" r:id="rId44" name="Check Box 39">
              <controlPr defaultSize="0" autoFill="0" autoLine="0" autoPict="0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38100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45" name="Check Box 40">
              <controlPr defaultSize="0" autoFill="0" autoLine="0" autoPict="0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38100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46" name="Check Box 41">
              <controlPr defaultSize="0" autoFill="0" autoLine="0" autoPict="0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38100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2" r:id="rId47" name="Check Box 42">
              <controlPr defaultSize="0" autoFill="0" autoLine="0" autoPict="0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38100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3" r:id="rId48" name="Check Box 43">
              <controlPr defaultSize="0" autoFill="0" autoLine="0" autoPict="0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38100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4" r:id="rId49" name="Check Box 44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38100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5" r:id="rId50" name="Check Box 45">
              <controlPr defaultSize="0" autoFill="0" autoLine="0" autoPict="0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38100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6" r:id="rId51" name="Check Box 46">
              <controlPr defaultSize="0" autoFill="0" autoLine="0" autoPict="0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38100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7" r:id="rId52" name="Check Box 47">
              <controlPr defaultSize="0" autoFill="0" autoLine="0" autoPict="0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38100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8" r:id="rId53" name="Check Box 48">
              <controlPr defaultSize="0" autoFill="0" autoLine="0" autoPict="0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38100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9" r:id="rId54" name="Check Box 49">
              <controlPr defaultSize="0" autoFill="0" autoLine="0" autoPict="0">
                <anchor moveWithCells="1">
                  <from>
                    <xdr:col>7</xdr:col>
                    <xdr:colOff>0</xdr:colOff>
                    <xdr:row>49</xdr:row>
                    <xdr:rowOff>0</xdr:rowOff>
                  </from>
                  <to>
                    <xdr:col>8</xdr:col>
                    <xdr:colOff>38100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0" r:id="rId55" name="Check Box 50">
              <controlPr defaultSize="0" autoFill="0" autoLine="0" autoPict="0">
                <anchor moveWithCells="1">
                  <from>
                    <xdr:col>7</xdr:col>
                    <xdr:colOff>0</xdr:colOff>
                    <xdr:row>50</xdr:row>
                    <xdr:rowOff>0</xdr:rowOff>
                  </from>
                  <to>
                    <xdr:col>8</xdr:col>
                    <xdr:colOff>38100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1" r:id="rId56" name="Check Box 51">
              <controlPr defaultSize="0" autoFill="0" autoLine="0" autoPict="0">
                <anchor moveWithCells="1">
                  <from>
                    <xdr:col>7</xdr:col>
                    <xdr:colOff>0</xdr:colOff>
                    <xdr:row>51</xdr:row>
                    <xdr:rowOff>0</xdr:rowOff>
                  </from>
                  <to>
                    <xdr:col>8</xdr:col>
                    <xdr:colOff>38100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2" r:id="rId57" name="Check Box 52">
              <controlPr defaultSize="0" autoFill="0" autoLine="0" autoPict="0">
                <anchor moveWithCells="1">
                  <from>
                    <xdr:col>7</xdr:col>
                    <xdr:colOff>0</xdr:colOff>
                    <xdr:row>52</xdr:row>
                    <xdr:rowOff>0</xdr:rowOff>
                  </from>
                  <to>
                    <xdr:col>8</xdr:col>
                    <xdr:colOff>38100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3" r:id="rId58" name="Check Box 53">
              <controlPr defaultSize="0" autoFill="0" autoLine="0" autoPict="0">
                <anchor moveWithCells="1">
                  <from>
                    <xdr:col>7</xdr:col>
                    <xdr:colOff>0</xdr:colOff>
                    <xdr:row>53</xdr:row>
                    <xdr:rowOff>0</xdr:rowOff>
                  </from>
                  <to>
                    <xdr:col>8</xdr:col>
                    <xdr:colOff>38100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4" r:id="rId59" name="Check Box 54">
              <controlPr defaultSize="0" autoFill="0" autoLine="0" autoPict="0">
                <anchor moveWithCells="1">
                  <from>
                    <xdr:col>7</xdr:col>
                    <xdr:colOff>0</xdr:colOff>
                    <xdr:row>54</xdr:row>
                    <xdr:rowOff>0</xdr:rowOff>
                  </from>
                  <to>
                    <xdr:col>8</xdr:col>
                    <xdr:colOff>38100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5" r:id="rId60" name="Check Box 55">
              <controlPr defaultSize="0" autoFill="0" autoLine="0" autoPict="0">
                <anchor moveWithCells="1">
                  <from>
                    <xdr:col>7</xdr:col>
                    <xdr:colOff>0</xdr:colOff>
                    <xdr:row>55</xdr:row>
                    <xdr:rowOff>0</xdr:rowOff>
                  </from>
                  <to>
                    <xdr:col>8</xdr:col>
                    <xdr:colOff>38100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6" r:id="rId61" name="Check Box 56">
              <controlPr defaultSize="0" autoFill="0" autoLine="0" autoPict="0">
                <anchor moveWithCells="1">
                  <from>
                    <xdr:col>7</xdr:col>
                    <xdr:colOff>0</xdr:colOff>
                    <xdr:row>56</xdr:row>
                    <xdr:rowOff>0</xdr:rowOff>
                  </from>
                  <to>
                    <xdr:col>8</xdr:col>
                    <xdr:colOff>38100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7" r:id="rId62" name="Check Box 57">
              <controlPr defaultSize="0" autoFill="0" autoLine="0" autoPict="0">
                <anchor moveWithCells="1">
                  <from>
                    <xdr:col>7</xdr:col>
                    <xdr:colOff>0</xdr:colOff>
                    <xdr:row>57</xdr:row>
                    <xdr:rowOff>0</xdr:rowOff>
                  </from>
                  <to>
                    <xdr:col>8</xdr:col>
                    <xdr:colOff>38100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8" r:id="rId63" name="Check Box 58">
              <controlPr defaultSize="0" autoFill="0" autoLine="0" autoPict="0">
                <anchor moveWithCells="1">
                  <from>
                    <xdr:col>7</xdr:col>
                    <xdr:colOff>0</xdr:colOff>
                    <xdr:row>58</xdr:row>
                    <xdr:rowOff>0</xdr:rowOff>
                  </from>
                  <to>
                    <xdr:col>8</xdr:col>
                    <xdr:colOff>38100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9" r:id="rId64" name="Check Box 59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0</xdr:rowOff>
                  </from>
                  <to>
                    <xdr:col>8</xdr:col>
                    <xdr:colOff>38100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0" r:id="rId65" name="Check Box 60">
              <controlPr defaultSize="0" autoFill="0" autoLine="0" autoPict="0">
                <anchor moveWithCells="1">
                  <from>
                    <xdr:col>7</xdr:col>
                    <xdr:colOff>0</xdr:colOff>
                    <xdr:row>60</xdr:row>
                    <xdr:rowOff>0</xdr:rowOff>
                  </from>
                  <to>
                    <xdr:col>8</xdr:col>
                    <xdr:colOff>38100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1" r:id="rId66" name="Check Box 61">
              <controlPr defaultSize="0" autoFill="0" autoLine="0" autoPict="0">
                <anchor moveWithCells="1">
                  <from>
                    <xdr:col>7</xdr:col>
                    <xdr:colOff>0</xdr:colOff>
                    <xdr:row>61</xdr:row>
                    <xdr:rowOff>0</xdr:rowOff>
                  </from>
                  <to>
                    <xdr:col>8</xdr:col>
                    <xdr:colOff>38100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2" r:id="rId67" name="Check Box 62">
              <controlPr defaultSize="0" autoFill="0" autoLine="0" autoPict="0">
                <anchor moveWithCells="1">
                  <from>
                    <xdr:col>7</xdr:col>
                    <xdr:colOff>0</xdr:colOff>
                    <xdr:row>62</xdr:row>
                    <xdr:rowOff>0</xdr:rowOff>
                  </from>
                  <to>
                    <xdr:col>8</xdr:col>
                    <xdr:colOff>38100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3" r:id="rId68" name="Check Box 63">
              <controlPr defaultSize="0" autoFill="0" autoLine="0" autoPict="0">
                <anchor moveWithCells="1">
                  <from>
                    <xdr:col>7</xdr:col>
                    <xdr:colOff>0</xdr:colOff>
                    <xdr:row>63</xdr:row>
                    <xdr:rowOff>0</xdr:rowOff>
                  </from>
                  <to>
                    <xdr:col>8</xdr:col>
                    <xdr:colOff>38100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4" r:id="rId69" name="Check Box 64">
              <controlPr defaultSize="0" autoFill="0" autoLine="0" autoPict="0">
                <anchor moveWithCells="1">
                  <from>
                    <xdr:col>7</xdr:col>
                    <xdr:colOff>0</xdr:colOff>
                    <xdr:row>64</xdr:row>
                    <xdr:rowOff>0</xdr:rowOff>
                  </from>
                  <to>
                    <xdr:col>8</xdr:col>
                    <xdr:colOff>38100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5" r:id="rId70" name="Check Box 65">
              <controlPr defaultSize="0" autoFill="0" autoLine="0" autoPict="0">
                <anchor moveWithCells="1">
                  <from>
                    <xdr:col>7</xdr:col>
                    <xdr:colOff>0</xdr:colOff>
                    <xdr:row>65</xdr:row>
                    <xdr:rowOff>0</xdr:rowOff>
                  </from>
                  <to>
                    <xdr:col>8</xdr:col>
                    <xdr:colOff>38100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6" r:id="rId71" name="Check Box 66">
              <controlPr defaultSize="0" autoFill="0" autoLine="0" autoPict="0">
                <anchor moveWithCells="1">
                  <from>
                    <xdr:col>7</xdr:col>
                    <xdr:colOff>0</xdr:colOff>
                    <xdr:row>66</xdr:row>
                    <xdr:rowOff>0</xdr:rowOff>
                  </from>
                  <to>
                    <xdr:col>8</xdr:col>
                    <xdr:colOff>38100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7" r:id="rId72" name="Check Box 67">
              <controlPr defaultSize="0" autoFill="0" autoLine="0" autoPict="0">
                <anchor moveWithCells="1">
                  <from>
                    <xdr:col>7</xdr:col>
                    <xdr:colOff>0</xdr:colOff>
                    <xdr:row>67</xdr:row>
                    <xdr:rowOff>0</xdr:rowOff>
                  </from>
                  <to>
                    <xdr:col>8</xdr:col>
                    <xdr:colOff>38100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8" r:id="rId73" name="Check Box 68">
              <controlPr defaultSize="0" autoFill="0" autoLine="0" autoPict="0">
                <anchor moveWithCells="1">
                  <from>
                    <xdr:col>7</xdr:col>
                    <xdr:colOff>0</xdr:colOff>
                    <xdr:row>68</xdr:row>
                    <xdr:rowOff>0</xdr:rowOff>
                  </from>
                  <to>
                    <xdr:col>8</xdr:col>
                    <xdr:colOff>38100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9" r:id="rId74" name="Check Box 69">
              <controlPr defaultSize="0" autoFill="0" autoLine="0" autoPict="0">
                <anchor moveWithCells="1">
                  <from>
                    <xdr:col>7</xdr:col>
                    <xdr:colOff>0</xdr:colOff>
                    <xdr:row>69</xdr:row>
                    <xdr:rowOff>0</xdr:rowOff>
                  </from>
                  <to>
                    <xdr:col>8</xdr:col>
                    <xdr:colOff>38100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0" r:id="rId75" name="Check Box 70">
              <controlPr defaultSize="0" autoFill="0" autoLine="0" autoPict="0">
                <anchor moveWithCells="1">
                  <from>
                    <xdr:col>7</xdr:col>
                    <xdr:colOff>0</xdr:colOff>
                    <xdr:row>70</xdr:row>
                    <xdr:rowOff>0</xdr:rowOff>
                  </from>
                  <to>
                    <xdr:col>8</xdr:col>
                    <xdr:colOff>38100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1" r:id="rId76" name="Check Box 71">
              <controlPr defaultSize="0" autoFill="0" autoLine="0" autoPict="0">
                <anchor moveWithCells="1">
                  <from>
                    <xdr:col>7</xdr:col>
                    <xdr:colOff>0</xdr:colOff>
                    <xdr:row>71</xdr:row>
                    <xdr:rowOff>0</xdr:rowOff>
                  </from>
                  <to>
                    <xdr:col>8</xdr:col>
                    <xdr:colOff>38100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2" r:id="rId77" name="Check Box 72">
              <controlPr defaultSize="0" autoFill="0" autoLine="0" autoPict="0">
                <anchor moveWithCells="1">
                  <from>
                    <xdr:col>7</xdr:col>
                    <xdr:colOff>0</xdr:colOff>
                    <xdr:row>72</xdr:row>
                    <xdr:rowOff>0</xdr:rowOff>
                  </from>
                  <to>
                    <xdr:col>8</xdr:col>
                    <xdr:colOff>38100</xdr:colOff>
                    <xdr:row>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3" r:id="rId78" name="Check Box 73">
              <controlPr defaultSize="0" autoFill="0" autoLine="0" autoPict="0">
                <anchor moveWithCells="1">
                  <from>
                    <xdr:col>7</xdr:col>
                    <xdr:colOff>0</xdr:colOff>
                    <xdr:row>73</xdr:row>
                    <xdr:rowOff>0</xdr:rowOff>
                  </from>
                  <to>
                    <xdr:col>8</xdr:col>
                    <xdr:colOff>38100</xdr:colOff>
                    <xdr:row>74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4" r:id="rId79" name="Check Box 74">
              <controlPr defaultSize="0" autoFill="0" autoLine="0" autoPict="0">
                <anchor moveWithCells="1">
                  <from>
                    <xdr:col>7</xdr:col>
                    <xdr:colOff>0</xdr:colOff>
                    <xdr:row>74</xdr:row>
                    <xdr:rowOff>0</xdr:rowOff>
                  </from>
                  <to>
                    <xdr:col>8</xdr:col>
                    <xdr:colOff>38100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5" r:id="rId80" name="Check Box 75">
              <controlPr defaultSize="0" autoFill="0" autoLine="0" autoPict="0">
                <anchor moveWithCells="1">
                  <from>
                    <xdr:col>7</xdr:col>
                    <xdr:colOff>0</xdr:colOff>
                    <xdr:row>75</xdr:row>
                    <xdr:rowOff>0</xdr:rowOff>
                  </from>
                  <to>
                    <xdr:col>8</xdr:col>
                    <xdr:colOff>38100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6" r:id="rId81" name="Check Box 76">
              <controlPr defaultSize="0" autoFill="0" autoLine="0" autoPict="0">
                <anchor moveWithCells="1">
                  <from>
                    <xdr:col>7</xdr:col>
                    <xdr:colOff>0</xdr:colOff>
                    <xdr:row>76</xdr:row>
                    <xdr:rowOff>0</xdr:rowOff>
                  </from>
                  <to>
                    <xdr:col>8</xdr:col>
                    <xdr:colOff>38100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7" r:id="rId82" name="Check Box 77">
              <controlPr defaultSize="0" autoFill="0" autoLine="0" autoPict="0">
                <anchor moveWithCells="1">
                  <from>
                    <xdr:col>7</xdr:col>
                    <xdr:colOff>0</xdr:colOff>
                    <xdr:row>77</xdr:row>
                    <xdr:rowOff>0</xdr:rowOff>
                  </from>
                  <to>
                    <xdr:col>8</xdr:col>
                    <xdr:colOff>38100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8" r:id="rId83" name="Check Box 78">
              <controlPr defaultSize="0" autoFill="0" autoLine="0" autoPict="0">
                <anchor moveWithCells="1">
                  <from>
                    <xdr:col>7</xdr:col>
                    <xdr:colOff>0</xdr:colOff>
                    <xdr:row>78</xdr:row>
                    <xdr:rowOff>0</xdr:rowOff>
                  </from>
                  <to>
                    <xdr:col>8</xdr:col>
                    <xdr:colOff>38100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9" r:id="rId84" name="Check Box 79">
              <controlPr defaultSize="0" autoFill="0" autoLine="0" autoPict="0">
                <anchor moveWithCells="1">
                  <from>
                    <xdr:col>7</xdr:col>
                    <xdr:colOff>0</xdr:colOff>
                    <xdr:row>79</xdr:row>
                    <xdr:rowOff>0</xdr:rowOff>
                  </from>
                  <to>
                    <xdr:col>8</xdr:col>
                    <xdr:colOff>38100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0" r:id="rId85" name="Check Box 80">
              <controlPr defaultSize="0" autoFill="0" autoLine="0" autoPict="0">
                <anchor moveWithCells="1">
                  <from>
                    <xdr:col>7</xdr:col>
                    <xdr:colOff>0</xdr:colOff>
                    <xdr:row>80</xdr:row>
                    <xdr:rowOff>0</xdr:rowOff>
                  </from>
                  <to>
                    <xdr:col>8</xdr:col>
                    <xdr:colOff>38100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1" r:id="rId86" name="Check Box 81">
              <controlPr defaultSize="0" autoFill="0" autoLine="0" autoPict="0">
                <anchor moveWithCells="1">
                  <from>
                    <xdr:col>7</xdr:col>
                    <xdr:colOff>0</xdr:colOff>
                    <xdr:row>81</xdr:row>
                    <xdr:rowOff>0</xdr:rowOff>
                  </from>
                  <to>
                    <xdr:col>8</xdr:col>
                    <xdr:colOff>38100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2" r:id="rId87" name="Check Box 82">
              <controlPr defaultSize="0" autoFill="0" autoLine="0" autoPict="0">
                <anchor moveWithCells="1">
                  <from>
                    <xdr:col>7</xdr:col>
                    <xdr:colOff>0</xdr:colOff>
                    <xdr:row>82</xdr:row>
                    <xdr:rowOff>0</xdr:rowOff>
                  </from>
                  <to>
                    <xdr:col>8</xdr:col>
                    <xdr:colOff>38100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3" r:id="rId88" name="Check Box 83">
              <controlPr defaultSize="0" autoFill="0" autoLine="0" autoPict="0">
                <anchor moveWithCells="1">
                  <from>
                    <xdr:col>7</xdr:col>
                    <xdr:colOff>0</xdr:colOff>
                    <xdr:row>83</xdr:row>
                    <xdr:rowOff>0</xdr:rowOff>
                  </from>
                  <to>
                    <xdr:col>8</xdr:col>
                    <xdr:colOff>38100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4" r:id="rId89" name="Check Box 84">
              <controlPr defaultSize="0" autoFill="0" autoLine="0" autoPict="0">
                <anchor moveWithCells="1">
                  <from>
                    <xdr:col>7</xdr:col>
                    <xdr:colOff>0</xdr:colOff>
                    <xdr:row>84</xdr:row>
                    <xdr:rowOff>0</xdr:rowOff>
                  </from>
                  <to>
                    <xdr:col>8</xdr:col>
                    <xdr:colOff>38100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5" r:id="rId90" name="Check Box 85">
              <controlPr defaultSize="0" autoFill="0" autoLine="0" autoPict="0">
                <anchor moveWithCells="1">
                  <from>
                    <xdr:col>7</xdr:col>
                    <xdr:colOff>0</xdr:colOff>
                    <xdr:row>85</xdr:row>
                    <xdr:rowOff>0</xdr:rowOff>
                  </from>
                  <to>
                    <xdr:col>8</xdr:col>
                    <xdr:colOff>38100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6" r:id="rId91" name="Check Box 86">
              <controlPr defaultSize="0" autoFill="0" autoLine="0" autoPict="0">
                <anchor moveWithCells="1">
                  <from>
                    <xdr:col>7</xdr:col>
                    <xdr:colOff>0</xdr:colOff>
                    <xdr:row>86</xdr:row>
                    <xdr:rowOff>0</xdr:rowOff>
                  </from>
                  <to>
                    <xdr:col>8</xdr:col>
                    <xdr:colOff>38100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7" r:id="rId92" name="Check Box 87">
              <controlPr defaultSize="0" autoFill="0" autoLine="0" autoPict="0">
                <anchor moveWithCells="1">
                  <from>
                    <xdr:col>7</xdr:col>
                    <xdr:colOff>0</xdr:colOff>
                    <xdr:row>87</xdr:row>
                    <xdr:rowOff>0</xdr:rowOff>
                  </from>
                  <to>
                    <xdr:col>8</xdr:col>
                    <xdr:colOff>38100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8" r:id="rId93" name="Check Box 88">
              <controlPr defaultSize="0" autoFill="0" autoLine="0" autoPict="0">
                <anchor moveWithCells="1">
                  <from>
                    <xdr:col>7</xdr:col>
                    <xdr:colOff>0</xdr:colOff>
                    <xdr:row>88</xdr:row>
                    <xdr:rowOff>0</xdr:rowOff>
                  </from>
                  <to>
                    <xdr:col>8</xdr:col>
                    <xdr:colOff>38100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9" r:id="rId94" name="Check Box 89">
              <controlPr defaultSize="0" autoFill="0" autoLine="0" autoPict="0">
                <anchor moveWithCells="1">
                  <from>
                    <xdr:col>7</xdr:col>
                    <xdr:colOff>0</xdr:colOff>
                    <xdr:row>89</xdr:row>
                    <xdr:rowOff>0</xdr:rowOff>
                  </from>
                  <to>
                    <xdr:col>8</xdr:col>
                    <xdr:colOff>38100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0" r:id="rId95" name="Check Box 90">
              <controlPr defaultSize="0" autoFill="0" autoLine="0" autoPict="0">
                <anchor moveWithCells="1">
                  <from>
                    <xdr:col>7</xdr:col>
                    <xdr:colOff>0</xdr:colOff>
                    <xdr:row>90</xdr:row>
                    <xdr:rowOff>0</xdr:rowOff>
                  </from>
                  <to>
                    <xdr:col>8</xdr:col>
                    <xdr:colOff>38100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1" r:id="rId96" name="Check Box 91">
              <controlPr defaultSize="0" autoFill="0" autoLine="0" autoPict="0">
                <anchor moveWithCells="1">
                  <from>
                    <xdr:col>7</xdr:col>
                    <xdr:colOff>0</xdr:colOff>
                    <xdr:row>91</xdr:row>
                    <xdr:rowOff>0</xdr:rowOff>
                  </from>
                  <to>
                    <xdr:col>8</xdr:col>
                    <xdr:colOff>38100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2" r:id="rId97" name="Check Box 92">
              <controlPr defaultSize="0" autoFill="0" autoLine="0" autoPict="0">
                <anchor moveWithCells="1">
                  <from>
                    <xdr:col>7</xdr:col>
                    <xdr:colOff>0</xdr:colOff>
                    <xdr:row>92</xdr:row>
                    <xdr:rowOff>0</xdr:rowOff>
                  </from>
                  <to>
                    <xdr:col>8</xdr:col>
                    <xdr:colOff>38100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3" r:id="rId98" name="Check Box 93">
              <controlPr defaultSize="0" autoFill="0" autoLine="0" autoPict="0">
                <anchor moveWithCells="1">
                  <from>
                    <xdr:col>7</xdr:col>
                    <xdr:colOff>0</xdr:colOff>
                    <xdr:row>93</xdr:row>
                    <xdr:rowOff>0</xdr:rowOff>
                  </from>
                  <to>
                    <xdr:col>8</xdr:col>
                    <xdr:colOff>38100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4" r:id="rId99" name="Check Box 94">
              <controlPr defaultSize="0" autoFill="0" autoLine="0" autoPict="0">
                <anchor moveWithCells="1">
                  <from>
                    <xdr:col>7</xdr:col>
                    <xdr:colOff>0</xdr:colOff>
                    <xdr:row>94</xdr:row>
                    <xdr:rowOff>0</xdr:rowOff>
                  </from>
                  <to>
                    <xdr:col>8</xdr:col>
                    <xdr:colOff>38100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5" r:id="rId100" name="Check Box 95">
              <controlPr defaultSize="0" autoFill="0" autoLine="0" autoPict="0">
                <anchor moveWithCells="1">
                  <from>
                    <xdr:col>7</xdr:col>
                    <xdr:colOff>0</xdr:colOff>
                    <xdr:row>95</xdr:row>
                    <xdr:rowOff>0</xdr:rowOff>
                  </from>
                  <to>
                    <xdr:col>8</xdr:col>
                    <xdr:colOff>38100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6" r:id="rId101" name="Check Box 96">
              <controlPr defaultSize="0" autoFill="0" autoLine="0" autoPict="0">
                <anchor moveWithCells="1">
                  <from>
                    <xdr:col>7</xdr:col>
                    <xdr:colOff>0</xdr:colOff>
                    <xdr:row>96</xdr:row>
                    <xdr:rowOff>0</xdr:rowOff>
                  </from>
                  <to>
                    <xdr:col>8</xdr:col>
                    <xdr:colOff>38100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7" r:id="rId102" name="Check Box 97">
              <controlPr defaultSize="0" autoFill="0" autoLine="0" autoPict="0">
                <anchor moveWithCells="1">
                  <from>
                    <xdr:col>7</xdr:col>
                    <xdr:colOff>0</xdr:colOff>
                    <xdr:row>97</xdr:row>
                    <xdr:rowOff>0</xdr:rowOff>
                  </from>
                  <to>
                    <xdr:col>8</xdr:col>
                    <xdr:colOff>38100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8" r:id="rId103" name="Check Box 98">
              <controlPr defaultSize="0" autoFill="0" autoLine="0" autoPict="0">
                <anchor moveWithCells="1">
                  <from>
                    <xdr:col>7</xdr:col>
                    <xdr:colOff>0</xdr:colOff>
                    <xdr:row>98</xdr:row>
                    <xdr:rowOff>0</xdr:rowOff>
                  </from>
                  <to>
                    <xdr:col>8</xdr:col>
                    <xdr:colOff>38100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9" r:id="rId104" name="Check Box 99">
              <controlPr defaultSize="0" autoFill="0" autoLine="0" autoPict="0">
                <anchor moveWithCells="1">
                  <from>
                    <xdr:col>7</xdr:col>
                    <xdr:colOff>0</xdr:colOff>
                    <xdr:row>99</xdr:row>
                    <xdr:rowOff>0</xdr:rowOff>
                  </from>
                  <to>
                    <xdr:col>8</xdr:col>
                    <xdr:colOff>38100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0" r:id="rId105" name="Check Box 100">
              <controlPr defaultSize="0" autoFill="0" autoLine="0" autoPict="0">
                <anchor moveWithCells="1">
                  <from>
                    <xdr:col>7</xdr:col>
                    <xdr:colOff>0</xdr:colOff>
                    <xdr:row>100</xdr:row>
                    <xdr:rowOff>0</xdr:rowOff>
                  </from>
                  <to>
                    <xdr:col>8</xdr:col>
                    <xdr:colOff>38100</xdr:colOff>
                    <xdr:row>101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1" r:id="rId106" name="Check Box 101">
              <controlPr defaultSize="0" autoFill="0" autoLine="0" autoPict="0">
                <anchor moveWithCells="1">
                  <from>
                    <xdr:col>7</xdr:col>
                    <xdr:colOff>0</xdr:colOff>
                    <xdr:row>101</xdr:row>
                    <xdr:rowOff>0</xdr:rowOff>
                  </from>
                  <to>
                    <xdr:col>8</xdr:col>
                    <xdr:colOff>38100</xdr:colOff>
                    <xdr:row>102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" r:id="rId107" name="Check Box 102">
              <controlPr defaultSize="0" autoFill="0" autoLine="0" autoPict="0">
                <anchor moveWithCells="1">
                  <from>
                    <xdr:col>7</xdr:col>
                    <xdr:colOff>0</xdr:colOff>
                    <xdr:row>102</xdr:row>
                    <xdr:rowOff>0</xdr:rowOff>
                  </from>
                  <to>
                    <xdr:col>8</xdr:col>
                    <xdr:colOff>38100</xdr:colOff>
                    <xdr:row>103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" r:id="rId108" name="Check Box 103">
              <controlPr defaultSize="0" autoFill="0" autoLine="0" autoPict="0">
                <anchor moveWithCells="1">
                  <from>
                    <xdr:col>7</xdr:col>
                    <xdr:colOff>0</xdr:colOff>
                    <xdr:row>103</xdr:row>
                    <xdr:rowOff>0</xdr:rowOff>
                  </from>
                  <to>
                    <xdr:col>8</xdr:col>
                    <xdr:colOff>38100</xdr:colOff>
                    <xdr:row>104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4" r:id="rId109" name="Check Box 104">
              <controlPr defaultSize="0" autoFill="0" autoLine="0" autoPict="0">
                <anchor moveWithCells="1">
                  <from>
                    <xdr:col>7</xdr:col>
                    <xdr:colOff>0</xdr:colOff>
                    <xdr:row>104</xdr:row>
                    <xdr:rowOff>0</xdr:rowOff>
                  </from>
                  <to>
                    <xdr:col>8</xdr:col>
                    <xdr:colOff>38100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5" r:id="rId110" name="Check Box 105">
              <controlPr defaultSize="0" autoFill="0" autoLine="0" autoPict="0">
                <anchor moveWithCells="1">
                  <from>
                    <xdr:col>7</xdr:col>
                    <xdr:colOff>0</xdr:colOff>
                    <xdr:row>105</xdr:row>
                    <xdr:rowOff>0</xdr:rowOff>
                  </from>
                  <to>
                    <xdr:col>8</xdr:col>
                    <xdr:colOff>38100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6" r:id="rId111" name="Check Box 106">
              <controlPr defaultSize="0" autoFill="0" autoLine="0" autoPict="0">
                <anchor moveWithCells="1">
                  <from>
                    <xdr:col>7</xdr:col>
                    <xdr:colOff>0</xdr:colOff>
                    <xdr:row>106</xdr:row>
                    <xdr:rowOff>0</xdr:rowOff>
                  </from>
                  <to>
                    <xdr:col>8</xdr:col>
                    <xdr:colOff>38100</xdr:colOff>
                    <xdr:row>107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7" r:id="rId112" name="Check Box 107">
              <controlPr defaultSize="0" autoFill="0" autoLine="0" autoPict="0">
                <anchor moveWithCells="1">
                  <from>
                    <xdr:col>7</xdr:col>
                    <xdr:colOff>0</xdr:colOff>
                    <xdr:row>107</xdr:row>
                    <xdr:rowOff>0</xdr:rowOff>
                  </from>
                  <to>
                    <xdr:col>8</xdr:col>
                    <xdr:colOff>38100</xdr:colOff>
                    <xdr:row>108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8" r:id="rId113" name="Check Box 108">
              <controlPr defaultSize="0" autoFill="0" autoLine="0" autoPict="0">
                <anchor moveWithCells="1">
                  <from>
                    <xdr:col>7</xdr:col>
                    <xdr:colOff>0</xdr:colOff>
                    <xdr:row>108</xdr:row>
                    <xdr:rowOff>0</xdr:rowOff>
                  </from>
                  <to>
                    <xdr:col>8</xdr:col>
                    <xdr:colOff>38100</xdr:colOff>
                    <xdr:row>109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9" r:id="rId114" name="Check Box 109">
              <controlPr defaultSize="0" autoFill="0" autoLine="0" autoPict="0">
                <anchor moveWithCells="1">
                  <from>
                    <xdr:col>7</xdr:col>
                    <xdr:colOff>0</xdr:colOff>
                    <xdr:row>109</xdr:row>
                    <xdr:rowOff>0</xdr:rowOff>
                  </from>
                  <to>
                    <xdr:col>8</xdr:col>
                    <xdr:colOff>38100</xdr:colOff>
                    <xdr:row>110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0" r:id="rId115" name="Check Box 110">
              <controlPr defaultSize="0" autoFill="0" autoLine="0" autoPict="0">
                <anchor moveWithCells="1">
                  <from>
                    <xdr:col>7</xdr:col>
                    <xdr:colOff>0</xdr:colOff>
                    <xdr:row>110</xdr:row>
                    <xdr:rowOff>0</xdr:rowOff>
                  </from>
                  <to>
                    <xdr:col>8</xdr:col>
                    <xdr:colOff>38100</xdr:colOff>
                    <xdr:row>111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1" r:id="rId116" name="Check Box 111">
              <controlPr defaultSize="0" autoFill="0" autoLine="0" autoPict="0">
                <anchor moveWithCells="1">
                  <from>
                    <xdr:col>7</xdr:col>
                    <xdr:colOff>0</xdr:colOff>
                    <xdr:row>111</xdr:row>
                    <xdr:rowOff>0</xdr:rowOff>
                  </from>
                  <to>
                    <xdr:col>8</xdr:col>
                    <xdr:colOff>38100</xdr:colOff>
                    <xdr:row>112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2" r:id="rId117" name="Check Box 112">
              <controlPr defaultSize="0" autoFill="0" autoLine="0" autoPict="0">
                <anchor moveWithCells="1">
                  <from>
                    <xdr:col>7</xdr:col>
                    <xdr:colOff>0</xdr:colOff>
                    <xdr:row>112</xdr:row>
                    <xdr:rowOff>0</xdr:rowOff>
                  </from>
                  <to>
                    <xdr:col>8</xdr:col>
                    <xdr:colOff>38100</xdr:colOff>
                    <xdr:row>113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3" r:id="rId118" name="Check Box 113">
              <controlPr defaultSize="0" autoFill="0" autoLine="0" autoPict="0">
                <anchor moveWithCells="1">
                  <from>
                    <xdr:col>7</xdr:col>
                    <xdr:colOff>0</xdr:colOff>
                    <xdr:row>113</xdr:row>
                    <xdr:rowOff>0</xdr:rowOff>
                  </from>
                  <to>
                    <xdr:col>8</xdr:col>
                    <xdr:colOff>38100</xdr:colOff>
                    <xdr:row>114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4" r:id="rId119" name="Check Box 114">
              <controlPr defaultSize="0" autoFill="0" autoLine="0" autoPict="0">
                <anchor moveWithCells="1">
                  <from>
                    <xdr:col>7</xdr:col>
                    <xdr:colOff>0</xdr:colOff>
                    <xdr:row>114</xdr:row>
                    <xdr:rowOff>0</xdr:rowOff>
                  </from>
                  <to>
                    <xdr:col>8</xdr:col>
                    <xdr:colOff>38100</xdr:colOff>
                    <xdr:row>115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5" r:id="rId120" name="Check Box 115">
              <controlPr defaultSize="0" autoFill="0" autoLine="0" autoPict="0">
                <anchor moveWithCells="1">
                  <from>
                    <xdr:col>7</xdr:col>
                    <xdr:colOff>0</xdr:colOff>
                    <xdr:row>115</xdr:row>
                    <xdr:rowOff>0</xdr:rowOff>
                  </from>
                  <to>
                    <xdr:col>8</xdr:col>
                    <xdr:colOff>38100</xdr:colOff>
                    <xdr:row>116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6" r:id="rId121" name="Check Box 116">
              <controlPr defaultSize="0" autoFill="0" autoLine="0" autoPict="0">
                <anchor moveWithCells="1">
                  <from>
                    <xdr:col>7</xdr:col>
                    <xdr:colOff>0</xdr:colOff>
                    <xdr:row>116</xdr:row>
                    <xdr:rowOff>0</xdr:rowOff>
                  </from>
                  <to>
                    <xdr:col>8</xdr:col>
                    <xdr:colOff>38100</xdr:colOff>
                    <xdr:row>117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7" r:id="rId122" name="Check Box 117">
              <controlPr defaultSize="0" autoFill="0" autoLine="0" autoPict="0">
                <anchor moveWithCells="1">
                  <from>
                    <xdr:col>7</xdr:col>
                    <xdr:colOff>0</xdr:colOff>
                    <xdr:row>117</xdr:row>
                    <xdr:rowOff>0</xdr:rowOff>
                  </from>
                  <to>
                    <xdr:col>8</xdr:col>
                    <xdr:colOff>38100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8" r:id="rId123" name="Check Box 118">
              <controlPr defaultSize="0" autoFill="0" autoLine="0" autoPict="0">
                <anchor moveWithCells="1">
                  <from>
                    <xdr:col>7</xdr:col>
                    <xdr:colOff>0</xdr:colOff>
                    <xdr:row>118</xdr:row>
                    <xdr:rowOff>0</xdr:rowOff>
                  </from>
                  <to>
                    <xdr:col>8</xdr:col>
                    <xdr:colOff>38100</xdr:colOff>
                    <xdr:row>119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9" r:id="rId124" name="Check Box 119">
              <controlPr defaultSize="0" autoFill="0" autoLine="0" autoPict="0">
                <anchor moveWithCells="1">
                  <from>
                    <xdr:col>7</xdr:col>
                    <xdr:colOff>0</xdr:colOff>
                    <xdr:row>119</xdr:row>
                    <xdr:rowOff>0</xdr:rowOff>
                  </from>
                  <to>
                    <xdr:col>8</xdr:col>
                    <xdr:colOff>38100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0" r:id="rId125" name="Check Box 120">
              <controlPr defaultSize="0" autoFill="0" autoLine="0" autoPict="0">
                <anchor moveWithCells="1">
                  <from>
                    <xdr:col>7</xdr:col>
                    <xdr:colOff>0</xdr:colOff>
                    <xdr:row>120</xdr:row>
                    <xdr:rowOff>0</xdr:rowOff>
                  </from>
                  <to>
                    <xdr:col>8</xdr:col>
                    <xdr:colOff>38100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1" r:id="rId126" name="Check Box 121">
              <controlPr defaultSize="0" autoFill="0" autoLine="0" autoPict="0">
                <anchor moveWithCells="1">
                  <from>
                    <xdr:col>7</xdr:col>
                    <xdr:colOff>0</xdr:colOff>
                    <xdr:row>121</xdr:row>
                    <xdr:rowOff>0</xdr:rowOff>
                  </from>
                  <to>
                    <xdr:col>8</xdr:col>
                    <xdr:colOff>38100</xdr:colOff>
                    <xdr:row>122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2" r:id="rId127" name="Check Box 122">
              <controlPr defaultSize="0" autoFill="0" autoLine="0" autoPict="0">
                <anchor moveWithCells="1">
                  <from>
                    <xdr:col>7</xdr:col>
                    <xdr:colOff>0</xdr:colOff>
                    <xdr:row>122</xdr:row>
                    <xdr:rowOff>0</xdr:rowOff>
                  </from>
                  <to>
                    <xdr:col>8</xdr:col>
                    <xdr:colOff>38100</xdr:colOff>
                    <xdr:row>123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3" r:id="rId128" name="Check Box 123">
              <controlPr defaultSize="0" autoFill="0" autoLine="0" autoPict="0">
                <anchor moveWithCells="1">
                  <from>
                    <xdr:col>7</xdr:col>
                    <xdr:colOff>0</xdr:colOff>
                    <xdr:row>123</xdr:row>
                    <xdr:rowOff>0</xdr:rowOff>
                  </from>
                  <to>
                    <xdr:col>8</xdr:col>
                    <xdr:colOff>38100</xdr:colOff>
                    <xdr:row>124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4" r:id="rId129" name="Check Box 124">
              <controlPr defaultSize="0" autoFill="0" autoLine="0" autoPict="0">
                <anchor mov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8</xdr:col>
                    <xdr:colOff>38100</xdr:colOff>
                    <xdr:row>125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5" r:id="rId130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125</xdr:row>
                    <xdr:rowOff>0</xdr:rowOff>
                  </from>
                  <to>
                    <xdr:col>8</xdr:col>
                    <xdr:colOff>38100</xdr:colOff>
                    <xdr:row>126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6" r:id="rId131" name="Check Box 126">
              <controlPr defaultSize="0" autoFill="0" autoLine="0" autoPict="0">
                <anchor moveWithCells="1">
                  <from>
                    <xdr:col>7</xdr:col>
                    <xdr:colOff>0</xdr:colOff>
                    <xdr:row>126</xdr:row>
                    <xdr:rowOff>0</xdr:rowOff>
                  </from>
                  <to>
                    <xdr:col>8</xdr:col>
                    <xdr:colOff>38100</xdr:colOff>
                    <xdr:row>127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7" r:id="rId132" name="Check Box 127">
              <controlPr defaultSize="0" autoFill="0" autoLine="0" autoPict="0">
                <anchor moveWithCells="1">
                  <from>
                    <xdr:col>7</xdr:col>
                    <xdr:colOff>0</xdr:colOff>
                    <xdr:row>127</xdr:row>
                    <xdr:rowOff>0</xdr:rowOff>
                  </from>
                  <to>
                    <xdr:col>8</xdr:col>
                    <xdr:colOff>38100</xdr:colOff>
                    <xdr:row>128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8" r:id="rId133" name="Check Box 128">
              <controlPr defaultSize="0" autoFill="0" autoLine="0" autoPict="0">
                <anchor moveWithCells="1">
                  <from>
                    <xdr:col>7</xdr:col>
                    <xdr:colOff>0</xdr:colOff>
                    <xdr:row>128</xdr:row>
                    <xdr:rowOff>0</xdr:rowOff>
                  </from>
                  <to>
                    <xdr:col>8</xdr:col>
                    <xdr:colOff>38100</xdr:colOff>
                    <xdr:row>129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9" r:id="rId134" name="Check Box 129">
              <controlPr defaultSize="0" autoFill="0" autoLine="0" autoPict="0">
                <anchor moveWithCells="1">
                  <from>
                    <xdr:col>7</xdr:col>
                    <xdr:colOff>0</xdr:colOff>
                    <xdr:row>129</xdr:row>
                    <xdr:rowOff>0</xdr:rowOff>
                  </from>
                  <to>
                    <xdr:col>8</xdr:col>
                    <xdr:colOff>38100</xdr:colOff>
                    <xdr:row>130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9">
    <tabColor theme="6" tint="0.59999389629810485"/>
  </sheetPr>
  <dimension ref="B1:R55"/>
  <sheetViews>
    <sheetView showGridLines="0" zoomScale="90" zoomScaleNormal="90" workbookViewId="0">
      <selection activeCell="G37" sqref="G37:H37"/>
    </sheetView>
  </sheetViews>
  <sheetFormatPr baseColWidth="10" defaultColWidth="11.42578125" defaultRowHeight="12.75" x14ac:dyDescent="0.2"/>
  <cols>
    <col min="1" max="1" width="4" style="11" customWidth="1"/>
    <col min="2" max="2" width="25" style="11" customWidth="1"/>
    <col min="3" max="3" width="12" style="11" customWidth="1"/>
    <col min="4" max="4" width="3.140625" style="11" customWidth="1"/>
    <col min="5" max="5" width="11" style="11" hidden="1" customWidth="1"/>
    <col min="6" max="6" width="3" style="11" customWidth="1"/>
    <col min="7" max="7" width="26.7109375" style="11" customWidth="1"/>
    <col min="8" max="8" width="12" style="11" customWidth="1"/>
    <col min="9" max="9" width="3.140625" style="11" customWidth="1"/>
    <col min="10" max="10" width="8" style="11" hidden="1" customWidth="1"/>
    <col min="11" max="11" width="3" style="11" customWidth="1"/>
    <col min="12" max="12" width="28.28515625" style="11" customWidth="1"/>
    <col min="13" max="13" width="12" style="11" customWidth="1"/>
    <col min="14" max="14" width="4.42578125" style="11" customWidth="1"/>
    <col min="15" max="15" width="5.28515625" style="11" customWidth="1"/>
    <col min="16" max="16" width="28.5703125" style="11" customWidth="1"/>
    <col min="17" max="17" width="14.7109375" style="11" customWidth="1"/>
    <col min="18" max="18" width="4.85546875" style="11" customWidth="1"/>
    <col min="19" max="19" width="25" style="11" customWidth="1"/>
    <col min="20" max="16384" width="11.42578125" style="11"/>
  </cols>
  <sheetData>
    <row r="1" spans="2:18" x14ac:dyDescent="0.2">
      <c r="B1" s="144" t="s">
        <v>63</v>
      </c>
      <c r="R1" s="146" t="s">
        <v>64</v>
      </c>
    </row>
    <row r="2" spans="2:18" x14ac:dyDescent="0.2">
      <c r="N2" s="57"/>
      <c r="O2" s="58"/>
      <c r="P2" s="59"/>
      <c r="Q2" s="59"/>
      <c r="R2" s="60"/>
    </row>
    <row r="3" spans="2:18" ht="28.5" customHeight="1" x14ac:dyDescent="0.2">
      <c r="B3" s="61" t="s">
        <v>4</v>
      </c>
      <c r="C3" s="62">
        <v>46204</v>
      </c>
      <c r="D3" s="63"/>
      <c r="E3" s="64"/>
      <c r="F3" s="65"/>
      <c r="G3" s="66" t="s">
        <v>18</v>
      </c>
      <c r="H3" s="67"/>
      <c r="I3" s="68"/>
      <c r="J3" s="69"/>
      <c r="K3" s="65"/>
      <c r="L3" s="138" t="s">
        <v>62</v>
      </c>
      <c r="M3" s="139">
        <f>'SUIVI EPARGNE'!C15</f>
        <v>49106.859999999993</v>
      </c>
      <c r="N3" s="71"/>
      <c r="O3" s="72"/>
      <c r="P3" s="246" t="s">
        <v>47</v>
      </c>
      <c r="Q3" s="247"/>
      <c r="R3" s="73"/>
    </row>
    <row r="4" spans="2:18" ht="11.25" customHeight="1" x14ac:dyDescent="0.2">
      <c r="B4" s="64"/>
      <c r="C4" s="64"/>
      <c r="D4" s="64"/>
      <c r="E4" s="64"/>
      <c r="F4" s="65"/>
      <c r="G4" s="69"/>
      <c r="H4" s="69"/>
      <c r="I4" s="69"/>
      <c r="J4" s="69"/>
      <c r="K4" s="65"/>
      <c r="L4" s="70"/>
      <c r="M4" s="74"/>
      <c r="N4" s="75"/>
      <c r="O4" s="72"/>
      <c r="P4" s="76"/>
      <c r="Q4" s="76"/>
      <c r="R4" s="73"/>
    </row>
    <row r="5" spans="2:18" ht="12.2" customHeight="1" x14ac:dyDescent="0.2">
      <c r="B5" s="248" t="s">
        <v>11</v>
      </c>
      <c r="C5" s="249"/>
      <c r="D5" s="77"/>
      <c r="E5" s="64"/>
      <c r="F5" s="65"/>
      <c r="G5" s="250" t="s">
        <v>22</v>
      </c>
      <c r="H5" s="251"/>
      <c r="J5" s="164"/>
      <c r="K5" s="42"/>
      <c r="N5" s="78"/>
      <c r="O5" s="72"/>
      <c r="P5" s="240" t="s">
        <v>12</v>
      </c>
      <c r="Q5" s="241"/>
      <c r="R5" s="79"/>
    </row>
    <row r="6" spans="2:18" ht="12.2" customHeight="1" x14ac:dyDescent="0.2">
      <c r="B6" s="80" t="s">
        <v>218</v>
      </c>
      <c r="C6" s="81"/>
      <c r="D6" s="82"/>
      <c r="E6" s="64"/>
      <c r="F6" s="65"/>
      <c r="G6" s="83" t="s">
        <v>5</v>
      </c>
      <c r="H6" s="123">
        <f>C9</f>
        <v>0</v>
      </c>
      <c r="J6" s="165"/>
      <c r="N6" s="84"/>
      <c r="O6" s="72"/>
      <c r="P6" s="85"/>
      <c r="Q6" s="86"/>
      <c r="R6" s="87"/>
    </row>
    <row r="7" spans="2:18" ht="12.2" customHeight="1" x14ac:dyDescent="0.2">
      <c r="B7" s="80" t="s">
        <v>213</v>
      </c>
      <c r="C7" s="81"/>
      <c r="D7" s="82"/>
      <c r="E7" s="64"/>
      <c r="F7" s="65"/>
      <c r="G7" s="83" t="s">
        <v>8</v>
      </c>
      <c r="H7" s="123">
        <f>C49</f>
        <v>6446.64</v>
      </c>
      <c r="J7" s="165"/>
      <c r="N7" s="84"/>
      <c r="O7" s="72"/>
      <c r="P7" s="88" t="s">
        <v>46</v>
      </c>
      <c r="Q7" s="127">
        <f>H3+C48-H51</f>
        <v>2378.2300000000009</v>
      </c>
      <c r="R7" s="89"/>
    </row>
    <row r="8" spans="2:18" ht="12.2" customHeight="1" x14ac:dyDescent="0.2">
      <c r="B8" s="80" t="s">
        <v>220</v>
      </c>
      <c r="C8" s="81"/>
      <c r="D8" s="82"/>
      <c r="E8" s="90"/>
      <c r="F8" s="65"/>
      <c r="G8" s="83" t="s">
        <v>7</v>
      </c>
      <c r="H8" s="123">
        <f>H52+M43</f>
        <v>4068.4099999999994</v>
      </c>
      <c r="J8" s="165"/>
      <c r="N8" s="84"/>
      <c r="O8" s="72"/>
      <c r="P8" s="85" t="s">
        <v>19</v>
      </c>
      <c r="Q8" s="128">
        <f>Q7-SUM(Q11:Q24)</f>
        <v>-241.76999999999907</v>
      </c>
      <c r="R8" s="87"/>
    </row>
    <row r="9" spans="2:18" ht="12.2" customHeight="1" x14ac:dyDescent="0.2">
      <c r="B9" s="92" t="s">
        <v>14</v>
      </c>
      <c r="C9" s="125">
        <f>SUM(C6:D8)</f>
        <v>0</v>
      </c>
      <c r="D9" s="93"/>
      <c r="E9" s="90"/>
      <c r="F9" s="65"/>
      <c r="G9" s="94" t="s">
        <v>13</v>
      </c>
      <c r="H9" s="124">
        <f>H6+H7-H8</f>
        <v>2378.2300000000009</v>
      </c>
      <c r="J9" s="166"/>
      <c r="N9" s="95"/>
      <c r="O9" s="72"/>
      <c r="P9" s="85"/>
      <c r="Q9" s="91"/>
      <c r="R9" s="87"/>
    </row>
    <row r="10" spans="2:18" ht="11.25" customHeight="1" x14ac:dyDescent="0.2">
      <c r="N10" s="57"/>
      <c r="O10" s="72"/>
      <c r="P10" s="142" t="s">
        <v>21</v>
      </c>
      <c r="Q10" s="142" t="s">
        <v>2</v>
      </c>
      <c r="R10" s="96"/>
    </row>
    <row r="11" spans="2:18" s="42" customFormat="1" ht="11.25" customHeight="1" x14ac:dyDescent="0.25">
      <c r="B11" s="310" t="s">
        <v>0</v>
      </c>
      <c r="C11" s="310"/>
      <c r="D11" s="97"/>
      <c r="E11" s="98"/>
      <c r="F11" s="99"/>
      <c r="G11" s="309" t="s">
        <v>3</v>
      </c>
      <c r="H11" s="309"/>
      <c r="I11" s="100"/>
      <c r="J11" s="101"/>
      <c r="K11" s="99"/>
      <c r="L11" s="256" t="s">
        <v>34</v>
      </c>
      <c r="M11" s="257"/>
      <c r="N11" s="102"/>
      <c r="O11" s="103"/>
      <c r="P11" s="43" t="s">
        <v>204</v>
      </c>
      <c r="Q11" s="147">
        <v>800</v>
      </c>
      <c r="R11" s="87"/>
    </row>
    <row r="12" spans="2:18" ht="11.25" customHeight="1" x14ac:dyDescent="0.2">
      <c r="B12" s="104" t="s">
        <v>1</v>
      </c>
      <c r="C12" s="104" t="s">
        <v>2</v>
      </c>
      <c r="D12" s="42"/>
      <c r="E12" s="104" t="s">
        <v>15</v>
      </c>
      <c r="G12" s="104" t="s">
        <v>1</v>
      </c>
      <c r="H12" s="104" t="s">
        <v>2</v>
      </c>
      <c r="I12" s="42"/>
      <c r="J12" s="104" t="s">
        <v>15</v>
      </c>
      <c r="L12" s="104" t="s">
        <v>1</v>
      </c>
      <c r="M12" s="104" t="s">
        <v>2</v>
      </c>
      <c r="N12" s="105"/>
      <c r="O12" s="72"/>
      <c r="P12" s="44" t="s">
        <v>228</v>
      </c>
      <c r="Q12" s="45">
        <v>60</v>
      </c>
      <c r="R12" s="87"/>
    </row>
    <row r="13" spans="2:18" ht="11.25" customHeight="1" x14ac:dyDescent="0.2">
      <c r="B13" s="106" t="s">
        <v>224</v>
      </c>
      <c r="C13" s="107">
        <v>3695.75</v>
      </c>
      <c r="D13" s="108" t="b">
        <v>0</v>
      </c>
      <c r="E13" s="215">
        <f>IF(D13=FALSE,C13,0)</f>
        <v>3695.75</v>
      </c>
      <c r="G13" s="106" t="s">
        <v>236</v>
      </c>
      <c r="H13" s="107">
        <v>1207.8</v>
      </c>
      <c r="I13" s="109" t="b">
        <v>0</v>
      </c>
      <c r="J13" s="215">
        <f>IF(I13=FALSE,H13,0)</f>
        <v>1207.8</v>
      </c>
      <c r="L13" s="26" t="str">
        <f>IF(OR('JUILLET - SUIVI ENVELOPPES'!J8="",'JUILLET - SUIVI ENVELOPPES'!J8="(vide)",'JUILLET - SUIVI ENVELOPPES'!J8="Total général",'JUILLET - SUIVI ENVELOPPES'!J8="Grand total"),"",(IF(OR('JUILLET - SUIVI ENVELOPPES'!J8&lt;&gt;"",'JUILLET - SUIVI ENVELOPPES'!J8&lt;&gt;"(vide)",'JUILLET - SUIVI ENVELOPPES'!J8&lt;&gt;"Total général",'JUILLET - SUIVI ENVELOPPES'!J8&lt;&gt;"Grand total"),'JUILLET - SUIVI ENVELOPPES'!J8,"")))</f>
        <v/>
      </c>
      <c r="M13" s="120" t="str">
        <f>IF(L13="","",'JUILLET - SUIVI ENVELOPPES'!K8)</f>
        <v/>
      </c>
      <c r="N13" s="110"/>
      <c r="O13" s="72"/>
      <c r="P13" s="44" t="s">
        <v>229</v>
      </c>
      <c r="Q13" s="45">
        <v>180</v>
      </c>
      <c r="R13" s="87"/>
    </row>
    <row r="14" spans="2:18" ht="11.25" customHeight="1" x14ac:dyDescent="0.2">
      <c r="B14" s="106" t="s">
        <v>225</v>
      </c>
      <c r="C14" s="107">
        <v>2406.33</v>
      </c>
      <c r="D14" s="108" t="b">
        <v>0</v>
      </c>
      <c r="E14" s="215">
        <f t="shared" ref="E14:E41" si="0">IF(D14=FALSE,C14,0)</f>
        <v>2406.33</v>
      </c>
      <c r="G14" s="106" t="s">
        <v>237</v>
      </c>
      <c r="H14" s="107">
        <v>272</v>
      </c>
      <c r="I14" s="109" t="b">
        <v>0</v>
      </c>
      <c r="J14" s="215">
        <f t="shared" ref="J14:J41" si="1">IF(I14=FALSE,H14,0)</f>
        <v>272</v>
      </c>
      <c r="L14" s="26" t="str">
        <f>IF(OR('JUILLET - SUIVI ENVELOPPES'!J9="",'JUILLET - SUIVI ENVELOPPES'!J9="(vide)",'JUILLET - SUIVI ENVELOPPES'!J9="Total général",'JUILLET - SUIVI ENVELOPPES'!J9="Grand total"),"",(IF(OR('JUILLET - SUIVI ENVELOPPES'!J9&lt;&gt;"",'JUILLET - SUIVI ENVELOPPES'!J9&lt;&gt;"(vide)",'JUILLET - SUIVI ENVELOPPES'!J9&lt;&gt;"Total général",'JUILLET - SUIVI ENVELOPPES'!J9&lt;&gt;"Grand total"),'JUILLET - SUIVI ENVELOPPES'!J9,"")))</f>
        <v/>
      </c>
      <c r="M14" s="120" t="str">
        <f>IF(L14="","",'JUILLET - SUIVI ENVELOPPES'!K9)</f>
        <v/>
      </c>
      <c r="N14" s="110"/>
      <c r="O14" s="72"/>
      <c r="P14" s="44" t="s">
        <v>230</v>
      </c>
      <c r="Q14" s="45">
        <v>230</v>
      </c>
      <c r="R14" s="87"/>
    </row>
    <row r="15" spans="2:18" ht="11.25" customHeight="1" x14ac:dyDescent="0.2">
      <c r="B15" s="106" t="s">
        <v>226</v>
      </c>
      <c r="C15" s="107">
        <v>0</v>
      </c>
      <c r="D15" s="108" t="b">
        <v>0</v>
      </c>
      <c r="E15" s="215">
        <f t="shared" si="0"/>
        <v>0</v>
      </c>
      <c r="G15" s="106" t="s">
        <v>238</v>
      </c>
      <c r="H15" s="107">
        <v>132</v>
      </c>
      <c r="I15" s="109" t="b">
        <v>0</v>
      </c>
      <c r="J15" s="215">
        <f t="shared" si="1"/>
        <v>132</v>
      </c>
      <c r="L15" s="26" t="str">
        <f>IF(OR('JUILLET - SUIVI ENVELOPPES'!J10="",'JUILLET - SUIVI ENVELOPPES'!J10="(vide)",'JUILLET - SUIVI ENVELOPPES'!J10="Total général",'JUILLET - SUIVI ENVELOPPES'!J10="Grand total"),"",(IF(OR('JUILLET - SUIVI ENVELOPPES'!J10&lt;&gt;"",'JUILLET - SUIVI ENVELOPPES'!J10&lt;&gt;"(vide)",'JUILLET - SUIVI ENVELOPPES'!J10&lt;&gt;"Total général",'JUILLET - SUIVI ENVELOPPES'!J10&lt;&gt;"Grand total"),'JUILLET - SUIVI ENVELOPPES'!J10,"")))</f>
        <v/>
      </c>
      <c r="M15" s="120" t="str">
        <f>IF(L15="","",'JUILLET - SUIVI ENVELOPPES'!K10)</f>
        <v/>
      </c>
      <c r="N15" s="110"/>
      <c r="O15" s="72"/>
      <c r="P15" s="44" t="s">
        <v>206</v>
      </c>
      <c r="Q15" s="45">
        <v>100</v>
      </c>
      <c r="R15" s="87"/>
    </row>
    <row r="16" spans="2:18" ht="11.25" customHeight="1" x14ac:dyDescent="0.2">
      <c r="B16" s="106" t="s">
        <v>227</v>
      </c>
      <c r="C16" s="107">
        <v>344.56</v>
      </c>
      <c r="D16" s="108" t="b">
        <v>0</v>
      </c>
      <c r="E16" s="215">
        <f t="shared" si="0"/>
        <v>344.56</v>
      </c>
      <c r="G16" s="106" t="s">
        <v>239</v>
      </c>
      <c r="H16" s="107">
        <v>54</v>
      </c>
      <c r="I16" s="109" t="b">
        <v>0</v>
      </c>
      <c r="J16" s="215">
        <f t="shared" si="1"/>
        <v>54</v>
      </c>
      <c r="L16" s="26" t="str">
        <f>IF(OR('JUILLET - SUIVI ENVELOPPES'!J11="",'JUILLET - SUIVI ENVELOPPES'!J11="(vide)",'JUILLET - SUIVI ENVELOPPES'!J11="Total général",'JUILLET - SUIVI ENVELOPPES'!J11="Grand total"),"",(IF(OR('JUILLET - SUIVI ENVELOPPES'!J11&lt;&gt;"",'JUILLET - SUIVI ENVELOPPES'!J11&lt;&gt;"(vide)",'JUILLET - SUIVI ENVELOPPES'!J11&lt;&gt;"Total général",'JUILLET - SUIVI ENVELOPPES'!J11&lt;&gt;"Grand total"),'JUILLET - SUIVI ENVELOPPES'!J11,"")))</f>
        <v/>
      </c>
      <c r="M16" s="120" t="str">
        <f>IF(L16="","",'JUILLET - SUIVI ENVELOPPES'!K11)</f>
        <v/>
      </c>
      <c r="N16" s="110"/>
      <c r="O16" s="72"/>
      <c r="P16" s="44" t="s">
        <v>207</v>
      </c>
      <c r="Q16" s="45">
        <v>300</v>
      </c>
      <c r="R16" s="87"/>
    </row>
    <row r="17" spans="2:18" ht="11.25" customHeight="1" x14ac:dyDescent="0.2">
      <c r="B17" s="106"/>
      <c r="C17" s="107"/>
      <c r="D17" s="108" t="b">
        <v>0</v>
      </c>
      <c r="E17" s="215">
        <f t="shared" si="0"/>
        <v>0</v>
      </c>
      <c r="G17" s="106" t="s">
        <v>240</v>
      </c>
      <c r="H17" s="107">
        <v>70</v>
      </c>
      <c r="I17" s="109" t="b">
        <v>0</v>
      </c>
      <c r="J17" s="215">
        <f t="shared" si="1"/>
        <v>70</v>
      </c>
      <c r="L17" s="26" t="str">
        <f>IF(OR('JUILLET - SUIVI ENVELOPPES'!J12="",'JUILLET - SUIVI ENVELOPPES'!J12="(vide)",'JUILLET - SUIVI ENVELOPPES'!J12="Total général",'JUILLET - SUIVI ENVELOPPES'!J12="Grand total"),"",(IF(OR('JUILLET - SUIVI ENVELOPPES'!J12&lt;&gt;"",'JUILLET - SUIVI ENVELOPPES'!J12&lt;&gt;"(vide)",'JUILLET - SUIVI ENVELOPPES'!J12&lt;&gt;"Total général",'JUILLET - SUIVI ENVELOPPES'!J12&lt;&gt;"Grand total"),'JUILLET - SUIVI ENVELOPPES'!J12,"")))</f>
        <v/>
      </c>
      <c r="M17" s="120" t="str">
        <f>IF(L17="","",'JUILLET - SUIVI ENVELOPPES'!K12)</f>
        <v/>
      </c>
      <c r="N17" s="110"/>
      <c r="O17" s="72"/>
      <c r="P17" s="44" t="s">
        <v>205</v>
      </c>
      <c r="Q17" s="45">
        <v>200</v>
      </c>
      <c r="R17" s="87"/>
    </row>
    <row r="18" spans="2:18" ht="11.25" customHeight="1" x14ac:dyDescent="0.2">
      <c r="B18" s="106"/>
      <c r="C18" s="107"/>
      <c r="D18" s="108"/>
      <c r="E18" s="215">
        <f t="shared" si="0"/>
        <v>0</v>
      </c>
      <c r="G18" s="106" t="s">
        <v>241</v>
      </c>
      <c r="H18" s="107">
        <v>82.73</v>
      </c>
      <c r="I18" s="109" t="b">
        <v>0</v>
      </c>
      <c r="J18" s="215">
        <f t="shared" si="1"/>
        <v>82.73</v>
      </c>
      <c r="L18" s="26" t="str">
        <f>IF(OR('JUILLET - SUIVI ENVELOPPES'!J13="",'JUILLET - SUIVI ENVELOPPES'!J13="(vide)",'JUILLET - SUIVI ENVELOPPES'!J13="Total général",'JUILLET - SUIVI ENVELOPPES'!J13="Grand total"),"",(IF(OR('JUILLET - SUIVI ENVELOPPES'!J13&lt;&gt;"",'JUILLET - SUIVI ENVELOPPES'!J13&lt;&gt;"(vide)",'JUILLET - SUIVI ENVELOPPES'!J13&lt;&gt;"Total général",'JUILLET - SUIVI ENVELOPPES'!J13&lt;&gt;"Grand total"),'JUILLET - SUIVI ENVELOPPES'!J13,"")))</f>
        <v/>
      </c>
      <c r="M18" s="120" t="str">
        <f>IF(L18="","",'JUILLET - SUIVI ENVELOPPES'!K13)</f>
        <v/>
      </c>
      <c r="N18" s="110"/>
      <c r="O18" s="72"/>
      <c r="P18" s="44" t="s">
        <v>208</v>
      </c>
      <c r="Q18" s="45">
        <v>150</v>
      </c>
      <c r="R18" s="87"/>
    </row>
    <row r="19" spans="2:18" ht="11.25" customHeight="1" x14ac:dyDescent="0.2">
      <c r="B19" s="106"/>
      <c r="C19" s="107"/>
      <c r="D19" s="108" t="b">
        <v>0</v>
      </c>
      <c r="E19" s="215">
        <f t="shared" si="0"/>
        <v>0</v>
      </c>
      <c r="G19" s="106" t="s">
        <v>242</v>
      </c>
      <c r="H19" s="107">
        <v>98.43</v>
      </c>
      <c r="I19" s="109" t="b">
        <v>0</v>
      </c>
      <c r="J19" s="215">
        <f t="shared" si="1"/>
        <v>98.43</v>
      </c>
      <c r="L19" s="26" t="str">
        <f>IF(OR('JUILLET - SUIVI ENVELOPPES'!J14="",'JUILLET - SUIVI ENVELOPPES'!J14="(vide)",'JUILLET - SUIVI ENVELOPPES'!J14="Total général",'JUILLET - SUIVI ENVELOPPES'!J14="Grand total"),"",(IF(OR('JUILLET - SUIVI ENVELOPPES'!J14&lt;&gt;"",'JUILLET - SUIVI ENVELOPPES'!J14&lt;&gt;"(vide)",'JUILLET - SUIVI ENVELOPPES'!J14&lt;&gt;"Total général",'JUILLET - SUIVI ENVELOPPES'!J14&lt;&gt;"Grand total"),'JUILLET - SUIVI ENVELOPPES'!J14,"")))</f>
        <v/>
      </c>
      <c r="M19" s="120" t="str">
        <f>IF(L19="","",'JUILLET - SUIVI ENVELOPPES'!K14)</f>
        <v/>
      </c>
      <c r="N19" s="110"/>
      <c r="O19" s="72"/>
      <c r="P19" s="44" t="s">
        <v>231</v>
      </c>
      <c r="Q19" s="45">
        <v>100</v>
      </c>
      <c r="R19" s="87"/>
    </row>
    <row r="20" spans="2:18" ht="11.25" customHeight="1" x14ac:dyDescent="0.2">
      <c r="B20" s="106"/>
      <c r="C20" s="107"/>
      <c r="D20" s="108" t="b">
        <v>0</v>
      </c>
      <c r="E20" s="215">
        <f t="shared" si="0"/>
        <v>0</v>
      </c>
      <c r="G20" s="106" t="s">
        <v>243</v>
      </c>
      <c r="H20" s="107">
        <v>50.55</v>
      </c>
      <c r="I20" s="109" t="b">
        <v>0</v>
      </c>
      <c r="J20" s="215">
        <f t="shared" si="1"/>
        <v>50.55</v>
      </c>
      <c r="L20" s="26" t="str">
        <f>IF(OR('JUILLET - SUIVI ENVELOPPES'!J15="",'JUILLET - SUIVI ENVELOPPES'!J15="(vide)",'JUILLET - SUIVI ENVELOPPES'!J15="Total général",'JUILLET - SUIVI ENVELOPPES'!J15="Grand total"),"",(IF(OR('JUILLET - SUIVI ENVELOPPES'!J15&lt;&gt;"",'JUILLET - SUIVI ENVELOPPES'!J15&lt;&gt;"(vide)",'JUILLET - SUIVI ENVELOPPES'!J15&lt;&gt;"Total général",'JUILLET - SUIVI ENVELOPPES'!J15&lt;&gt;"Grand total"),'JUILLET - SUIVI ENVELOPPES'!J15,"")))</f>
        <v/>
      </c>
      <c r="M20" s="120" t="str">
        <f>IF(L20="","",'JUILLET - SUIVI ENVELOPPES'!K15)</f>
        <v/>
      </c>
      <c r="N20" s="110"/>
      <c r="O20" s="72"/>
      <c r="P20" s="44" t="s">
        <v>232</v>
      </c>
      <c r="Q20" s="45">
        <v>200</v>
      </c>
      <c r="R20" s="87"/>
    </row>
    <row r="21" spans="2:18" ht="11.25" customHeight="1" x14ac:dyDescent="0.2">
      <c r="B21" s="106"/>
      <c r="C21" s="107"/>
      <c r="D21" s="108"/>
      <c r="E21" s="215">
        <f t="shared" si="0"/>
        <v>0</v>
      </c>
      <c r="G21" s="106" t="s">
        <v>244</v>
      </c>
      <c r="H21" s="107">
        <v>13.8</v>
      </c>
      <c r="I21" s="109" t="b">
        <v>0</v>
      </c>
      <c r="J21" s="215">
        <f t="shared" si="1"/>
        <v>13.8</v>
      </c>
      <c r="L21" s="26" t="str">
        <f>IF(OR('JUILLET - SUIVI ENVELOPPES'!J16="",'JUILLET - SUIVI ENVELOPPES'!J16="(vide)",'JUILLET - SUIVI ENVELOPPES'!J16="Total général",'JUILLET - SUIVI ENVELOPPES'!J16="Grand total"),"",(IF(OR('JUILLET - SUIVI ENVELOPPES'!J16&lt;&gt;"",'JUILLET - SUIVI ENVELOPPES'!J16&lt;&gt;"(vide)",'JUILLET - SUIVI ENVELOPPES'!J16&lt;&gt;"Total général",'JUILLET - SUIVI ENVELOPPES'!J16&lt;&gt;"Grand total"),'JUILLET - SUIVI ENVELOPPES'!J16,"")))</f>
        <v/>
      </c>
      <c r="M21" s="120" t="str">
        <f>IF(L21="","",'JUILLET - SUIVI ENVELOPPES'!K16)</f>
        <v/>
      </c>
      <c r="N21" s="110"/>
      <c r="O21" s="72"/>
      <c r="P21" s="44" t="s">
        <v>233</v>
      </c>
      <c r="Q21" s="45">
        <v>150</v>
      </c>
      <c r="R21" s="87"/>
    </row>
    <row r="22" spans="2:18" ht="11.25" customHeight="1" x14ac:dyDescent="0.2">
      <c r="B22" s="106"/>
      <c r="C22" s="107"/>
      <c r="D22" s="108"/>
      <c r="E22" s="215">
        <f t="shared" si="0"/>
        <v>0</v>
      </c>
      <c r="G22" s="106" t="s">
        <v>245</v>
      </c>
      <c r="H22" s="107">
        <v>240</v>
      </c>
      <c r="I22" s="109" t="b">
        <v>0</v>
      </c>
      <c r="J22" s="215">
        <f t="shared" si="1"/>
        <v>240</v>
      </c>
      <c r="L22" s="26" t="str">
        <f>IF(OR('JUILLET - SUIVI ENVELOPPES'!J17="",'JUILLET - SUIVI ENVELOPPES'!J17="(vide)",'JUILLET - SUIVI ENVELOPPES'!J17="Total général",'JUILLET - SUIVI ENVELOPPES'!J17="Grand total"),"",(IF(OR('JUILLET - SUIVI ENVELOPPES'!J17&lt;&gt;"",'JUILLET - SUIVI ENVELOPPES'!J17&lt;&gt;"(vide)",'JUILLET - SUIVI ENVELOPPES'!J17&lt;&gt;"Total général",'JUILLET - SUIVI ENVELOPPES'!J17&lt;&gt;"Grand total"),'JUILLET - SUIVI ENVELOPPES'!J17,"")))</f>
        <v/>
      </c>
      <c r="M22" s="120" t="str">
        <f>IF(L22="","",'JUILLET - SUIVI ENVELOPPES'!K17)</f>
        <v/>
      </c>
      <c r="N22" s="110"/>
      <c r="O22" s="72"/>
      <c r="P22" s="44" t="s">
        <v>234</v>
      </c>
      <c r="Q22" s="45">
        <v>150</v>
      </c>
      <c r="R22" s="87"/>
    </row>
    <row r="23" spans="2:18" ht="11.25" customHeight="1" x14ac:dyDescent="0.2">
      <c r="B23" s="106"/>
      <c r="C23" s="107"/>
      <c r="D23" s="108"/>
      <c r="E23" s="215">
        <f t="shared" si="0"/>
        <v>0</v>
      </c>
      <c r="G23" s="106" t="s">
        <v>246</v>
      </c>
      <c r="H23" s="107">
        <v>3.99</v>
      </c>
      <c r="I23" s="109" t="b">
        <v>0</v>
      </c>
      <c r="J23" s="215">
        <f t="shared" si="1"/>
        <v>3.99</v>
      </c>
      <c r="L23" s="26" t="str">
        <f>IF(OR('JUILLET - SUIVI ENVELOPPES'!J18="",'JUILLET - SUIVI ENVELOPPES'!J18="(vide)",'JUILLET - SUIVI ENVELOPPES'!J18="Total général",'JUILLET - SUIVI ENVELOPPES'!J18="Grand total"),"",(IF(OR('JUILLET - SUIVI ENVELOPPES'!J18&lt;&gt;"",'JUILLET - SUIVI ENVELOPPES'!J18&lt;&gt;"(vide)",'JUILLET - SUIVI ENVELOPPES'!J18&lt;&gt;"Total général",'JUILLET - SUIVI ENVELOPPES'!J18&lt;&gt;"Grand total"),'JUILLET - SUIVI ENVELOPPES'!J18,"")))</f>
        <v/>
      </c>
      <c r="M23" s="120" t="str">
        <f>IF(L23="","",'JUILLET - SUIVI ENVELOPPES'!K18)</f>
        <v/>
      </c>
      <c r="N23" s="110"/>
      <c r="O23" s="72"/>
      <c r="P23" s="44" t="s">
        <v>235</v>
      </c>
      <c r="Q23" s="45">
        <v>0</v>
      </c>
      <c r="R23" s="87"/>
    </row>
    <row r="24" spans="2:18" ht="11.25" customHeight="1" x14ac:dyDescent="0.2">
      <c r="B24" s="106"/>
      <c r="C24" s="107"/>
      <c r="D24" s="108"/>
      <c r="E24" s="215">
        <f t="shared" si="0"/>
        <v>0</v>
      </c>
      <c r="G24" s="106" t="s">
        <v>247</v>
      </c>
      <c r="H24" s="107">
        <v>20.99</v>
      </c>
      <c r="I24" s="109" t="b">
        <v>0</v>
      </c>
      <c r="J24" s="215">
        <f t="shared" si="1"/>
        <v>20.99</v>
      </c>
      <c r="L24" s="26" t="str">
        <f>IF(OR('JUILLET - SUIVI ENVELOPPES'!J19="",'JUILLET - SUIVI ENVELOPPES'!J19="(vide)",'JUILLET - SUIVI ENVELOPPES'!J19="Total général",'JUILLET - SUIVI ENVELOPPES'!J19="Grand total"),"",(IF(OR('JUILLET - SUIVI ENVELOPPES'!J19&lt;&gt;"",'JUILLET - SUIVI ENVELOPPES'!J19&lt;&gt;"(vide)",'JUILLET - SUIVI ENVELOPPES'!J19&lt;&gt;"Total général",'JUILLET - SUIVI ENVELOPPES'!J19&lt;&gt;"Grand total"),'JUILLET - SUIVI ENVELOPPES'!J19,"")))</f>
        <v/>
      </c>
      <c r="M24" s="120" t="str">
        <f>IF(L24="","",'JUILLET - SUIVI ENVELOPPES'!K19)</f>
        <v/>
      </c>
      <c r="N24" s="110"/>
      <c r="O24" s="72"/>
      <c r="P24" s="46" t="s">
        <v>219</v>
      </c>
      <c r="Q24" s="47">
        <v>0</v>
      </c>
      <c r="R24" s="87"/>
    </row>
    <row r="25" spans="2:18" ht="11.25" customHeight="1" x14ac:dyDescent="0.2">
      <c r="B25" s="106"/>
      <c r="C25" s="107"/>
      <c r="D25" s="108"/>
      <c r="E25" s="215">
        <f t="shared" si="0"/>
        <v>0</v>
      </c>
      <c r="G25" s="106" t="s">
        <v>248</v>
      </c>
      <c r="H25" s="107">
        <v>18.84</v>
      </c>
      <c r="I25" s="109" t="b">
        <v>0</v>
      </c>
      <c r="J25" s="215">
        <f t="shared" si="1"/>
        <v>18.84</v>
      </c>
      <c r="L25" s="26" t="str">
        <f>IF(OR('JUILLET - SUIVI ENVELOPPES'!J20="",'JUILLET - SUIVI ENVELOPPES'!J20="(vide)",'JUILLET - SUIVI ENVELOPPES'!J20="Total général",'JUILLET - SUIVI ENVELOPPES'!J20="Grand total"),"",(IF(OR('JUILLET - SUIVI ENVELOPPES'!J20&lt;&gt;"",'JUILLET - SUIVI ENVELOPPES'!J20&lt;&gt;"(vide)",'JUILLET - SUIVI ENVELOPPES'!J20&lt;&gt;"Total général",'JUILLET - SUIVI ENVELOPPES'!J20&lt;&gt;"Grand total"),'JUILLET - SUIVI ENVELOPPES'!J20,"")))</f>
        <v/>
      </c>
      <c r="M25" s="120" t="str">
        <f>IF(L25="","",'JUILLET - SUIVI ENVELOPPES'!K20)</f>
        <v/>
      </c>
      <c r="N25" s="110"/>
      <c r="O25" s="72"/>
      <c r="P25" s="76"/>
      <c r="Q25" s="76"/>
      <c r="R25" s="73"/>
    </row>
    <row r="26" spans="2:18" ht="11.25" customHeight="1" x14ac:dyDescent="0.2">
      <c r="B26" s="106"/>
      <c r="C26" s="107"/>
      <c r="D26" s="108" t="b">
        <v>0</v>
      </c>
      <c r="E26" s="215">
        <f t="shared" si="0"/>
        <v>0</v>
      </c>
      <c r="G26" s="106" t="s">
        <v>249</v>
      </c>
      <c r="H26" s="107">
        <v>60</v>
      </c>
      <c r="I26" s="109" t="b">
        <v>0</v>
      </c>
      <c r="J26" s="215">
        <f t="shared" si="1"/>
        <v>60</v>
      </c>
      <c r="L26" s="26" t="str">
        <f>IF(OR('JUILLET - SUIVI ENVELOPPES'!J21="",'JUILLET - SUIVI ENVELOPPES'!J21="(vide)",'JUILLET - SUIVI ENVELOPPES'!J21="Total général",'JUILLET - SUIVI ENVELOPPES'!J21="Grand total"),"",(IF(OR('JUILLET - SUIVI ENVELOPPES'!J21&lt;&gt;"",'JUILLET - SUIVI ENVELOPPES'!J21&lt;&gt;"(vide)",'JUILLET - SUIVI ENVELOPPES'!J21&lt;&gt;"Total général",'JUILLET - SUIVI ENVELOPPES'!J21&lt;&gt;"Grand total"),'JUILLET - SUIVI ENVELOPPES'!J21,"")))</f>
        <v/>
      </c>
      <c r="M26" s="120" t="str">
        <f>IF(L26="","",'JUILLET - SUIVI ENVELOPPES'!K21)</f>
        <v/>
      </c>
      <c r="N26" s="110"/>
      <c r="O26" s="72"/>
      <c r="P26" s="240" t="s">
        <v>48</v>
      </c>
      <c r="Q26" s="241"/>
      <c r="R26" s="73"/>
    </row>
    <row r="27" spans="2:18" ht="11.25" customHeight="1" x14ac:dyDescent="0.2">
      <c r="B27" s="106"/>
      <c r="C27" s="107"/>
      <c r="D27" s="108" t="b">
        <v>0</v>
      </c>
      <c r="E27" s="215">
        <f t="shared" si="0"/>
        <v>0</v>
      </c>
      <c r="G27" s="106" t="s">
        <v>250</v>
      </c>
      <c r="H27" s="107">
        <v>0</v>
      </c>
      <c r="I27" s="109" t="b">
        <v>0</v>
      </c>
      <c r="J27" s="215">
        <f t="shared" si="1"/>
        <v>0</v>
      </c>
      <c r="L27" s="26" t="str">
        <f>IF(OR('JUILLET - SUIVI ENVELOPPES'!J22="",'JUILLET - SUIVI ENVELOPPES'!J22="(vide)",'JUILLET - SUIVI ENVELOPPES'!J22="Total général",'JUILLET - SUIVI ENVELOPPES'!J22="Grand total"),"",(IF(OR('JUILLET - SUIVI ENVELOPPES'!J22&lt;&gt;"",'JUILLET - SUIVI ENVELOPPES'!J22&lt;&gt;"(vide)",'JUILLET - SUIVI ENVELOPPES'!J22&lt;&gt;"Total général",'JUILLET - SUIVI ENVELOPPES'!J22&lt;&gt;"Grand total"),'JUILLET - SUIVI ENVELOPPES'!J22,"")))</f>
        <v/>
      </c>
      <c r="M27" s="120" t="str">
        <f>IF(L27="","",'JUILLET - SUIVI ENVELOPPES'!K22)</f>
        <v/>
      </c>
      <c r="N27" s="110"/>
      <c r="O27" s="72"/>
      <c r="P27" s="85"/>
      <c r="Q27" s="86"/>
      <c r="R27" s="73"/>
    </row>
    <row r="28" spans="2:18" ht="11.25" customHeight="1" x14ac:dyDescent="0.2">
      <c r="B28" s="106"/>
      <c r="C28" s="107"/>
      <c r="D28" s="108" t="b">
        <v>0</v>
      </c>
      <c r="E28" s="215">
        <f t="shared" si="0"/>
        <v>0</v>
      </c>
      <c r="G28" s="106" t="s">
        <v>251</v>
      </c>
      <c r="H28" s="107">
        <v>0</v>
      </c>
      <c r="I28" s="109" t="b">
        <v>0</v>
      </c>
      <c r="J28" s="215">
        <f t="shared" si="1"/>
        <v>0</v>
      </c>
      <c r="L28" s="26" t="str">
        <f>IF(OR('JUILLET - SUIVI ENVELOPPES'!J23="",'JUILLET - SUIVI ENVELOPPES'!J23="(vide)",'JUILLET - SUIVI ENVELOPPES'!J23="Total général",'JUILLET - SUIVI ENVELOPPES'!J23="Grand total"),"",(IF(OR('JUILLET - SUIVI ENVELOPPES'!J23&lt;&gt;"",'JUILLET - SUIVI ENVELOPPES'!J23&lt;&gt;"(vide)",'JUILLET - SUIVI ENVELOPPES'!J23&lt;&gt;"Total général",'JUILLET - SUIVI ENVELOPPES'!J23&lt;&gt;"Grand total"),'JUILLET - SUIVI ENVELOPPES'!J23,"")))</f>
        <v/>
      </c>
      <c r="M28" s="120" t="str">
        <f>IF(L28="","",'JUILLET - SUIVI ENVELOPPES'!K23)</f>
        <v/>
      </c>
      <c r="N28" s="110"/>
      <c r="O28" s="72"/>
      <c r="P28" s="88" t="s">
        <v>20</v>
      </c>
      <c r="Q28" s="129">
        <f>H9</f>
        <v>2378.2300000000009</v>
      </c>
      <c r="R28" s="73"/>
    </row>
    <row r="29" spans="2:18" ht="11.25" customHeight="1" x14ac:dyDescent="0.2">
      <c r="B29" s="106"/>
      <c r="C29" s="107"/>
      <c r="D29" s="108" t="b">
        <v>0</v>
      </c>
      <c r="E29" s="215">
        <f t="shared" si="0"/>
        <v>0</v>
      </c>
      <c r="G29" s="106" t="s">
        <v>252</v>
      </c>
      <c r="H29" s="107">
        <v>319.83</v>
      </c>
      <c r="I29" s="109" t="b">
        <v>0</v>
      </c>
      <c r="J29" s="215">
        <f t="shared" si="1"/>
        <v>319.83</v>
      </c>
      <c r="L29" s="26" t="str">
        <f>IF(OR('JUILLET - SUIVI ENVELOPPES'!J24="",'JUILLET - SUIVI ENVELOPPES'!J24="(vide)",'JUILLET - SUIVI ENVELOPPES'!J24="Total général",'JUILLET - SUIVI ENVELOPPES'!J24="Grand total"),"",(IF(OR('JUILLET - SUIVI ENVELOPPES'!J24&lt;&gt;"",'JUILLET - SUIVI ENVELOPPES'!J24&lt;&gt;"(vide)",'JUILLET - SUIVI ENVELOPPES'!J24&lt;&gt;"Total général",'JUILLET - SUIVI ENVELOPPES'!J24&lt;&gt;"Grand total"),'JUILLET - SUIVI ENVELOPPES'!J24,"")))</f>
        <v/>
      </c>
      <c r="M29" s="120" t="str">
        <f>IF(L29="","",'JUILLET - SUIVI ENVELOPPES'!K24)</f>
        <v/>
      </c>
      <c r="N29" s="110"/>
      <c r="O29" s="72"/>
      <c r="P29" s="85" t="s">
        <v>45</v>
      </c>
      <c r="Q29" s="128">
        <f>Q28-((IF(Q32&gt;0,+Q32,0))+(IF(Q33&gt;0,Q33,0))+(IF(Q34&gt;0,Q34,0))+(IF(Q35&gt;0,Q35,0))+(IF(Q36&gt;0,Q36,0))+(IF(Q37&gt;0,Q37,0))+(IF(Q38&gt;0,Q38,0))+(IF(Q39&gt;0,Q39,0))+(IF(Q40&gt;0,Q40,0))+(IF(Q41&gt;0,Q41,0))+(IF(Q42&gt;0,Q42,0))+(IF(Q43&gt;0,Q43,0))+(IF(Q44&gt;0,Q44,0))+(IF(Q45&gt;0,Q45,0)))</f>
        <v>-241.76999999999907</v>
      </c>
      <c r="R29" s="73"/>
    </row>
    <row r="30" spans="2:18" ht="11.25" customHeight="1" x14ac:dyDescent="0.2">
      <c r="B30" s="106"/>
      <c r="C30" s="107"/>
      <c r="D30" s="108" t="b">
        <v>0</v>
      </c>
      <c r="E30" s="215">
        <f t="shared" si="0"/>
        <v>0</v>
      </c>
      <c r="G30" s="106" t="s">
        <v>253</v>
      </c>
      <c r="H30" s="107">
        <v>492.12</v>
      </c>
      <c r="I30" s="109" t="b">
        <v>0</v>
      </c>
      <c r="J30" s="215">
        <f t="shared" si="1"/>
        <v>492.12</v>
      </c>
      <c r="L30" s="26" t="str">
        <f>IF(OR('JUILLET - SUIVI ENVELOPPES'!J25="",'JUILLET - SUIVI ENVELOPPES'!J25="(vide)",'JUILLET - SUIVI ENVELOPPES'!J25="Total général",'JUILLET - SUIVI ENVELOPPES'!J25="Grand total"),"",(IF(OR('JUILLET - SUIVI ENVELOPPES'!J25&lt;&gt;"",'JUILLET - SUIVI ENVELOPPES'!J25&lt;&gt;"(vide)",'JUILLET - SUIVI ENVELOPPES'!J25&lt;&gt;"Total général",'JUILLET - SUIVI ENVELOPPES'!J25&lt;&gt;"Grand total"),'JUILLET - SUIVI ENVELOPPES'!J25,"")))</f>
        <v/>
      </c>
      <c r="M30" s="120" t="str">
        <f>IF(L30="","",'JUILLET - SUIVI ENVELOPPES'!K25)</f>
        <v/>
      </c>
      <c r="N30" s="110"/>
      <c r="O30" s="72"/>
      <c r="P30" s="85"/>
      <c r="Q30" s="86"/>
      <c r="R30" s="73"/>
    </row>
    <row r="31" spans="2:18" ht="11.25" customHeight="1" x14ac:dyDescent="0.2">
      <c r="B31" s="106"/>
      <c r="C31" s="107"/>
      <c r="D31" s="108"/>
      <c r="E31" s="215">
        <f t="shared" si="0"/>
        <v>0</v>
      </c>
      <c r="G31" s="106" t="s">
        <v>254</v>
      </c>
      <c r="H31" s="107">
        <v>48.92</v>
      </c>
      <c r="I31" s="111" t="b">
        <v>0</v>
      </c>
      <c r="J31" s="215">
        <f t="shared" si="1"/>
        <v>48.92</v>
      </c>
      <c r="L31" s="26" t="str">
        <f>IF(OR('JUILLET - SUIVI ENVELOPPES'!J26="",'JUILLET - SUIVI ENVELOPPES'!J26="(vide)",'JUILLET - SUIVI ENVELOPPES'!J26="Total général",'JUILLET - SUIVI ENVELOPPES'!J26="Grand total"),"",(IF(OR('JUILLET - SUIVI ENVELOPPES'!J26&lt;&gt;"",'JUILLET - SUIVI ENVELOPPES'!J26&lt;&gt;"(vide)",'JUILLET - SUIVI ENVELOPPES'!J26&lt;&gt;"Total général",'JUILLET - SUIVI ENVELOPPES'!J26&lt;&gt;"Grand total"),'JUILLET - SUIVI ENVELOPPES'!J26,"")))</f>
        <v/>
      </c>
      <c r="M31" s="120" t="str">
        <f>IF(L31="","",'JUILLET - SUIVI ENVELOPPES'!K26)</f>
        <v/>
      </c>
      <c r="N31" s="110"/>
      <c r="O31" s="72"/>
      <c r="P31" s="130" t="str">
        <f>'JUILLET - SUIVI ENVELOPPES'!T11</f>
        <v>Enveloppe</v>
      </c>
      <c r="Q31" s="131" t="str">
        <f>'JUILLET - SUIVI ENVELOPPES'!U11</f>
        <v>Montant restant</v>
      </c>
      <c r="R31" s="73"/>
    </row>
    <row r="32" spans="2:18" ht="11.25" customHeight="1" x14ac:dyDescent="0.2">
      <c r="B32" s="106"/>
      <c r="C32" s="107"/>
      <c r="D32" s="108" t="b">
        <v>0</v>
      </c>
      <c r="E32" s="215">
        <f t="shared" si="0"/>
        <v>0</v>
      </c>
      <c r="G32" s="106" t="s">
        <v>255</v>
      </c>
      <c r="H32" s="107">
        <v>66.16</v>
      </c>
      <c r="I32" s="111" t="b">
        <v>0</v>
      </c>
      <c r="J32" s="215">
        <f t="shared" si="1"/>
        <v>66.16</v>
      </c>
      <c r="L32" s="26" t="str">
        <f>IF(OR('JUILLET - SUIVI ENVELOPPES'!J27="",'JUILLET - SUIVI ENVELOPPES'!J27="(vide)",'JUILLET - SUIVI ENVELOPPES'!J27="Total général",'JUILLET - SUIVI ENVELOPPES'!J27="Grand total"),"",(IF(OR('JUILLET - SUIVI ENVELOPPES'!J27&lt;&gt;"",'JUILLET - SUIVI ENVELOPPES'!J27&lt;&gt;"(vide)",'JUILLET - SUIVI ENVELOPPES'!J27&lt;&gt;"Total général",'JUILLET - SUIVI ENVELOPPES'!J27&lt;&gt;"Grand total"),'JUILLET - SUIVI ENVELOPPES'!J27,"")))</f>
        <v/>
      </c>
      <c r="M32" s="120" t="str">
        <f>IF(L32="","",'JUILLET - SUIVI ENVELOPPES'!K27)</f>
        <v/>
      </c>
      <c r="N32" s="110"/>
      <c r="O32" s="72"/>
      <c r="P32" s="50" t="str">
        <f>'JUILLET - SUIVI ENVELOPPES'!T12</f>
        <v>Alimentation</v>
      </c>
      <c r="Q32" s="51">
        <f>'JUILLET - SUIVI ENVELOPPES'!U12</f>
        <v>800</v>
      </c>
      <c r="R32" s="73"/>
    </row>
    <row r="33" spans="2:18" ht="11.25" customHeight="1" x14ac:dyDescent="0.2">
      <c r="B33" s="106"/>
      <c r="C33" s="107"/>
      <c r="D33" s="108"/>
      <c r="E33" s="215">
        <f t="shared" si="0"/>
        <v>0</v>
      </c>
      <c r="G33" s="106" t="s">
        <v>256</v>
      </c>
      <c r="H33" s="107">
        <v>49.99</v>
      </c>
      <c r="I33" s="111" t="b">
        <v>0</v>
      </c>
      <c r="J33" s="215">
        <f t="shared" si="1"/>
        <v>49.99</v>
      </c>
      <c r="L33" s="26" t="str">
        <f>IF(OR('JUILLET - SUIVI ENVELOPPES'!J28="",'JUILLET - SUIVI ENVELOPPES'!J28="(vide)",'JUILLET - SUIVI ENVELOPPES'!J28="Total général",'JUILLET - SUIVI ENVELOPPES'!J28="Grand total"),"",(IF(OR('JUILLET - SUIVI ENVELOPPES'!J28&lt;&gt;"",'JUILLET - SUIVI ENVELOPPES'!J28&lt;&gt;"(vide)",'JUILLET - SUIVI ENVELOPPES'!J28&lt;&gt;"Total général",'JUILLET - SUIVI ENVELOPPES'!J28&lt;&gt;"Grand total"),'JUILLET - SUIVI ENVELOPPES'!J28,"")))</f>
        <v/>
      </c>
      <c r="M33" s="120" t="str">
        <f>IF(L33="","",'JUILLET - SUIVI ENVELOPPES'!K28)</f>
        <v/>
      </c>
      <c r="N33" s="110"/>
      <c r="O33" s="72"/>
      <c r="P33" s="52" t="str">
        <f>'JUILLET - SUIVI ENVELOPPES'!T13</f>
        <v>Garderie</v>
      </c>
      <c r="Q33" s="53">
        <f>'JUILLET - SUIVI ENVELOPPES'!U13</f>
        <v>60</v>
      </c>
      <c r="R33" s="73"/>
    </row>
    <row r="34" spans="2:18" ht="11.25" customHeight="1" x14ac:dyDescent="0.2">
      <c r="B34" s="106"/>
      <c r="C34" s="107"/>
      <c r="D34" s="108"/>
      <c r="E34" s="215">
        <f t="shared" si="0"/>
        <v>0</v>
      </c>
      <c r="G34" s="106" t="s">
        <v>257</v>
      </c>
      <c r="H34" s="107">
        <v>44.63</v>
      </c>
      <c r="I34" s="111"/>
      <c r="J34" s="215">
        <f t="shared" si="1"/>
        <v>44.63</v>
      </c>
      <c r="L34" s="26" t="str">
        <f>IF(OR('JUILLET - SUIVI ENVELOPPES'!J29="",'JUILLET - SUIVI ENVELOPPES'!J29="(vide)",'JUILLET - SUIVI ENVELOPPES'!J29="Total général",'JUILLET - SUIVI ENVELOPPES'!J29="Grand total"),"",(IF(OR('JUILLET - SUIVI ENVELOPPES'!J29&lt;&gt;"",'JUILLET - SUIVI ENVELOPPES'!J29&lt;&gt;"(vide)",'JUILLET - SUIVI ENVELOPPES'!J29&lt;&gt;"Total général",'JUILLET - SUIVI ENVELOPPES'!J29&lt;&gt;"Grand total"),'JUILLET - SUIVI ENVELOPPES'!J29,"")))</f>
        <v/>
      </c>
      <c r="M34" s="120" t="str">
        <f>IF(L34="","",'JUILLET - SUIVI ENVELOPPES'!K29)</f>
        <v/>
      </c>
      <c r="N34" s="110"/>
      <c r="O34" s="72"/>
      <c r="P34" s="52" t="str">
        <f>'JUILLET - SUIVI ENVELOPPES'!T14</f>
        <v>Cantine</v>
      </c>
      <c r="Q34" s="53">
        <f>'JUILLET - SUIVI ENVELOPPES'!U14</f>
        <v>180</v>
      </c>
      <c r="R34" s="73"/>
    </row>
    <row r="35" spans="2:18" ht="11.25" customHeight="1" x14ac:dyDescent="0.2">
      <c r="B35" s="106"/>
      <c r="C35" s="107"/>
      <c r="D35" s="108"/>
      <c r="E35" s="215">
        <f t="shared" si="0"/>
        <v>0</v>
      </c>
      <c r="G35" s="106" t="s">
        <v>258</v>
      </c>
      <c r="H35" s="107">
        <v>27.28</v>
      </c>
      <c r="I35" s="111" t="b">
        <v>0</v>
      </c>
      <c r="J35" s="215">
        <f t="shared" si="1"/>
        <v>27.28</v>
      </c>
      <c r="L35" s="26" t="str">
        <f>IF(OR('JUILLET - SUIVI ENVELOPPES'!J30="",'JUILLET - SUIVI ENVELOPPES'!J30="(vide)",'JUILLET - SUIVI ENVELOPPES'!J30="Total général",'JUILLET - SUIVI ENVELOPPES'!J30="Grand total"),"",(IF(OR('JUILLET - SUIVI ENVELOPPES'!J30&lt;&gt;"",'JUILLET - SUIVI ENVELOPPES'!J30&lt;&gt;"(vide)",'JUILLET - SUIVI ENVELOPPES'!J30&lt;&gt;"Total général",'JUILLET - SUIVI ENVELOPPES'!J30&lt;&gt;"Grand total"),'JUILLET - SUIVI ENVELOPPES'!J30,"")))</f>
        <v/>
      </c>
      <c r="M35" s="120" t="str">
        <f>IF(L35="","",'JUILLET - SUIVI ENVELOPPES'!K30)</f>
        <v/>
      </c>
      <c r="N35" s="110"/>
      <c r="O35" s="72"/>
      <c r="P35" s="52" t="str">
        <f>'JUILLET - SUIVI ENVELOPPES'!T15</f>
        <v>Centre aéré</v>
      </c>
      <c r="Q35" s="53">
        <f>'JUILLET - SUIVI ENVELOPPES'!U15</f>
        <v>230</v>
      </c>
      <c r="R35" s="73"/>
    </row>
    <row r="36" spans="2:18" ht="11.25" customHeight="1" x14ac:dyDescent="0.2">
      <c r="B36" s="106"/>
      <c r="C36" s="107"/>
      <c r="D36" s="36"/>
      <c r="E36" s="215">
        <f t="shared" si="0"/>
        <v>0</v>
      </c>
      <c r="G36" s="106" t="s">
        <v>307</v>
      </c>
      <c r="H36" s="107">
        <v>41.85</v>
      </c>
      <c r="I36" s="111" t="b">
        <v>0</v>
      </c>
      <c r="J36" s="215">
        <f t="shared" si="1"/>
        <v>41.85</v>
      </c>
      <c r="L36" s="26" t="str">
        <f>IF(OR('JUILLET - SUIVI ENVELOPPES'!J31="",'JUILLET - SUIVI ENVELOPPES'!J31="(vide)",'JUILLET - SUIVI ENVELOPPES'!J31="Total général",'JUILLET - SUIVI ENVELOPPES'!J31="Grand total"),"",(IF(OR('JUILLET - SUIVI ENVELOPPES'!J31&lt;&gt;"",'JUILLET - SUIVI ENVELOPPES'!J31&lt;&gt;"(vide)",'JUILLET - SUIVI ENVELOPPES'!J31&lt;&gt;"Total général",'JUILLET - SUIVI ENVELOPPES'!J31&lt;&gt;"Grand total"),'JUILLET - SUIVI ENVELOPPES'!J31,"")))</f>
        <v/>
      </c>
      <c r="M36" s="120" t="str">
        <f>IF(L36="","",'JUILLET - SUIVI ENVELOPPES'!K31)</f>
        <v/>
      </c>
      <c r="N36" s="110"/>
      <c r="O36" s="72"/>
      <c r="P36" s="52" t="str">
        <f>'JUILLET - SUIVI ENVELOPPES'!T16</f>
        <v>Voiture</v>
      </c>
      <c r="Q36" s="53">
        <f>'JUILLET - SUIVI ENVELOPPES'!U16</f>
        <v>100</v>
      </c>
      <c r="R36" s="73"/>
    </row>
    <row r="37" spans="2:18" ht="11.25" customHeight="1" x14ac:dyDescent="0.2">
      <c r="B37" s="106"/>
      <c r="C37" s="107"/>
      <c r="D37" s="36"/>
      <c r="E37" s="215">
        <f t="shared" si="0"/>
        <v>0</v>
      </c>
      <c r="G37" s="106" t="s">
        <v>320</v>
      </c>
      <c r="H37" s="107">
        <v>26</v>
      </c>
      <c r="I37" s="111"/>
      <c r="J37" s="215">
        <f t="shared" si="1"/>
        <v>26</v>
      </c>
      <c r="L37" s="26" t="str">
        <f>IF(OR('JUILLET - SUIVI ENVELOPPES'!J32="",'JUILLET - SUIVI ENVELOPPES'!J32="(vide)",'JUILLET - SUIVI ENVELOPPES'!J32="Total général",'JUILLET - SUIVI ENVELOPPES'!J32="Grand total"),"",(IF(OR('JUILLET - SUIVI ENVELOPPES'!J32&lt;&gt;"",'JUILLET - SUIVI ENVELOPPES'!J32&lt;&gt;"(vide)",'JUILLET - SUIVI ENVELOPPES'!J32&lt;&gt;"Total général",'JUILLET - SUIVI ENVELOPPES'!J32&lt;&gt;"Grand total"),'JUILLET - SUIVI ENVELOPPES'!J32,"")))</f>
        <v/>
      </c>
      <c r="M37" s="120" t="str">
        <f>IF(L37="","",'JUILLET - SUIVI ENVELOPPES'!K32)</f>
        <v/>
      </c>
      <c r="N37" s="110"/>
      <c r="O37" s="72"/>
      <c r="P37" s="52" t="str">
        <f>'JUILLET - SUIVI ENVELOPPES'!T17</f>
        <v>Retrait</v>
      </c>
      <c r="Q37" s="53">
        <f>'JUILLET - SUIVI ENVELOPPES'!U17</f>
        <v>300</v>
      </c>
      <c r="R37" s="73"/>
    </row>
    <row r="38" spans="2:18" ht="11.25" customHeight="1" x14ac:dyDescent="0.2">
      <c r="B38" s="106"/>
      <c r="C38" s="107"/>
      <c r="D38" s="36"/>
      <c r="E38" s="215">
        <f t="shared" si="0"/>
        <v>0</v>
      </c>
      <c r="G38" s="106"/>
      <c r="H38" s="107"/>
      <c r="I38" s="111"/>
      <c r="J38" s="215">
        <f t="shared" si="1"/>
        <v>0</v>
      </c>
      <c r="L38" s="26" t="str">
        <f>IF(OR('JUILLET - SUIVI ENVELOPPES'!J33="",'JUILLET - SUIVI ENVELOPPES'!J33="(vide)",'JUILLET - SUIVI ENVELOPPES'!J33="Total général",'JUILLET - SUIVI ENVELOPPES'!J33="Grand total"),"",(IF(OR('JUILLET - SUIVI ENVELOPPES'!J33&lt;&gt;"",'JUILLET - SUIVI ENVELOPPES'!J33&lt;&gt;"(vide)",'JUILLET - SUIVI ENVELOPPES'!J33&lt;&gt;"Total général",'JUILLET - SUIVI ENVELOPPES'!J33&lt;&gt;"Grand total"),'JUILLET - SUIVI ENVELOPPES'!J33,"")))</f>
        <v/>
      </c>
      <c r="M38" s="120" t="str">
        <f>IF(L38="","",'JUILLET - SUIVI ENVELOPPES'!K33)</f>
        <v/>
      </c>
      <c r="N38" s="110"/>
      <c r="O38" s="72"/>
      <c r="P38" s="52" t="str">
        <f>'JUILLET - SUIVI ENVELOPPES'!T18</f>
        <v>Santé</v>
      </c>
      <c r="Q38" s="53">
        <f>'JUILLET - SUIVI ENVELOPPES'!U18</f>
        <v>200</v>
      </c>
      <c r="R38" s="73"/>
    </row>
    <row r="39" spans="2:18" ht="11.25" customHeight="1" x14ac:dyDescent="0.2">
      <c r="B39" s="106"/>
      <c r="C39" s="107"/>
      <c r="D39" s="36"/>
      <c r="E39" s="215">
        <f t="shared" si="0"/>
        <v>0</v>
      </c>
      <c r="G39" s="106"/>
      <c r="H39" s="107"/>
      <c r="I39" s="111"/>
      <c r="J39" s="215">
        <f t="shared" si="1"/>
        <v>0</v>
      </c>
      <c r="L39" s="26" t="str">
        <f>IF(OR('JUILLET - SUIVI ENVELOPPES'!J34="",'JUILLET - SUIVI ENVELOPPES'!J34="(vide)",'JUILLET - SUIVI ENVELOPPES'!J34="Total général",'JUILLET - SUIVI ENVELOPPES'!J34="Grand total"),"",(IF(OR('JUILLET - SUIVI ENVELOPPES'!J34&lt;&gt;"",'JUILLET - SUIVI ENVELOPPES'!J34&lt;&gt;"(vide)",'JUILLET - SUIVI ENVELOPPES'!J34&lt;&gt;"Total général",'JUILLET - SUIVI ENVELOPPES'!J34&lt;&gt;"Grand total"),'JUILLET - SUIVI ENVELOPPES'!J34,"")))</f>
        <v/>
      </c>
      <c r="M39" s="120" t="str">
        <f>IF(L39="","",'JUILLET - SUIVI ENVELOPPES'!K34)</f>
        <v/>
      </c>
      <c r="N39" s="110"/>
      <c r="O39" s="72"/>
      <c r="P39" s="52" t="str">
        <f>'JUILLET - SUIVI ENVELOPPES'!T19</f>
        <v>Beauté</v>
      </c>
      <c r="Q39" s="53">
        <f>'JUILLET - SUIVI ENVELOPPES'!U19</f>
        <v>150</v>
      </c>
      <c r="R39" s="73"/>
    </row>
    <row r="40" spans="2:18" ht="11.25" customHeight="1" x14ac:dyDescent="0.2">
      <c r="B40" s="106"/>
      <c r="C40" s="107"/>
      <c r="D40" s="36"/>
      <c r="E40" s="215">
        <f t="shared" si="0"/>
        <v>0</v>
      </c>
      <c r="G40" s="106"/>
      <c r="H40" s="107"/>
      <c r="I40" s="111"/>
      <c r="J40" s="215">
        <f t="shared" si="1"/>
        <v>0</v>
      </c>
      <c r="L40" s="26" t="str">
        <f>IF(OR('JUILLET - SUIVI ENVELOPPES'!J35="",'JUILLET - SUIVI ENVELOPPES'!J35="(vide)",'JUILLET - SUIVI ENVELOPPES'!J35="Total général",'JUILLET - SUIVI ENVELOPPES'!J35="Grand total"),"",(IF(OR('JUILLET - SUIVI ENVELOPPES'!J35&lt;&gt;"",'JUILLET - SUIVI ENVELOPPES'!J35&lt;&gt;"(vide)",'JUILLET - SUIVI ENVELOPPES'!J35&lt;&gt;"Total général",'JUILLET - SUIVI ENVELOPPES'!J35&lt;&gt;"Grand total"),'JUILLET - SUIVI ENVELOPPES'!J35,"")))</f>
        <v/>
      </c>
      <c r="M40" s="120" t="str">
        <f>IF(L40="","",'JUILLET - SUIVI ENVELOPPES'!K35)</f>
        <v/>
      </c>
      <c r="N40" s="110"/>
      <c r="O40" s="72"/>
      <c r="P40" s="52" t="str">
        <f>'JUILLET - SUIVI ENVELOPPES'!T20</f>
        <v>Fêtes</v>
      </c>
      <c r="Q40" s="53">
        <f>'JUILLET - SUIVI ENVELOPPES'!U20</f>
        <v>100</v>
      </c>
      <c r="R40" s="73"/>
    </row>
    <row r="41" spans="2:18" ht="11.25" customHeight="1" x14ac:dyDescent="0.2">
      <c r="B41" s="106"/>
      <c r="C41" s="107"/>
      <c r="D41" s="36"/>
      <c r="E41" s="215">
        <f t="shared" si="0"/>
        <v>0</v>
      </c>
      <c r="G41" s="106"/>
      <c r="H41" s="107"/>
      <c r="I41" s="111" t="b">
        <v>0</v>
      </c>
      <c r="J41" s="215">
        <f t="shared" si="1"/>
        <v>0</v>
      </c>
      <c r="L41" s="26" t="str">
        <f>IF(OR('JUILLET - SUIVI ENVELOPPES'!J36="",'JUILLET - SUIVI ENVELOPPES'!J36="(vide)",'JUILLET - SUIVI ENVELOPPES'!J36="Total général",'JUILLET - SUIVI ENVELOPPES'!J36="Grand total"),"",(IF(OR('JUILLET - SUIVI ENVELOPPES'!J36&lt;&gt;"",'JUILLET - SUIVI ENVELOPPES'!J36&lt;&gt;"(vide)",'JUILLET - SUIVI ENVELOPPES'!J36&lt;&gt;"Total général",'JUILLET - SUIVI ENVELOPPES'!J36&lt;&gt;"Grand total"),'JUILLET - SUIVI ENVELOPPES'!J36,"")))</f>
        <v/>
      </c>
      <c r="M41" s="120" t="str">
        <f>IF(L41="","",'JUILLET - SUIVI ENVELOPPES'!K36)</f>
        <v/>
      </c>
      <c r="N41" s="110"/>
      <c r="O41" s="72"/>
      <c r="P41" s="52" t="str">
        <f>'JUILLET - SUIVI ENVELOPPES'!T21</f>
        <v xml:space="preserve">Maison </v>
      </c>
      <c r="Q41" s="53">
        <f>'JUILLET - SUIVI ENVELOPPES'!U21</f>
        <v>200</v>
      </c>
      <c r="R41" s="73"/>
    </row>
    <row r="42" spans="2:18" ht="11.25" customHeight="1" x14ac:dyDescent="0.2">
      <c r="B42" s="209" t="s">
        <v>111</v>
      </c>
      <c r="C42" s="126">
        <f>SUM(C13:C41)</f>
        <v>6446.64</v>
      </c>
      <c r="G42" s="209" t="s">
        <v>110</v>
      </c>
      <c r="H42" s="126">
        <f>SUM(H13:H41)</f>
        <v>3441.9099999999994</v>
      </c>
      <c r="I42" s="111"/>
      <c r="J42" s="114"/>
      <c r="L42" s="26" t="str">
        <f>IF(OR('JUILLET - SUIVI ENVELOPPES'!J37="",'JUILLET - SUIVI ENVELOPPES'!J37="(vide)",'JUILLET - SUIVI ENVELOPPES'!J37="Total général",'JUILLET - SUIVI ENVELOPPES'!J37="Grand total"),"",(IF(OR('JUILLET - SUIVI ENVELOPPES'!J37&lt;&gt;"",'JUILLET - SUIVI ENVELOPPES'!J37&lt;&gt;"(vide)",'JUILLET - SUIVI ENVELOPPES'!J37&lt;&gt;"Total général",'JUILLET - SUIVI ENVELOPPES'!J37&lt;&gt;"Grand total"),'JUILLET - SUIVI ENVELOPPES'!J37,"")))</f>
        <v/>
      </c>
      <c r="M42" s="120" t="str">
        <f>IF(L42="","",'JUILLET - SUIVI ENVELOPPES'!K37)</f>
        <v/>
      </c>
      <c r="N42" s="110"/>
      <c r="O42" s="72"/>
      <c r="P42" s="52" t="str">
        <f>'JUILLET - SUIVI ENVELOPPES'!T22</f>
        <v>Sorties</v>
      </c>
      <c r="Q42" s="53">
        <f>'JUILLET - SUIVI ENVELOPPES'!U22</f>
        <v>150</v>
      </c>
      <c r="R42" s="73"/>
    </row>
    <row r="43" spans="2:18" ht="11.25" customHeight="1" x14ac:dyDescent="0.2">
      <c r="B43" s="311" t="s">
        <v>140</v>
      </c>
      <c r="C43" s="311"/>
      <c r="G43" s="312" t="s">
        <v>141</v>
      </c>
      <c r="H43" s="312"/>
      <c r="I43" s="115"/>
      <c r="L43" s="121" t="s">
        <v>10</v>
      </c>
      <c r="M43" s="122">
        <f>SUM(M13:M42)</f>
        <v>0</v>
      </c>
      <c r="N43" s="116"/>
      <c r="O43" s="72"/>
      <c r="P43" s="52" t="str">
        <f>'JUILLET - SUIVI ENVELOPPES'!T23</f>
        <v>Sport</v>
      </c>
      <c r="Q43" s="53">
        <f>'JUILLET - SUIVI ENVELOPPES'!U23</f>
        <v>150</v>
      </c>
      <c r="R43" s="73"/>
    </row>
    <row r="44" spans="2:18" ht="11.25" customHeight="1" x14ac:dyDescent="0.2">
      <c r="B44" s="207" t="str">
        <f>IF('SYNTHESE ANNUELLE'!T9="","",'SYNTHESE ANNUELLE'!T9)</f>
        <v/>
      </c>
      <c r="C44" s="208">
        <f>IF('SYNTHESE ANNUELLE'!U9="",0,'SYNTHESE ANNUELLE'!U9)</f>
        <v>0</v>
      </c>
      <c r="D44" s="36" t="b">
        <v>0</v>
      </c>
      <c r="E44" s="215">
        <f>IF(D44=FALSE,C44,0)</f>
        <v>0</v>
      </c>
      <c r="G44" s="207" t="str">
        <f>IF('SYNTHESE ANNUELLE'!T14="","",'SYNTHESE ANNUELLE'!T14)</f>
        <v>Charges Courbevoie</v>
      </c>
      <c r="H44" s="208">
        <f>IF('SYNTHESE ANNUELLE'!U14="",0,'SYNTHESE ANNUELLE'!U14)</f>
        <v>580</v>
      </c>
      <c r="I44" s="36" t="b">
        <v>0</v>
      </c>
      <c r="J44" s="215">
        <f t="shared" ref="J44:J49" si="2">IF(I44=FALSE,H44,0)</f>
        <v>580</v>
      </c>
      <c r="N44" s="57"/>
      <c r="O44" s="72"/>
      <c r="P44" s="52" t="str">
        <f>'JUILLET - SUIVI ENVELOPPES'!T24</f>
        <v>Vêtements</v>
      </c>
      <c r="Q44" s="53">
        <f>'JUILLET - SUIVI ENVELOPPES'!U24</f>
        <v>0</v>
      </c>
      <c r="R44" s="73"/>
    </row>
    <row r="45" spans="2:18" ht="11.25" customHeight="1" x14ac:dyDescent="0.2">
      <c r="B45" s="207" t="str">
        <f>IF('SYNTHESE ANNUELLE'!T10="","",'SYNTHESE ANNUELLE'!T10)</f>
        <v/>
      </c>
      <c r="C45" s="208">
        <f>IF('SYNTHESE ANNUELLE'!U10="",0,'SYNTHESE ANNUELLE'!U10)</f>
        <v>0</v>
      </c>
      <c r="D45" s="36" t="b">
        <v>0</v>
      </c>
      <c r="E45" s="215">
        <f t="shared" ref="E45" si="3">IF(D45=FALSE,C45,0)</f>
        <v>0</v>
      </c>
      <c r="G45" s="207" t="str">
        <f>IF('SYNTHESE ANNUELLE'!T15="","",'SYNTHESE ANNUELLE'!T15)</f>
        <v>Frais CB + comptes</v>
      </c>
      <c r="H45" s="208">
        <f>IF('SYNTHESE ANNUELLE'!U15="",0,'SYNTHESE ANNUELLE'!U15)</f>
        <v>46.5</v>
      </c>
      <c r="I45" s="36" t="b">
        <v>0</v>
      </c>
      <c r="J45" s="215">
        <f t="shared" si="2"/>
        <v>46.5</v>
      </c>
      <c r="N45" s="57"/>
      <c r="O45" s="72"/>
      <c r="P45" s="54" t="str">
        <f>'JUILLET - SUIVI ENVELOPPES'!T25</f>
        <v>Vacances</v>
      </c>
      <c r="Q45" s="55">
        <f>'JUILLET - SUIVI ENVELOPPES'!U25</f>
        <v>0</v>
      </c>
      <c r="R45" s="73"/>
    </row>
    <row r="46" spans="2:18" ht="11.25" customHeight="1" x14ac:dyDescent="0.2">
      <c r="B46" s="207" t="str">
        <f>IF('SYNTHESE ANNUELLE'!T11="","",'SYNTHESE ANNUELLE'!T11)</f>
        <v/>
      </c>
      <c r="C46" s="208">
        <f>IF('SYNTHESE ANNUELLE'!U11="",0,'SYNTHESE ANNUELLE'!U11)</f>
        <v>0</v>
      </c>
      <c r="D46" s="36" t="b">
        <v>0</v>
      </c>
      <c r="E46" s="215">
        <f>IF(D46=FALSE,C46,0)</f>
        <v>0</v>
      </c>
      <c r="G46" s="207" t="str">
        <f>IF('SYNTHESE ANNUELLE'!T16="","",'SYNTHESE ANNUELLE'!T16)</f>
        <v/>
      </c>
      <c r="H46" s="208">
        <f>IF('SYNTHESE ANNUELLE'!U16="",0,'SYNTHESE ANNUELLE'!U16)</f>
        <v>0</v>
      </c>
      <c r="I46" s="162" t="b">
        <v>0</v>
      </c>
      <c r="J46" s="215">
        <f t="shared" si="2"/>
        <v>0</v>
      </c>
      <c r="N46" s="57"/>
      <c r="O46" s="117"/>
      <c r="P46" s="118"/>
      <c r="Q46" s="118"/>
      <c r="R46" s="119"/>
    </row>
    <row r="47" spans="2:18" ht="11.25" customHeight="1" x14ac:dyDescent="0.2">
      <c r="B47" s="209" t="s">
        <v>112</v>
      </c>
      <c r="C47" s="126">
        <f>SUM(C44:C46)</f>
        <v>0</v>
      </c>
      <c r="G47" s="207" t="str">
        <f>IF('SYNTHESE ANNUELLE'!T17="","",'SYNTHESE ANNUELLE'!T17)</f>
        <v/>
      </c>
      <c r="H47" s="208">
        <f>IF('SYNTHESE ANNUELLE'!U17="",0,'SYNTHESE ANNUELLE'!U17)</f>
        <v>0</v>
      </c>
      <c r="I47" s="36" t="b">
        <v>0</v>
      </c>
      <c r="J47" s="215">
        <f t="shared" si="2"/>
        <v>0</v>
      </c>
    </row>
    <row r="48" spans="2:18" ht="11.25" customHeight="1" x14ac:dyDescent="0.2">
      <c r="B48" s="212" t="s">
        <v>109</v>
      </c>
      <c r="C48" s="213">
        <f>C42+C47</f>
        <v>6446.64</v>
      </c>
      <c r="G48" s="207" t="str">
        <f>IF('SYNTHESE ANNUELLE'!T18="","",'SYNTHESE ANNUELLE'!T18)</f>
        <v/>
      </c>
      <c r="H48" s="208">
        <f>IF('SYNTHESE ANNUELLE'!U18="",0,'SYNTHESE ANNUELLE'!U18)</f>
        <v>0</v>
      </c>
      <c r="I48" s="163" t="b">
        <v>0</v>
      </c>
      <c r="J48" s="215">
        <f t="shared" si="2"/>
        <v>0</v>
      </c>
    </row>
    <row r="49" spans="2:10" ht="11.25" customHeight="1" x14ac:dyDescent="0.2">
      <c r="B49" s="214" t="s">
        <v>9</v>
      </c>
      <c r="C49" s="161">
        <f>SUM(E13:E46)</f>
        <v>6446.64</v>
      </c>
      <c r="G49" s="207" t="str">
        <f>IF('SYNTHESE ANNUELLE'!T19="","",'SYNTHESE ANNUELLE'!T19)</f>
        <v/>
      </c>
      <c r="H49" s="208">
        <f>IF('SYNTHESE ANNUELLE'!U19="",0,'SYNTHESE ANNUELLE'!U19)</f>
        <v>0</v>
      </c>
      <c r="I49" s="36" t="b">
        <v>0</v>
      </c>
      <c r="J49" s="215">
        <f t="shared" si="2"/>
        <v>0</v>
      </c>
    </row>
    <row r="50" spans="2:10" ht="11.25" customHeight="1" x14ac:dyDescent="0.2">
      <c r="G50" s="209" t="s">
        <v>113</v>
      </c>
      <c r="H50" s="160">
        <f>SUM(H44:H49)</f>
        <v>626.5</v>
      </c>
    </row>
    <row r="51" spans="2:10" x14ac:dyDescent="0.2">
      <c r="G51" s="210" t="s">
        <v>114</v>
      </c>
      <c r="H51" s="211">
        <f>H42+H50</f>
        <v>4068.4099999999994</v>
      </c>
      <c r="I51" s="42"/>
    </row>
    <row r="52" spans="2:10" x14ac:dyDescent="0.2">
      <c r="G52" s="210" t="s">
        <v>10</v>
      </c>
      <c r="H52" s="211">
        <f>SUM(J13:J49)</f>
        <v>4068.4099999999994</v>
      </c>
    </row>
    <row r="55" spans="2:10" x14ac:dyDescent="0.2">
      <c r="D55" s="36"/>
      <c r="E55" s="113"/>
    </row>
  </sheetData>
  <sheetProtection password="DC52" sheet="1" objects="1" scenarios="1" pivotTables="0"/>
  <mergeCells count="10">
    <mergeCell ref="P26:Q26"/>
    <mergeCell ref="B43:C43"/>
    <mergeCell ref="G43:H43"/>
    <mergeCell ref="P3:Q3"/>
    <mergeCell ref="B5:C5"/>
    <mergeCell ref="G5:H5"/>
    <mergeCell ref="P5:Q5"/>
    <mergeCell ref="B11:C11"/>
    <mergeCell ref="G11:H11"/>
    <mergeCell ref="L11:M11"/>
  </mergeCells>
  <conditionalFormatting sqref="Q8:Q9">
    <cfRule type="cellIs" dxfId="132" priority="14" operator="lessThan">
      <formula>0</formula>
    </cfRule>
  </conditionalFormatting>
  <conditionalFormatting sqref="Q32:Q45">
    <cfRule type="cellIs" dxfId="131" priority="13" operator="lessThan">
      <formula>0</formula>
    </cfRule>
  </conditionalFormatting>
  <conditionalFormatting sqref="H13">
    <cfRule type="expression" dxfId="130" priority="12">
      <formula>IF(J13=0,TRUE,FALSE)</formula>
    </cfRule>
  </conditionalFormatting>
  <conditionalFormatting sqref="H14:H41">
    <cfRule type="expression" dxfId="129" priority="11">
      <formula>IF(J14=0,TRUE,FALSE)</formula>
    </cfRule>
  </conditionalFormatting>
  <conditionalFormatting sqref="C13:C14">
    <cfRule type="expression" dxfId="128" priority="10">
      <formula>IF(E13=0,TRUE,FALSE)</formula>
    </cfRule>
  </conditionalFormatting>
  <conditionalFormatting sqref="G13">
    <cfRule type="expression" dxfId="127" priority="9">
      <formula>IF(J13=0,TRUE,FALSE)</formula>
    </cfRule>
  </conditionalFormatting>
  <conditionalFormatting sqref="G14:G41">
    <cfRule type="expression" dxfId="126" priority="8">
      <formula>IF(J14=0,TRUE,FALSE)</formula>
    </cfRule>
  </conditionalFormatting>
  <conditionalFormatting sqref="B13:B14">
    <cfRule type="expression" dxfId="125" priority="7">
      <formula>IF(E13=0,TRUE,FALSE)</formula>
    </cfRule>
  </conditionalFormatting>
  <conditionalFormatting sqref="C15:C41">
    <cfRule type="expression" dxfId="124" priority="6">
      <formula>IF(E15=0,TRUE,FALSE)</formula>
    </cfRule>
  </conditionalFormatting>
  <conditionalFormatting sqref="B15:B41">
    <cfRule type="expression" dxfId="123" priority="5">
      <formula>IF(E15=0,TRUE,FALSE)</formula>
    </cfRule>
  </conditionalFormatting>
  <conditionalFormatting sqref="C44:C46">
    <cfRule type="expression" dxfId="122" priority="4">
      <formula>IF(E44=0,TRUE,FALSE)</formula>
    </cfRule>
  </conditionalFormatting>
  <conditionalFormatting sqref="B44:B46">
    <cfRule type="expression" dxfId="121" priority="3">
      <formula>IF(E44=0,TRUE,FALSE)</formula>
    </cfRule>
  </conditionalFormatting>
  <conditionalFormatting sqref="H44:H49">
    <cfRule type="expression" dxfId="120" priority="2">
      <formula>IF(J44=0,TRUE,FALSE)</formula>
    </cfRule>
  </conditionalFormatting>
  <conditionalFormatting sqref="G44:G49">
    <cfRule type="expression" dxfId="119" priority="1">
      <formula>IF(J44=0,TRUE,FALSE)</formula>
    </cfRule>
  </conditionalFormatting>
  <hyperlinks>
    <hyperlink ref="B1" r:id="rId1" xr:uid="{00000000-0004-0000-0E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5" name="Button 1">
              <controlPr defaultSize="0" print="0" autoFill="0" autoPict="0" macro="[0]!OuvrirFormJUILLET.Bouton62_Cliquer">
                <anchor moveWithCells="1" sizeWithCells="1">
                  <from>
                    <xdr:col>11</xdr:col>
                    <xdr:colOff>95250</xdr:colOff>
                    <xdr:row>5</xdr:row>
                    <xdr:rowOff>28575</xdr:rowOff>
                  </from>
                  <to>
                    <xdr:col>12</xdr:col>
                    <xdr:colOff>723900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6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104775</xdr:rowOff>
                  </from>
                  <to>
                    <xdr:col>5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7" name="Check Box 3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104775</xdr:rowOff>
                  </from>
                  <to>
                    <xdr:col>5</xdr:col>
                    <xdr:colOff>85725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8" name="Check Box 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104775</xdr:rowOff>
                  </from>
                  <to>
                    <xdr:col>5</xdr:col>
                    <xdr:colOff>85725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9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104775</xdr:rowOff>
                  </from>
                  <to>
                    <xdr:col>5</xdr:col>
                    <xdr:colOff>85725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10" name="Check Box 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104775</xdr:rowOff>
                  </from>
                  <to>
                    <xdr:col>5</xdr:col>
                    <xdr:colOff>85725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1" name="Check Box 7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104775</xdr:rowOff>
                  </from>
                  <to>
                    <xdr:col>5</xdr:col>
                    <xdr:colOff>85725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2" name="Check Box 8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104775</xdr:rowOff>
                  </from>
                  <to>
                    <xdr:col>5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3" name="Check Box 9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104775</xdr:rowOff>
                  </from>
                  <to>
                    <xdr:col>5</xdr:col>
                    <xdr:colOff>85725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4" name="Check Box 10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104775</xdr:rowOff>
                  </from>
                  <to>
                    <xdr:col>5</xdr:col>
                    <xdr:colOff>85725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5" r:id="rId15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104775</xdr:rowOff>
                  </from>
                  <to>
                    <xdr:col>5</xdr:col>
                    <xdr:colOff>85725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6" r:id="rId16" name="Check Box 12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104775</xdr:rowOff>
                  </from>
                  <to>
                    <xdr:col>5</xdr:col>
                    <xdr:colOff>85725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7" r:id="rId17" name="Check Box 13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104775</xdr:rowOff>
                  </from>
                  <to>
                    <xdr:col>5</xdr:col>
                    <xdr:colOff>85725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8" r:id="rId18" name="Check Box 14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104775</xdr:rowOff>
                  </from>
                  <to>
                    <xdr:col>5</xdr:col>
                    <xdr:colOff>85725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9" r:id="rId19" name="Check Box 15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104775</xdr:rowOff>
                  </from>
                  <to>
                    <xdr:col>5</xdr:col>
                    <xdr:colOff>85725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0" r:id="rId20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104775</xdr:rowOff>
                  </from>
                  <to>
                    <xdr:col>5</xdr:col>
                    <xdr:colOff>85725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1" r:id="rId21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104775</xdr:rowOff>
                  </from>
                  <to>
                    <xdr:col>5</xdr:col>
                    <xdr:colOff>85725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2" r:id="rId22" name="Check Box 18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104775</xdr:rowOff>
                  </from>
                  <to>
                    <xdr:col>5</xdr:col>
                    <xdr:colOff>85725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3" r:id="rId23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104775</xdr:rowOff>
                  </from>
                  <to>
                    <xdr:col>5</xdr:col>
                    <xdr:colOff>85725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4" r:id="rId24" name="Check Box 20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104775</xdr:rowOff>
                  </from>
                  <to>
                    <xdr:col>5</xdr:col>
                    <xdr:colOff>85725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5" r:id="rId25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104775</xdr:rowOff>
                  </from>
                  <to>
                    <xdr:col>5</xdr:col>
                    <xdr:colOff>85725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6" r:id="rId26" name="Check Box 22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104775</xdr:rowOff>
                  </from>
                  <to>
                    <xdr:col>5</xdr:col>
                    <xdr:colOff>85725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7" r:id="rId27" name="Check Box 23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104775</xdr:rowOff>
                  </from>
                  <to>
                    <xdr:col>5</xdr:col>
                    <xdr:colOff>85725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8" r:id="rId28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104775</xdr:rowOff>
                  </from>
                  <to>
                    <xdr:col>5</xdr:col>
                    <xdr:colOff>85725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9" r:id="rId29" name="Check Box 25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104775</xdr:rowOff>
                  </from>
                  <to>
                    <xdr:col>5</xdr:col>
                    <xdr:colOff>85725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0" r:id="rId30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104775</xdr:rowOff>
                  </from>
                  <to>
                    <xdr:col>5</xdr:col>
                    <xdr:colOff>85725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1" r:id="rId31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104775</xdr:rowOff>
                  </from>
                  <to>
                    <xdr:col>5</xdr:col>
                    <xdr:colOff>85725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2" r:id="rId32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104775</xdr:rowOff>
                  </from>
                  <to>
                    <xdr:col>5</xdr:col>
                    <xdr:colOff>85725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3" r:id="rId33" name="Check Box 29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104775</xdr:rowOff>
                  </from>
                  <to>
                    <xdr:col>5</xdr:col>
                    <xdr:colOff>85725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4" r:id="rId34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104775</xdr:rowOff>
                  </from>
                  <to>
                    <xdr:col>5</xdr:col>
                    <xdr:colOff>85725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5" r:id="rId35" name="Check Box 31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114300</xdr:rowOff>
                  </from>
                  <to>
                    <xdr:col>10</xdr:col>
                    <xdr:colOff>85725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6" r:id="rId36" name="Check Box 32">
              <controlPr defaultSize="0" autoFill="0" autoLine="0" autoPict="0">
                <anchor moveWithCells="1"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10</xdr:col>
                    <xdr:colOff>85725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7" r:id="rId37" name="Check Box 33">
              <controlPr defaultSize="0" autoFill="0" autoLine="0" autoPict="0">
                <anchor moveWithCells="1">
                  <from>
                    <xdr:col>8</xdr:col>
                    <xdr:colOff>0</xdr:colOff>
                    <xdr:row>13</xdr:row>
                    <xdr:rowOff>114300</xdr:rowOff>
                  </from>
                  <to>
                    <xdr:col>10</xdr:col>
                    <xdr:colOff>85725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8" r:id="rId38" name="Check Box 34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114300</xdr:rowOff>
                  </from>
                  <to>
                    <xdr:col>10</xdr:col>
                    <xdr:colOff>85725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9" r:id="rId39" name="Check Box 35">
              <controlPr defaultSize="0" autoFill="0" autoLine="0" autoPict="0">
                <anchor moveWithCells="1">
                  <from>
                    <xdr:col>8</xdr:col>
                    <xdr:colOff>0</xdr:colOff>
                    <xdr:row>15</xdr:row>
                    <xdr:rowOff>114300</xdr:rowOff>
                  </from>
                  <to>
                    <xdr:col>10</xdr:col>
                    <xdr:colOff>85725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0" r:id="rId40" name="Check Box 36">
              <controlPr defaultSize="0" autoFill="0" autoLine="0" autoPict="0">
                <anchor moveWithCells="1">
                  <from>
                    <xdr:col>8</xdr:col>
                    <xdr:colOff>0</xdr:colOff>
                    <xdr:row>16</xdr:row>
                    <xdr:rowOff>114300</xdr:rowOff>
                  </from>
                  <to>
                    <xdr:col>10</xdr:col>
                    <xdr:colOff>85725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1" r:id="rId41" name="Check Box 37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114300</xdr:rowOff>
                  </from>
                  <to>
                    <xdr:col>10</xdr:col>
                    <xdr:colOff>85725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2" r:id="rId42" name="Check Box 38">
              <controlPr defaultSize="0" autoFill="0" autoLine="0" autoPict="0">
                <anchor moveWithCells="1">
                  <from>
                    <xdr:col>8</xdr:col>
                    <xdr:colOff>0</xdr:colOff>
                    <xdr:row>18</xdr:row>
                    <xdr:rowOff>114300</xdr:rowOff>
                  </from>
                  <to>
                    <xdr:col>10</xdr:col>
                    <xdr:colOff>85725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3" r:id="rId43" name="Check Box 39">
              <controlPr defaultSize="0" autoFill="0" autoLine="0" autoPict="0">
                <anchor moveWithCells="1">
                  <from>
                    <xdr:col>8</xdr:col>
                    <xdr:colOff>0</xdr:colOff>
                    <xdr:row>19</xdr:row>
                    <xdr:rowOff>114300</xdr:rowOff>
                  </from>
                  <to>
                    <xdr:col>10</xdr:col>
                    <xdr:colOff>85725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4" r:id="rId44" name="Check Box 40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114300</xdr:rowOff>
                  </from>
                  <to>
                    <xdr:col>10</xdr:col>
                    <xdr:colOff>85725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5" r:id="rId45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21</xdr:row>
                    <xdr:rowOff>114300</xdr:rowOff>
                  </from>
                  <to>
                    <xdr:col>10</xdr:col>
                    <xdr:colOff>85725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6" r:id="rId46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114300</xdr:rowOff>
                  </from>
                  <to>
                    <xdr:col>10</xdr:col>
                    <xdr:colOff>85725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7" r:id="rId47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23</xdr:row>
                    <xdr:rowOff>114300</xdr:rowOff>
                  </from>
                  <to>
                    <xdr:col>10</xdr:col>
                    <xdr:colOff>85725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8" r:id="rId48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24</xdr:row>
                    <xdr:rowOff>114300</xdr:rowOff>
                  </from>
                  <to>
                    <xdr:col>10</xdr:col>
                    <xdr:colOff>85725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9" r:id="rId49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25</xdr:row>
                    <xdr:rowOff>114300</xdr:rowOff>
                  </from>
                  <to>
                    <xdr:col>10</xdr:col>
                    <xdr:colOff>85725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0" r:id="rId50" name="Check Box 46">
              <controlPr defaultSize="0" autoFill="0" autoLine="0" autoPict="0">
                <anchor moveWithCells="1">
                  <from>
                    <xdr:col>8</xdr:col>
                    <xdr:colOff>0</xdr:colOff>
                    <xdr:row>26</xdr:row>
                    <xdr:rowOff>114300</xdr:rowOff>
                  </from>
                  <to>
                    <xdr:col>10</xdr:col>
                    <xdr:colOff>85725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1" r:id="rId51" name="Check Box 47">
              <controlPr defaultSize="0" autoFill="0" autoLine="0" autoPict="0">
                <anchor moveWithCells="1">
                  <from>
                    <xdr:col>8</xdr:col>
                    <xdr:colOff>0</xdr:colOff>
                    <xdr:row>27</xdr:row>
                    <xdr:rowOff>114300</xdr:rowOff>
                  </from>
                  <to>
                    <xdr:col>10</xdr:col>
                    <xdr:colOff>85725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2" r:id="rId52" name="Check Box 48">
              <controlPr defaultSize="0" autoFill="0" autoLine="0" autoPict="0">
                <anchor moveWithCells="1">
                  <from>
                    <xdr:col>8</xdr:col>
                    <xdr:colOff>0</xdr:colOff>
                    <xdr:row>28</xdr:row>
                    <xdr:rowOff>114300</xdr:rowOff>
                  </from>
                  <to>
                    <xdr:col>10</xdr:col>
                    <xdr:colOff>85725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3" r:id="rId53" name="Check Box 49">
              <controlPr defaultSize="0" autoFill="0" autoLine="0" autoPict="0">
                <anchor moveWithCells="1">
                  <from>
                    <xdr:col>8</xdr:col>
                    <xdr:colOff>0</xdr:colOff>
                    <xdr:row>29</xdr:row>
                    <xdr:rowOff>114300</xdr:rowOff>
                  </from>
                  <to>
                    <xdr:col>10</xdr:col>
                    <xdr:colOff>85725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4" r:id="rId54" name="Check Box 50">
              <controlPr defaultSize="0" autoFill="0" autoLine="0" autoPict="0">
                <anchor moveWithCells="1">
                  <from>
                    <xdr:col>8</xdr:col>
                    <xdr:colOff>0</xdr:colOff>
                    <xdr:row>30</xdr:row>
                    <xdr:rowOff>114300</xdr:rowOff>
                  </from>
                  <to>
                    <xdr:col>10</xdr:col>
                    <xdr:colOff>85725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5" r:id="rId55" name="Check Box 5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114300</xdr:rowOff>
                  </from>
                  <to>
                    <xdr:col>10</xdr:col>
                    <xdr:colOff>85725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6" r:id="rId56" name="Check Box 5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114300</xdr:rowOff>
                  </from>
                  <to>
                    <xdr:col>10</xdr:col>
                    <xdr:colOff>85725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7" r:id="rId57" name="Check Box 5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114300</xdr:rowOff>
                  </from>
                  <to>
                    <xdr:col>10</xdr:col>
                    <xdr:colOff>85725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8" r:id="rId58" name="Check Box 54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114300</xdr:rowOff>
                  </from>
                  <to>
                    <xdr:col>10</xdr:col>
                    <xdr:colOff>85725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9" r:id="rId59" name="Check Box 55">
              <controlPr defaultSize="0" autoFill="0" autoLine="0" autoPict="0">
                <anchor moveWithCells="1">
                  <from>
                    <xdr:col>8</xdr:col>
                    <xdr:colOff>0</xdr:colOff>
                    <xdr:row>35</xdr:row>
                    <xdr:rowOff>114300</xdr:rowOff>
                  </from>
                  <to>
                    <xdr:col>10</xdr:col>
                    <xdr:colOff>85725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0" r:id="rId60" name="Check Box 56">
              <controlPr defaultSize="0" autoFill="0" autoLine="0" autoPict="0">
                <anchor moveWithCells="1">
                  <from>
                    <xdr:col>8</xdr:col>
                    <xdr:colOff>0</xdr:colOff>
                    <xdr:row>36</xdr:row>
                    <xdr:rowOff>114300</xdr:rowOff>
                  </from>
                  <to>
                    <xdr:col>10</xdr:col>
                    <xdr:colOff>85725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1" r:id="rId61" name="Check Box 57">
              <controlPr defaultSize="0" autoFill="0" autoLine="0" autoPict="0">
                <anchor moveWithCells="1">
                  <from>
                    <xdr:col>8</xdr:col>
                    <xdr:colOff>0</xdr:colOff>
                    <xdr:row>37</xdr:row>
                    <xdr:rowOff>114300</xdr:rowOff>
                  </from>
                  <to>
                    <xdr:col>10</xdr:col>
                    <xdr:colOff>85725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2" r:id="rId62" name="Check Box 58">
              <controlPr defaultSize="0" autoFill="0" autoLine="0" autoPict="0">
                <anchor moveWithCells="1">
                  <from>
                    <xdr:col>8</xdr:col>
                    <xdr:colOff>0</xdr:colOff>
                    <xdr:row>38</xdr:row>
                    <xdr:rowOff>114300</xdr:rowOff>
                  </from>
                  <to>
                    <xdr:col>10</xdr:col>
                    <xdr:colOff>85725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3" r:id="rId63" name="Check Box 59">
              <controlPr defaultSize="0" autoFill="0" autoLine="0" autoPict="0">
                <anchor moveWithCells="1">
                  <from>
                    <xdr:col>8</xdr:col>
                    <xdr:colOff>0</xdr:colOff>
                    <xdr:row>39</xdr:row>
                    <xdr:rowOff>114300</xdr:rowOff>
                  </from>
                  <to>
                    <xdr:col>10</xdr:col>
                    <xdr:colOff>85725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4" r:id="rId64" name="Check Box 60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104775</xdr:rowOff>
                  </from>
                  <to>
                    <xdr:col>5</xdr:col>
                    <xdr:colOff>85725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5" r:id="rId65" name="Check Box 61">
              <controlPr defaultSize="0" autoFill="0" autoLine="0" autoPict="0">
                <anchor moveWithCells="1">
                  <from>
                    <xdr:col>3</xdr:col>
                    <xdr:colOff>0</xdr:colOff>
                    <xdr:row>43</xdr:row>
                    <xdr:rowOff>104775</xdr:rowOff>
                  </from>
                  <to>
                    <xdr:col>5</xdr:col>
                    <xdr:colOff>85725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6" r:id="rId66" name="Check Box 62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7" r:id="rId67" name="Check Box 63">
              <controlPr defaultSize="0" autoFill="0" autoLine="0" autoPict="0">
                <anchor moveWithCells="1">
                  <from>
                    <xdr:col>8</xdr:col>
                    <xdr:colOff>0</xdr:colOff>
                    <xdr:row>42</xdr:row>
                    <xdr:rowOff>114300</xdr:rowOff>
                  </from>
                  <to>
                    <xdr:col>10</xdr:col>
                    <xdr:colOff>85725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8" r:id="rId68" name="Check Box 64">
              <controlPr defaultSize="0" autoFill="0" autoLine="0" autoPict="0">
                <anchor moveWithCells="1">
                  <from>
                    <xdr:col>8</xdr:col>
                    <xdr:colOff>0</xdr:colOff>
                    <xdr:row>43</xdr:row>
                    <xdr:rowOff>114300</xdr:rowOff>
                  </from>
                  <to>
                    <xdr:col>10</xdr:col>
                    <xdr:colOff>85725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9" r:id="rId69" name="Check Box 65">
              <controlPr defaultSize="0" autoFill="0" autoLine="0" autoPict="0">
                <anchor moveWithCells="1">
                  <from>
                    <xdr:col>8</xdr:col>
                    <xdr:colOff>0</xdr:colOff>
                    <xdr:row>44</xdr:row>
                    <xdr:rowOff>114300</xdr:rowOff>
                  </from>
                  <to>
                    <xdr:col>10</xdr:col>
                    <xdr:colOff>85725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0" r:id="rId70" name="Check Box 66">
              <controlPr defaultSize="0" autoFill="0" autoLine="0" autoPict="0">
                <anchor moveWithCells="1">
                  <from>
                    <xdr:col>8</xdr:col>
                    <xdr:colOff>0</xdr:colOff>
                    <xdr:row>45</xdr:row>
                    <xdr:rowOff>114300</xdr:rowOff>
                  </from>
                  <to>
                    <xdr:col>10</xdr:col>
                    <xdr:colOff>85725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1" r:id="rId71" name="Check Box 67">
              <controlPr defaultSize="0" autoFill="0" autoLine="0" autoPict="0">
                <anchor moveWithCells="1">
                  <from>
                    <xdr:col>8</xdr:col>
                    <xdr:colOff>0</xdr:colOff>
                    <xdr:row>46</xdr:row>
                    <xdr:rowOff>114300</xdr:rowOff>
                  </from>
                  <to>
                    <xdr:col>10</xdr:col>
                    <xdr:colOff>85725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2" r:id="rId72" name="Check Box 68">
              <controlPr defaultSize="0" autoFill="0" autoLine="0" autoPict="0">
                <anchor moveWithCells="1">
                  <from>
                    <xdr:col>8</xdr:col>
                    <xdr:colOff>0</xdr:colOff>
                    <xdr:row>47</xdr:row>
                    <xdr:rowOff>114300</xdr:rowOff>
                  </from>
                  <to>
                    <xdr:col>10</xdr:col>
                    <xdr:colOff>85725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3" r:id="rId73" name="Check Box 69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20">
    <tabColor theme="6" tint="0.39997558519241921"/>
  </sheetPr>
  <dimension ref="B1:U130"/>
  <sheetViews>
    <sheetView showGridLines="0" zoomScale="90" zoomScaleNormal="90" workbookViewId="0">
      <pane ySplit="4" topLeftCell="A5" activePane="bottomLeft" state="frozen"/>
      <selection activeCell="V23" sqref="V23"/>
      <selection pane="bottomLeft" activeCell="E17" sqref="E17"/>
    </sheetView>
  </sheetViews>
  <sheetFormatPr baseColWidth="10" defaultColWidth="11.42578125" defaultRowHeight="15" customHeight="1" x14ac:dyDescent="0.2"/>
  <cols>
    <col min="1" max="1" width="5" style="11" customWidth="1"/>
    <col min="2" max="2" width="11.42578125" style="11"/>
    <col min="3" max="3" width="11.42578125" style="28"/>
    <col min="4" max="4" width="28.42578125" style="11" customWidth="1"/>
    <col min="5" max="5" width="17.85546875" style="14" customWidth="1"/>
    <col min="6" max="6" width="10" style="29" hidden="1" customWidth="1"/>
    <col min="7" max="7" width="16.140625" style="11" customWidth="1"/>
    <col min="8" max="8" width="3.85546875" style="11" customWidth="1"/>
    <col min="9" max="9" width="6.7109375" style="11" customWidth="1"/>
    <col min="10" max="10" width="21" style="11" hidden="1" customWidth="1"/>
    <col min="11" max="11" width="18.7109375" style="11" hidden="1" customWidth="1"/>
    <col min="12" max="12" width="15.85546875" style="11" hidden="1" customWidth="1"/>
    <col min="13" max="15" width="11.42578125" style="11" hidden="1" customWidth="1"/>
    <col min="16" max="16" width="16.140625" style="11" hidden="1" customWidth="1"/>
    <col min="17" max="17" width="47" style="11" customWidth="1"/>
    <col min="18" max="18" width="16.42578125" style="29" customWidth="1"/>
    <col min="19" max="19" width="16.85546875" style="11" customWidth="1"/>
    <col min="20" max="21" width="11.42578125" style="11" hidden="1" customWidth="1"/>
    <col min="22" max="23" width="11.42578125" style="11" customWidth="1"/>
    <col min="24" max="16384" width="11.42578125" style="11"/>
  </cols>
  <sheetData>
    <row r="1" spans="2:21" ht="15" customHeight="1" x14ac:dyDescent="0.2">
      <c r="B1" s="145"/>
      <c r="H1" s="146" t="s">
        <v>64</v>
      </c>
    </row>
    <row r="2" spans="2:21" ht="36" customHeight="1" x14ac:dyDescent="0.2">
      <c r="B2" s="313" t="s">
        <v>142</v>
      </c>
      <c r="C2" s="314"/>
      <c r="D2" s="314"/>
      <c r="E2" s="314"/>
      <c r="F2" s="314"/>
      <c r="G2" s="314"/>
      <c r="H2" s="315"/>
      <c r="Q2" s="313" t="s">
        <v>143</v>
      </c>
      <c r="R2" s="318"/>
    </row>
    <row r="3" spans="2:21" ht="12.75" x14ac:dyDescent="0.2"/>
    <row r="4" spans="2:21" ht="15" customHeight="1" x14ac:dyDescent="0.25">
      <c r="B4" s="132" t="s">
        <v>23</v>
      </c>
      <c r="C4" s="133" t="s">
        <v>29</v>
      </c>
      <c r="D4" s="132" t="s">
        <v>1</v>
      </c>
      <c r="E4" s="134" t="s">
        <v>16</v>
      </c>
      <c r="F4" s="140" t="s">
        <v>2</v>
      </c>
      <c r="G4" s="56" t="s">
        <v>35</v>
      </c>
      <c r="H4" s="56" t="s">
        <v>31</v>
      </c>
      <c r="I4" s="32"/>
      <c r="J4" s="30" t="s">
        <v>31</v>
      </c>
      <c r="K4" s="31" t="s">
        <v>33</v>
      </c>
    </row>
    <row r="5" spans="2:21" x14ac:dyDescent="0.25">
      <c r="B5" s="23"/>
      <c r="C5" s="40"/>
      <c r="D5" s="23"/>
      <c r="E5" s="234"/>
      <c r="F5" s="196" t="str">
        <f t="shared" ref="F5:F68" si="0">IF(E5="","",E5+0)</f>
        <v/>
      </c>
      <c r="G5" s="48" t="str">
        <f>F5</f>
        <v/>
      </c>
      <c r="H5" s="135" t="b">
        <v>0</v>
      </c>
      <c r="I5" s="36"/>
      <c r="J5" s="32"/>
      <c r="K5" s="32"/>
      <c r="L5"/>
    </row>
    <row r="6" spans="2:21" x14ac:dyDescent="0.25">
      <c r="B6" s="23"/>
      <c r="C6" s="40"/>
      <c r="D6" s="23"/>
      <c r="E6" s="234"/>
      <c r="F6" s="196" t="str">
        <f t="shared" si="0"/>
        <v/>
      </c>
      <c r="G6" s="49" t="str">
        <f t="shared" ref="G6:G19" si="1">IF(E6="","",G5+E6)</f>
        <v/>
      </c>
      <c r="H6" s="135" t="b">
        <v>0</v>
      </c>
      <c r="I6" s="36"/>
      <c r="J6" s="30" t="s">
        <v>32</v>
      </c>
      <c r="K6" s="31" t="s">
        <v>30</v>
      </c>
      <c r="L6"/>
    </row>
    <row r="7" spans="2:21" x14ac:dyDescent="0.25">
      <c r="B7" s="23"/>
      <c r="C7" s="40"/>
      <c r="D7" s="23"/>
      <c r="E7" s="234"/>
      <c r="F7" s="196" t="str">
        <f t="shared" si="0"/>
        <v/>
      </c>
      <c r="G7" s="49" t="str">
        <f t="shared" si="1"/>
        <v/>
      </c>
      <c r="H7" s="135" t="b">
        <v>0</v>
      </c>
      <c r="I7" s="36"/>
      <c r="J7" s="39" t="s">
        <v>26</v>
      </c>
      <c r="K7" s="342">
        <v>0</v>
      </c>
      <c r="L7"/>
    </row>
    <row r="8" spans="2:21" ht="15" customHeight="1" x14ac:dyDescent="0.25">
      <c r="B8" s="23"/>
      <c r="C8" s="40"/>
      <c r="D8" s="23"/>
      <c r="E8" s="234"/>
      <c r="F8" s="196" t="str">
        <f t="shared" si="0"/>
        <v/>
      </c>
      <c r="G8" s="49" t="str">
        <f t="shared" si="1"/>
        <v/>
      </c>
      <c r="H8" s="135" t="b">
        <v>0</v>
      </c>
      <c r="I8" s="36"/>
      <c r="J8" s="39" t="s">
        <v>27</v>
      </c>
      <c r="K8" s="342">
        <v>0</v>
      </c>
      <c r="L8"/>
      <c r="S8" s="31"/>
    </row>
    <row r="9" spans="2:21" ht="15" customHeight="1" x14ac:dyDescent="0.25">
      <c r="B9" s="23"/>
      <c r="C9" s="40"/>
      <c r="D9" s="23"/>
      <c r="E9" s="234"/>
      <c r="F9" s="196" t="str">
        <f t="shared" si="0"/>
        <v/>
      </c>
      <c r="G9" s="49" t="str">
        <f t="shared" si="1"/>
        <v/>
      </c>
      <c r="H9" s="135" t="b">
        <v>0</v>
      </c>
      <c r="I9" s="36"/>
      <c r="J9"/>
      <c r="K9"/>
      <c r="L9"/>
      <c r="N9" s="316" t="s">
        <v>24</v>
      </c>
      <c r="O9" s="317"/>
      <c r="Q9" s="316" t="s">
        <v>25</v>
      </c>
      <c r="R9" s="317"/>
      <c r="S9" s="31"/>
      <c r="T9" s="316" t="s">
        <v>17</v>
      </c>
      <c r="U9" s="317"/>
    </row>
    <row r="10" spans="2:21" ht="15" customHeight="1" x14ac:dyDescent="0.25">
      <c r="B10" s="23"/>
      <c r="C10" s="40"/>
      <c r="D10" s="23"/>
      <c r="E10" s="234"/>
      <c r="F10" s="196" t="str">
        <f t="shared" si="0"/>
        <v/>
      </c>
      <c r="G10" s="49" t="str">
        <f t="shared" si="1"/>
        <v/>
      </c>
      <c r="H10" s="135" t="b">
        <v>0</v>
      </c>
      <c r="I10" s="36"/>
      <c r="J10"/>
      <c r="K10"/>
      <c r="L10" s="31"/>
      <c r="S10" s="31"/>
    </row>
    <row r="11" spans="2:21" x14ac:dyDescent="0.25">
      <c r="B11" s="23"/>
      <c r="C11" s="40"/>
      <c r="D11" s="23"/>
      <c r="E11" s="234"/>
      <c r="F11" s="196" t="str">
        <f t="shared" si="0"/>
        <v/>
      </c>
      <c r="G11" s="49" t="str">
        <f t="shared" si="1"/>
        <v/>
      </c>
      <c r="H11" s="135" t="b">
        <v>0</v>
      </c>
      <c r="I11" s="36"/>
      <c r="J11"/>
      <c r="K11"/>
      <c r="L11" s="31"/>
      <c r="N11" s="216" t="str">
        <f>JUILLET!P10</f>
        <v>Enveloppe</v>
      </c>
      <c r="O11" s="217" t="str">
        <f>JUILLET!Q10</f>
        <v>Montant</v>
      </c>
      <c r="Q11" s="338" t="s">
        <v>51</v>
      </c>
      <c r="R11" s="338" t="s">
        <v>30</v>
      </c>
      <c r="S11" s="31"/>
      <c r="T11" s="216" t="str">
        <f>JUILLET!P10</f>
        <v>Enveloppe</v>
      </c>
      <c r="U11" s="41" t="s">
        <v>28</v>
      </c>
    </row>
    <row r="12" spans="2:21" x14ac:dyDescent="0.25">
      <c r="B12" s="23"/>
      <c r="C12" s="40"/>
      <c r="D12" s="23"/>
      <c r="E12" s="234"/>
      <c r="F12" s="196" t="str">
        <f t="shared" si="0"/>
        <v/>
      </c>
      <c r="G12" s="49" t="str">
        <f t="shared" si="1"/>
        <v/>
      </c>
      <c r="H12" s="135" t="b">
        <v>0</v>
      </c>
      <c r="I12" s="36"/>
      <c r="J12"/>
      <c r="K12"/>
      <c r="L12" s="31"/>
      <c r="N12" s="50" t="str">
        <f>JUILLET!P11</f>
        <v>Alimentation</v>
      </c>
      <c r="O12" s="51">
        <f>JUILLET!Q11</f>
        <v>800</v>
      </c>
      <c r="Q12" s="339" t="s">
        <v>26</v>
      </c>
      <c r="R12" s="340">
        <v>0</v>
      </c>
      <c r="S12" s="31"/>
      <c r="T12" s="50" t="str">
        <f>JUILLET!P11</f>
        <v>Alimentation</v>
      </c>
      <c r="U12" s="51">
        <f t="shared" ref="U12:U25" si="2">IF(COUNTIF($Q$10:$Q$130,T12)=0,O12,O12-VLOOKUP(N12,$Q$11:$R$130,2,0))</f>
        <v>800</v>
      </c>
    </row>
    <row r="13" spans="2:21" x14ac:dyDescent="0.25">
      <c r="B13" s="23"/>
      <c r="C13" s="40"/>
      <c r="D13" s="23"/>
      <c r="E13" s="234"/>
      <c r="F13" s="196" t="str">
        <f t="shared" si="0"/>
        <v/>
      </c>
      <c r="G13" s="49" t="str">
        <f t="shared" si="1"/>
        <v/>
      </c>
      <c r="H13" s="135" t="b">
        <v>0</v>
      </c>
      <c r="I13" s="36"/>
      <c r="J13"/>
      <c r="K13"/>
      <c r="L13" s="31"/>
      <c r="N13" s="52" t="str">
        <f>JUILLET!P12</f>
        <v>Garderie</v>
      </c>
      <c r="O13" s="53">
        <f>JUILLET!Q12</f>
        <v>60</v>
      </c>
      <c r="Q13" s="341" t="s">
        <v>26</v>
      </c>
      <c r="R13" s="340">
        <v>0</v>
      </c>
      <c r="S13" s="31"/>
      <c r="T13" s="52" t="str">
        <f>JUILLET!P12</f>
        <v>Garderie</v>
      </c>
      <c r="U13" s="51">
        <f t="shared" si="2"/>
        <v>60</v>
      </c>
    </row>
    <row r="14" spans="2:21" x14ac:dyDescent="0.25">
      <c r="B14" s="23"/>
      <c r="C14" s="40"/>
      <c r="D14" s="23"/>
      <c r="E14" s="234"/>
      <c r="F14" s="196" t="str">
        <f t="shared" si="0"/>
        <v/>
      </c>
      <c r="G14" s="49" t="str">
        <f t="shared" si="1"/>
        <v/>
      </c>
      <c r="H14" s="135" t="b">
        <v>0</v>
      </c>
      <c r="I14" s="36"/>
      <c r="J14"/>
      <c r="K14"/>
      <c r="L14" s="31"/>
      <c r="N14" s="52" t="str">
        <f>JUILLET!P13</f>
        <v>Cantine</v>
      </c>
      <c r="O14" s="53">
        <f>JUILLET!Q13</f>
        <v>180</v>
      </c>
      <c r="Q14" s="339" t="s">
        <v>27</v>
      </c>
      <c r="R14" s="340">
        <v>0</v>
      </c>
      <c r="S14" s="31"/>
      <c r="T14" s="52" t="str">
        <f>JUILLET!P13</f>
        <v>Cantine</v>
      </c>
      <c r="U14" s="51">
        <f t="shared" si="2"/>
        <v>180</v>
      </c>
    </row>
    <row r="15" spans="2:21" ht="15" customHeight="1" x14ac:dyDescent="0.25">
      <c r="B15" s="23"/>
      <c r="C15" s="40"/>
      <c r="D15" s="23"/>
      <c r="E15" s="234"/>
      <c r="F15" s="196" t="str">
        <f t="shared" si="0"/>
        <v/>
      </c>
      <c r="G15" s="49" t="str">
        <f t="shared" si="1"/>
        <v/>
      </c>
      <c r="H15" s="135" t="b">
        <v>0</v>
      </c>
      <c r="I15" s="36"/>
      <c r="J15"/>
      <c r="K15"/>
      <c r="L15" s="31"/>
      <c r="N15" s="52" t="str">
        <f>JUILLET!P14</f>
        <v>Centre aéré</v>
      </c>
      <c r="O15" s="53">
        <f>JUILLET!Q14</f>
        <v>230</v>
      </c>
      <c r="Q15"/>
      <c r="R15"/>
      <c r="S15" s="31"/>
      <c r="T15" s="52" t="str">
        <f>JUILLET!P14</f>
        <v>Centre aéré</v>
      </c>
      <c r="U15" s="51">
        <f t="shared" si="2"/>
        <v>230</v>
      </c>
    </row>
    <row r="16" spans="2:21" ht="15" customHeight="1" x14ac:dyDescent="0.25">
      <c r="B16" s="23"/>
      <c r="C16" s="40"/>
      <c r="D16" s="23"/>
      <c r="E16" s="234"/>
      <c r="F16" s="196" t="str">
        <f t="shared" si="0"/>
        <v/>
      </c>
      <c r="G16" s="49" t="str">
        <f t="shared" si="1"/>
        <v/>
      </c>
      <c r="H16" s="135" t="b">
        <v>0</v>
      </c>
      <c r="I16" s="36"/>
      <c r="J16"/>
      <c r="K16"/>
      <c r="L16" s="31"/>
      <c r="N16" s="52" t="str">
        <f>JUILLET!P15</f>
        <v>Voiture</v>
      </c>
      <c r="O16" s="53">
        <f>JUILLET!Q15</f>
        <v>100</v>
      </c>
      <c r="Q16"/>
      <c r="R16"/>
      <c r="S16" s="31"/>
      <c r="T16" s="52" t="str">
        <f>JUILLET!P15</f>
        <v>Voiture</v>
      </c>
      <c r="U16" s="51">
        <f t="shared" si="2"/>
        <v>100</v>
      </c>
    </row>
    <row r="17" spans="2:21" ht="15" customHeight="1" x14ac:dyDescent="0.25">
      <c r="B17" s="23"/>
      <c r="C17" s="40"/>
      <c r="D17" s="23"/>
      <c r="E17" s="234"/>
      <c r="F17" s="196" t="str">
        <f t="shared" si="0"/>
        <v/>
      </c>
      <c r="G17" s="49" t="str">
        <f t="shared" si="1"/>
        <v/>
      </c>
      <c r="H17" s="135" t="b">
        <v>0</v>
      </c>
      <c r="I17" s="36"/>
      <c r="J17"/>
      <c r="K17"/>
      <c r="L17" s="31"/>
      <c r="N17" s="52" t="str">
        <f>JUILLET!P16</f>
        <v>Retrait</v>
      </c>
      <c r="O17" s="53">
        <f>JUILLET!Q16</f>
        <v>300</v>
      </c>
      <c r="Q17"/>
      <c r="R17"/>
      <c r="S17" s="31"/>
      <c r="T17" s="52" t="str">
        <f>JUILLET!P16</f>
        <v>Retrait</v>
      </c>
      <c r="U17" s="51">
        <f t="shared" si="2"/>
        <v>300</v>
      </c>
    </row>
    <row r="18" spans="2:21" ht="15" customHeight="1" x14ac:dyDescent="0.25">
      <c r="B18" s="23"/>
      <c r="C18" s="40"/>
      <c r="D18" s="23"/>
      <c r="E18" s="234"/>
      <c r="F18" s="196" t="str">
        <f t="shared" si="0"/>
        <v/>
      </c>
      <c r="G18" s="49" t="str">
        <f t="shared" si="1"/>
        <v/>
      </c>
      <c r="H18" s="135" t="b">
        <v>0</v>
      </c>
      <c r="I18" s="36"/>
      <c r="J18"/>
      <c r="K18"/>
      <c r="L18" s="31"/>
      <c r="N18" s="52" t="str">
        <f>JUILLET!P17</f>
        <v>Santé</v>
      </c>
      <c r="O18" s="53">
        <f>JUILLET!Q17</f>
        <v>200</v>
      </c>
      <c r="Q18"/>
      <c r="R18"/>
      <c r="S18" s="31"/>
      <c r="T18" s="52" t="str">
        <f>JUILLET!P17</f>
        <v>Santé</v>
      </c>
      <c r="U18" s="51">
        <f t="shared" si="2"/>
        <v>200</v>
      </c>
    </row>
    <row r="19" spans="2:21" ht="15" customHeight="1" x14ac:dyDescent="0.25">
      <c r="B19" s="23"/>
      <c r="C19" s="40"/>
      <c r="D19" s="23"/>
      <c r="E19" s="234"/>
      <c r="F19" s="196" t="str">
        <f t="shared" si="0"/>
        <v/>
      </c>
      <c r="G19" s="49" t="str">
        <f t="shared" si="1"/>
        <v/>
      </c>
      <c r="H19" s="135" t="b">
        <v>0</v>
      </c>
      <c r="I19" s="36"/>
      <c r="J19"/>
      <c r="K19"/>
      <c r="L19" s="31"/>
      <c r="N19" s="52" t="str">
        <f>JUILLET!P18</f>
        <v>Beauté</v>
      </c>
      <c r="O19" s="53">
        <f>JUILLET!Q18</f>
        <v>150</v>
      </c>
      <c r="Q19"/>
      <c r="R19"/>
      <c r="S19" s="31"/>
      <c r="T19" s="52" t="str">
        <f>JUILLET!P18</f>
        <v>Beauté</v>
      </c>
      <c r="U19" s="51">
        <f t="shared" si="2"/>
        <v>150</v>
      </c>
    </row>
    <row r="20" spans="2:21" ht="15" customHeight="1" x14ac:dyDescent="0.25">
      <c r="B20" s="23"/>
      <c r="C20" s="40"/>
      <c r="D20" s="23"/>
      <c r="E20" s="234"/>
      <c r="F20" s="196" t="str">
        <f t="shared" si="0"/>
        <v/>
      </c>
      <c r="G20" s="49" t="str">
        <f t="shared" ref="G20:G81" si="3">IF(E20="","",G19+E20)</f>
        <v/>
      </c>
      <c r="H20" s="135" t="b">
        <v>0</v>
      </c>
      <c r="I20" s="36"/>
      <c r="J20"/>
      <c r="K20"/>
      <c r="L20" s="31"/>
      <c r="N20" s="52" t="str">
        <f>JUILLET!P19</f>
        <v>Fêtes</v>
      </c>
      <c r="O20" s="53">
        <f>JUILLET!Q19</f>
        <v>100</v>
      </c>
      <c r="Q20"/>
      <c r="R20"/>
      <c r="S20" s="31"/>
      <c r="T20" s="52" t="str">
        <f>JUILLET!P19</f>
        <v>Fêtes</v>
      </c>
      <c r="U20" s="51">
        <f t="shared" si="2"/>
        <v>100</v>
      </c>
    </row>
    <row r="21" spans="2:21" ht="15" customHeight="1" x14ac:dyDescent="0.25">
      <c r="B21" s="23"/>
      <c r="C21" s="40"/>
      <c r="D21" s="23"/>
      <c r="E21" s="234"/>
      <c r="F21" s="196" t="str">
        <f t="shared" si="0"/>
        <v/>
      </c>
      <c r="G21" s="49" t="str">
        <f t="shared" si="3"/>
        <v/>
      </c>
      <c r="H21" s="135" t="b">
        <v>0</v>
      </c>
      <c r="I21" s="36"/>
      <c r="J21"/>
      <c r="K21"/>
      <c r="L21" s="31"/>
      <c r="N21" s="52" t="str">
        <f>JUILLET!P20</f>
        <v xml:space="preserve">Maison </v>
      </c>
      <c r="O21" s="53">
        <f>JUILLET!Q20</f>
        <v>200</v>
      </c>
      <c r="Q21"/>
      <c r="R21"/>
      <c r="S21" s="31"/>
      <c r="T21" s="52" t="str">
        <f>JUILLET!P20</f>
        <v xml:space="preserve">Maison </v>
      </c>
      <c r="U21" s="51">
        <f t="shared" si="2"/>
        <v>200</v>
      </c>
    </row>
    <row r="22" spans="2:21" ht="15" customHeight="1" x14ac:dyDescent="0.25">
      <c r="B22" s="23"/>
      <c r="C22" s="40"/>
      <c r="D22" s="23"/>
      <c r="E22" s="234"/>
      <c r="F22" s="196" t="str">
        <f t="shared" si="0"/>
        <v/>
      </c>
      <c r="G22" s="49" t="str">
        <f t="shared" si="3"/>
        <v/>
      </c>
      <c r="H22" s="135" t="b">
        <v>0</v>
      </c>
      <c r="I22" s="36"/>
      <c r="J22"/>
      <c r="K22"/>
      <c r="L22" s="31"/>
      <c r="N22" s="52" t="str">
        <f>JUILLET!P21</f>
        <v>Sorties</v>
      </c>
      <c r="O22" s="53">
        <f>JUILLET!Q21</f>
        <v>150</v>
      </c>
      <c r="Q22"/>
      <c r="R22"/>
      <c r="S22" s="31"/>
      <c r="T22" s="52" t="str">
        <f>JUILLET!P21</f>
        <v>Sorties</v>
      </c>
      <c r="U22" s="51">
        <f t="shared" si="2"/>
        <v>150</v>
      </c>
    </row>
    <row r="23" spans="2:21" ht="15" customHeight="1" x14ac:dyDescent="0.25">
      <c r="B23" s="23"/>
      <c r="C23" s="40"/>
      <c r="D23" s="23"/>
      <c r="E23" s="234"/>
      <c r="F23" s="196" t="str">
        <f t="shared" si="0"/>
        <v/>
      </c>
      <c r="G23" s="49" t="str">
        <f t="shared" si="3"/>
        <v/>
      </c>
      <c r="H23" s="135" t="b">
        <v>0</v>
      </c>
      <c r="I23" s="36"/>
      <c r="J23"/>
      <c r="K23"/>
      <c r="L23" s="31"/>
      <c r="N23" s="52" t="str">
        <f>JUILLET!P22</f>
        <v>Sport</v>
      </c>
      <c r="O23" s="53">
        <f>JUILLET!Q22</f>
        <v>150</v>
      </c>
      <c r="Q23"/>
      <c r="R23"/>
      <c r="S23" s="31"/>
      <c r="T23" s="52" t="str">
        <f>JUILLET!P22</f>
        <v>Sport</v>
      </c>
      <c r="U23" s="51">
        <f t="shared" si="2"/>
        <v>150</v>
      </c>
    </row>
    <row r="24" spans="2:21" ht="15" customHeight="1" x14ac:dyDescent="0.25">
      <c r="B24" s="23"/>
      <c r="C24" s="40"/>
      <c r="D24" s="23"/>
      <c r="E24" s="234"/>
      <c r="F24" s="196" t="str">
        <f t="shared" si="0"/>
        <v/>
      </c>
      <c r="G24" s="49" t="str">
        <f t="shared" si="3"/>
        <v/>
      </c>
      <c r="H24" s="135" t="b">
        <v>0</v>
      </c>
      <c r="I24" s="36"/>
      <c r="J24"/>
      <c r="K24"/>
      <c r="L24" s="31"/>
      <c r="N24" s="52" t="str">
        <f>JUILLET!P23</f>
        <v>Vêtements</v>
      </c>
      <c r="O24" s="53">
        <f>JUILLET!Q23</f>
        <v>0</v>
      </c>
      <c r="Q24"/>
      <c r="R24"/>
      <c r="S24" s="31"/>
      <c r="T24" s="52" t="str">
        <f>JUILLET!P23</f>
        <v>Vêtements</v>
      </c>
      <c r="U24" s="51">
        <f t="shared" si="2"/>
        <v>0</v>
      </c>
    </row>
    <row r="25" spans="2:21" x14ac:dyDescent="0.25">
      <c r="B25" s="23"/>
      <c r="C25" s="40"/>
      <c r="D25" s="23"/>
      <c r="E25" s="234"/>
      <c r="F25" s="196" t="str">
        <f t="shared" si="0"/>
        <v/>
      </c>
      <c r="G25" s="49" t="str">
        <f t="shared" si="3"/>
        <v/>
      </c>
      <c r="H25" s="135" t="b">
        <v>0</v>
      </c>
      <c r="I25" s="36"/>
      <c r="J25"/>
      <c r="K25"/>
      <c r="N25" s="54" t="str">
        <f>JUILLET!P24</f>
        <v>Vacances</v>
      </c>
      <c r="O25" s="55">
        <f>JUILLET!Q24</f>
        <v>0</v>
      </c>
      <c r="Q25"/>
      <c r="R25"/>
      <c r="S25" s="31"/>
      <c r="T25" s="54" t="str">
        <f>JUILLET!P24</f>
        <v>Vacances</v>
      </c>
      <c r="U25" s="51">
        <f t="shared" si="2"/>
        <v>0</v>
      </c>
    </row>
    <row r="26" spans="2:21" x14ac:dyDescent="0.25">
      <c r="B26" s="23"/>
      <c r="C26" s="40"/>
      <c r="D26" s="23"/>
      <c r="E26" s="234"/>
      <c r="F26" s="196" t="str">
        <f t="shared" si="0"/>
        <v/>
      </c>
      <c r="G26" s="49" t="str">
        <f t="shared" si="3"/>
        <v/>
      </c>
      <c r="H26" s="135" t="b">
        <v>0</v>
      </c>
      <c r="I26" s="36"/>
      <c r="J26"/>
      <c r="K26"/>
      <c r="Q26"/>
      <c r="R26"/>
      <c r="S26" s="31"/>
    </row>
    <row r="27" spans="2:21" x14ac:dyDescent="0.25">
      <c r="B27" s="23"/>
      <c r="C27" s="40"/>
      <c r="D27" s="23"/>
      <c r="E27" s="234"/>
      <c r="F27" s="196" t="str">
        <f t="shared" si="0"/>
        <v/>
      </c>
      <c r="G27" s="49" t="str">
        <f t="shared" si="3"/>
        <v/>
      </c>
      <c r="H27" s="135" t="b">
        <v>0</v>
      </c>
      <c r="I27" s="36"/>
      <c r="J27"/>
      <c r="K27"/>
      <c r="Q27"/>
      <c r="R27"/>
      <c r="S27" s="31"/>
    </row>
    <row r="28" spans="2:21" x14ac:dyDescent="0.25">
      <c r="B28" s="23"/>
      <c r="C28" s="40"/>
      <c r="D28" s="23"/>
      <c r="E28" s="234"/>
      <c r="F28" s="196" t="str">
        <f t="shared" si="0"/>
        <v/>
      </c>
      <c r="G28" s="49" t="str">
        <f t="shared" si="3"/>
        <v/>
      </c>
      <c r="H28" s="135" t="b">
        <v>0</v>
      </c>
      <c r="I28" s="36"/>
      <c r="J28"/>
      <c r="K28"/>
      <c r="Q28"/>
      <c r="R28"/>
      <c r="S28" s="31"/>
    </row>
    <row r="29" spans="2:21" x14ac:dyDescent="0.25">
      <c r="B29" s="23"/>
      <c r="C29" s="40"/>
      <c r="D29" s="23"/>
      <c r="E29" s="234"/>
      <c r="F29" s="196" t="str">
        <f t="shared" si="0"/>
        <v/>
      </c>
      <c r="G29" s="49" t="str">
        <f t="shared" si="3"/>
        <v/>
      </c>
      <c r="H29" s="135" t="b">
        <v>0</v>
      </c>
      <c r="I29" s="36"/>
      <c r="J29"/>
      <c r="K29"/>
      <c r="Q29"/>
      <c r="R29"/>
      <c r="S29" s="31"/>
    </row>
    <row r="30" spans="2:21" x14ac:dyDescent="0.25">
      <c r="B30" s="23"/>
      <c r="C30" s="40"/>
      <c r="D30" s="23"/>
      <c r="E30" s="234"/>
      <c r="F30" s="196"/>
      <c r="G30" s="49"/>
      <c r="H30" s="135" t="b">
        <v>0</v>
      </c>
      <c r="I30" s="36"/>
      <c r="J30"/>
      <c r="K30"/>
      <c r="Q30"/>
      <c r="R30"/>
      <c r="S30" s="31"/>
    </row>
    <row r="31" spans="2:21" x14ac:dyDescent="0.25">
      <c r="B31" s="23"/>
      <c r="C31" s="40"/>
      <c r="D31" s="23"/>
      <c r="E31" s="234"/>
      <c r="F31" s="196" t="str">
        <f t="shared" si="0"/>
        <v/>
      </c>
      <c r="G31" s="49" t="str">
        <f t="shared" si="3"/>
        <v/>
      </c>
      <c r="H31" s="135" t="b">
        <v>0</v>
      </c>
      <c r="I31" s="36"/>
      <c r="J31"/>
      <c r="K31"/>
      <c r="Q31"/>
      <c r="R31"/>
      <c r="S31" s="31"/>
    </row>
    <row r="32" spans="2:21" x14ac:dyDescent="0.25">
      <c r="B32" s="23"/>
      <c r="C32" s="40"/>
      <c r="D32" s="23"/>
      <c r="E32" s="234"/>
      <c r="F32" s="196" t="str">
        <f t="shared" si="0"/>
        <v/>
      </c>
      <c r="G32" s="49" t="str">
        <f t="shared" si="3"/>
        <v/>
      </c>
      <c r="H32" s="135" t="b">
        <v>0</v>
      </c>
      <c r="I32" s="36"/>
      <c r="J32"/>
      <c r="K32"/>
      <c r="Q32"/>
      <c r="R32"/>
      <c r="S32" s="31"/>
    </row>
    <row r="33" spans="2:19" x14ac:dyDescent="0.25">
      <c r="B33" s="23"/>
      <c r="C33" s="40"/>
      <c r="D33" s="23"/>
      <c r="E33" s="234"/>
      <c r="F33" s="196" t="str">
        <f t="shared" si="0"/>
        <v/>
      </c>
      <c r="G33" s="49" t="str">
        <f t="shared" si="3"/>
        <v/>
      </c>
      <c r="H33" s="135" t="b">
        <v>0</v>
      </c>
      <c r="I33" s="36"/>
      <c r="J33"/>
      <c r="K33"/>
      <c r="Q33"/>
      <c r="R33"/>
      <c r="S33" s="31"/>
    </row>
    <row r="34" spans="2:19" x14ac:dyDescent="0.25">
      <c r="B34" s="23"/>
      <c r="C34" s="40"/>
      <c r="D34" s="23"/>
      <c r="E34" s="234"/>
      <c r="F34" s="196" t="str">
        <f t="shared" si="0"/>
        <v/>
      </c>
      <c r="G34" s="49" t="str">
        <f t="shared" si="3"/>
        <v/>
      </c>
      <c r="H34" s="135" t="b">
        <v>0</v>
      </c>
      <c r="I34" s="36"/>
      <c r="J34"/>
      <c r="K34"/>
      <c r="Q34"/>
      <c r="R34"/>
      <c r="S34" s="31"/>
    </row>
    <row r="35" spans="2:19" x14ac:dyDescent="0.25">
      <c r="B35" s="23"/>
      <c r="C35" s="40"/>
      <c r="D35" s="23"/>
      <c r="E35" s="234"/>
      <c r="F35" s="196" t="str">
        <f t="shared" si="0"/>
        <v/>
      </c>
      <c r="G35" s="49" t="str">
        <f t="shared" si="3"/>
        <v/>
      </c>
      <c r="H35" s="135" t="b">
        <v>0</v>
      </c>
      <c r="I35" s="36"/>
      <c r="J35"/>
      <c r="K35"/>
      <c r="Q35"/>
      <c r="R35"/>
      <c r="S35" s="31"/>
    </row>
    <row r="36" spans="2:19" x14ac:dyDescent="0.25">
      <c r="B36" s="23"/>
      <c r="C36" s="40"/>
      <c r="D36" s="23"/>
      <c r="E36" s="234"/>
      <c r="F36" s="196" t="str">
        <f t="shared" si="0"/>
        <v/>
      </c>
      <c r="G36" s="49" t="str">
        <f t="shared" si="3"/>
        <v/>
      </c>
      <c r="H36" s="135" t="b">
        <v>0</v>
      </c>
      <c r="I36" s="36"/>
      <c r="J36"/>
      <c r="K36"/>
      <c r="Q36"/>
      <c r="R36"/>
      <c r="S36" s="31"/>
    </row>
    <row r="37" spans="2:19" x14ac:dyDescent="0.25">
      <c r="B37" s="23"/>
      <c r="C37" s="40"/>
      <c r="D37" s="23"/>
      <c r="E37" s="234"/>
      <c r="F37" s="196" t="str">
        <f t="shared" si="0"/>
        <v/>
      </c>
      <c r="G37" s="49" t="str">
        <f t="shared" si="3"/>
        <v/>
      </c>
      <c r="H37" s="135" t="b">
        <v>0</v>
      </c>
      <c r="I37" s="36"/>
      <c r="J37"/>
      <c r="K37"/>
      <c r="Q37"/>
      <c r="R37"/>
      <c r="S37" s="31"/>
    </row>
    <row r="38" spans="2:19" x14ac:dyDescent="0.25">
      <c r="B38" s="23"/>
      <c r="C38" s="40"/>
      <c r="D38" s="23"/>
      <c r="E38" s="234"/>
      <c r="F38" s="196" t="str">
        <f t="shared" si="0"/>
        <v/>
      </c>
      <c r="G38" s="49" t="str">
        <f t="shared" si="3"/>
        <v/>
      </c>
      <c r="H38" s="135" t="b">
        <v>0</v>
      </c>
      <c r="I38" s="36"/>
      <c r="J38"/>
      <c r="K38"/>
      <c r="Q38"/>
      <c r="R38"/>
      <c r="S38" s="31"/>
    </row>
    <row r="39" spans="2:19" x14ac:dyDescent="0.25">
      <c r="B39" s="23"/>
      <c r="C39" s="40"/>
      <c r="D39" s="23"/>
      <c r="E39" s="234"/>
      <c r="F39" s="196" t="str">
        <f t="shared" si="0"/>
        <v/>
      </c>
      <c r="G39" s="49" t="str">
        <f t="shared" si="3"/>
        <v/>
      </c>
      <c r="H39" s="135" t="b">
        <v>0</v>
      </c>
      <c r="I39" s="36"/>
      <c r="J39"/>
      <c r="K39"/>
      <c r="Q39"/>
      <c r="R39"/>
      <c r="S39" s="31"/>
    </row>
    <row r="40" spans="2:19" x14ac:dyDescent="0.25">
      <c r="B40" s="23"/>
      <c r="C40" s="40"/>
      <c r="D40" s="23"/>
      <c r="E40" s="234"/>
      <c r="F40" s="196" t="str">
        <f t="shared" si="0"/>
        <v/>
      </c>
      <c r="G40" s="49" t="str">
        <f t="shared" si="3"/>
        <v/>
      </c>
      <c r="H40" s="135" t="b">
        <v>0</v>
      </c>
      <c r="I40" s="36"/>
      <c r="J40"/>
      <c r="K40"/>
      <c r="Q40"/>
      <c r="R40"/>
      <c r="S40" s="31"/>
    </row>
    <row r="41" spans="2:19" x14ac:dyDescent="0.25">
      <c r="B41" s="23"/>
      <c r="C41" s="40"/>
      <c r="D41" s="23"/>
      <c r="E41" s="234"/>
      <c r="F41" s="196" t="str">
        <f t="shared" si="0"/>
        <v/>
      </c>
      <c r="G41" s="49" t="str">
        <f t="shared" si="3"/>
        <v/>
      </c>
      <c r="H41" s="135" t="b">
        <v>0</v>
      </c>
      <c r="I41" s="36"/>
      <c r="J41"/>
      <c r="K41"/>
      <c r="Q41"/>
      <c r="R41"/>
      <c r="S41" s="31"/>
    </row>
    <row r="42" spans="2:19" x14ac:dyDescent="0.25">
      <c r="B42" s="23"/>
      <c r="C42" s="40"/>
      <c r="D42" s="23"/>
      <c r="E42" s="234"/>
      <c r="F42" s="196" t="str">
        <f t="shared" si="0"/>
        <v/>
      </c>
      <c r="G42" s="49" t="str">
        <f t="shared" si="3"/>
        <v/>
      </c>
      <c r="H42" s="135" t="b">
        <v>0</v>
      </c>
      <c r="I42" s="36"/>
      <c r="J42"/>
      <c r="K42"/>
      <c r="Q42"/>
      <c r="R42"/>
      <c r="S42" s="31"/>
    </row>
    <row r="43" spans="2:19" x14ac:dyDescent="0.25">
      <c r="B43" s="23"/>
      <c r="C43" s="40"/>
      <c r="D43" s="23"/>
      <c r="E43" s="234"/>
      <c r="F43" s="196" t="str">
        <f t="shared" si="0"/>
        <v/>
      </c>
      <c r="G43" s="49" t="str">
        <f t="shared" si="3"/>
        <v/>
      </c>
      <c r="H43" s="135" t="b">
        <v>0</v>
      </c>
      <c r="I43" s="36"/>
      <c r="J43"/>
      <c r="K43"/>
      <c r="Q43"/>
      <c r="R43"/>
      <c r="S43" s="31"/>
    </row>
    <row r="44" spans="2:19" x14ac:dyDescent="0.25">
      <c r="B44" s="23"/>
      <c r="C44" s="40"/>
      <c r="D44" s="23"/>
      <c r="E44" s="234"/>
      <c r="F44" s="196" t="str">
        <f t="shared" si="0"/>
        <v/>
      </c>
      <c r="G44" s="49" t="str">
        <f t="shared" si="3"/>
        <v/>
      </c>
      <c r="H44" s="135" t="b">
        <v>0</v>
      </c>
      <c r="I44" s="36"/>
      <c r="J44"/>
      <c r="K44"/>
      <c r="Q44"/>
      <c r="R44"/>
      <c r="S44" s="31"/>
    </row>
    <row r="45" spans="2:19" x14ac:dyDescent="0.25">
      <c r="B45" s="23"/>
      <c r="C45" s="40"/>
      <c r="D45" s="23"/>
      <c r="E45" s="234"/>
      <c r="F45" s="196" t="str">
        <f t="shared" si="0"/>
        <v/>
      </c>
      <c r="G45" s="49" t="str">
        <f t="shared" si="3"/>
        <v/>
      </c>
      <c r="H45" s="135" t="b">
        <v>0</v>
      </c>
      <c r="I45" s="36"/>
      <c r="J45"/>
      <c r="K45"/>
      <c r="Q45"/>
      <c r="R45"/>
      <c r="S45" s="31"/>
    </row>
    <row r="46" spans="2:19" x14ac:dyDescent="0.25">
      <c r="B46" s="23"/>
      <c r="C46" s="40"/>
      <c r="D46" s="23"/>
      <c r="E46" s="234"/>
      <c r="F46" s="196" t="str">
        <f t="shared" si="0"/>
        <v/>
      </c>
      <c r="G46" s="49" t="str">
        <f t="shared" si="3"/>
        <v/>
      </c>
      <c r="H46" s="135" t="b">
        <v>0</v>
      </c>
      <c r="I46" s="36"/>
      <c r="J46"/>
      <c r="K46"/>
      <c r="Q46"/>
      <c r="R46"/>
      <c r="S46" s="31"/>
    </row>
    <row r="47" spans="2:19" x14ac:dyDescent="0.25">
      <c r="B47" s="23"/>
      <c r="C47" s="40"/>
      <c r="D47" s="23"/>
      <c r="E47" s="234"/>
      <c r="F47" s="196" t="str">
        <f t="shared" si="0"/>
        <v/>
      </c>
      <c r="G47" s="49" t="str">
        <f t="shared" si="3"/>
        <v/>
      </c>
      <c r="H47" s="135" t="b">
        <v>0</v>
      </c>
      <c r="I47" s="36"/>
      <c r="J47"/>
      <c r="K47"/>
      <c r="Q47"/>
      <c r="R47"/>
      <c r="S47" s="31"/>
    </row>
    <row r="48" spans="2:19" x14ac:dyDescent="0.25">
      <c r="B48" s="23"/>
      <c r="C48" s="40"/>
      <c r="D48" s="23"/>
      <c r="E48" s="234"/>
      <c r="F48" s="196" t="str">
        <f t="shared" si="0"/>
        <v/>
      </c>
      <c r="G48" s="49" t="str">
        <f t="shared" si="3"/>
        <v/>
      </c>
      <c r="H48" s="135" t="b">
        <v>0</v>
      </c>
      <c r="I48" s="36"/>
      <c r="J48"/>
      <c r="K48"/>
      <c r="Q48"/>
      <c r="R48"/>
      <c r="S48" s="31"/>
    </row>
    <row r="49" spans="2:19" x14ac:dyDescent="0.25">
      <c r="B49" s="23"/>
      <c r="C49" s="40"/>
      <c r="D49" s="23"/>
      <c r="E49" s="234"/>
      <c r="F49" s="196" t="str">
        <f t="shared" si="0"/>
        <v/>
      </c>
      <c r="G49" s="49" t="str">
        <f t="shared" si="3"/>
        <v/>
      </c>
      <c r="H49" s="135" t="b">
        <v>0</v>
      </c>
      <c r="I49" s="36"/>
      <c r="J49"/>
      <c r="K49"/>
      <c r="Q49"/>
      <c r="R49"/>
      <c r="S49" s="31"/>
    </row>
    <row r="50" spans="2:19" x14ac:dyDescent="0.25">
      <c r="B50" s="23"/>
      <c r="C50" s="40"/>
      <c r="D50" s="23"/>
      <c r="E50" s="234"/>
      <c r="F50" s="196" t="str">
        <f t="shared" si="0"/>
        <v/>
      </c>
      <c r="G50" s="49" t="str">
        <f t="shared" si="3"/>
        <v/>
      </c>
      <c r="H50" s="135" t="b">
        <v>0</v>
      </c>
      <c r="I50" s="36"/>
      <c r="J50"/>
      <c r="K50"/>
      <c r="Q50"/>
      <c r="R50"/>
      <c r="S50" s="31"/>
    </row>
    <row r="51" spans="2:19" x14ac:dyDescent="0.25">
      <c r="B51" s="23"/>
      <c r="C51" s="40"/>
      <c r="D51" s="23"/>
      <c r="E51" s="234"/>
      <c r="F51" s="196" t="str">
        <f t="shared" si="0"/>
        <v/>
      </c>
      <c r="G51" s="49" t="str">
        <f t="shared" si="3"/>
        <v/>
      </c>
      <c r="H51" s="135" t="b">
        <v>0</v>
      </c>
      <c r="I51" s="36"/>
      <c r="J51"/>
      <c r="K51"/>
      <c r="Q51"/>
      <c r="R51"/>
      <c r="S51" s="31"/>
    </row>
    <row r="52" spans="2:19" x14ac:dyDescent="0.25">
      <c r="B52" s="23"/>
      <c r="C52" s="40"/>
      <c r="D52" s="23"/>
      <c r="E52" s="234"/>
      <c r="F52" s="196" t="str">
        <f t="shared" si="0"/>
        <v/>
      </c>
      <c r="G52" s="49" t="str">
        <f t="shared" si="3"/>
        <v/>
      </c>
      <c r="H52" s="135" t="b">
        <v>0</v>
      </c>
      <c r="I52" s="36"/>
      <c r="J52"/>
      <c r="K52"/>
      <c r="Q52"/>
      <c r="R52"/>
      <c r="S52" s="31"/>
    </row>
    <row r="53" spans="2:19" x14ac:dyDescent="0.25">
      <c r="B53" s="23"/>
      <c r="C53" s="40"/>
      <c r="D53" s="23"/>
      <c r="E53" s="234"/>
      <c r="F53" s="196" t="str">
        <f t="shared" si="0"/>
        <v/>
      </c>
      <c r="G53" s="49" t="str">
        <f t="shared" si="3"/>
        <v/>
      </c>
      <c r="H53" s="135" t="b">
        <v>0</v>
      </c>
      <c r="I53" s="36"/>
      <c r="J53"/>
      <c r="K53"/>
      <c r="Q53"/>
      <c r="R53"/>
      <c r="S53" s="31"/>
    </row>
    <row r="54" spans="2:19" x14ac:dyDescent="0.25">
      <c r="B54" s="23"/>
      <c r="C54" s="40"/>
      <c r="D54" s="23"/>
      <c r="E54" s="234"/>
      <c r="F54" s="196" t="str">
        <f t="shared" si="0"/>
        <v/>
      </c>
      <c r="G54" s="49" t="str">
        <f t="shared" si="3"/>
        <v/>
      </c>
      <c r="H54" s="135" t="b">
        <v>0</v>
      </c>
      <c r="I54" s="36"/>
      <c r="J54"/>
      <c r="K54"/>
      <c r="Q54"/>
      <c r="R54"/>
      <c r="S54" s="31"/>
    </row>
    <row r="55" spans="2:19" x14ac:dyDescent="0.25">
      <c r="B55" s="23"/>
      <c r="C55" s="40"/>
      <c r="D55" s="23"/>
      <c r="E55" s="234"/>
      <c r="F55" s="196" t="str">
        <f t="shared" si="0"/>
        <v/>
      </c>
      <c r="G55" s="49" t="str">
        <f t="shared" si="3"/>
        <v/>
      </c>
      <c r="H55" s="135" t="b">
        <v>0</v>
      </c>
      <c r="I55" s="36"/>
      <c r="J55"/>
      <c r="K55"/>
      <c r="Q55"/>
      <c r="R55"/>
      <c r="S55" s="31"/>
    </row>
    <row r="56" spans="2:19" x14ac:dyDescent="0.25">
      <c r="B56" s="23"/>
      <c r="C56" s="40"/>
      <c r="D56" s="23"/>
      <c r="E56" s="234"/>
      <c r="F56" s="196" t="str">
        <f t="shared" si="0"/>
        <v/>
      </c>
      <c r="G56" s="49" t="str">
        <f t="shared" si="3"/>
        <v/>
      </c>
      <c r="H56" s="135" t="b">
        <v>0</v>
      </c>
      <c r="I56" s="36"/>
      <c r="J56" s="36"/>
      <c r="K56" s="36"/>
      <c r="Q56"/>
      <c r="R56"/>
      <c r="S56" s="31"/>
    </row>
    <row r="57" spans="2:19" x14ac:dyDescent="0.25">
      <c r="B57" s="23"/>
      <c r="C57" s="40"/>
      <c r="D57" s="23"/>
      <c r="E57" s="234"/>
      <c r="F57" s="196" t="str">
        <f t="shared" si="0"/>
        <v/>
      </c>
      <c r="G57" s="49" t="str">
        <f t="shared" si="3"/>
        <v/>
      </c>
      <c r="H57" s="135" t="b">
        <v>0</v>
      </c>
      <c r="I57" s="36"/>
      <c r="J57" s="36"/>
      <c r="K57" s="36"/>
      <c r="Q57"/>
      <c r="R57"/>
      <c r="S57" s="31"/>
    </row>
    <row r="58" spans="2:19" x14ac:dyDescent="0.25">
      <c r="B58" s="23"/>
      <c r="C58" s="40"/>
      <c r="D58" s="23"/>
      <c r="E58" s="234"/>
      <c r="F58" s="196" t="str">
        <f t="shared" si="0"/>
        <v/>
      </c>
      <c r="G58" s="49" t="str">
        <f t="shared" si="3"/>
        <v/>
      </c>
      <c r="H58" s="135" t="b">
        <v>0</v>
      </c>
      <c r="I58" s="36"/>
      <c r="J58" s="36"/>
      <c r="K58" s="36"/>
      <c r="Q58"/>
      <c r="R58"/>
      <c r="S58" s="31"/>
    </row>
    <row r="59" spans="2:19" x14ac:dyDescent="0.25">
      <c r="B59" s="23"/>
      <c r="C59" s="40"/>
      <c r="D59" s="23"/>
      <c r="E59" s="234"/>
      <c r="F59" s="196" t="str">
        <f t="shared" si="0"/>
        <v/>
      </c>
      <c r="G59" s="49" t="str">
        <f t="shared" si="3"/>
        <v/>
      </c>
      <c r="H59" s="135" t="b">
        <v>0</v>
      </c>
      <c r="I59" s="36"/>
      <c r="J59" s="36"/>
      <c r="K59" s="36"/>
      <c r="Q59"/>
      <c r="R59"/>
      <c r="S59" s="31"/>
    </row>
    <row r="60" spans="2:19" x14ac:dyDescent="0.25">
      <c r="B60" s="23"/>
      <c r="C60" s="40"/>
      <c r="D60" s="23"/>
      <c r="E60" s="234"/>
      <c r="F60" s="196" t="str">
        <f t="shared" si="0"/>
        <v/>
      </c>
      <c r="G60" s="49" t="str">
        <f t="shared" si="3"/>
        <v/>
      </c>
      <c r="H60" s="135" t="b">
        <v>0</v>
      </c>
      <c r="I60" s="36"/>
      <c r="J60" s="36"/>
      <c r="K60" s="36"/>
      <c r="Q60"/>
      <c r="R60"/>
      <c r="S60" s="31"/>
    </row>
    <row r="61" spans="2:19" x14ac:dyDescent="0.25">
      <c r="B61" s="23"/>
      <c r="C61" s="40"/>
      <c r="D61" s="23"/>
      <c r="E61" s="234"/>
      <c r="F61" s="196" t="str">
        <f t="shared" si="0"/>
        <v/>
      </c>
      <c r="G61" s="49" t="str">
        <f t="shared" si="3"/>
        <v/>
      </c>
      <c r="H61" s="135" t="b">
        <v>0</v>
      </c>
      <c r="I61" s="36"/>
      <c r="J61" s="36"/>
      <c r="K61" s="36"/>
      <c r="Q61"/>
      <c r="R61"/>
      <c r="S61" s="31"/>
    </row>
    <row r="62" spans="2:19" x14ac:dyDescent="0.25">
      <c r="B62" s="23"/>
      <c r="C62" s="40"/>
      <c r="D62" s="23"/>
      <c r="E62" s="234"/>
      <c r="F62" s="196" t="str">
        <f t="shared" si="0"/>
        <v/>
      </c>
      <c r="G62" s="49" t="str">
        <f t="shared" si="3"/>
        <v/>
      </c>
      <c r="H62" s="135" t="b">
        <v>0</v>
      </c>
      <c r="I62" s="36"/>
      <c r="J62" s="36"/>
      <c r="K62" s="36"/>
      <c r="Q62"/>
      <c r="R62"/>
      <c r="S62" s="31"/>
    </row>
    <row r="63" spans="2:19" x14ac:dyDescent="0.25">
      <c r="B63" s="23"/>
      <c r="C63" s="40"/>
      <c r="D63" s="23"/>
      <c r="E63" s="234"/>
      <c r="F63" s="196" t="str">
        <f t="shared" si="0"/>
        <v/>
      </c>
      <c r="G63" s="49" t="str">
        <f t="shared" si="3"/>
        <v/>
      </c>
      <c r="H63" s="135" t="b">
        <v>0</v>
      </c>
      <c r="I63" s="36"/>
      <c r="J63" s="36"/>
      <c r="K63" s="36"/>
      <c r="Q63"/>
      <c r="R63"/>
      <c r="S63" s="31"/>
    </row>
    <row r="64" spans="2:19" x14ac:dyDescent="0.25">
      <c r="B64" s="23"/>
      <c r="C64" s="40"/>
      <c r="D64" s="23"/>
      <c r="E64" s="234"/>
      <c r="F64" s="196" t="str">
        <f t="shared" si="0"/>
        <v/>
      </c>
      <c r="G64" s="49" t="str">
        <f t="shared" si="3"/>
        <v/>
      </c>
      <c r="H64" s="135" t="b">
        <v>0</v>
      </c>
      <c r="I64" s="36"/>
      <c r="J64" s="36"/>
      <c r="K64" s="36"/>
      <c r="Q64"/>
      <c r="R64"/>
      <c r="S64" s="31"/>
    </row>
    <row r="65" spans="2:19" x14ac:dyDescent="0.25">
      <c r="B65" s="23"/>
      <c r="C65" s="40"/>
      <c r="D65" s="23"/>
      <c r="E65" s="234"/>
      <c r="F65" s="196" t="str">
        <f t="shared" si="0"/>
        <v/>
      </c>
      <c r="G65" s="49" t="str">
        <f t="shared" si="3"/>
        <v/>
      </c>
      <c r="H65" s="135" t="b">
        <v>0</v>
      </c>
      <c r="I65" s="36"/>
      <c r="J65" s="36"/>
      <c r="K65" s="36"/>
      <c r="Q65"/>
      <c r="R65"/>
      <c r="S65" s="31"/>
    </row>
    <row r="66" spans="2:19" x14ac:dyDescent="0.25">
      <c r="B66" s="23"/>
      <c r="C66" s="40"/>
      <c r="D66" s="23"/>
      <c r="E66" s="234"/>
      <c r="F66" s="196" t="str">
        <f t="shared" si="0"/>
        <v/>
      </c>
      <c r="G66" s="49" t="str">
        <f t="shared" si="3"/>
        <v/>
      </c>
      <c r="H66" s="135" t="b">
        <v>0</v>
      </c>
      <c r="I66" s="36"/>
      <c r="J66" s="36"/>
      <c r="K66" s="36"/>
      <c r="Q66"/>
      <c r="R66"/>
      <c r="S66" s="31"/>
    </row>
    <row r="67" spans="2:19" x14ac:dyDescent="0.25">
      <c r="B67" s="23"/>
      <c r="C67" s="40"/>
      <c r="D67" s="23"/>
      <c r="E67" s="234"/>
      <c r="F67" s="196" t="str">
        <f t="shared" si="0"/>
        <v/>
      </c>
      <c r="G67" s="49" t="str">
        <f t="shared" si="3"/>
        <v/>
      </c>
      <c r="H67" s="135" t="b">
        <v>0</v>
      </c>
      <c r="I67" s="36"/>
      <c r="J67" s="36"/>
      <c r="K67" s="36"/>
      <c r="Q67"/>
      <c r="R67"/>
      <c r="S67" s="31"/>
    </row>
    <row r="68" spans="2:19" x14ac:dyDescent="0.25">
      <c r="B68" s="23"/>
      <c r="C68" s="40"/>
      <c r="D68" s="23"/>
      <c r="E68" s="234"/>
      <c r="F68" s="196" t="str">
        <f t="shared" si="0"/>
        <v/>
      </c>
      <c r="G68" s="49" t="str">
        <f t="shared" si="3"/>
        <v/>
      </c>
      <c r="H68" s="135" t="b">
        <v>0</v>
      </c>
      <c r="I68" s="36"/>
      <c r="J68" s="36"/>
      <c r="K68" s="36"/>
      <c r="Q68"/>
      <c r="R68"/>
      <c r="S68" s="31"/>
    </row>
    <row r="69" spans="2:19" x14ac:dyDescent="0.25">
      <c r="B69" s="23"/>
      <c r="C69" s="40"/>
      <c r="D69" s="23"/>
      <c r="E69" s="234"/>
      <c r="F69" s="196" t="str">
        <f t="shared" ref="F69:F130" si="4">IF(E69="","",E69+0)</f>
        <v/>
      </c>
      <c r="G69" s="49" t="str">
        <f t="shared" si="3"/>
        <v/>
      </c>
      <c r="H69" s="135" t="b">
        <v>0</v>
      </c>
      <c r="I69" s="36"/>
      <c r="J69" s="36"/>
      <c r="K69" s="36"/>
      <c r="Q69"/>
      <c r="R69"/>
      <c r="S69" s="31"/>
    </row>
    <row r="70" spans="2:19" x14ac:dyDescent="0.25">
      <c r="B70" s="23"/>
      <c r="C70" s="40"/>
      <c r="D70" s="23"/>
      <c r="E70" s="234"/>
      <c r="F70" s="196" t="str">
        <f t="shared" si="4"/>
        <v/>
      </c>
      <c r="G70" s="49" t="str">
        <f t="shared" si="3"/>
        <v/>
      </c>
      <c r="H70" s="135" t="b">
        <v>0</v>
      </c>
      <c r="I70" s="36"/>
      <c r="J70" s="36"/>
      <c r="K70" s="36"/>
      <c r="Q70"/>
      <c r="R70"/>
      <c r="S70" s="31"/>
    </row>
    <row r="71" spans="2:19" x14ac:dyDescent="0.25">
      <c r="B71" s="23"/>
      <c r="C71" s="40"/>
      <c r="D71" s="23"/>
      <c r="E71" s="234"/>
      <c r="F71" s="196" t="str">
        <f t="shared" si="4"/>
        <v/>
      </c>
      <c r="G71" s="49" t="str">
        <f t="shared" si="3"/>
        <v/>
      </c>
      <c r="H71" s="135" t="b">
        <v>0</v>
      </c>
      <c r="I71" s="36"/>
      <c r="J71" s="36"/>
      <c r="K71" s="36"/>
      <c r="Q71"/>
      <c r="R71"/>
      <c r="S71" s="31"/>
    </row>
    <row r="72" spans="2:19" x14ac:dyDescent="0.25">
      <c r="B72" s="23"/>
      <c r="C72" s="40"/>
      <c r="D72" s="23"/>
      <c r="E72" s="234"/>
      <c r="F72" s="196" t="str">
        <f t="shared" si="4"/>
        <v/>
      </c>
      <c r="G72" s="49" t="str">
        <f t="shared" si="3"/>
        <v/>
      </c>
      <c r="H72" s="135" t="b">
        <v>0</v>
      </c>
      <c r="I72" s="36"/>
      <c r="J72" s="36"/>
      <c r="K72" s="36"/>
      <c r="Q72"/>
      <c r="R72"/>
      <c r="S72" s="31"/>
    </row>
    <row r="73" spans="2:19" x14ac:dyDescent="0.25">
      <c r="B73" s="23"/>
      <c r="C73" s="40"/>
      <c r="D73" s="23"/>
      <c r="E73" s="234"/>
      <c r="F73" s="196" t="str">
        <f t="shared" si="4"/>
        <v/>
      </c>
      <c r="G73" s="49" t="str">
        <f t="shared" si="3"/>
        <v/>
      </c>
      <c r="H73" s="135" t="b">
        <v>0</v>
      </c>
      <c r="I73" s="36"/>
      <c r="J73" s="36"/>
      <c r="K73" s="36"/>
      <c r="Q73"/>
      <c r="R73"/>
      <c r="S73" s="31"/>
    </row>
    <row r="74" spans="2:19" x14ac:dyDescent="0.25">
      <c r="B74" s="23"/>
      <c r="C74" s="40"/>
      <c r="D74" s="23"/>
      <c r="E74" s="234"/>
      <c r="F74" s="196" t="str">
        <f t="shared" si="4"/>
        <v/>
      </c>
      <c r="G74" s="49" t="str">
        <f t="shared" si="3"/>
        <v/>
      </c>
      <c r="H74" s="135" t="b">
        <v>0</v>
      </c>
      <c r="I74" s="36"/>
      <c r="J74" s="36"/>
      <c r="K74" s="36"/>
      <c r="Q74"/>
      <c r="R74"/>
      <c r="S74" s="31"/>
    </row>
    <row r="75" spans="2:19" x14ac:dyDescent="0.25">
      <c r="B75" s="23"/>
      <c r="C75" s="40"/>
      <c r="D75" s="23"/>
      <c r="E75" s="234"/>
      <c r="F75" s="196" t="str">
        <f t="shared" si="4"/>
        <v/>
      </c>
      <c r="G75" s="49" t="str">
        <f t="shared" si="3"/>
        <v/>
      </c>
      <c r="H75" s="135" t="b">
        <v>0</v>
      </c>
      <c r="I75" s="36"/>
      <c r="J75" s="36"/>
      <c r="K75" s="36"/>
      <c r="Q75"/>
      <c r="R75"/>
      <c r="S75" s="31"/>
    </row>
    <row r="76" spans="2:19" x14ac:dyDescent="0.25">
      <c r="B76" s="23"/>
      <c r="C76" s="40"/>
      <c r="D76" s="23"/>
      <c r="E76" s="38"/>
      <c r="F76" s="196" t="str">
        <f t="shared" si="4"/>
        <v/>
      </c>
      <c r="G76" s="49" t="str">
        <f t="shared" si="3"/>
        <v/>
      </c>
      <c r="H76" s="135" t="b">
        <v>0</v>
      </c>
      <c r="I76" s="36"/>
      <c r="J76" s="36"/>
      <c r="K76" s="36"/>
      <c r="Q76"/>
      <c r="R76"/>
      <c r="S76" s="31"/>
    </row>
    <row r="77" spans="2:19" x14ac:dyDescent="0.25">
      <c r="B77" s="23"/>
      <c r="C77" s="40"/>
      <c r="D77" s="23"/>
      <c r="E77" s="38"/>
      <c r="F77" s="196" t="str">
        <f t="shared" si="4"/>
        <v/>
      </c>
      <c r="G77" s="49" t="str">
        <f t="shared" si="3"/>
        <v/>
      </c>
      <c r="H77" s="135" t="b">
        <v>0</v>
      </c>
      <c r="I77" s="36"/>
      <c r="J77" s="36"/>
      <c r="K77" s="36"/>
      <c r="Q77"/>
      <c r="R77"/>
      <c r="S77" s="31"/>
    </row>
    <row r="78" spans="2:19" x14ac:dyDescent="0.25">
      <c r="B78" s="23"/>
      <c r="C78" s="40"/>
      <c r="D78" s="23"/>
      <c r="E78" s="38"/>
      <c r="F78" s="196" t="str">
        <f t="shared" si="4"/>
        <v/>
      </c>
      <c r="G78" s="49" t="str">
        <f t="shared" si="3"/>
        <v/>
      </c>
      <c r="H78" s="135" t="b">
        <v>0</v>
      </c>
      <c r="I78" s="36"/>
      <c r="J78" s="36"/>
      <c r="K78" s="36"/>
      <c r="Q78"/>
      <c r="R78"/>
      <c r="S78" s="31"/>
    </row>
    <row r="79" spans="2:19" x14ac:dyDescent="0.25">
      <c r="B79" s="23"/>
      <c r="C79" s="40"/>
      <c r="D79" s="23"/>
      <c r="E79" s="38"/>
      <c r="F79" s="196" t="str">
        <f t="shared" si="4"/>
        <v/>
      </c>
      <c r="G79" s="49" t="str">
        <f t="shared" si="3"/>
        <v/>
      </c>
      <c r="H79" s="135" t="b">
        <v>0</v>
      </c>
      <c r="I79" s="36"/>
      <c r="J79" s="36"/>
      <c r="K79" s="36"/>
      <c r="Q79"/>
      <c r="R79"/>
      <c r="S79" s="31"/>
    </row>
    <row r="80" spans="2:19" x14ac:dyDescent="0.25">
      <c r="B80" s="23"/>
      <c r="C80" s="40"/>
      <c r="D80" s="23"/>
      <c r="E80" s="38"/>
      <c r="F80" s="196" t="str">
        <f t="shared" si="4"/>
        <v/>
      </c>
      <c r="G80" s="49" t="str">
        <f t="shared" si="3"/>
        <v/>
      </c>
      <c r="H80" s="135" t="b">
        <v>0</v>
      </c>
      <c r="I80" s="36"/>
      <c r="J80" s="36"/>
      <c r="K80" s="36"/>
      <c r="Q80"/>
      <c r="R80"/>
      <c r="S80" s="31"/>
    </row>
    <row r="81" spans="2:19" x14ac:dyDescent="0.25">
      <c r="B81" s="23"/>
      <c r="C81" s="40"/>
      <c r="D81" s="23"/>
      <c r="E81" s="38"/>
      <c r="F81" s="196" t="str">
        <f t="shared" si="4"/>
        <v/>
      </c>
      <c r="G81" s="49" t="str">
        <f t="shared" si="3"/>
        <v/>
      </c>
      <c r="H81" s="135" t="b">
        <v>0</v>
      </c>
      <c r="I81" s="36"/>
      <c r="J81" s="36"/>
      <c r="K81" s="36"/>
      <c r="Q81"/>
      <c r="R81"/>
      <c r="S81" s="31"/>
    </row>
    <row r="82" spans="2:19" x14ac:dyDescent="0.25">
      <c r="B82" s="23"/>
      <c r="C82" s="40"/>
      <c r="D82" s="23"/>
      <c r="E82" s="38"/>
      <c r="F82" s="196" t="str">
        <f t="shared" si="4"/>
        <v/>
      </c>
      <c r="G82" s="49" t="str">
        <f t="shared" ref="G82:G130" si="5">IF(E82="","",G81+E82)</f>
        <v/>
      </c>
      <c r="H82" s="135" t="b">
        <v>0</v>
      </c>
      <c r="I82" s="36"/>
      <c r="J82" s="36"/>
      <c r="K82" s="36"/>
      <c r="Q82"/>
      <c r="R82"/>
      <c r="S82" s="31"/>
    </row>
    <row r="83" spans="2:19" ht="15" customHeight="1" x14ac:dyDescent="0.25">
      <c r="B83" s="23"/>
      <c r="C83" s="40"/>
      <c r="D83" s="23"/>
      <c r="E83" s="38"/>
      <c r="F83" s="196" t="str">
        <f t="shared" si="4"/>
        <v/>
      </c>
      <c r="G83" s="49" t="str">
        <f t="shared" si="5"/>
        <v/>
      </c>
      <c r="H83" s="135" t="b">
        <v>0</v>
      </c>
      <c r="I83" s="36"/>
      <c r="J83" s="36"/>
      <c r="K83" s="36"/>
      <c r="Q83"/>
      <c r="R83"/>
      <c r="S83" s="31"/>
    </row>
    <row r="84" spans="2:19" ht="15" customHeight="1" x14ac:dyDescent="0.25">
      <c r="B84" s="23"/>
      <c r="C84" s="40"/>
      <c r="D84" s="23"/>
      <c r="E84" s="38"/>
      <c r="F84" s="196" t="str">
        <f t="shared" si="4"/>
        <v/>
      </c>
      <c r="G84" s="49" t="str">
        <f t="shared" si="5"/>
        <v/>
      </c>
      <c r="H84" s="135" t="b">
        <v>0</v>
      </c>
      <c r="I84" s="36"/>
      <c r="J84" s="36"/>
      <c r="K84" s="36"/>
      <c r="Q84" s="31"/>
      <c r="R84" s="31"/>
      <c r="S84" s="31"/>
    </row>
    <row r="85" spans="2:19" ht="15" customHeight="1" x14ac:dyDescent="0.25">
      <c r="B85" s="23"/>
      <c r="C85" s="40"/>
      <c r="D85" s="23"/>
      <c r="E85" s="38"/>
      <c r="F85" s="196" t="str">
        <f t="shared" si="4"/>
        <v/>
      </c>
      <c r="G85" s="49" t="str">
        <f t="shared" si="5"/>
        <v/>
      </c>
      <c r="H85" s="135" t="b">
        <v>0</v>
      </c>
      <c r="I85" s="36"/>
      <c r="J85" s="36"/>
      <c r="K85" s="36"/>
      <c r="Q85" s="31"/>
      <c r="R85" s="31"/>
      <c r="S85" s="31"/>
    </row>
    <row r="86" spans="2:19" ht="15" customHeight="1" x14ac:dyDescent="0.25">
      <c r="B86" s="23"/>
      <c r="C86" s="40"/>
      <c r="D86" s="23"/>
      <c r="E86" s="38"/>
      <c r="F86" s="196" t="str">
        <f t="shared" si="4"/>
        <v/>
      </c>
      <c r="G86" s="49" t="str">
        <f t="shared" si="5"/>
        <v/>
      </c>
      <c r="H86" s="135" t="b">
        <v>0</v>
      </c>
      <c r="I86" s="36"/>
      <c r="J86" s="36"/>
      <c r="K86" s="36"/>
      <c r="Q86" s="31"/>
      <c r="R86" s="31"/>
      <c r="S86" s="31"/>
    </row>
    <row r="87" spans="2:19" ht="15" customHeight="1" x14ac:dyDescent="0.25">
      <c r="B87" s="23"/>
      <c r="C87" s="40"/>
      <c r="D87" s="23"/>
      <c r="E87" s="38"/>
      <c r="F87" s="196" t="str">
        <f t="shared" si="4"/>
        <v/>
      </c>
      <c r="G87" s="49" t="str">
        <f t="shared" si="5"/>
        <v/>
      </c>
      <c r="H87" s="135" t="b">
        <v>0</v>
      </c>
      <c r="I87" s="36"/>
      <c r="J87" s="36"/>
      <c r="K87" s="36"/>
      <c r="Q87" s="31"/>
      <c r="R87" s="31"/>
      <c r="S87" s="31"/>
    </row>
    <row r="88" spans="2:19" ht="15" customHeight="1" x14ac:dyDescent="0.25">
      <c r="B88" s="23"/>
      <c r="C88" s="40"/>
      <c r="D88" s="23"/>
      <c r="E88" s="38"/>
      <c r="F88" s="196" t="str">
        <f t="shared" si="4"/>
        <v/>
      </c>
      <c r="G88" s="49" t="str">
        <f t="shared" si="5"/>
        <v/>
      </c>
      <c r="H88" s="135" t="b">
        <v>0</v>
      </c>
      <c r="I88" s="36"/>
      <c r="J88" s="36"/>
      <c r="K88" s="36"/>
      <c r="Q88" s="31"/>
      <c r="R88" s="31"/>
      <c r="S88" s="31"/>
    </row>
    <row r="89" spans="2:19" ht="15" customHeight="1" x14ac:dyDescent="0.25">
      <c r="B89" s="23"/>
      <c r="C89" s="40"/>
      <c r="D89" s="23"/>
      <c r="E89" s="38"/>
      <c r="F89" s="196" t="str">
        <f t="shared" si="4"/>
        <v/>
      </c>
      <c r="G89" s="49" t="str">
        <f t="shared" si="5"/>
        <v/>
      </c>
      <c r="H89" s="135" t="b">
        <v>0</v>
      </c>
      <c r="I89" s="36"/>
      <c r="J89" s="36"/>
      <c r="K89" s="36"/>
      <c r="Q89" s="31"/>
      <c r="R89" s="31"/>
      <c r="S89" s="31"/>
    </row>
    <row r="90" spans="2:19" ht="15" customHeight="1" x14ac:dyDescent="0.25">
      <c r="B90" s="23"/>
      <c r="C90" s="40"/>
      <c r="D90" s="23"/>
      <c r="E90" s="38"/>
      <c r="F90" s="196" t="str">
        <f t="shared" si="4"/>
        <v/>
      </c>
      <c r="G90" s="49" t="str">
        <f t="shared" si="5"/>
        <v/>
      </c>
      <c r="H90" s="135" t="b">
        <v>0</v>
      </c>
      <c r="I90" s="36"/>
      <c r="J90" s="36"/>
      <c r="K90" s="36"/>
      <c r="Q90" s="31"/>
      <c r="R90" s="31"/>
      <c r="S90" s="31"/>
    </row>
    <row r="91" spans="2:19" ht="15" customHeight="1" x14ac:dyDescent="0.25">
      <c r="B91" s="23"/>
      <c r="C91" s="40"/>
      <c r="D91" s="23"/>
      <c r="E91" s="38"/>
      <c r="F91" s="196" t="str">
        <f t="shared" si="4"/>
        <v/>
      </c>
      <c r="G91" s="49" t="str">
        <f t="shared" si="5"/>
        <v/>
      </c>
      <c r="H91" s="135" t="b">
        <v>0</v>
      </c>
      <c r="I91" s="36"/>
      <c r="J91" s="36"/>
      <c r="K91" s="36"/>
      <c r="Q91" s="31"/>
      <c r="R91" s="31"/>
      <c r="S91" s="31"/>
    </row>
    <row r="92" spans="2:19" ht="15" customHeight="1" x14ac:dyDescent="0.25">
      <c r="B92" s="23"/>
      <c r="C92" s="40"/>
      <c r="D92" s="23"/>
      <c r="E92" s="38"/>
      <c r="F92" s="196" t="str">
        <f t="shared" si="4"/>
        <v/>
      </c>
      <c r="G92" s="49" t="str">
        <f t="shared" si="5"/>
        <v/>
      </c>
      <c r="H92" s="135" t="b">
        <v>0</v>
      </c>
      <c r="I92" s="36"/>
      <c r="J92" s="36"/>
      <c r="K92" s="36"/>
      <c r="Q92" s="31"/>
      <c r="R92" s="31"/>
      <c r="S92" s="31"/>
    </row>
    <row r="93" spans="2:19" ht="15" customHeight="1" x14ac:dyDescent="0.25">
      <c r="B93" s="23"/>
      <c r="C93" s="40"/>
      <c r="D93" s="23"/>
      <c r="E93" s="38"/>
      <c r="F93" s="196" t="str">
        <f t="shared" si="4"/>
        <v/>
      </c>
      <c r="G93" s="49" t="str">
        <f t="shared" si="5"/>
        <v/>
      </c>
      <c r="H93" s="135" t="b">
        <v>0</v>
      </c>
      <c r="I93" s="36"/>
      <c r="J93" s="36"/>
      <c r="K93" s="36"/>
      <c r="Q93" s="31"/>
      <c r="R93" s="31"/>
      <c r="S93" s="31"/>
    </row>
    <row r="94" spans="2:19" ht="15" customHeight="1" x14ac:dyDescent="0.25">
      <c r="B94" s="23"/>
      <c r="C94" s="40"/>
      <c r="D94" s="23"/>
      <c r="E94" s="38"/>
      <c r="F94" s="196" t="str">
        <f t="shared" si="4"/>
        <v/>
      </c>
      <c r="G94" s="49" t="str">
        <f t="shared" si="5"/>
        <v/>
      </c>
      <c r="H94" s="135" t="b">
        <v>0</v>
      </c>
      <c r="I94" s="36"/>
      <c r="J94" s="36"/>
      <c r="K94" s="36"/>
      <c r="Q94" s="31"/>
      <c r="R94" s="31"/>
      <c r="S94" s="31"/>
    </row>
    <row r="95" spans="2:19" ht="15" customHeight="1" x14ac:dyDescent="0.25">
      <c r="B95" s="23"/>
      <c r="C95" s="40"/>
      <c r="D95" s="23"/>
      <c r="E95" s="38"/>
      <c r="F95" s="196" t="str">
        <f t="shared" si="4"/>
        <v/>
      </c>
      <c r="G95" s="49" t="str">
        <f t="shared" si="5"/>
        <v/>
      </c>
      <c r="H95" s="135" t="b">
        <v>0</v>
      </c>
      <c r="I95" s="36"/>
      <c r="J95" s="36"/>
      <c r="K95" s="36"/>
      <c r="Q95" s="31"/>
      <c r="R95" s="31"/>
      <c r="S95" s="31"/>
    </row>
    <row r="96" spans="2:19" ht="15" customHeight="1" x14ac:dyDescent="0.25">
      <c r="B96" s="23"/>
      <c r="C96" s="40"/>
      <c r="D96" s="23"/>
      <c r="E96" s="38"/>
      <c r="F96" s="196" t="str">
        <f t="shared" si="4"/>
        <v/>
      </c>
      <c r="G96" s="49" t="str">
        <f t="shared" si="5"/>
        <v/>
      </c>
      <c r="H96" s="135" t="b">
        <v>0</v>
      </c>
      <c r="I96" s="36"/>
      <c r="J96" s="36"/>
      <c r="K96" s="36"/>
      <c r="Q96" s="31"/>
      <c r="R96" s="31"/>
      <c r="S96" s="31"/>
    </row>
    <row r="97" spans="2:19" ht="15" customHeight="1" x14ac:dyDescent="0.25">
      <c r="B97" s="23"/>
      <c r="C97" s="40"/>
      <c r="D97" s="23"/>
      <c r="E97" s="38"/>
      <c r="F97" s="196" t="str">
        <f t="shared" si="4"/>
        <v/>
      </c>
      <c r="G97" s="49" t="str">
        <f t="shared" si="5"/>
        <v/>
      </c>
      <c r="H97" s="135" t="b">
        <v>0</v>
      </c>
      <c r="I97" s="36"/>
      <c r="J97" s="36"/>
      <c r="K97" s="36"/>
      <c r="Q97" s="31"/>
      <c r="R97" s="31"/>
      <c r="S97" s="31"/>
    </row>
    <row r="98" spans="2:19" ht="15" customHeight="1" x14ac:dyDescent="0.25">
      <c r="B98" s="23"/>
      <c r="C98" s="40"/>
      <c r="D98" s="23"/>
      <c r="E98" s="38"/>
      <c r="F98" s="196" t="str">
        <f t="shared" si="4"/>
        <v/>
      </c>
      <c r="G98" s="49" t="str">
        <f t="shared" si="5"/>
        <v/>
      </c>
      <c r="H98" s="135" t="b">
        <v>0</v>
      </c>
      <c r="I98" s="36"/>
      <c r="J98" s="36"/>
      <c r="K98" s="36"/>
      <c r="Q98" s="31"/>
      <c r="R98" s="31"/>
      <c r="S98" s="31"/>
    </row>
    <row r="99" spans="2:19" ht="15" customHeight="1" x14ac:dyDescent="0.25">
      <c r="B99" s="23"/>
      <c r="C99" s="40"/>
      <c r="D99" s="23"/>
      <c r="E99" s="38"/>
      <c r="F99" s="196" t="str">
        <f t="shared" si="4"/>
        <v/>
      </c>
      <c r="G99" s="49" t="str">
        <f t="shared" si="5"/>
        <v/>
      </c>
      <c r="H99" s="135" t="b">
        <v>0</v>
      </c>
      <c r="I99" s="36"/>
      <c r="J99" s="36"/>
      <c r="K99" s="36"/>
      <c r="Q99" s="31"/>
      <c r="R99" s="31"/>
      <c r="S99" s="31"/>
    </row>
    <row r="100" spans="2:19" ht="15" customHeight="1" x14ac:dyDescent="0.25">
      <c r="B100" s="23"/>
      <c r="C100" s="40"/>
      <c r="D100" s="23"/>
      <c r="E100" s="38"/>
      <c r="F100" s="196" t="str">
        <f t="shared" si="4"/>
        <v/>
      </c>
      <c r="G100" s="49" t="str">
        <f t="shared" si="5"/>
        <v/>
      </c>
      <c r="H100" s="135" t="b">
        <v>0</v>
      </c>
      <c r="I100" s="36"/>
      <c r="J100" s="36"/>
      <c r="K100" s="36"/>
      <c r="Q100" s="31"/>
      <c r="R100" s="31"/>
      <c r="S100" s="31"/>
    </row>
    <row r="101" spans="2:19" ht="15" customHeight="1" x14ac:dyDescent="0.25">
      <c r="B101" s="23"/>
      <c r="C101" s="40"/>
      <c r="D101" s="23"/>
      <c r="E101" s="38"/>
      <c r="F101" s="196" t="str">
        <f t="shared" si="4"/>
        <v/>
      </c>
      <c r="G101" s="49" t="str">
        <f t="shared" si="5"/>
        <v/>
      </c>
      <c r="H101" s="135" t="b">
        <v>0</v>
      </c>
      <c r="I101" s="36"/>
      <c r="J101" s="36"/>
      <c r="K101" s="36"/>
      <c r="Q101" s="31"/>
      <c r="R101" s="31"/>
      <c r="S101" s="31"/>
    </row>
    <row r="102" spans="2:19" ht="15" customHeight="1" x14ac:dyDescent="0.25">
      <c r="B102" s="23"/>
      <c r="C102" s="40"/>
      <c r="D102" s="23"/>
      <c r="E102" s="38"/>
      <c r="F102" s="196" t="str">
        <f t="shared" si="4"/>
        <v/>
      </c>
      <c r="G102" s="49" t="str">
        <f t="shared" si="5"/>
        <v/>
      </c>
      <c r="H102" s="135" t="b">
        <v>0</v>
      </c>
      <c r="I102" s="36"/>
      <c r="J102" s="36"/>
      <c r="K102" s="36"/>
      <c r="Q102" s="31"/>
      <c r="R102" s="31"/>
      <c r="S102" s="31"/>
    </row>
    <row r="103" spans="2:19" ht="15" customHeight="1" x14ac:dyDescent="0.25">
      <c r="B103" s="23"/>
      <c r="C103" s="40"/>
      <c r="D103" s="23"/>
      <c r="E103" s="38"/>
      <c r="F103" s="196" t="str">
        <f t="shared" si="4"/>
        <v/>
      </c>
      <c r="G103" s="49" t="str">
        <f t="shared" si="5"/>
        <v/>
      </c>
      <c r="H103" s="135" t="b">
        <v>0</v>
      </c>
      <c r="I103" s="36"/>
      <c r="J103" s="36"/>
      <c r="K103" s="36"/>
      <c r="Q103" s="31"/>
      <c r="R103" s="31"/>
      <c r="S103" s="31"/>
    </row>
    <row r="104" spans="2:19" ht="15" customHeight="1" x14ac:dyDescent="0.25">
      <c r="B104" s="23"/>
      <c r="C104" s="40"/>
      <c r="D104" s="23"/>
      <c r="E104" s="38"/>
      <c r="F104" s="196" t="str">
        <f t="shared" si="4"/>
        <v/>
      </c>
      <c r="G104" s="49" t="str">
        <f t="shared" si="5"/>
        <v/>
      </c>
      <c r="H104" s="135" t="b">
        <v>0</v>
      </c>
      <c r="I104" s="36"/>
      <c r="J104" s="36"/>
      <c r="K104" s="36"/>
      <c r="Q104" s="31"/>
      <c r="R104" s="31"/>
      <c r="S104" s="31"/>
    </row>
    <row r="105" spans="2:19" ht="15" customHeight="1" x14ac:dyDescent="0.25">
      <c r="B105" s="23"/>
      <c r="C105" s="40"/>
      <c r="D105" s="23"/>
      <c r="E105" s="38"/>
      <c r="F105" s="196" t="str">
        <f t="shared" si="4"/>
        <v/>
      </c>
      <c r="G105" s="49" t="str">
        <f t="shared" si="5"/>
        <v/>
      </c>
      <c r="H105" s="135" t="b">
        <v>0</v>
      </c>
      <c r="I105" s="36"/>
      <c r="J105" s="36"/>
      <c r="K105" s="36"/>
      <c r="Q105" s="31"/>
      <c r="R105" s="31"/>
      <c r="S105" s="31"/>
    </row>
    <row r="106" spans="2:19" ht="15" customHeight="1" x14ac:dyDescent="0.25">
      <c r="B106" s="23"/>
      <c r="C106" s="40"/>
      <c r="D106" s="23"/>
      <c r="E106" s="38"/>
      <c r="F106" s="196" t="str">
        <f t="shared" si="4"/>
        <v/>
      </c>
      <c r="G106" s="49" t="str">
        <f t="shared" si="5"/>
        <v/>
      </c>
      <c r="H106" s="135" t="b">
        <v>0</v>
      </c>
      <c r="I106" s="36"/>
      <c r="J106" s="36"/>
      <c r="K106" s="36"/>
      <c r="Q106" s="31"/>
      <c r="R106" s="31"/>
      <c r="S106" s="31"/>
    </row>
    <row r="107" spans="2:19" ht="15" customHeight="1" x14ac:dyDescent="0.25">
      <c r="B107" s="23"/>
      <c r="C107" s="40"/>
      <c r="D107" s="23"/>
      <c r="E107" s="38"/>
      <c r="F107" s="196" t="str">
        <f t="shared" si="4"/>
        <v/>
      </c>
      <c r="G107" s="49" t="str">
        <f t="shared" si="5"/>
        <v/>
      </c>
      <c r="H107" s="135" t="b">
        <v>0</v>
      </c>
      <c r="I107" s="36"/>
      <c r="J107" s="36"/>
      <c r="K107" s="36"/>
      <c r="Q107" s="31"/>
      <c r="R107" s="31"/>
      <c r="S107" s="31"/>
    </row>
    <row r="108" spans="2:19" ht="15" customHeight="1" x14ac:dyDescent="0.25">
      <c r="B108" s="23"/>
      <c r="C108" s="40"/>
      <c r="D108" s="23"/>
      <c r="E108" s="38"/>
      <c r="F108" s="196" t="str">
        <f t="shared" si="4"/>
        <v/>
      </c>
      <c r="G108" s="49" t="str">
        <f t="shared" si="5"/>
        <v/>
      </c>
      <c r="H108" s="135" t="b">
        <v>0</v>
      </c>
      <c r="I108" s="36"/>
      <c r="J108" s="36"/>
      <c r="K108" s="36"/>
      <c r="Q108" s="31"/>
      <c r="R108" s="31"/>
      <c r="S108" s="31"/>
    </row>
    <row r="109" spans="2:19" ht="15" customHeight="1" x14ac:dyDescent="0.25">
      <c r="B109" s="23"/>
      <c r="C109" s="40"/>
      <c r="D109" s="23"/>
      <c r="E109" s="38"/>
      <c r="F109" s="196" t="str">
        <f t="shared" si="4"/>
        <v/>
      </c>
      <c r="G109" s="49" t="str">
        <f t="shared" si="5"/>
        <v/>
      </c>
      <c r="H109" s="135" t="b">
        <v>0</v>
      </c>
      <c r="I109" s="36"/>
      <c r="J109" s="36"/>
      <c r="K109" s="36"/>
      <c r="Q109" s="31"/>
      <c r="R109" s="31"/>
      <c r="S109" s="31"/>
    </row>
    <row r="110" spans="2:19" ht="15" customHeight="1" x14ac:dyDescent="0.25">
      <c r="B110" s="23"/>
      <c r="C110" s="40"/>
      <c r="D110" s="23"/>
      <c r="E110" s="38"/>
      <c r="F110" s="196" t="str">
        <f t="shared" si="4"/>
        <v/>
      </c>
      <c r="G110" s="49" t="str">
        <f t="shared" si="5"/>
        <v/>
      </c>
      <c r="H110" s="135" t="b">
        <v>0</v>
      </c>
      <c r="I110" s="36"/>
      <c r="J110" s="36"/>
      <c r="K110" s="36"/>
      <c r="Q110" s="31"/>
      <c r="R110" s="31"/>
      <c r="S110" s="31"/>
    </row>
    <row r="111" spans="2:19" ht="15" customHeight="1" x14ac:dyDescent="0.25">
      <c r="B111" s="23"/>
      <c r="C111" s="40"/>
      <c r="D111" s="23"/>
      <c r="E111" s="38"/>
      <c r="F111" s="196" t="str">
        <f t="shared" si="4"/>
        <v/>
      </c>
      <c r="G111" s="49" t="str">
        <f t="shared" si="5"/>
        <v/>
      </c>
      <c r="H111" s="135" t="b">
        <v>0</v>
      </c>
      <c r="I111" s="36"/>
      <c r="J111" s="36"/>
      <c r="K111" s="36"/>
      <c r="Q111" s="31"/>
      <c r="R111" s="31"/>
      <c r="S111" s="31"/>
    </row>
    <row r="112" spans="2:19" ht="15" customHeight="1" x14ac:dyDescent="0.25">
      <c r="B112" s="23"/>
      <c r="C112" s="40"/>
      <c r="D112" s="23"/>
      <c r="E112" s="38"/>
      <c r="F112" s="196" t="str">
        <f t="shared" si="4"/>
        <v/>
      </c>
      <c r="G112" s="49" t="str">
        <f t="shared" si="5"/>
        <v/>
      </c>
      <c r="H112" s="135" t="b">
        <v>0</v>
      </c>
      <c r="I112" s="36"/>
      <c r="J112" s="36"/>
      <c r="K112" s="36"/>
      <c r="Q112" s="31"/>
      <c r="R112" s="31"/>
      <c r="S112" s="31"/>
    </row>
    <row r="113" spans="2:19" ht="15" customHeight="1" x14ac:dyDescent="0.25">
      <c r="B113" s="23"/>
      <c r="C113" s="40"/>
      <c r="D113" s="23"/>
      <c r="E113" s="38"/>
      <c r="F113" s="196" t="str">
        <f t="shared" si="4"/>
        <v/>
      </c>
      <c r="G113" s="49" t="str">
        <f t="shared" si="5"/>
        <v/>
      </c>
      <c r="H113" s="135" t="b">
        <v>0</v>
      </c>
      <c r="I113" s="36"/>
      <c r="J113" s="36"/>
      <c r="K113" s="36"/>
      <c r="Q113" s="31"/>
      <c r="R113" s="31"/>
      <c r="S113" s="31"/>
    </row>
    <row r="114" spans="2:19" ht="15" customHeight="1" x14ac:dyDescent="0.25">
      <c r="B114" s="23"/>
      <c r="C114" s="40"/>
      <c r="D114" s="23"/>
      <c r="E114" s="38"/>
      <c r="F114" s="196" t="str">
        <f t="shared" si="4"/>
        <v/>
      </c>
      <c r="G114" s="49" t="str">
        <f t="shared" si="5"/>
        <v/>
      </c>
      <c r="H114" s="135" t="b">
        <v>0</v>
      </c>
      <c r="I114" s="36"/>
      <c r="J114" s="36"/>
      <c r="K114" s="36"/>
      <c r="Q114" s="31"/>
      <c r="R114" s="31"/>
      <c r="S114" s="31"/>
    </row>
    <row r="115" spans="2:19" ht="15" customHeight="1" x14ac:dyDescent="0.25">
      <c r="B115" s="23"/>
      <c r="C115" s="40"/>
      <c r="D115" s="23"/>
      <c r="E115" s="38"/>
      <c r="F115" s="196" t="str">
        <f t="shared" si="4"/>
        <v/>
      </c>
      <c r="G115" s="49" t="str">
        <f t="shared" si="5"/>
        <v/>
      </c>
      <c r="H115" s="135" t="b">
        <v>0</v>
      </c>
      <c r="I115" s="36"/>
      <c r="J115" s="36"/>
      <c r="K115" s="36"/>
      <c r="Q115" s="31"/>
      <c r="R115" s="31"/>
      <c r="S115" s="31"/>
    </row>
    <row r="116" spans="2:19" ht="15" customHeight="1" x14ac:dyDescent="0.25">
      <c r="B116" s="23"/>
      <c r="C116" s="40"/>
      <c r="D116" s="23"/>
      <c r="E116" s="38"/>
      <c r="F116" s="196" t="str">
        <f t="shared" si="4"/>
        <v/>
      </c>
      <c r="G116" s="49" t="str">
        <f t="shared" si="5"/>
        <v/>
      </c>
      <c r="H116" s="135" t="b">
        <v>0</v>
      </c>
      <c r="I116" s="36"/>
      <c r="J116" s="36"/>
      <c r="K116" s="36"/>
      <c r="Q116" s="31"/>
      <c r="R116" s="31"/>
      <c r="S116" s="31"/>
    </row>
    <row r="117" spans="2:19" ht="15" customHeight="1" x14ac:dyDescent="0.25">
      <c r="B117" s="23"/>
      <c r="C117" s="40"/>
      <c r="D117" s="23"/>
      <c r="E117" s="38"/>
      <c r="F117" s="196" t="str">
        <f t="shared" si="4"/>
        <v/>
      </c>
      <c r="G117" s="49" t="str">
        <f t="shared" si="5"/>
        <v/>
      </c>
      <c r="H117" s="135" t="b">
        <v>0</v>
      </c>
      <c r="I117" s="36"/>
      <c r="J117" s="36"/>
      <c r="K117" s="36"/>
      <c r="Q117" s="31"/>
      <c r="R117" s="31"/>
      <c r="S117" s="31"/>
    </row>
    <row r="118" spans="2:19" ht="15" customHeight="1" x14ac:dyDescent="0.25">
      <c r="B118" s="23"/>
      <c r="C118" s="40"/>
      <c r="D118" s="23"/>
      <c r="E118" s="38"/>
      <c r="F118" s="196" t="str">
        <f t="shared" si="4"/>
        <v/>
      </c>
      <c r="G118" s="49" t="str">
        <f t="shared" si="5"/>
        <v/>
      </c>
      <c r="H118" s="135" t="b">
        <v>0</v>
      </c>
      <c r="I118" s="36"/>
      <c r="J118" s="36"/>
      <c r="K118" s="36"/>
      <c r="Q118" s="31"/>
      <c r="R118" s="31"/>
      <c r="S118" s="31"/>
    </row>
    <row r="119" spans="2:19" ht="15" customHeight="1" x14ac:dyDescent="0.25">
      <c r="B119" s="23"/>
      <c r="C119" s="40"/>
      <c r="D119" s="23"/>
      <c r="E119" s="38"/>
      <c r="F119" s="196" t="str">
        <f t="shared" si="4"/>
        <v/>
      </c>
      <c r="G119" s="49" t="str">
        <f t="shared" si="5"/>
        <v/>
      </c>
      <c r="H119" s="135" t="b">
        <v>0</v>
      </c>
      <c r="I119" s="36"/>
      <c r="J119" s="36"/>
      <c r="K119" s="36"/>
      <c r="Q119" s="31"/>
      <c r="R119" s="31"/>
      <c r="S119" s="31"/>
    </row>
    <row r="120" spans="2:19" ht="15" customHeight="1" x14ac:dyDescent="0.25">
      <c r="B120" s="23"/>
      <c r="C120" s="40"/>
      <c r="D120" s="23"/>
      <c r="E120" s="38"/>
      <c r="F120" s="196" t="str">
        <f t="shared" si="4"/>
        <v/>
      </c>
      <c r="G120" s="49" t="str">
        <f t="shared" si="5"/>
        <v/>
      </c>
      <c r="H120" s="135" t="b">
        <v>0</v>
      </c>
      <c r="I120" s="36"/>
      <c r="J120" s="36"/>
      <c r="K120" s="36"/>
      <c r="Q120" s="31"/>
      <c r="R120" s="31"/>
      <c r="S120" s="31"/>
    </row>
    <row r="121" spans="2:19" ht="15" customHeight="1" x14ac:dyDescent="0.25">
      <c r="B121" s="23"/>
      <c r="C121" s="40"/>
      <c r="D121" s="23"/>
      <c r="E121" s="38"/>
      <c r="F121" s="196" t="str">
        <f t="shared" si="4"/>
        <v/>
      </c>
      <c r="G121" s="49" t="str">
        <f t="shared" si="5"/>
        <v/>
      </c>
      <c r="H121" s="135" t="b">
        <v>0</v>
      </c>
      <c r="I121" s="36"/>
      <c r="J121" s="36"/>
      <c r="K121" s="36"/>
      <c r="Q121" s="31"/>
      <c r="R121" s="31"/>
      <c r="S121" s="31"/>
    </row>
    <row r="122" spans="2:19" ht="15" customHeight="1" x14ac:dyDescent="0.25">
      <c r="B122" s="23"/>
      <c r="C122" s="40"/>
      <c r="D122" s="23"/>
      <c r="E122" s="38"/>
      <c r="F122" s="196" t="str">
        <f t="shared" si="4"/>
        <v/>
      </c>
      <c r="G122" s="49" t="str">
        <f t="shared" si="5"/>
        <v/>
      </c>
      <c r="H122" s="135" t="b">
        <v>0</v>
      </c>
      <c r="I122" s="36"/>
      <c r="J122" s="36"/>
      <c r="K122" s="36"/>
      <c r="Q122" s="31"/>
      <c r="R122" s="31"/>
      <c r="S122" s="31"/>
    </row>
    <row r="123" spans="2:19" ht="15" customHeight="1" x14ac:dyDescent="0.25">
      <c r="B123" s="23"/>
      <c r="C123" s="40"/>
      <c r="D123" s="23"/>
      <c r="E123" s="38"/>
      <c r="F123" s="196" t="str">
        <f t="shared" si="4"/>
        <v/>
      </c>
      <c r="G123" s="49" t="str">
        <f t="shared" si="5"/>
        <v/>
      </c>
      <c r="H123" s="135" t="b">
        <v>0</v>
      </c>
      <c r="I123" s="36"/>
      <c r="J123" s="36"/>
      <c r="K123" s="36"/>
      <c r="Q123" s="31"/>
      <c r="R123" s="31"/>
      <c r="S123" s="31"/>
    </row>
    <row r="124" spans="2:19" ht="15" customHeight="1" x14ac:dyDescent="0.25">
      <c r="B124" s="23"/>
      <c r="C124" s="40"/>
      <c r="D124" s="23"/>
      <c r="E124" s="38"/>
      <c r="F124" s="196" t="str">
        <f t="shared" si="4"/>
        <v/>
      </c>
      <c r="G124" s="49" t="str">
        <f t="shared" si="5"/>
        <v/>
      </c>
      <c r="H124" s="135" t="b">
        <v>0</v>
      </c>
      <c r="I124" s="36"/>
      <c r="J124" s="36"/>
      <c r="K124" s="36"/>
      <c r="Q124" s="31"/>
      <c r="R124" s="31"/>
      <c r="S124" s="31"/>
    </row>
    <row r="125" spans="2:19" ht="15" customHeight="1" x14ac:dyDescent="0.25">
      <c r="B125" s="23"/>
      <c r="C125" s="40"/>
      <c r="D125" s="23"/>
      <c r="E125" s="38"/>
      <c r="F125" s="196" t="str">
        <f t="shared" si="4"/>
        <v/>
      </c>
      <c r="G125" s="49" t="str">
        <f t="shared" si="5"/>
        <v/>
      </c>
      <c r="H125" s="135" t="b">
        <v>0</v>
      </c>
      <c r="I125" s="36"/>
      <c r="J125" s="36"/>
      <c r="K125" s="36"/>
      <c r="Q125" s="31"/>
      <c r="R125" s="31"/>
      <c r="S125" s="31"/>
    </row>
    <row r="126" spans="2:19" ht="15" customHeight="1" x14ac:dyDescent="0.25">
      <c r="B126" s="23"/>
      <c r="C126" s="40"/>
      <c r="D126" s="23"/>
      <c r="E126" s="38"/>
      <c r="F126" s="196" t="str">
        <f t="shared" si="4"/>
        <v/>
      </c>
      <c r="G126" s="49" t="str">
        <f t="shared" si="5"/>
        <v/>
      </c>
      <c r="H126" s="135" t="b">
        <v>0</v>
      </c>
      <c r="I126" s="36"/>
      <c r="J126" s="36"/>
      <c r="K126" s="36"/>
      <c r="Q126" s="31"/>
      <c r="R126" s="31"/>
      <c r="S126" s="31"/>
    </row>
    <row r="127" spans="2:19" ht="15" customHeight="1" x14ac:dyDescent="0.25">
      <c r="B127" s="23"/>
      <c r="C127" s="40"/>
      <c r="D127" s="23"/>
      <c r="E127" s="38"/>
      <c r="F127" s="196" t="str">
        <f t="shared" si="4"/>
        <v/>
      </c>
      <c r="G127" s="49" t="str">
        <f t="shared" si="5"/>
        <v/>
      </c>
      <c r="H127" s="135" t="b">
        <v>0</v>
      </c>
      <c r="I127" s="36"/>
      <c r="J127" s="36"/>
      <c r="K127" s="36"/>
      <c r="Q127" s="31"/>
      <c r="R127" s="31"/>
      <c r="S127" s="31"/>
    </row>
    <row r="128" spans="2:19" ht="15" customHeight="1" x14ac:dyDescent="0.25">
      <c r="B128" s="23"/>
      <c r="C128" s="40"/>
      <c r="D128" s="23"/>
      <c r="E128" s="38"/>
      <c r="F128" s="196" t="str">
        <f t="shared" si="4"/>
        <v/>
      </c>
      <c r="G128" s="49" t="str">
        <f t="shared" si="5"/>
        <v/>
      </c>
      <c r="H128" s="135" t="b">
        <v>0</v>
      </c>
      <c r="I128" s="36"/>
      <c r="J128" s="36"/>
      <c r="K128" s="36"/>
      <c r="Q128" s="31"/>
      <c r="R128" s="31"/>
      <c r="S128" s="31"/>
    </row>
    <row r="129" spans="2:19" ht="15" customHeight="1" x14ac:dyDescent="0.25">
      <c r="B129" s="23"/>
      <c r="C129" s="40"/>
      <c r="D129" s="23"/>
      <c r="E129" s="38"/>
      <c r="F129" s="196" t="str">
        <f t="shared" si="4"/>
        <v/>
      </c>
      <c r="G129" s="49" t="str">
        <f t="shared" si="5"/>
        <v/>
      </c>
      <c r="H129" s="135" t="b">
        <v>0</v>
      </c>
      <c r="I129" s="36"/>
      <c r="J129" s="36"/>
      <c r="K129" s="36"/>
      <c r="Q129" s="31"/>
      <c r="R129" s="31"/>
      <c r="S129" s="31"/>
    </row>
    <row r="130" spans="2:19" ht="15" customHeight="1" x14ac:dyDescent="0.25">
      <c r="B130" s="23"/>
      <c r="C130" s="40"/>
      <c r="D130" s="23"/>
      <c r="E130" s="38"/>
      <c r="F130" s="196" t="str">
        <f t="shared" si="4"/>
        <v/>
      </c>
      <c r="G130" s="49" t="str">
        <f t="shared" si="5"/>
        <v/>
      </c>
      <c r="H130" s="135" t="b">
        <v>0</v>
      </c>
      <c r="I130" s="36"/>
      <c r="J130" s="36"/>
      <c r="K130" s="36"/>
      <c r="Q130" s="31"/>
      <c r="R130" s="31"/>
      <c r="S130" s="31"/>
    </row>
  </sheetData>
  <sheetProtection pivotTables="0"/>
  <mergeCells count="5">
    <mergeCell ref="B2:H2"/>
    <mergeCell ref="Q2:R2"/>
    <mergeCell ref="N9:O9"/>
    <mergeCell ref="Q9:R9"/>
    <mergeCell ref="T9:U9"/>
  </mergeCells>
  <dataValidations count="1">
    <dataValidation type="list" allowBlank="1" showInputMessage="1" showErrorMessage="1" sqref="B5:B130" xr:uid="{00000000-0002-0000-0F00-000000000000}">
      <formula1>$N$12:$N$25</formula1>
    </dataValidation>
  </dataValidation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6" name="Button 1">
              <controlPr defaultSize="0" print="0" autoFill="0" autoPict="0" macro="[0]!DévTCD">
                <anchor moveWithCells="1" sizeWithCells="1">
                  <from>
                    <xdr:col>16</xdr:col>
                    <xdr:colOff>2743200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7" name="Button 2">
              <controlPr defaultSize="0" print="0" autoFill="0" autoPict="0" macro="[0]!RedTCD">
                <anchor moveWithCells="1" sizeWithCells="1">
                  <from>
                    <xdr:col>16</xdr:col>
                    <xdr:colOff>2752725</xdr:colOff>
                    <xdr:row>5</xdr:row>
                    <xdr:rowOff>19050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8" name="Button 3">
              <controlPr defaultSize="0" print="0" autoFill="0" autoPict="0" macro="[0]!MAJTCD2">
                <anchor moveWithCells="1" siz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1257300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9" name="Check Box 4">
              <controlPr defaultSize="0" autoFill="0" autoLine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161925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10" name="Check Box 5">
              <controlPr defaultSize="0" autoFill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161925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11" name="Check Box 6">
              <controlPr defaultSize="0" autoFill="0" autoLine="0" autoPict="0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161925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2" name="Check Box 7">
              <controlPr defaultSize="0" autoFill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38100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3" name="Check Box 8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38100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4" name="Check Box 9">
              <controlPr defaultSize="0" autoFill="0" autoLine="0" autoPict="0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38100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5" name="Check Box 10">
              <controlPr defaultSize="0" autoFill="0" autoLine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38100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6" name="Check Box 11">
              <controlPr defaultSize="0" autoFill="0" autoLine="0" autoPict="0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38100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7" name="Check Box 12">
              <controlPr defaultSize="0" autoFill="0" autoLine="0" autoPict="0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38100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8" name="Check Box 13">
              <controlPr defaultSize="0" autoFill="0" autoLine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38100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9" name="Check Box 14">
              <controlPr defaultSize="0" autoFill="0" autoLine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38100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20" name="Check Box 15">
              <controlPr defaultSize="0" autoFill="0" autoLine="0" autoPict="0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38100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21" name="Check Box 16">
              <controlPr defaultSize="0" autoFill="0" autoLine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38100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2" name="Check Box 17">
              <controlPr defaultSize="0" autoFill="0" autoLine="0" autoPict="0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38100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3" name="Check Box 18">
              <controlPr defaultSize="0" autoFill="0" autoLine="0" autoPict="0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38100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4" name="Check Box 19">
              <controlPr defaultSize="0" autoFill="0" autoLine="0" autoPict="0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38100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5" name="Check Box 20">
              <controlPr defaultSize="0" autoFill="0" autoLine="0" autoPict="0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38100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6" name="Check Box 21">
              <controlPr defaultSize="0" autoFill="0" autoLine="0" autoPict="0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38100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7" name="Check Box 22">
              <controlPr defaultSize="0" autoFill="0" autoLine="0" autoPict="0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38100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8" name="Check Box 23">
              <controlPr defaultSize="0" autoFill="0" autoLine="0" autoPict="0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38100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9" name="Check Box 24">
              <controlPr defaultSize="0" autoFill="0" autoLine="0" autoPict="0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38100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30" name="Check Box 25">
              <controlPr defaultSize="0" autoFill="0" autoLine="0" autoPict="0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38100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31" name="Check Box 26">
              <controlPr defaultSize="0" autoFill="0" autoLine="0" autoPict="0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2" name="Check Box 27">
              <controlPr defaultSize="0" autoFill="0" autoLine="0" autoPict="0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38100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3" name="Check Box 28">
              <controlPr defaultSize="0" autoFill="0" autoLine="0" autoPict="0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38100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4" name="Check Box 29">
              <controlPr defaultSize="0" autoFill="0" autoLine="0" autoPict="0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38100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5" name="Check Box 30">
              <controlPr defaultSize="0" autoFill="0" autoLine="0" autoPict="0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6" name="Check Box 31">
              <controlPr defaultSize="0" autoFill="0" autoLine="0" autoPict="0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38100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7" name="Check Box 32">
              <controlPr defaultSize="0" autoFill="0" autoLine="0" autoPict="0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38100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8" name="Check Box 33">
              <controlPr defaultSize="0" autoFill="0" autoLine="0" autoPict="0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38100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9" name="Check Box 34">
              <controlPr defaultSize="0" autoFill="0" autoLine="0" autoPict="0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38100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40" name="Check Box 35">
              <controlPr defaultSize="0" autoFill="0" autoLine="0" autoPict="0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38100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41" name="Check Box 36">
              <controlPr defaultSize="0" autoFill="0" autoLine="0" autoPict="0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38100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2" name="Check Box 37">
              <controlPr defaultSize="0" autoFill="0" autoLine="0" autoPict="0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38100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3" name="Check Box 38">
              <controlPr defaultSize="0" autoFill="0" autoLine="0" autoPict="0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38100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4" name="Check Box 39">
              <controlPr defaultSize="0" autoFill="0" autoLine="0" autoPict="0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38100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5" name="Check Box 40">
              <controlPr defaultSize="0" autoFill="0" autoLine="0" autoPict="0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38100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6" name="Check Box 41">
              <controlPr defaultSize="0" autoFill="0" autoLine="0" autoPict="0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38100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7" name="Check Box 42">
              <controlPr defaultSize="0" autoFill="0" autoLine="0" autoPict="0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38100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8" name="Check Box 43">
              <controlPr defaultSize="0" autoFill="0" autoLine="0" autoPict="0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38100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9" name="Check Box 44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38100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50" name="Check Box 45">
              <controlPr defaultSize="0" autoFill="0" autoLine="0" autoPict="0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38100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51" name="Check Box 46">
              <controlPr defaultSize="0" autoFill="0" autoLine="0" autoPict="0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38100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2" name="Check Box 47">
              <controlPr defaultSize="0" autoFill="0" autoLine="0" autoPict="0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38100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3" name="Check Box 48">
              <controlPr defaultSize="0" autoFill="0" autoLine="0" autoPict="0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38100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4" name="Check Box 49">
              <controlPr defaultSize="0" autoFill="0" autoLine="0" autoPict="0">
                <anchor moveWithCells="1">
                  <from>
                    <xdr:col>7</xdr:col>
                    <xdr:colOff>0</xdr:colOff>
                    <xdr:row>49</xdr:row>
                    <xdr:rowOff>0</xdr:rowOff>
                  </from>
                  <to>
                    <xdr:col>8</xdr:col>
                    <xdr:colOff>38100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5" name="Check Box 50">
              <controlPr defaultSize="0" autoFill="0" autoLine="0" autoPict="0">
                <anchor moveWithCells="1">
                  <from>
                    <xdr:col>7</xdr:col>
                    <xdr:colOff>0</xdr:colOff>
                    <xdr:row>50</xdr:row>
                    <xdr:rowOff>0</xdr:rowOff>
                  </from>
                  <to>
                    <xdr:col>8</xdr:col>
                    <xdr:colOff>38100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6" name="Check Box 51">
              <controlPr defaultSize="0" autoFill="0" autoLine="0" autoPict="0">
                <anchor moveWithCells="1">
                  <from>
                    <xdr:col>7</xdr:col>
                    <xdr:colOff>0</xdr:colOff>
                    <xdr:row>51</xdr:row>
                    <xdr:rowOff>0</xdr:rowOff>
                  </from>
                  <to>
                    <xdr:col>8</xdr:col>
                    <xdr:colOff>38100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7" name="Check Box 52">
              <controlPr defaultSize="0" autoFill="0" autoLine="0" autoPict="0">
                <anchor moveWithCells="1">
                  <from>
                    <xdr:col>7</xdr:col>
                    <xdr:colOff>0</xdr:colOff>
                    <xdr:row>52</xdr:row>
                    <xdr:rowOff>0</xdr:rowOff>
                  </from>
                  <to>
                    <xdr:col>8</xdr:col>
                    <xdr:colOff>38100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8" name="Check Box 53">
              <controlPr defaultSize="0" autoFill="0" autoLine="0" autoPict="0">
                <anchor moveWithCells="1">
                  <from>
                    <xdr:col>7</xdr:col>
                    <xdr:colOff>0</xdr:colOff>
                    <xdr:row>53</xdr:row>
                    <xdr:rowOff>0</xdr:rowOff>
                  </from>
                  <to>
                    <xdr:col>8</xdr:col>
                    <xdr:colOff>38100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9" name="Check Box 54">
              <controlPr defaultSize="0" autoFill="0" autoLine="0" autoPict="0">
                <anchor moveWithCells="1">
                  <from>
                    <xdr:col>7</xdr:col>
                    <xdr:colOff>0</xdr:colOff>
                    <xdr:row>54</xdr:row>
                    <xdr:rowOff>0</xdr:rowOff>
                  </from>
                  <to>
                    <xdr:col>8</xdr:col>
                    <xdr:colOff>38100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60" name="Check Box 55">
              <controlPr defaultSize="0" autoFill="0" autoLine="0" autoPict="0">
                <anchor moveWithCells="1">
                  <from>
                    <xdr:col>7</xdr:col>
                    <xdr:colOff>0</xdr:colOff>
                    <xdr:row>55</xdr:row>
                    <xdr:rowOff>0</xdr:rowOff>
                  </from>
                  <to>
                    <xdr:col>8</xdr:col>
                    <xdr:colOff>38100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61" name="Check Box 56">
              <controlPr defaultSize="0" autoFill="0" autoLine="0" autoPict="0">
                <anchor moveWithCells="1">
                  <from>
                    <xdr:col>7</xdr:col>
                    <xdr:colOff>0</xdr:colOff>
                    <xdr:row>56</xdr:row>
                    <xdr:rowOff>0</xdr:rowOff>
                  </from>
                  <to>
                    <xdr:col>8</xdr:col>
                    <xdr:colOff>38100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2" name="Check Box 57">
              <controlPr defaultSize="0" autoFill="0" autoLine="0" autoPict="0">
                <anchor moveWithCells="1">
                  <from>
                    <xdr:col>7</xdr:col>
                    <xdr:colOff>0</xdr:colOff>
                    <xdr:row>57</xdr:row>
                    <xdr:rowOff>0</xdr:rowOff>
                  </from>
                  <to>
                    <xdr:col>8</xdr:col>
                    <xdr:colOff>38100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3" name="Check Box 58">
              <controlPr defaultSize="0" autoFill="0" autoLine="0" autoPict="0">
                <anchor moveWithCells="1">
                  <from>
                    <xdr:col>7</xdr:col>
                    <xdr:colOff>0</xdr:colOff>
                    <xdr:row>58</xdr:row>
                    <xdr:rowOff>0</xdr:rowOff>
                  </from>
                  <to>
                    <xdr:col>8</xdr:col>
                    <xdr:colOff>38100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4" name="Check Box 59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0</xdr:rowOff>
                  </from>
                  <to>
                    <xdr:col>8</xdr:col>
                    <xdr:colOff>38100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5" name="Check Box 60">
              <controlPr defaultSize="0" autoFill="0" autoLine="0" autoPict="0">
                <anchor moveWithCells="1">
                  <from>
                    <xdr:col>7</xdr:col>
                    <xdr:colOff>0</xdr:colOff>
                    <xdr:row>60</xdr:row>
                    <xdr:rowOff>0</xdr:rowOff>
                  </from>
                  <to>
                    <xdr:col>8</xdr:col>
                    <xdr:colOff>38100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6" name="Check Box 61">
              <controlPr defaultSize="0" autoFill="0" autoLine="0" autoPict="0">
                <anchor moveWithCells="1">
                  <from>
                    <xdr:col>7</xdr:col>
                    <xdr:colOff>0</xdr:colOff>
                    <xdr:row>61</xdr:row>
                    <xdr:rowOff>0</xdr:rowOff>
                  </from>
                  <to>
                    <xdr:col>8</xdr:col>
                    <xdr:colOff>38100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7" name="Check Box 62">
              <controlPr defaultSize="0" autoFill="0" autoLine="0" autoPict="0">
                <anchor moveWithCells="1">
                  <from>
                    <xdr:col>7</xdr:col>
                    <xdr:colOff>0</xdr:colOff>
                    <xdr:row>62</xdr:row>
                    <xdr:rowOff>0</xdr:rowOff>
                  </from>
                  <to>
                    <xdr:col>8</xdr:col>
                    <xdr:colOff>38100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8" name="Check Box 63">
              <controlPr defaultSize="0" autoFill="0" autoLine="0" autoPict="0">
                <anchor moveWithCells="1">
                  <from>
                    <xdr:col>7</xdr:col>
                    <xdr:colOff>0</xdr:colOff>
                    <xdr:row>63</xdr:row>
                    <xdr:rowOff>0</xdr:rowOff>
                  </from>
                  <to>
                    <xdr:col>8</xdr:col>
                    <xdr:colOff>38100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9" name="Check Box 64">
              <controlPr defaultSize="0" autoFill="0" autoLine="0" autoPict="0">
                <anchor moveWithCells="1">
                  <from>
                    <xdr:col>7</xdr:col>
                    <xdr:colOff>0</xdr:colOff>
                    <xdr:row>64</xdr:row>
                    <xdr:rowOff>0</xdr:rowOff>
                  </from>
                  <to>
                    <xdr:col>8</xdr:col>
                    <xdr:colOff>38100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70" name="Check Box 65">
              <controlPr defaultSize="0" autoFill="0" autoLine="0" autoPict="0">
                <anchor moveWithCells="1">
                  <from>
                    <xdr:col>7</xdr:col>
                    <xdr:colOff>0</xdr:colOff>
                    <xdr:row>65</xdr:row>
                    <xdr:rowOff>0</xdr:rowOff>
                  </from>
                  <to>
                    <xdr:col>8</xdr:col>
                    <xdr:colOff>38100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71" name="Check Box 66">
              <controlPr defaultSize="0" autoFill="0" autoLine="0" autoPict="0">
                <anchor moveWithCells="1">
                  <from>
                    <xdr:col>7</xdr:col>
                    <xdr:colOff>0</xdr:colOff>
                    <xdr:row>66</xdr:row>
                    <xdr:rowOff>0</xdr:rowOff>
                  </from>
                  <to>
                    <xdr:col>8</xdr:col>
                    <xdr:colOff>38100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2" name="Check Box 67">
              <controlPr defaultSize="0" autoFill="0" autoLine="0" autoPict="0">
                <anchor moveWithCells="1">
                  <from>
                    <xdr:col>7</xdr:col>
                    <xdr:colOff>0</xdr:colOff>
                    <xdr:row>67</xdr:row>
                    <xdr:rowOff>0</xdr:rowOff>
                  </from>
                  <to>
                    <xdr:col>8</xdr:col>
                    <xdr:colOff>38100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3" name="Check Box 68">
              <controlPr defaultSize="0" autoFill="0" autoLine="0" autoPict="0">
                <anchor moveWithCells="1">
                  <from>
                    <xdr:col>7</xdr:col>
                    <xdr:colOff>0</xdr:colOff>
                    <xdr:row>68</xdr:row>
                    <xdr:rowOff>0</xdr:rowOff>
                  </from>
                  <to>
                    <xdr:col>8</xdr:col>
                    <xdr:colOff>38100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4" name="Check Box 69">
              <controlPr defaultSize="0" autoFill="0" autoLine="0" autoPict="0">
                <anchor moveWithCells="1">
                  <from>
                    <xdr:col>7</xdr:col>
                    <xdr:colOff>0</xdr:colOff>
                    <xdr:row>69</xdr:row>
                    <xdr:rowOff>0</xdr:rowOff>
                  </from>
                  <to>
                    <xdr:col>8</xdr:col>
                    <xdr:colOff>38100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5" name="Check Box 70">
              <controlPr defaultSize="0" autoFill="0" autoLine="0" autoPict="0">
                <anchor moveWithCells="1">
                  <from>
                    <xdr:col>7</xdr:col>
                    <xdr:colOff>0</xdr:colOff>
                    <xdr:row>70</xdr:row>
                    <xdr:rowOff>0</xdr:rowOff>
                  </from>
                  <to>
                    <xdr:col>8</xdr:col>
                    <xdr:colOff>38100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6" name="Check Box 71">
              <controlPr defaultSize="0" autoFill="0" autoLine="0" autoPict="0">
                <anchor moveWithCells="1">
                  <from>
                    <xdr:col>7</xdr:col>
                    <xdr:colOff>0</xdr:colOff>
                    <xdr:row>71</xdr:row>
                    <xdr:rowOff>0</xdr:rowOff>
                  </from>
                  <to>
                    <xdr:col>8</xdr:col>
                    <xdr:colOff>38100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7" name="Check Box 72">
              <controlPr defaultSize="0" autoFill="0" autoLine="0" autoPict="0">
                <anchor moveWithCells="1">
                  <from>
                    <xdr:col>7</xdr:col>
                    <xdr:colOff>0</xdr:colOff>
                    <xdr:row>72</xdr:row>
                    <xdr:rowOff>0</xdr:rowOff>
                  </from>
                  <to>
                    <xdr:col>8</xdr:col>
                    <xdr:colOff>38100</xdr:colOff>
                    <xdr:row>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8" name="Check Box 73">
              <controlPr defaultSize="0" autoFill="0" autoLine="0" autoPict="0">
                <anchor moveWithCells="1">
                  <from>
                    <xdr:col>7</xdr:col>
                    <xdr:colOff>0</xdr:colOff>
                    <xdr:row>73</xdr:row>
                    <xdr:rowOff>0</xdr:rowOff>
                  </from>
                  <to>
                    <xdr:col>8</xdr:col>
                    <xdr:colOff>38100</xdr:colOff>
                    <xdr:row>74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9" name="Check Box 74">
              <controlPr defaultSize="0" autoFill="0" autoLine="0" autoPict="0">
                <anchor moveWithCells="1">
                  <from>
                    <xdr:col>7</xdr:col>
                    <xdr:colOff>0</xdr:colOff>
                    <xdr:row>74</xdr:row>
                    <xdr:rowOff>0</xdr:rowOff>
                  </from>
                  <to>
                    <xdr:col>8</xdr:col>
                    <xdr:colOff>38100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80" name="Check Box 75">
              <controlPr defaultSize="0" autoFill="0" autoLine="0" autoPict="0">
                <anchor moveWithCells="1">
                  <from>
                    <xdr:col>7</xdr:col>
                    <xdr:colOff>0</xdr:colOff>
                    <xdr:row>75</xdr:row>
                    <xdr:rowOff>0</xdr:rowOff>
                  </from>
                  <to>
                    <xdr:col>8</xdr:col>
                    <xdr:colOff>38100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81" name="Check Box 76">
              <controlPr defaultSize="0" autoFill="0" autoLine="0" autoPict="0">
                <anchor moveWithCells="1">
                  <from>
                    <xdr:col>7</xdr:col>
                    <xdr:colOff>0</xdr:colOff>
                    <xdr:row>76</xdr:row>
                    <xdr:rowOff>0</xdr:rowOff>
                  </from>
                  <to>
                    <xdr:col>8</xdr:col>
                    <xdr:colOff>38100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2" name="Check Box 77">
              <controlPr defaultSize="0" autoFill="0" autoLine="0" autoPict="0">
                <anchor moveWithCells="1">
                  <from>
                    <xdr:col>7</xdr:col>
                    <xdr:colOff>0</xdr:colOff>
                    <xdr:row>77</xdr:row>
                    <xdr:rowOff>0</xdr:rowOff>
                  </from>
                  <to>
                    <xdr:col>8</xdr:col>
                    <xdr:colOff>38100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3" name="Check Box 78">
              <controlPr defaultSize="0" autoFill="0" autoLine="0" autoPict="0">
                <anchor moveWithCells="1">
                  <from>
                    <xdr:col>7</xdr:col>
                    <xdr:colOff>0</xdr:colOff>
                    <xdr:row>78</xdr:row>
                    <xdr:rowOff>0</xdr:rowOff>
                  </from>
                  <to>
                    <xdr:col>8</xdr:col>
                    <xdr:colOff>38100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4" name="Check Box 79">
              <controlPr defaultSize="0" autoFill="0" autoLine="0" autoPict="0">
                <anchor moveWithCells="1">
                  <from>
                    <xdr:col>7</xdr:col>
                    <xdr:colOff>0</xdr:colOff>
                    <xdr:row>79</xdr:row>
                    <xdr:rowOff>0</xdr:rowOff>
                  </from>
                  <to>
                    <xdr:col>8</xdr:col>
                    <xdr:colOff>38100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5" name="Check Box 80">
              <controlPr defaultSize="0" autoFill="0" autoLine="0" autoPict="0">
                <anchor moveWithCells="1">
                  <from>
                    <xdr:col>7</xdr:col>
                    <xdr:colOff>0</xdr:colOff>
                    <xdr:row>80</xdr:row>
                    <xdr:rowOff>0</xdr:rowOff>
                  </from>
                  <to>
                    <xdr:col>8</xdr:col>
                    <xdr:colOff>38100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6" name="Check Box 81">
              <controlPr defaultSize="0" autoFill="0" autoLine="0" autoPict="0">
                <anchor moveWithCells="1">
                  <from>
                    <xdr:col>7</xdr:col>
                    <xdr:colOff>0</xdr:colOff>
                    <xdr:row>81</xdr:row>
                    <xdr:rowOff>0</xdr:rowOff>
                  </from>
                  <to>
                    <xdr:col>8</xdr:col>
                    <xdr:colOff>38100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7" name="Check Box 82">
              <controlPr defaultSize="0" autoFill="0" autoLine="0" autoPict="0">
                <anchor moveWithCells="1">
                  <from>
                    <xdr:col>7</xdr:col>
                    <xdr:colOff>0</xdr:colOff>
                    <xdr:row>82</xdr:row>
                    <xdr:rowOff>0</xdr:rowOff>
                  </from>
                  <to>
                    <xdr:col>8</xdr:col>
                    <xdr:colOff>38100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8" name="Check Box 83">
              <controlPr defaultSize="0" autoFill="0" autoLine="0" autoPict="0">
                <anchor moveWithCells="1">
                  <from>
                    <xdr:col>7</xdr:col>
                    <xdr:colOff>0</xdr:colOff>
                    <xdr:row>83</xdr:row>
                    <xdr:rowOff>0</xdr:rowOff>
                  </from>
                  <to>
                    <xdr:col>8</xdr:col>
                    <xdr:colOff>38100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9" name="Check Box 84">
              <controlPr defaultSize="0" autoFill="0" autoLine="0" autoPict="0">
                <anchor moveWithCells="1">
                  <from>
                    <xdr:col>7</xdr:col>
                    <xdr:colOff>0</xdr:colOff>
                    <xdr:row>84</xdr:row>
                    <xdr:rowOff>0</xdr:rowOff>
                  </from>
                  <to>
                    <xdr:col>8</xdr:col>
                    <xdr:colOff>38100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90" name="Check Box 85">
              <controlPr defaultSize="0" autoFill="0" autoLine="0" autoPict="0">
                <anchor moveWithCells="1">
                  <from>
                    <xdr:col>7</xdr:col>
                    <xdr:colOff>0</xdr:colOff>
                    <xdr:row>85</xdr:row>
                    <xdr:rowOff>0</xdr:rowOff>
                  </from>
                  <to>
                    <xdr:col>8</xdr:col>
                    <xdr:colOff>38100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91" name="Check Box 86">
              <controlPr defaultSize="0" autoFill="0" autoLine="0" autoPict="0">
                <anchor moveWithCells="1">
                  <from>
                    <xdr:col>7</xdr:col>
                    <xdr:colOff>0</xdr:colOff>
                    <xdr:row>86</xdr:row>
                    <xdr:rowOff>0</xdr:rowOff>
                  </from>
                  <to>
                    <xdr:col>8</xdr:col>
                    <xdr:colOff>38100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2" name="Check Box 87">
              <controlPr defaultSize="0" autoFill="0" autoLine="0" autoPict="0">
                <anchor moveWithCells="1">
                  <from>
                    <xdr:col>7</xdr:col>
                    <xdr:colOff>0</xdr:colOff>
                    <xdr:row>87</xdr:row>
                    <xdr:rowOff>0</xdr:rowOff>
                  </from>
                  <to>
                    <xdr:col>8</xdr:col>
                    <xdr:colOff>38100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3" name="Check Box 88">
              <controlPr defaultSize="0" autoFill="0" autoLine="0" autoPict="0">
                <anchor moveWithCells="1">
                  <from>
                    <xdr:col>7</xdr:col>
                    <xdr:colOff>0</xdr:colOff>
                    <xdr:row>88</xdr:row>
                    <xdr:rowOff>0</xdr:rowOff>
                  </from>
                  <to>
                    <xdr:col>8</xdr:col>
                    <xdr:colOff>38100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4" name="Check Box 89">
              <controlPr defaultSize="0" autoFill="0" autoLine="0" autoPict="0">
                <anchor moveWithCells="1">
                  <from>
                    <xdr:col>7</xdr:col>
                    <xdr:colOff>0</xdr:colOff>
                    <xdr:row>89</xdr:row>
                    <xdr:rowOff>0</xdr:rowOff>
                  </from>
                  <to>
                    <xdr:col>8</xdr:col>
                    <xdr:colOff>38100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5" name="Check Box 90">
              <controlPr defaultSize="0" autoFill="0" autoLine="0" autoPict="0">
                <anchor moveWithCells="1">
                  <from>
                    <xdr:col>7</xdr:col>
                    <xdr:colOff>0</xdr:colOff>
                    <xdr:row>90</xdr:row>
                    <xdr:rowOff>0</xdr:rowOff>
                  </from>
                  <to>
                    <xdr:col>8</xdr:col>
                    <xdr:colOff>38100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6" name="Check Box 91">
              <controlPr defaultSize="0" autoFill="0" autoLine="0" autoPict="0">
                <anchor moveWithCells="1">
                  <from>
                    <xdr:col>7</xdr:col>
                    <xdr:colOff>0</xdr:colOff>
                    <xdr:row>91</xdr:row>
                    <xdr:rowOff>0</xdr:rowOff>
                  </from>
                  <to>
                    <xdr:col>8</xdr:col>
                    <xdr:colOff>38100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7" name="Check Box 92">
              <controlPr defaultSize="0" autoFill="0" autoLine="0" autoPict="0">
                <anchor moveWithCells="1">
                  <from>
                    <xdr:col>7</xdr:col>
                    <xdr:colOff>0</xdr:colOff>
                    <xdr:row>92</xdr:row>
                    <xdr:rowOff>0</xdr:rowOff>
                  </from>
                  <to>
                    <xdr:col>8</xdr:col>
                    <xdr:colOff>38100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8" name="Check Box 93">
              <controlPr defaultSize="0" autoFill="0" autoLine="0" autoPict="0">
                <anchor moveWithCells="1">
                  <from>
                    <xdr:col>7</xdr:col>
                    <xdr:colOff>0</xdr:colOff>
                    <xdr:row>93</xdr:row>
                    <xdr:rowOff>0</xdr:rowOff>
                  </from>
                  <to>
                    <xdr:col>8</xdr:col>
                    <xdr:colOff>38100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9" name="Check Box 94">
              <controlPr defaultSize="0" autoFill="0" autoLine="0" autoPict="0">
                <anchor moveWithCells="1">
                  <from>
                    <xdr:col>7</xdr:col>
                    <xdr:colOff>0</xdr:colOff>
                    <xdr:row>94</xdr:row>
                    <xdr:rowOff>0</xdr:rowOff>
                  </from>
                  <to>
                    <xdr:col>8</xdr:col>
                    <xdr:colOff>38100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100" name="Check Box 95">
              <controlPr defaultSize="0" autoFill="0" autoLine="0" autoPict="0">
                <anchor moveWithCells="1">
                  <from>
                    <xdr:col>7</xdr:col>
                    <xdr:colOff>0</xdr:colOff>
                    <xdr:row>95</xdr:row>
                    <xdr:rowOff>0</xdr:rowOff>
                  </from>
                  <to>
                    <xdr:col>8</xdr:col>
                    <xdr:colOff>38100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101" name="Check Box 96">
              <controlPr defaultSize="0" autoFill="0" autoLine="0" autoPict="0">
                <anchor moveWithCells="1">
                  <from>
                    <xdr:col>7</xdr:col>
                    <xdr:colOff>0</xdr:colOff>
                    <xdr:row>96</xdr:row>
                    <xdr:rowOff>0</xdr:rowOff>
                  </from>
                  <to>
                    <xdr:col>8</xdr:col>
                    <xdr:colOff>38100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2" name="Check Box 97">
              <controlPr defaultSize="0" autoFill="0" autoLine="0" autoPict="0">
                <anchor moveWithCells="1">
                  <from>
                    <xdr:col>7</xdr:col>
                    <xdr:colOff>0</xdr:colOff>
                    <xdr:row>97</xdr:row>
                    <xdr:rowOff>0</xdr:rowOff>
                  </from>
                  <to>
                    <xdr:col>8</xdr:col>
                    <xdr:colOff>38100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3" name="Check Box 98">
              <controlPr defaultSize="0" autoFill="0" autoLine="0" autoPict="0">
                <anchor moveWithCells="1">
                  <from>
                    <xdr:col>7</xdr:col>
                    <xdr:colOff>0</xdr:colOff>
                    <xdr:row>98</xdr:row>
                    <xdr:rowOff>0</xdr:rowOff>
                  </from>
                  <to>
                    <xdr:col>8</xdr:col>
                    <xdr:colOff>38100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4" name="Check Box 99">
              <controlPr defaultSize="0" autoFill="0" autoLine="0" autoPict="0">
                <anchor moveWithCells="1">
                  <from>
                    <xdr:col>7</xdr:col>
                    <xdr:colOff>0</xdr:colOff>
                    <xdr:row>99</xdr:row>
                    <xdr:rowOff>0</xdr:rowOff>
                  </from>
                  <to>
                    <xdr:col>8</xdr:col>
                    <xdr:colOff>38100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5" name="Check Box 100">
              <controlPr defaultSize="0" autoFill="0" autoLine="0" autoPict="0">
                <anchor moveWithCells="1">
                  <from>
                    <xdr:col>7</xdr:col>
                    <xdr:colOff>0</xdr:colOff>
                    <xdr:row>100</xdr:row>
                    <xdr:rowOff>0</xdr:rowOff>
                  </from>
                  <to>
                    <xdr:col>8</xdr:col>
                    <xdr:colOff>38100</xdr:colOff>
                    <xdr:row>101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6" name="Check Box 101">
              <controlPr defaultSize="0" autoFill="0" autoLine="0" autoPict="0">
                <anchor moveWithCells="1">
                  <from>
                    <xdr:col>7</xdr:col>
                    <xdr:colOff>0</xdr:colOff>
                    <xdr:row>101</xdr:row>
                    <xdr:rowOff>0</xdr:rowOff>
                  </from>
                  <to>
                    <xdr:col>8</xdr:col>
                    <xdr:colOff>38100</xdr:colOff>
                    <xdr:row>102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7" name="Check Box 102">
              <controlPr defaultSize="0" autoFill="0" autoLine="0" autoPict="0">
                <anchor moveWithCells="1">
                  <from>
                    <xdr:col>7</xdr:col>
                    <xdr:colOff>0</xdr:colOff>
                    <xdr:row>102</xdr:row>
                    <xdr:rowOff>0</xdr:rowOff>
                  </from>
                  <to>
                    <xdr:col>8</xdr:col>
                    <xdr:colOff>38100</xdr:colOff>
                    <xdr:row>103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8" name="Check Box 103">
              <controlPr defaultSize="0" autoFill="0" autoLine="0" autoPict="0">
                <anchor moveWithCells="1">
                  <from>
                    <xdr:col>7</xdr:col>
                    <xdr:colOff>0</xdr:colOff>
                    <xdr:row>103</xdr:row>
                    <xdr:rowOff>0</xdr:rowOff>
                  </from>
                  <to>
                    <xdr:col>8</xdr:col>
                    <xdr:colOff>38100</xdr:colOff>
                    <xdr:row>104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9" name="Check Box 104">
              <controlPr defaultSize="0" autoFill="0" autoLine="0" autoPict="0">
                <anchor moveWithCells="1">
                  <from>
                    <xdr:col>7</xdr:col>
                    <xdr:colOff>0</xdr:colOff>
                    <xdr:row>104</xdr:row>
                    <xdr:rowOff>0</xdr:rowOff>
                  </from>
                  <to>
                    <xdr:col>8</xdr:col>
                    <xdr:colOff>38100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10" name="Check Box 105">
              <controlPr defaultSize="0" autoFill="0" autoLine="0" autoPict="0">
                <anchor moveWithCells="1">
                  <from>
                    <xdr:col>7</xdr:col>
                    <xdr:colOff>0</xdr:colOff>
                    <xdr:row>105</xdr:row>
                    <xdr:rowOff>0</xdr:rowOff>
                  </from>
                  <to>
                    <xdr:col>8</xdr:col>
                    <xdr:colOff>38100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11" name="Check Box 106">
              <controlPr defaultSize="0" autoFill="0" autoLine="0" autoPict="0">
                <anchor moveWithCells="1">
                  <from>
                    <xdr:col>7</xdr:col>
                    <xdr:colOff>0</xdr:colOff>
                    <xdr:row>106</xdr:row>
                    <xdr:rowOff>0</xdr:rowOff>
                  </from>
                  <to>
                    <xdr:col>8</xdr:col>
                    <xdr:colOff>38100</xdr:colOff>
                    <xdr:row>107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2" name="Check Box 107">
              <controlPr defaultSize="0" autoFill="0" autoLine="0" autoPict="0">
                <anchor moveWithCells="1">
                  <from>
                    <xdr:col>7</xdr:col>
                    <xdr:colOff>0</xdr:colOff>
                    <xdr:row>107</xdr:row>
                    <xdr:rowOff>0</xdr:rowOff>
                  </from>
                  <to>
                    <xdr:col>8</xdr:col>
                    <xdr:colOff>38100</xdr:colOff>
                    <xdr:row>108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3" name="Check Box 108">
              <controlPr defaultSize="0" autoFill="0" autoLine="0" autoPict="0">
                <anchor moveWithCells="1">
                  <from>
                    <xdr:col>7</xdr:col>
                    <xdr:colOff>0</xdr:colOff>
                    <xdr:row>108</xdr:row>
                    <xdr:rowOff>0</xdr:rowOff>
                  </from>
                  <to>
                    <xdr:col>8</xdr:col>
                    <xdr:colOff>38100</xdr:colOff>
                    <xdr:row>109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4" name="Check Box 109">
              <controlPr defaultSize="0" autoFill="0" autoLine="0" autoPict="0">
                <anchor moveWithCells="1">
                  <from>
                    <xdr:col>7</xdr:col>
                    <xdr:colOff>0</xdr:colOff>
                    <xdr:row>109</xdr:row>
                    <xdr:rowOff>0</xdr:rowOff>
                  </from>
                  <to>
                    <xdr:col>8</xdr:col>
                    <xdr:colOff>38100</xdr:colOff>
                    <xdr:row>110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5" name="Check Box 110">
              <controlPr defaultSize="0" autoFill="0" autoLine="0" autoPict="0">
                <anchor moveWithCells="1">
                  <from>
                    <xdr:col>7</xdr:col>
                    <xdr:colOff>0</xdr:colOff>
                    <xdr:row>110</xdr:row>
                    <xdr:rowOff>0</xdr:rowOff>
                  </from>
                  <to>
                    <xdr:col>8</xdr:col>
                    <xdr:colOff>38100</xdr:colOff>
                    <xdr:row>111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6" name="Check Box 111">
              <controlPr defaultSize="0" autoFill="0" autoLine="0" autoPict="0">
                <anchor moveWithCells="1">
                  <from>
                    <xdr:col>7</xdr:col>
                    <xdr:colOff>0</xdr:colOff>
                    <xdr:row>111</xdr:row>
                    <xdr:rowOff>0</xdr:rowOff>
                  </from>
                  <to>
                    <xdr:col>8</xdr:col>
                    <xdr:colOff>38100</xdr:colOff>
                    <xdr:row>112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7" name="Check Box 112">
              <controlPr defaultSize="0" autoFill="0" autoLine="0" autoPict="0">
                <anchor moveWithCells="1">
                  <from>
                    <xdr:col>7</xdr:col>
                    <xdr:colOff>0</xdr:colOff>
                    <xdr:row>112</xdr:row>
                    <xdr:rowOff>0</xdr:rowOff>
                  </from>
                  <to>
                    <xdr:col>8</xdr:col>
                    <xdr:colOff>38100</xdr:colOff>
                    <xdr:row>113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8" name="Check Box 113">
              <controlPr defaultSize="0" autoFill="0" autoLine="0" autoPict="0">
                <anchor moveWithCells="1">
                  <from>
                    <xdr:col>7</xdr:col>
                    <xdr:colOff>0</xdr:colOff>
                    <xdr:row>113</xdr:row>
                    <xdr:rowOff>0</xdr:rowOff>
                  </from>
                  <to>
                    <xdr:col>8</xdr:col>
                    <xdr:colOff>38100</xdr:colOff>
                    <xdr:row>114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9" name="Check Box 114">
              <controlPr defaultSize="0" autoFill="0" autoLine="0" autoPict="0">
                <anchor moveWithCells="1">
                  <from>
                    <xdr:col>7</xdr:col>
                    <xdr:colOff>0</xdr:colOff>
                    <xdr:row>114</xdr:row>
                    <xdr:rowOff>0</xdr:rowOff>
                  </from>
                  <to>
                    <xdr:col>8</xdr:col>
                    <xdr:colOff>38100</xdr:colOff>
                    <xdr:row>115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20" name="Check Box 115">
              <controlPr defaultSize="0" autoFill="0" autoLine="0" autoPict="0">
                <anchor moveWithCells="1">
                  <from>
                    <xdr:col>7</xdr:col>
                    <xdr:colOff>0</xdr:colOff>
                    <xdr:row>115</xdr:row>
                    <xdr:rowOff>0</xdr:rowOff>
                  </from>
                  <to>
                    <xdr:col>8</xdr:col>
                    <xdr:colOff>38100</xdr:colOff>
                    <xdr:row>116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21" name="Check Box 116">
              <controlPr defaultSize="0" autoFill="0" autoLine="0" autoPict="0">
                <anchor moveWithCells="1">
                  <from>
                    <xdr:col>7</xdr:col>
                    <xdr:colOff>0</xdr:colOff>
                    <xdr:row>116</xdr:row>
                    <xdr:rowOff>0</xdr:rowOff>
                  </from>
                  <to>
                    <xdr:col>8</xdr:col>
                    <xdr:colOff>38100</xdr:colOff>
                    <xdr:row>117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2" name="Check Box 117">
              <controlPr defaultSize="0" autoFill="0" autoLine="0" autoPict="0">
                <anchor moveWithCells="1">
                  <from>
                    <xdr:col>7</xdr:col>
                    <xdr:colOff>0</xdr:colOff>
                    <xdr:row>117</xdr:row>
                    <xdr:rowOff>0</xdr:rowOff>
                  </from>
                  <to>
                    <xdr:col>8</xdr:col>
                    <xdr:colOff>38100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3" name="Check Box 118">
              <controlPr defaultSize="0" autoFill="0" autoLine="0" autoPict="0">
                <anchor moveWithCells="1">
                  <from>
                    <xdr:col>7</xdr:col>
                    <xdr:colOff>0</xdr:colOff>
                    <xdr:row>118</xdr:row>
                    <xdr:rowOff>0</xdr:rowOff>
                  </from>
                  <to>
                    <xdr:col>8</xdr:col>
                    <xdr:colOff>38100</xdr:colOff>
                    <xdr:row>119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4" name="Check Box 119">
              <controlPr defaultSize="0" autoFill="0" autoLine="0" autoPict="0">
                <anchor moveWithCells="1">
                  <from>
                    <xdr:col>7</xdr:col>
                    <xdr:colOff>0</xdr:colOff>
                    <xdr:row>119</xdr:row>
                    <xdr:rowOff>0</xdr:rowOff>
                  </from>
                  <to>
                    <xdr:col>8</xdr:col>
                    <xdr:colOff>38100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5" name="Check Box 120">
              <controlPr defaultSize="0" autoFill="0" autoLine="0" autoPict="0">
                <anchor moveWithCells="1">
                  <from>
                    <xdr:col>7</xdr:col>
                    <xdr:colOff>0</xdr:colOff>
                    <xdr:row>120</xdr:row>
                    <xdr:rowOff>0</xdr:rowOff>
                  </from>
                  <to>
                    <xdr:col>8</xdr:col>
                    <xdr:colOff>38100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6" name="Check Box 121">
              <controlPr defaultSize="0" autoFill="0" autoLine="0" autoPict="0">
                <anchor moveWithCells="1">
                  <from>
                    <xdr:col>7</xdr:col>
                    <xdr:colOff>0</xdr:colOff>
                    <xdr:row>121</xdr:row>
                    <xdr:rowOff>0</xdr:rowOff>
                  </from>
                  <to>
                    <xdr:col>8</xdr:col>
                    <xdr:colOff>38100</xdr:colOff>
                    <xdr:row>122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7" name="Check Box 122">
              <controlPr defaultSize="0" autoFill="0" autoLine="0" autoPict="0">
                <anchor moveWithCells="1">
                  <from>
                    <xdr:col>7</xdr:col>
                    <xdr:colOff>0</xdr:colOff>
                    <xdr:row>122</xdr:row>
                    <xdr:rowOff>0</xdr:rowOff>
                  </from>
                  <to>
                    <xdr:col>8</xdr:col>
                    <xdr:colOff>38100</xdr:colOff>
                    <xdr:row>123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8" name="Check Box 123">
              <controlPr defaultSize="0" autoFill="0" autoLine="0" autoPict="0">
                <anchor moveWithCells="1">
                  <from>
                    <xdr:col>7</xdr:col>
                    <xdr:colOff>0</xdr:colOff>
                    <xdr:row>123</xdr:row>
                    <xdr:rowOff>0</xdr:rowOff>
                  </from>
                  <to>
                    <xdr:col>8</xdr:col>
                    <xdr:colOff>38100</xdr:colOff>
                    <xdr:row>124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9" name="Check Box 124">
              <controlPr defaultSize="0" autoFill="0" autoLine="0" autoPict="0">
                <anchor mov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8</xdr:col>
                    <xdr:colOff>38100</xdr:colOff>
                    <xdr:row>125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30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125</xdr:row>
                    <xdr:rowOff>0</xdr:rowOff>
                  </from>
                  <to>
                    <xdr:col>8</xdr:col>
                    <xdr:colOff>38100</xdr:colOff>
                    <xdr:row>126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31" name="Check Box 126">
              <controlPr defaultSize="0" autoFill="0" autoLine="0" autoPict="0">
                <anchor moveWithCells="1">
                  <from>
                    <xdr:col>7</xdr:col>
                    <xdr:colOff>0</xdr:colOff>
                    <xdr:row>126</xdr:row>
                    <xdr:rowOff>0</xdr:rowOff>
                  </from>
                  <to>
                    <xdr:col>8</xdr:col>
                    <xdr:colOff>38100</xdr:colOff>
                    <xdr:row>127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2" name="Check Box 127">
              <controlPr defaultSize="0" autoFill="0" autoLine="0" autoPict="0">
                <anchor moveWithCells="1">
                  <from>
                    <xdr:col>7</xdr:col>
                    <xdr:colOff>0</xdr:colOff>
                    <xdr:row>127</xdr:row>
                    <xdr:rowOff>0</xdr:rowOff>
                  </from>
                  <to>
                    <xdr:col>8</xdr:col>
                    <xdr:colOff>38100</xdr:colOff>
                    <xdr:row>128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3" name="Check Box 128">
              <controlPr defaultSize="0" autoFill="0" autoLine="0" autoPict="0">
                <anchor moveWithCells="1">
                  <from>
                    <xdr:col>7</xdr:col>
                    <xdr:colOff>0</xdr:colOff>
                    <xdr:row>128</xdr:row>
                    <xdr:rowOff>0</xdr:rowOff>
                  </from>
                  <to>
                    <xdr:col>8</xdr:col>
                    <xdr:colOff>38100</xdr:colOff>
                    <xdr:row>129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4" name="Check Box 129">
              <controlPr defaultSize="0" autoFill="0" autoLine="0" autoPict="0">
                <anchor moveWithCells="1">
                  <from>
                    <xdr:col>7</xdr:col>
                    <xdr:colOff>0</xdr:colOff>
                    <xdr:row>129</xdr:row>
                    <xdr:rowOff>0</xdr:rowOff>
                  </from>
                  <to>
                    <xdr:col>8</xdr:col>
                    <xdr:colOff>38100</xdr:colOff>
                    <xdr:row>130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21">
    <tabColor theme="6" tint="0.59999389629810485"/>
  </sheetPr>
  <dimension ref="B1:R55"/>
  <sheetViews>
    <sheetView showGridLines="0" zoomScale="90" zoomScaleNormal="90" workbookViewId="0">
      <selection activeCell="G37" sqref="G37:H37"/>
    </sheetView>
  </sheetViews>
  <sheetFormatPr baseColWidth="10" defaultColWidth="11.42578125" defaultRowHeight="12.75" x14ac:dyDescent="0.2"/>
  <cols>
    <col min="1" max="1" width="4" style="11" customWidth="1"/>
    <col min="2" max="2" width="25" style="11" customWidth="1"/>
    <col min="3" max="3" width="12" style="11" customWidth="1"/>
    <col min="4" max="4" width="3.140625" style="11" customWidth="1"/>
    <col min="5" max="5" width="11" style="11" hidden="1" customWidth="1"/>
    <col min="6" max="6" width="3" style="11" customWidth="1"/>
    <col min="7" max="7" width="26.7109375" style="11" customWidth="1"/>
    <col min="8" max="8" width="12" style="11" customWidth="1"/>
    <col min="9" max="9" width="3.140625" style="11" customWidth="1"/>
    <col min="10" max="10" width="8" style="11" hidden="1" customWidth="1"/>
    <col min="11" max="11" width="3" style="11" customWidth="1"/>
    <col min="12" max="12" width="28.28515625" style="11" customWidth="1"/>
    <col min="13" max="13" width="12" style="11" customWidth="1"/>
    <col min="14" max="14" width="4.42578125" style="11" customWidth="1"/>
    <col min="15" max="15" width="5.28515625" style="11" customWidth="1"/>
    <col min="16" max="16" width="28.5703125" style="11" customWidth="1"/>
    <col min="17" max="17" width="14.7109375" style="11" customWidth="1"/>
    <col min="18" max="18" width="4.85546875" style="11" customWidth="1"/>
    <col min="19" max="19" width="25" style="11" customWidth="1"/>
    <col min="20" max="16384" width="11.42578125" style="11"/>
  </cols>
  <sheetData>
    <row r="1" spans="2:18" x14ac:dyDescent="0.2">
      <c r="B1" s="144" t="s">
        <v>63</v>
      </c>
      <c r="R1" s="146" t="s">
        <v>64</v>
      </c>
    </row>
    <row r="2" spans="2:18" x14ac:dyDescent="0.2">
      <c r="N2" s="57"/>
      <c r="O2" s="58"/>
      <c r="P2" s="59"/>
      <c r="Q2" s="59"/>
      <c r="R2" s="60"/>
    </row>
    <row r="3" spans="2:18" ht="28.5" customHeight="1" x14ac:dyDescent="0.2">
      <c r="B3" s="61" t="s">
        <v>4</v>
      </c>
      <c r="C3" s="62">
        <v>46235</v>
      </c>
      <c r="D3" s="63"/>
      <c r="E3" s="64"/>
      <c r="F3" s="65"/>
      <c r="G3" s="66" t="s">
        <v>18</v>
      </c>
      <c r="H3" s="67"/>
      <c r="I3" s="68"/>
      <c r="J3" s="69"/>
      <c r="K3" s="65"/>
      <c r="L3" s="138" t="s">
        <v>62</v>
      </c>
      <c r="M3" s="139">
        <f>'SUIVI EPARGNE'!C15</f>
        <v>49106.859999999993</v>
      </c>
      <c r="N3" s="71"/>
      <c r="O3" s="72"/>
      <c r="P3" s="246" t="s">
        <v>47</v>
      </c>
      <c r="Q3" s="247"/>
      <c r="R3" s="73"/>
    </row>
    <row r="4" spans="2:18" ht="11.25" customHeight="1" x14ac:dyDescent="0.2">
      <c r="B4" s="64"/>
      <c r="C4" s="64"/>
      <c r="D4" s="64"/>
      <c r="E4" s="64"/>
      <c r="F4" s="65"/>
      <c r="G4" s="69"/>
      <c r="H4" s="69"/>
      <c r="I4" s="69"/>
      <c r="J4" s="69"/>
      <c r="K4" s="65"/>
      <c r="L4" s="70"/>
      <c r="M4" s="74"/>
      <c r="N4" s="75"/>
      <c r="O4" s="72"/>
      <c r="P4" s="76"/>
      <c r="Q4" s="76"/>
      <c r="R4" s="73"/>
    </row>
    <row r="5" spans="2:18" ht="12.2" customHeight="1" x14ac:dyDescent="0.2">
      <c r="B5" s="248" t="s">
        <v>11</v>
      </c>
      <c r="C5" s="249"/>
      <c r="D5" s="77"/>
      <c r="E5" s="64"/>
      <c r="F5" s="65"/>
      <c r="G5" s="250" t="s">
        <v>22</v>
      </c>
      <c r="H5" s="251"/>
      <c r="J5" s="164"/>
      <c r="K5" s="42"/>
      <c r="N5" s="78"/>
      <c r="O5" s="72"/>
      <c r="P5" s="240" t="s">
        <v>12</v>
      </c>
      <c r="Q5" s="241"/>
      <c r="R5" s="79"/>
    </row>
    <row r="6" spans="2:18" ht="12.2" customHeight="1" x14ac:dyDescent="0.2">
      <c r="B6" s="80" t="s">
        <v>218</v>
      </c>
      <c r="C6" s="81"/>
      <c r="D6" s="82"/>
      <c r="E6" s="64"/>
      <c r="F6" s="65"/>
      <c r="G6" s="83" t="s">
        <v>5</v>
      </c>
      <c r="H6" s="123">
        <f>C9</f>
        <v>0</v>
      </c>
      <c r="J6" s="165"/>
      <c r="N6" s="84"/>
      <c r="O6" s="72"/>
      <c r="P6" s="85"/>
      <c r="Q6" s="86"/>
      <c r="R6" s="87"/>
    </row>
    <row r="7" spans="2:18" ht="12.2" customHeight="1" x14ac:dyDescent="0.2">
      <c r="B7" s="80" t="s">
        <v>213</v>
      </c>
      <c r="C7" s="81"/>
      <c r="D7" s="82"/>
      <c r="E7" s="64"/>
      <c r="F7" s="65"/>
      <c r="G7" s="83" t="s">
        <v>8</v>
      </c>
      <c r="H7" s="123">
        <f>C49</f>
        <v>6446.64</v>
      </c>
      <c r="J7" s="165"/>
      <c r="N7" s="84"/>
      <c r="O7" s="72"/>
      <c r="P7" s="88" t="s">
        <v>46</v>
      </c>
      <c r="Q7" s="127">
        <f>H3+C48-H51</f>
        <v>3004.7300000000009</v>
      </c>
      <c r="R7" s="89"/>
    </row>
    <row r="8" spans="2:18" ht="12.2" customHeight="1" x14ac:dyDescent="0.2">
      <c r="B8" s="80" t="s">
        <v>220</v>
      </c>
      <c r="C8" s="81"/>
      <c r="D8" s="82"/>
      <c r="E8" s="90"/>
      <c r="F8" s="65"/>
      <c r="G8" s="83" t="s">
        <v>7</v>
      </c>
      <c r="H8" s="123">
        <f>H52+M43</f>
        <v>3441.9099999999994</v>
      </c>
      <c r="J8" s="165"/>
      <c r="N8" s="84"/>
      <c r="O8" s="72"/>
      <c r="P8" s="85" t="s">
        <v>19</v>
      </c>
      <c r="Q8" s="128">
        <f>Q7-SUM(Q11:Q24)</f>
        <v>384.73000000000093</v>
      </c>
      <c r="R8" s="87"/>
    </row>
    <row r="9" spans="2:18" ht="12.2" customHeight="1" x14ac:dyDescent="0.2">
      <c r="B9" s="92" t="s">
        <v>14</v>
      </c>
      <c r="C9" s="125">
        <f>SUM(C6:D8)</f>
        <v>0</v>
      </c>
      <c r="D9" s="93"/>
      <c r="E9" s="90"/>
      <c r="F9" s="65"/>
      <c r="G9" s="94" t="s">
        <v>13</v>
      </c>
      <c r="H9" s="124">
        <f>H6+H7-H8</f>
        <v>3004.7300000000009</v>
      </c>
      <c r="J9" s="166"/>
      <c r="N9" s="95"/>
      <c r="O9" s="72"/>
      <c r="P9" s="85"/>
      <c r="Q9" s="91"/>
      <c r="R9" s="87"/>
    </row>
    <row r="10" spans="2:18" ht="11.25" customHeight="1" x14ac:dyDescent="0.2">
      <c r="N10" s="57"/>
      <c r="O10" s="72"/>
      <c r="P10" s="142" t="s">
        <v>21</v>
      </c>
      <c r="Q10" s="142" t="s">
        <v>2</v>
      </c>
      <c r="R10" s="96"/>
    </row>
    <row r="11" spans="2:18" s="42" customFormat="1" ht="11.25" customHeight="1" x14ac:dyDescent="0.25">
      <c r="B11" s="310" t="s">
        <v>0</v>
      </c>
      <c r="C11" s="310"/>
      <c r="D11" s="97"/>
      <c r="E11" s="98"/>
      <c r="F11" s="99"/>
      <c r="G11" s="309" t="s">
        <v>3</v>
      </c>
      <c r="H11" s="309"/>
      <c r="I11" s="100"/>
      <c r="J11" s="101"/>
      <c r="K11" s="99"/>
      <c r="L11" s="256" t="s">
        <v>34</v>
      </c>
      <c r="M11" s="257"/>
      <c r="N11" s="102"/>
      <c r="O11" s="103"/>
      <c r="P11" s="141" t="s">
        <v>204</v>
      </c>
      <c r="Q11" s="147">
        <v>800</v>
      </c>
      <c r="R11" s="87"/>
    </row>
    <row r="12" spans="2:18" ht="11.25" customHeight="1" x14ac:dyDescent="0.2">
      <c r="B12" s="104" t="s">
        <v>1</v>
      </c>
      <c r="C12" s="104" t="s">
        <v>2</v>
      </c>
      <c r="D12" s="42"/>
      <c r="E12" s="104" t="s">
        <v>15</v>
      </c>
      <c r="G12" s="104" t="s">
        <v>1</v>
      </c>
      <c r="H12" s="104" t="s">
        <v>2</v>
      </c>
      <c r="I12" s="42"/>
      <c r="J12" s="104" t="s">
        <v>15</v>
      </c>
      <c r="L12" s="104" t="s">
        <v>1</v>
      </c>
      <c r="M12" s="104" t="s">
        <v>2</v>
      </c>
      <c r="N12" s="105"/>
      <c r="O12" s="72"/>
      <c r="P12" s="44" t="s">
        <v>228</v>
      </c>
      <c r="Q12" s="45">
        <v>60</v>
      </c>
      <c r="R12" s="87"/>
    </row>
    <row r="13" spans="2:18" ht="11.25" customHeight="1" x14ac:dyDescent="0.2">
      <c r="B13" s="106" t="s">
        <v>224</v>
      </c>
      <c r="C13" s="107">
        <v>3695.75</v>
      </c>
      <c r="D13" s="108" t="b">
        <v>0</v>
      </c>
      <c r="E13" s="215">
        <f>IF(D13=FALSE,C13,0)</f>
        <v>3695.75</v>
      </c>
      <c r="G13" s="106" t="s">
        <v>236</v>
      </c>
      <c r="H13" s="107">
        <v>1207.8</v>
      </c>
      <c r="I13" s="109" t="b">
        <v>0</v>
      </c>
      <c r="J13" s="215">
        <f>IF(I13=FALSE,H13,0)</f>
        <v>1207.8</v>
      </c>
      <c r="L13" s="26" t="str">
        <f>IF(OR('AOUT - SUIVI ENVELOPPES'!J8="",'AOUT - SUIVI ENVELOPPES'!J8="(vide)",'AOUT - SUIVI ENVELOPPES'!J8="Total général",'AOUT - SUIVI ENVELOPPES'!J8="Grand total"),"",(IF(OR('AOUT - SUIVI ENVELOPPES'!J8&lt;&gt;"",'AOUT - SUIVI ENVELOPPES'!J8&lt;&gt;"(vide)",'AOUT - SUIVI ENVELOPPES'!J8&lt;&gt;"Total général",'AOUT - SUIVI ENVELOPPES'!J8&lt;&gt;"Grand total"),'AOUT - SUIVI ENVELOPPES'!J8,"")))</f>
        <v/>
      </c>
      <c r="M13" s="120" t="str">
        <f>IF(L13="","",'AOUT - SUIVI ENVELOPPES'!K8)</f>
        <v/>
      </c>
      <c r="N13" s="110"/>
      <c r="O13" s="72"/>
      <c r="P13" s="44" t="s">
        <v>229</v>
      </c>
      <c r="Q13" s="45">
        <v>180</v>
      </c>
      <c r="R13" s="87"/>
    </row>
    <row r="14" spans="2:18" ht="11.25" customHeight="1" x14ac:dyDescent="0.2">
      <c r="B14" s="106" t="s">
        <v>225</v>
      </c>
      <c r="C14" s="107">
        <v>2406.33</v>
      </c>
      <c r="D14" s="108" t="b">
        <v>0</v>
      </c>
      <c r="E14" s="215">
        <f t="shared" ref="E14:E41" si="0">IF(D14=FALSE,C14,0)</f>
        <v>2406.33</v>
      </c>
      <c r="G14" s="106" t="s">
        <v>237</v>
      </c>
      <c r="H14" s="107">
        <v>272</v>
      </c>
      <c r="I14" s="109" t="b">
        <v>0</v>
      </c>
      <c r="J14" s="215">
        <f t="shared" ref="J14:J41" si="1">IF(I14=FALSE,H14,0)</f>
        <v>272</v>
      </c>
      <c r="L14" s="26" t="str">
        <f>IF(OR('AOUT - SUIVI ENVELOPPES'!J9="",'AOUT - SUIVI ENVELOPPES'!J9="(vide)",'AOUT - SUIVI ENVELOPPES'!J9="Total général",'AOUT - SUIVI ENVELOPPES'!J9="Grand total"),"",(IF(OR('AOUT - SUIVI ENVELOPPES'!J9&lt;&gt;"",'AOUT - SUIVI ENVELOPPES'!J9&lt;&gt;"(vide)",'AOUT - SUIVI ENVELOPPES'!J9&lt;&gt;"Total général",'AOUT - SUIVI ENVELOPPES'!J9&lt;&gt;"Grand total"),'AOUT - SUIVI ENVELOPPES'!J9,"")))</f>
        <v/>
      </c>
      <c r="M14" s="120" t="str">
        <f>IF(L14="","",'AOUT - SUIVI ENVELOPPES'!K9)</f>
        <v/>
      </c>
      <c r="N14" s="110"/>
      <c r="O14" s="72"/>
      <c r="P14" s="44" t="s">
        <v>230</v>
      </c>
      <c r="Q14" s="45">
        <v>230</v>
      </c>
      <c r="R14" s="87"/>
    </row>
    <row r="15" spans="2:18" ht="11.25" customHeight="1" x14ac:dyDescent="0.2">
      <c r="B15" s="106" t="s">
        <v>226</v>
      </c>
      <c r="C15" s="107">
        <v>0</v>
      </c>
      <c r="D15" s="108" t="b">
        <v>0</v>
      </c>
      <c r="E15" s="215">
        <f t="shared" si="0"/>
        <v>0</v>
      </c>
      <c r="G15" s="106" t="s">
        <v>238</v>
      </c>
      <c r="H15" s="107">
        <v>132</v>
      </c>
      <c r="I15" s="109" t="b">
        <v>0</v>
      </c>
      <c r="J15" s="215">
        <f t="shared" si="1"/>
        <v>132</v>
      </c>
      <c r="L15" s="26" t="str">
        <f>IF(OR('AOUT - SUIVI ENVELOPPES'!J10="",'AOUT - SUIVI ENVELOPPES'!J10="(vide)",'AOUT - SUIVI ENVELOPPES'!J10="Total général",'AOUT - SUIVI ENVELOPPES'!J10="Grand total"),"",(IF(OR('AOUT - SUIVI ENVELOPPES'!J10&lt;&gt;"",'AOUT - SUIVI ENVELOPPES'!J10&lt;&gt;"(vide)",'AOUT - SUIVI ENVELOPPES'!J10&lt;&gt;"Total général",'AOUT - SUIVI ENVELOPPES'!J10&lt;&gt;"Grand total"),'AOUT - SUIVI ENVELOPPES'!J10,"")))</f>
        <v/>
      </c>
      <c r="M15" s="120" t="str">
        <f>IF(L15="","",'AOUT - SUIVI ENVELOPPES'!K10)</f>
        <v/>
      </c>
      <c r="N15" s="110"/>
      <c r="O15" s="72"/>
      <c r="P15" s="44" t="s">
        <v>206</v>
      </c>
      <c r="Q15" s="45">
        <v>100</v>
      </c>
      <c r="R15" s="87"/>
    </row>
    <row r="16" spans="2:18" ht="11.25" customHeight="1" x14ac:dyDescent="0.2">
      <c r="B16" s="106" t="s">
        <v>227</v>
      </c>
      <c r="C16" s="107">
        <v>344.56</v>
      </c>
      <c r="D16" s="108" t="b">
        <v>0</v>
      </c>
      <c r="E16" s="215">
        <f t="shared" si="0"/>
        <v>344.56</v>
      </c>
      <c r="G16" s="106" t="s">
        <v>239</v>
      </c>
      <c r="H16" s="107">
        <v>54</v>
      </c>
      <c r="I16" s="109" t="b">
        <v>0</v>
      </c>
      <c r="J16" s="215">
        <f t="shared" si="1"/>
        <v>54</v>
      </c>
      <c r="L16" s="26" t="str">
        <f>IF(OR('AOUT - SUIVI ENVELOPPES'!J11="",'AOUT - SUIVI ENVELOPPES'!J11="(vide)",'AOUT - SUIVI ENVELOPPES'!J11="Total général",'AOUT - SUIVI ENVELOPPES'!J11="Grand total"),"",(IF(OR('AOUT - SUIVI ENVELOPPES'!J11&lt;&gt;"",'AOUT - SUIVI ENVELOPPES'!J11&lt;&gt;"(vide)",'AOUT - SUIVI ENVELOPPES'!J11&lt;&gt;"Total général",'AOUT - SUIVI ENVELOPPES'!J11&lt;&gt;"Grand total"),'AOUT - SUIVI ENVELOPPES'!J11,"")))</f>
        <v/>
      </c>
      <c r="M16" s="120" t="str">
        <f>IF(L16="","",'AOUT - SUIVI ENVELOPPES'!K11)</f>
        <v/>
      </c>
      <c r="N16" s="110"/>
      <c r="O16" s="72"/>
      <c r="P16" s="44" t="s">
        <v>207</v>
      </c>
      <c r="Q16" s="45">
        <v>300</v>
      </c>
      <c r="R16" s="87"/>
    </row>
    <row r="17" spans="2:18" ht="11.25" customHeight="1" x14ac:dyDescent="0.2">
      <c r="B17" s="106"/>
      <c r="C17" s="107"/>
      <c r="D17" s="108" t="b">
        <v>0</v>
      </c>
      <c r="E17" s="215">
        <f t="shared" si="0"/>
        <v>0</v>
      </c>
      <c r="G17" s="106" t="s">
        <v>240</v>
      </c>
      <c r="H17" s="107">
        <v>70</v>
      </c>
      <c r="I17" s="109" t="b">
        <v>0</v>
      </c>
      <c r="J17" s="215">
        <f t="shared" si="1"/>
        <v>70</v>
      </c>
      <c r="L17" s="26" t="str">
        <f>IF(OR('AOUT - SUIVI ENVELOPPES'!J12="",'AOUT - SUIVI ENVELOPPES'!J12="(vide)",'AOUT - SUIVI ENVELOPPES'!J12="Total général",'AOUT - SUIVI ENVELOPPES'!J12="Grand total"),"",(IF(OR('AOUT - SUIVI ENVELOPPES'!J12&lt;&gt;"",'AOUT - SUIVI ENVELOPPES'!J12&lt;&gt;"(vide)",'AOUT - SUIVI ENVELOPPES'!J12&lt;&gt;"Total général",'AOUT - SUIVI ENVELOPPES'!J12&lt;&gt;"Grand total"),'AOUT - SUIVI ENVELOPPES'!J12,"")))</f>
        <v/>
      </c>
      <c r="M17" s="120" t="str">
        <f>IF(L17="","",'AOUT - SUIVI ENVELOPPES'!K12)</f>
        <v/>
      </c>
      <c r="N17" s="110"/>
      <c r="O17" s="72"/>
      <c r="P17" s="44" t="s">
        <v>205</v>
      </c>
      <c r="Q17" s="45">
        <v>200</v>
      </c>
      <c r="R17" s="87"/>
    </row>
    <row r="18" spans="2:18" ht="11.25" customHeight="1" x14ac:dyDescent="0.2">
      <c r="B18" s="106"/>
      <c r="C18" s="107"/>
      <c r="D18" s="108" t="b">
        <v>0</v>
      </c>
      <c r="E18" s="215">
        <f t="shared" si="0"/>
        <v>0</v>
      </c>
      <c r="G18" s="106" t="s">
        <v>241</v>
      </c>
      <c r="H18" s="107">
        <v>82.73</v>
      </c>
      <c r="I18" s="109" t="b">
        <v>0</v>
      </c>
      <c r="J18" s="215">
        <f t="shared" si="1"/>
        <v>82.73</v>
      </c>
      <c r="L18" s="26" t="str">
        <f>IF(OR('AOUT - SUIVI ENVELOPPES'!J13="",'AOUT - SUIVI ENVELOPPES'!J13="(vide)",'AOUT - SUIVI ENVELOPPES'!J13="Total général",'AOUT - SUIVI ENVELOPPES'!J13="Grand total"),"",(IF(OR('AOUT - SUIVI ENVELOPPES'!J13&lt;&gt;"",'AOUT - SUIVI ENVELOPPES'!J13&lt;&gt;"(vide)",'AOUT - SUIVI ENVELOPPES'!J13&lt;&gt;"Total général",'AOUT - SUIVI ENVELOPPES'!J13&lt;&gt;"Grand total"),'AOUT - SUIVI ENVELOPPES'!J13,"")))</f>
        <v/>
      </c>
      <c r="M18" s="120" t="str">
        <f>IF(L18="","",'AOUT - SUIVI ENVELOPPES'!K13)</f>
        <v/>
      </c>
      <c r="N18" s="110"/>
      <c r="O18" s="72"/>
      <c r="P18" s="44" t="s">
        <v>208</v>
      </c>
      <c r="Q18" s="45">
        <v>150</v>
      </c>
      <c r="R18" s="87"/>
    </row>
    <row r="19" spans="2:18" ht="11.25" customHeight="1" x14ac:dyDescent="0.2">
      <c r="B19" s="106"/>
      <c r="C19" s="107"/>
      <c r="D19" s="108" t="b">
        <v>0</v>
      </c>
      <c r="E19" s="215">
        <f t="shared" si="0"/>
        <v>0</v>
      </c>
      <c r="G19" s="106" t="s">
        <v>242</v>
      </c>
      <c r="H19" s="107">
        <v>98.43</v>
      </c>
      <c r="I19" s="109" t="b">
        <v>0</v>
      </c>
      <c r="J19" s="215">
        <f t="shared" si="1"/>
        <v>98.43</v>
      </c>
      <c r="L19" s="26" t="str">
        <f>IF(OR('AOUT - SUIVI ENVELOPPES'!J14="",'AOUT - SUIVI ENVELOPPES'!J14="(vide)",'AOUT - SUIVI ENVELOPPES'!J14="Total général",'AOUT - SUIVI ENVELOPPES'!J14="Grand total"),"",(IF(OR('AOUT - SUIVI ENVELOPPES'!J14&lt;&gt;"",'AOUT - SUIVI ENVELOPPES'!J14&lt;&gt;"(vide)",'AOUT - SUIVI ENVELOPPES'!J14&lt;&gt;"Total général",'AOUT - SUIVI ENVELOPPES'!J14&lt;&gt;"Grand total"),'AOUT - SUIVI ENVELOPPES'!J14,"")))</f>
        <v/>
      </c>
      <c r="M19" s="120" t="str">
        <f>IF(L19="","",'AOUT - SUIVI ENVELOPPES'!K14)</f>
        <v/>
      </c>
      <c r="N19" s="110"/>
      <c r="O19" s="72"/>
      <c r="P19" s="44" t="s">
        <v>231</v>
      </c>
      <c r="Q19" s="45">
        <v>100</v>
      </c>
      <c r="R19" s="87"/>
    </row>
    <row r="20" spans="2:18" ht="11.25" customHeight="1" x14ac:dyDescent="0.2">
      <c r="B20" s="106"/>
      <c r="C20" s="107"/>
      <c r="D20" s="108"/>
      <c r="E20" s="215">
        <f t="shared" si="0"/>
        <v>0</v>
      </c>
      <c r="G20" s="106" t="s">
        <v>243</v>
      </c>
      <c r="H20" s="107">
        <v>50.55</v>
      </c>
      <c r="I20" s="109"/>
      <c r="J20" s="215">
        <f t="shared" si="1"/>
        <v>50.55</v>
      </c>
      <c r="L20" s="26" t="str">
        <f>IF(OR('AOUT - SUIVI ENVELOPPES'!J15="",'AOUT - SUIVI ENVELOPPES'!J15="(vide)",'AOUT - SUIVI ENVELOPPES'!J15="Total général",'AOUT - SUIVI ENVELOPPES'!J15="Grand total"),"",(IF(OR('AOUT - SUIVI ENVELOPPES'!J15&lt;&gt;"",'AOUT - SUIVI ENVELOPPES'!J15&lt;&gt;"(vide)",'AOUT - SUIVI ENVELOPPES'!J15&lt;&gt;"Total général",'AOUT - SUIVI ENVELOPPES'!J15&lt;&gt;"Grand total"),'AOUT - SUIVI ENVELOPPES'!J15,"")))</f>
        <v/>
      </c>
      <c r="M20" s="120" t="str">
        <f>IF(L20="","",'AOUT - SUIVI ENVELOPPES'!K15)</f>
        <v/>
      </c>
      <c r="N20" s="110"/>
      <c r="O20" s="72"/>
      <c r="P20" s="44" t="s">
        <v>232</v>
      </c>
      <c r="Q20" s="45">
        <v>200</v>
      </c>
      <c r="R20" s="87"/>
    </row>
    <row r="21" spans="2:18" ht="11.25" customHeight="1" x14ac:dyDescent="0.2">
      <c r="B21" s="106"/>
      <c r="C21" s="107"/>
      <c r="D21" s="108"/>
      <c r="E21" s="215">
        <f t="shared" si="0"/>
        <v>0</v>
      </c>
      <c r="G21" s="106" t="s">
        <v>244</v>
      </c>
      <c r="H21" s="107">
        <v>13.8</v>
      </c>
      <c r="I21" s="109"/>
      <c r="J21" s="215">
        <f t="shared" si="1"/>
        <v>13.8</v>
      </c>
      <c r="L21" s="26" t="str">
        <f>IF(OR('AOUT - SUIVI ENVELOPPES'!J16="",'AOUT - SUIVI ENVELOPPES'!J16="(vide)",'AOUT - SUIVI ENVELOPPES'!J16="Total général",'AOUT - SUIVI ENVELOPPES'!J16="Grand total"),"",(IF(OR('AOUT - SUIVI ENVELOPPES'!J16&lt;&gt;"",'AOUT - SUIVI ENVELOPPES'!J16&lt;&gt;"(vide)",'AOUT - SUIVI ENVELOPPES'!J16&lt;&gt;"Total général",'AOUT - SUIVI ENVELOPPES'!J16&lt;&gt;"Grand total"),'AOUT - SUIVI ENVELOPPES'!J16,"")))</f>
        <v/>
      </c>
      <c r="M21" s="120" t="str">
        <f>IF(L21="","",'AOUT - SUIVI ENVELOPPES'!K16)</f>
        <v/>
      </c>
      <c r="N21" s="110"/>
      <c r="O21" s="72"/>
      <c r="P21" s="44" t="s">
        <v>233</v>
      </c>
      <c r="Q21" s="45">
        <v>150</v>
      </c>
      <c r="R21" s="87"/>
    </row>
    <row r="22" spans="2:18" ht="11.25" customHeight="1" x14ac:dyDescent="0.2">
      <c r="B22" s="106"/>
      <c r="C22" s="107"/>
      <c r="D22" s="108"/>
      <c r="E22" s="215">
        <f t="shared" si="0"/>
        <v>0</v>
      </c>
      <c r="G22" s="106" t="s">
        <v>245</v>
      </c>
      <c r="H22" s="107">
        <v>240</v>
      </c>
      <c r="I22" s="109" t="b">
        <v>0</v>
      </c>
      <c r="J22" s="215">
        <f t="shared" si="1"/>
        <v>240</v>
      </c>
      <c r="L22" s="26" t="str">
        <f>IF(OR('AOUT - SUIVI ENVELOPPES'!J17="",'AOUT - SUIVI ENVELOPPES'!J17="(vide)",'AOUT - SUIVI ENVELOPPES'!J17="Total général",'AOUT - SUIVI ENVELOPPES'!J17="Grand total"),"",(IF(OR('AOUT - SUIVI ENVELOPPES'!J17&lt;&gt;"",'AOUT - SUIVI ENVELOPPES'!J17&lt;&gt;"(vide)",'AOUT - SUIVI ENVELOPPES'!J17&lt;&gt;"Total général",'AOUT - SUIVI ENVELOPPES'!J17&lt;&gt;"Grand total"),'AOUT - SUIVI ENVELOPPES'!J17,"")))</f>
        <v/>
      </c>
      <c r="M22" s="120" t="str">
        <f>IF(L22="","",'AOUT - SUIVI ENVELOPPES'!K17)</f>
        <v/>
      </c>
      <c r="N22" s="110"/>
      <c r="O22" s="72"/>
      <c r="P22" s="44" t="s">
        <v>234</v>
      </c>
      <c r="Q22" s="45">
        <v>150</v>
      </c>
      <c r="R22" s="87"/>
    </row>
    <row r="23" spans="2:18" ht="11.25" customHeight="1" x14ac:dyDescent="0.2">
      <c r="B23" s="106"/>
      <c r="C23" s="107"/>
      <c r="D23" s="108"/>
      <c r="E23" s="215">
        <f t="shared" si="0"/>
        <v>0</v>
      </c>
      <c r="G23" s="106" t="s">
        <v>246</v>
      </c>
      <c r="H23" s="107">
        <v>3.99</v>
      </c>
      <c r="I23" s="109"/>
      <c r="J23" s="215">
        <f t="shared" si="1"/>
        <v>3.99</v>
      </c>
      <c r="L23" s="26" t="str">
        <f>IF(OR('AOUT - SUIVI ENVELOPPES'!J18="",'AOUT - SUIVI ENVELOPPES'!J18="(vide)",'AOUT - SUIVI ENVELOPPES'!J18="Total général",'AOUT - SUIVI ENVELOPPES'!J18="Grand total"),"",(IF(OR('AOUT - SUIVI ENVELOPPES'!J18&lt;&gt;"",'AOUT - SUIVI ENVELOPPES'!J18&lt;&gt;"(vide)",'AOUT - SUIVI ENVELOPPES'!J18&lt;&gt;"Total général",'AOUT - SUIVI ENVELOPPES'!J18&lt;&gt;"Grand total"),'AOUT - SUIVI ENVELOPPES'!J18,"")))</f>
        <v/>
      </c>
      <c r="M23" s="120" t="str">
        <f>IF(L23="","",'AOUT - SUIVI ENVELOPPES'!K18)</f>
        <v/>
      </c>
      <c r="N23" s="110"/>
      <c r="O23" s="72"/>
      <c r="P23" s="44" t="s">
        <v>235</v>
      </c>
      <c r="Q23" s="45">
        <v>0</v>
      </c>
      <c r="R23" s="87"/>
    </row>
    <row r="24" spans="2:18" ht="11.25" customHeight="1" x14ac:dyDescent="0.2">
      <c r="B24" s="106"/>
      <c r="C24" s="107"/>
      <c r="D24" s="108"/>
      <c r="E24" s="215">
        <f t="shared" si="0"/>
        <v>0</v>
      </c>
      <c r="G24" s="106" t="s">
        <v>247</v>
      </c>
      <c r="H24" s="107">
        <v>20.99</v>
      </c>
      <c r="I24" s="109"/>
      <c r="J24" s="215">
        <f t="shared" si="1"/>
        <v>20.99</v>
      </c>
      <c r="L24" s="26" t="str">
        <f>IF(OR('AOUT - SUIVI ENVELOPPES'!J19="",'AOUT - SUIVI ENVELOPPES'!J19="(vide)",'AOUT - SUIVI ENVELOPPES'!J19="Total général",'AOUT - SUIVI ENVELOPPES'!J19="Grand total"),"",(IF(OR('AOUT - SUIVI ENVELOPPES'!J19&lt;&gt;"",'AOUT - SUIVI ENVELOPPES'!J19&lt;&gt;"(vide)",'AOUT - SUIVI ENVELOPPES'!J19&lt;&gt;"Total général",'AOUT - SUIVI ENVELOPPES'!J19&lt;&gt;"Grand total"),'AOUT - SUIVI ENVELOPPES'!J19,"")))</f>
        <v/>
      </c>
      <c r="M24" s="120" t="str">
        <f>IF(L24="","",'AOUT - SUIVI ENVELOPPES'!K19)</f>
        <v/>
      </c>
      <c r="N24" s="110"/>
      <c r="O24" s="72"/>
      <c r="P24" s="46" t="s">
        <v>219</v>
      </c>
      <c r="Q24" s="47">
        <v>0</v>
      </c>
      <c r="R24" s="87"/>
    </row>
    <row r="25" spans="2:18" ht="11.25" customHeight="1" x14ac:dyDescent="0.2">
      <c r="B25" s="106"/>
      <c r="C25" s="107"/>
      <c r="D25" s="108"/>
      <c r="E25" s="215">
        <f t="shared" si="0"/>
        <v>0</v>
      </c>
      <c r="G25" s="106" t="s">
        <v>248</v>
      </c>
      <c r="H25" s="107">
        <v>18.84</v>
      </c>
      <c r="I25" s="109"/>
      <c r="J25" s="215">
        <f t="shared" si="1"/>
        <v>18.84</v>
      </c>
      <c r="L25" s="26" t="str">
        <f>IF(OR('AOUT - SUIVI ENVELOPPES'!J20="",'AOUT - SUIVI ENVELOPPES'!J20="(vide)",'AOUT - SUIVI ENVELOPPES'!J20="Total général",'AOUT - SUIVI ENVELOPPES'!J20="Grand total"),"",(IF(OR('AOUT - SUIVI ENVELOPPES'!J20&lt;&gt;"",'AOUT - SUIVI ENVELOPPES'!J20&lt;&gt;"(vide)",'AOUT - SUIVI ENVELOPPES'!J20&lt;&gt;"Total général",'AOUT - SUIVI ENVELOPPES'!J20&lt;&gt;"Grand total"),'AOUT - SUIVI ENVELOPPES'!J20,"")))</f>
        <v/>
      </c>
      <c r="M25" s="120" t="str">
        <f>IF(L25="","",'AOUT - SUIVI ENVELOPPES'!K20)</f>
        <v/>
      </c>
      <c r="N25" s="110"/>
      <c r="O25" s="72"/>
      <c r="P25" s="76"/>
      <c r="Q25" s="76"/>
      <c r="R25" s="73"/>
    </row>
    <row r="26" spans="2:18" ht="11.25" customHeight="1" x14ac:dyDescent="0.2">
      <c r="B26" s="106"/>
      <c r="C26" s="107"/>
      <c r="D26" s="108" t="b">
        <v>0</v>
      </c>
      <c r="E26" s="215">
        <f t="shared" si="0"/>
        <v>0</v>
      </c>
      <c r="G26" s="106" t="s">
        <v>249</v>
      </c>
      <c r="H26" s="107">
        <v>60</v>
      </c>
      <c r="I26" s="109"/>
      <c r="J26" s="215">
        <f t="shared" si="1"/>
        <v>60</v>
      </c>
      <c r="L26" s="26" t="str">
        <f>IF(OR('AOUT - SUIVI ENVELOPPES'!J21="",'AOUT - SUIVI ENVELOPPES'!J21="(vide)",'AOUT - SUIVI ENVELOPPES'!J21="Total général",'AOUT - SUIVI ENVELOPPES'!J21="Grand total"),"",(IF(OR('AOUT - SUIVI ENVELOPPES'!J21&lt;&gt;"",'AOUT - SUIVI ENVELOPPES'!J21&lt;&gt;"(vide)",'AOUT - SUIVI ENVELOPPES'!J21&lt;&gt;"Total général",'AOUT - SUIVI ENVELOPPES'!J21&lt;&gt;"Grand total"),'AOUT - SUIVI ENVELOPPES'!J21,"")))</f>
        <v/>
      </c>
      <c r="M26" s="120" t="str">
        <f>IF(L26="","",'AOUT - SUIVI ENVELOPPES'!K21)</f>
        <v/>
      </c>
      <c r="N26" s="110"/>
      <c r="O26" s="72"/>
      <c r="P26" s="240" t="s">
        <v>48</v>
      </c>
      <c r="Q26" s="241"/>
      <c r="R26" s="73"/>
    </row>
    <row r="27" spans="2:18" ht="11.25" customHeight="1" x14ac:dyDescent="0.2">
      <c r="B27" s="106"/>
      <c r="C27" s="107"/>
      <c r="D27" s="108" t="b">
        <v>0</v>
      </c>
      <c r="E27" s="215">
        <f t="shared" si="0"/>
        <v>0</v>
      </c>
      <c r="G27" s="106" t="s">
        <v>250</v>
      </c>
      <c r="H27" s="107">
        <v>0</v>
      </c>
      <c r="I27" s="109"/>
      <c r="J27" s="215">
        <f t="shared" si="1"/>
        <v>0</v>
      </c>
      <c r="L27" s="26" t="str">
        <f>IF(OR('AOUT - SUIVI ENVELOPPES'!J22="",'AOUT - SUIVI ENVELOPPES'!J22="(vide)",'AOUT - SUIVI ENVELOPPES'!J22="Total général",'AOUT - SUIVI ENVELOPPES'!J22="Grand total"),"",(IF(OR('AOUT - SUIVI ENVELOPPES'!J22&lt;&gt;"",'AOUT - SUIVI ENVELOPPES'!J22&lt;&gt;"(vide)",'AOUT - SUIVI ENVELOPPES'!J22&lt;&gt;"Total général",'AOUT - SUIVI ENVELOPPES'!J22&lt;&gt;"Grand total"),'AOUT - SUIVI ENVELOPPES'!J22,"")))</f>
        <v/>
      </c>
      <c r="M27" s="120" t="str">
        <f>IF(L27="","",'AOUT - SUIVI ENVELOPPES'!K22)</f>
        <v/>
      </c>
      <c r="N27" s="110"/>
      <c r="O27" s="72"/>
      <c r="P27" s="85"/>
      <c r="Q27" s="86"/>
      <c r="R27" s="73"/>
    </row>
    <row r="28" spans="2:18" ht="11.25" customHeight="1" x14ac:dyDescent="0.2">
      <c r="B28" s="106"/>
      <c r="C28" s="107"/>
      <c r="D28" s="108" t="b">
        <v>0</v>
      </c>
      <c r="E28" s="215">
        <f t="shared" si="0"/>
        <v>0</v>
      </c>
      <c r="G28" s="106" t="s">
        <v>251</v>
      </c>
      <c r="H28" s="107">
        <v>0</v>
      </c>
      <c r="I28" s="109"/>
      <c r="J28" s="215">
        <f t="shared" si="1"/>
        <v>0</v>
      </c>
      <c r="L28" s="26" t="str">
        <f>IF(OR('AOUT - SUIVI ENVELOPPES'!J23="",'AOUT - SUIVI ENVELOPPES'!J23="(vide)",'AOUT - SUIVI ENVELOPPES'!J23="Total général",'AOUT - SUIVI ENVELOPPES'!J23="Grand total"),"",(IF(OR('AOUT - SUIVI ENVELOPPES'!J23&lt;&gt;"",'AOUT - SUIVI ENVELOPPES'!J23&lt;&gt;"(vide)",'AOUT - SUIVI ENVELOPPES'!J23&lt;&gt;"Total général",'AOUT - SUIVI ENVELOPPES'!J23&lt;&gt;"Grand total"),'AOUT - SUIVI ENVELOPPES'!J23,"")))</f>
        <v/>
      </c>
      <c r="M28" s="120" t="str">
        <f>IF(L28="","",'AOUT - SUIVI ENVELOPPES'!K23)</f>
        <v/>
      </c>
      <c r="N28" s="110"/>
      <c r="O28" s="72"/>
      <c r="P28" s="88" t="s">
        <v>20</v>
      </c>
      <c r="Q28" s="129">
        <f>H9</f>
        <v>3004.7300000000009</v>
      </c>
      <c r="R28" s="73"/>
    </row>
    <row r="29" spans="2:18" ht="11.25" customHeight="1" x14ac:dyDescent="0.2">
      <c r="B29" s="106"/>
      <c r="C29" s="107"/>
      <c r="D29" s="108" t="b">
        <v>0</v>
      </c>
      <c r="E29" s="215">
        <f t="shared" si="0"/>
        <v>0</v>
      </c>
      <c r="G29" s="106" t="s">
        <v>252</v>
      </c>
      <c r="H29" s="107">
        <v>319.83</v>
      </c>
      <c r="I29" s="109" t="b">
        <v>0</v>
      </c>
      <c r="J29" s="215">
        <f t="shared" si="1"/>
        <v>319.83</v>
      </c>
      <c r="L29" s="26" t="str">
        <f>IF(OR('AOUT - SUIVI ENVELOPPES'!J24="",'AOUT - SUIVI ENVELOPPES'!J24="(vide)",'AOUT - SUIVI ENVELOPPES'!J24="Total général",'AOUT - SUIVI ENVELOPPES'!J24="Grand total"),"",(IF(OR('AOUT - SUIVI ENVELOPPES'!J24&lt;&gt;"",'AOUT - SUIVI ENVELOPPES'!J24&lt;&gt;"(vide)",'AOUT - SUIVI ENVELOPPES'!J24&lt;&gt;"Total général",'AOUT - SUIVI ENVELOPPES'!J24&lt;&gt;"Grand total"),'AOUT - SUIVI ENVELOPPES'!J24,"")))</f>
        <v/>
      </c>
      <c r="M29" s="120" t="str">
        <f>IF(L29="","",'AOUT - SUIVI ENVELOPPES'!K24)</f>
        <v/>
      </c>
      <c r="N29" s="110"/>
      <c r="O29" s="72"/>
      <c r="P29" s="85" t="s">
        <v>45</v>
      </c>
      <c r="Q29" s="128">
        <f>Q28-((IF(Q32&gt;0,+Q32,0))+(IF(Q33&gt;0,Q33,0))+(IF(Q34&gt;0,Q34,0))+(IF(Q35&gt;0,Q35,0))+(IF(Q36&gt;0,Q36,0))+(IF(Q37&gt;0,Q37,0))+(IF(Q38&gt;0,Q38,0))+(IF(Q39&gt;0,Q39,0))+(IF(Q40&gt;0,Q40,0))+(IF(Q41&gt;0,Q41,0))+(IF(Q42&gt;0,Q42,0))+(IF(Q43&gt;0,Q43,0))+(IF(Q44&gt;0,Q44,0))+(IF(Q45&gt;0,Q45,0)))</f>
        <v>384.73000000000093</v>
      </c>
      <c r="R29" s="73"/>
    </row>
    <row r="30" spans="2:18" ht="11.25" customHeight="1" x14ac:dyDescent="0.2">
      <c r="B30" s="106"/>
      <c r="C30" s="107"/>
      <c r="D30" s="108" t="b">
        <v>0</v>
      </c>
      <c r="E30" s="215">
        <f t="shared" si="0"/>
        <v>0</v>
      </c>
      <c r="G30" s="106" t="s">
        <v>253</v>
      </c>
      <c r="H30" s="107">
        <v>492.12</v>
      </c>
      <c r="I30" s="109" t="b">
        <v>0</v>
      </c>
      <c r="J30" s="215">
        <f t="shared" si="1"/>
        <v>492.12</v>
      </c>
      <c r="L30" s="26" t="str">
        <f>IF(OR('AOUT - SUIVI ENVELOPPES'!J25="",'AOUT - SUIVI ENVELOPPES'!J25="(vide)",'AOUT - SUIVI ENVELOPPES'!J25="Total général",'AOUT - SUIVI ENVELOPPES'!J25="Grand total"),"",(IF(OR('AOUT - SUIVI ENVELOPPES'!J25&lt;&gt;"",'AOUT - SUIVI ENVELOPPES'!J25&lt;&gt;"(vide)",'AOUT - SUIVI ENVELOPPES'!J25&lt;&gt;"Total général",'AOUT - SUIVI ENVELOPPES'!J25&lt;&gt;"Grand total"),'AOUT - SUIVI ENVELOPPES'!J25,"")))</f>
        <v/>
      </c>
      <c r="M30" s="120" t="str">
        <f>IF(L30="","",'AOUT - SUIVI ENVELOPPES'!K25)</f>
        <v/>
      </c>
      <c r="N30" s="110"/>
      <c r="O30" s="72"/>
      <c r="P30" s="85"/>
      <c r="Q30" s="86"/>
      <c r="R30" s="73"/>
    </row>
    <row r="31" spans="2:18" ht="11.25" customHeight="1" x14ac:dyDescent="0.2">
      <c r="B31" s="106"/>
      <c r="C31" s="107"/>
      <c r="D31" s="108"/>
      <c r="E31" s="215">
        <f t="shared" si="0"/>
        <v>0</v>
      </c>
      <c r="G31" s="106" t="s">
        <v>254</v>
      </c>
      <c r="H31" s="107">
        <v>48.92</v>
      </c>
      <c r="I31" s="111"/>
      <c r="J31" s="215">
        <f t="shared" si="1"/>
        <v>48.92</v>
      </c>
      <c r="L31" s="26" t="str">
        <f>IF(OR('AOUT - SUIVI ENVELOPPES'!J26="",'AOUT - SUIVI ENVELOPPES'!J26="(vide)",'AOUT - SUIVI ENVELOPPES'!J26="Total général",'AOUT - SUIVI ENVELOPPES'!J26="Grand total"),"",(IF(OR('AOUT - SUIVI ENVELOPPES'!J26&lt;&gt;"",'AOUT - SUIVI ENVELOPPES'!J26&lt;&gt;"(vide)",'AOUT - SUIVI ENVELOPPES'!J26&lt;&gt;"Total général",'AOUT - SUIVI ENVELOPPES'!J26&lt;&gt;"Grand total"),'AOUT - SUIVI ENVELOPPES'!J26,"")))</f>
        <v/>
      </c>
      <c r="M31" s="120" t="str">
        <f>IF(L31="","",'AOUT - SUIVI ENVELOPPES'!K26)</f>
        <v/>
      </c>
      <c r="N31" s="110"/>
      <c r="O31" s="72"/>
      <c r="P31" s="130" t="str">
        <f>'AOUT - SUIVI ENVELOPPES'!T11</f>
        <v>Enveloppe</v>
      </c>
      <c r="Q31" s="131" t="str">
        <f>'AOUT - SUIVI ENVELOPPES'!U11</f>
        <v>Montant restant</v>
      </c>
      <c r="R31" s="73"/>
    </row>
    <row r="32" spans="2:18" ht="11.25" customHeight="1" x14ac:dyDescent="0.2">
      <c r="B32" s="106"/>
      <c r="C32" s="107"/>
      <c r="D32" s="108" t="b">
        <v>0</v>
      </c>
      <c r="E32" s="215">
        <f t="shared" si="0"/>
        <v>0</v>
      </c>
      <c r="G32" s="106" t="s">
        <v>255</v>
      </c>
      <c r="H32" s="107">
        <v>66.16</v>
      </c>
      <c r="I32" s="111"/>
      <c r="J32" s="215">
        <f t="shared" si="1"/>
        <v>66.16</v>
      </c>
      <c r="L32" s="26" t="str">
        <f>IF(OR('AOUT - SUIVI ENVELOPPES'!J27="",'AOUT - SUIVI ENVELOPPES'!J27="(vide)",'AOUT - SUIVI ENVELOPPES'!J27="Total général",'AOUT - SUIVI ENVELOPPES'!J27="Grand total"),"",(IF(OR('AOUT - SUIVI ENVELOPPES'!J27&lt;&gt;"",'AOUT - SUIVI ENVELOPPES'!J27&lt;&gt;"(vide)",'AOUT - SUIVI ENVELOPPES'!J27&lt;&gt;"Total général",'AOUT - SUIVI ENVELOPPES'!J27&lt;&gt;"Grand total"),'AOUT - SUIVI ENVELOPPES'!J27,"")))</f>
        <v/>
      </c>
      <c r="M32" s="120" t="str">
        <f>IF(L32="","",'AOUT - SUIVI ENVELOPPES'!K27)</f>
        <v/>
      </c>
      <c r="N32" s="110"/>
      <c r="O32" s="72"/>
      <c r="P32" s="50" t="str">
        <f>'AOUT - SUIVI ENVELOPPES'!T12</f>
        <v>Alimentation</v>
      </c>
      <c r="Q32" s="51">
        <f>'AOUT - SUIVI ENVELOPPES'!U12</f>
        <v>800</v>
      </c>
      <c r="R32" s="73"/>
    </row>
    <row r="33" spans="2:18" ht="11.25" customHeight="1" x14ac:dyDescent="0.2">
      <c r="B33" s="106"/>
      <c r="C33" s="107"/>
      <c r="D33" s="108"/>
      <c r="E33" s="215">
        <f t="shared" si="0"/>
        <v>0</v>
      </c>
      <c r="G33" s="106" t="s">
        <v>256</v>
      </c>
      <c r="H33" s="107">
        <v>49.99</v>
      </c>
      <c r="I33" s="111"/>
      <c r="J33" s="215">
        <f t="shared" si="1"/>
        <v>49.99</v>
      </c>
      <c r="L33" s="26" t="str">
        <f>IF(OR('AOUT - SUIVI ENVELOPPES'!J28="",'AOUT - SUIVI ENVELOPPES'!J28="(vide)",'AOUT - SUIVI ENVELOPPES'!J28="Total général",'AOUT - SUIVI ENVELOPPES'!J28="Grand total"),"",(IF(OR('AOUT - SUIVI ENVELOPPES'!J28&lt;&gt;"",'AOUT - SUIVI ENVELOPPES'!J28&lt;&gt;"(vide)",'AOUT - SUIVI ENVELOPPES'!J28&lt;&gt;"Total général",'AOUT - SUIVI ENVELOPPES'!J28&lt;&gt;"Grand total"),'AOUT - SUIVI ENVELOPPES'!J28,"")))</f>
        <v/>
      </c>
      <c r="M33" s="120" t="str">
        <f>IF(L33="","",'AOUT - SUIVI ENVELOPPES'!K28)</f>
        <v/>
      </c>
      <c r="N33" s="110"/>
      <c r="O33" s="72"/>
      <c r="P33" s="52" t="str">
        <f>'AOUT - SUIVI ENVELOPPES'!T13</f>
        <v>Garderie</v>
      </c>
      <c r="Q33" s="53">
        <f>'AOUT - SUIVI ENVELOPPES'!U13</f>
        <v>60</v>
      </c>
      <c r="R33" s="73"/>
    </row>
    <row r="34" spans="2:18" ht="11.25" customHeight="1" x14ac:dyDescent="0.2">
      <c r="B34" s="106"/>
      <c r="C34" s="107"/>
      <c r="D34" s="108"/>
      <c r="E34" s="215">
        <f t="shared" si="0"/>
        <v>0</v>
      </c>
      <c r="G34" s="106" t="s">
        <v>257</v>
      </c>
      <c r="H34" s="107">
        <v>44.63</v>
      </c>
      <c r="I34" s="111"/>
      <c r="J34" s="215">
        <f t="shared" si="1"/>
        <v>44.63</v>
      </c>
      <c r="L34" s="26" t="str">
        <f>IF(OR('AOUT - SUIVI ENVELOPPES'!J29="",'AOUT - SUIVI ENVELOPPES'!J29="(vide)",'AOUT - SUIVI ENVELOPPES'!J29="Total général",'AOUT - SUIVI ENVELOPPES'!J29="Grand total"),"",(IF(OR('AOUT - SUIVI ENVELOPPES'!J29&lt;&gt;"",'AOUT - SUIVI ENVELOPPES'!J29&lt;&gt;"(vide)",'AOUT - SUIVI ENVELOPPES'!J29&lt;&gt;"Total général",'AOUT - SUIVI ENVELOPPES'!J29&lt;&gt;"Grand total"),'AOUT - SUIVI ENVELOPPES'!J29,"")))</f>
        <v/>
      </c>
      <c r="M34" s="120" t="str">
        <f>IF(L34="","",'AOUT - SUIVI ENVELOPPES'!K29)</f>
        <v/>
      </c>
      <c r="N34" s="110"/>
      <c r="O34" s="72"/>
      <c r="P34" s="52" t="str">
        <f>'AOUT - SUIVI ENVELOPPES'!T14</f>
        <v>Cantine</v>
      </c>
      <c r="Q34" s="53">
        <f>'AOUT - SUIVI ENVELOPPES'!U14</f>
        <v>180</v>
      </c>
      <c r="R34" s="73"/>
    </row>
    <row r="35" spans="2:18" ht="11.25" customHeight="1" x14ac:dyDescent="0.2">
      <c r="B35" s="106"/>
      <c r="C35" s="107"/>
      <c r="D35" s="108"/>
      <c r="E35" s="215">
        <f t="shared" si="0"/>
        <v>0</v>
      </c>
      <c r="G35" s="106" t="s">
        <v>258</v>
      </c>
      <c r="H35" s="107">
        <v>27.28</v>
      </c>
      <c r="I35" s="111" t="b">
        <v>0</v>
      </c>
      <c r="J35" s="215">
        <f t="shared" si="1"/>
        <v>27.28</v>
      </c>
      <c r="L35" s="26" t="str">
        <f>IF(OR('AOUT - SUIVI ENVELOPPES'!J30="",'AOUT - SUIVI ENVELOPPES'!J30="(vide)",'AOUT - SUIVI ENVELOPPES'!J30="Total général",'AOUT - SUIVI ENVELOPPES'!J30="Grand total"),"",(IF(OR('AOUT - SUIVI ENVELOPPES'!J30&lt;&gt;"",'AOUT - SUIVI ENVELOPPES'!J30&lt;&gt;"(vide)",'AOUT - SUIVI ENVELOPPES'!J30&lt;&gt;"Total général",'AOUT - SUIVI ENVELOPPES'!J30&lt;&gt;"Grand total"),'AOUT - SUIVI ENVELOPPES'!J30,"")))</f>
        <v/>
      </c>
      <c r="M35" s="120" t="str">
        <f>IF(L35="","",'AOUT - SUIVI ENVELOPPES'!K30)</f>
        <v/>
      </c>
      <c r="N35" s="110"/>
      <c r="O35" s="72"/>
      <c r="P35" s="52" t="str">
        <f>'AOUT - SUIVI ENVELOPPES'!T15</f>
        <v>Centre aéré</v>
      </c>
      <c r="Q35" s="53">
        <f>'AOUT - SUIVI ENVELOPPES'!U15</f>
        <v>230</v>
      </c>
      <c r="R35" s="73"/>
    </row>
    <row r="36" spans="2:18" ht="11.25" customHeight="1" x14ac:dyDescent="0.2">
      <c r="B36" s="106"/>
      <c r="C36" s="107"/>
      <c r="D36" s="36"/>
      <c r="E36" s="215">
        <f t="shared" si="0"/>
        <v>0</v>
      </c>
      <c r="G36" s="106" t="s">
        <v>307</v>
      </c>
      <c r="H36" s="107">
        <v>41.85</v>
      </c>
      <c r="I36" s="111" t="b">
        <v>0</v>
      </c>
      <c r="J36" s="215">
        <f t="shared" si="1"/>
        <v>41.85</v>
      </c>
      <c r="L36" s="26" t="str">
        <f>IF(OR('AOUT - SUIVI ENVELOPPES'!J31="",'AOUT - SUIVI ENVELOPPES'!J31="(vide)",'AOUT - SUIVI ENVELOPPES'!J31="Total général",'AOUT - SUIVI ENVELOPPES'!J31="Grand total"),"",(IF(OR('AOUT - SUIVI ENVELOPPES'!J31&lt;&gt;"",'AOUT - SUIVI ENVELOPPES'!J31&lt;&gt;"(vide)",'AOUT - SUIVI ENVELOPPES'!J31&lt;&gt;"Total général",'AOUT - SUIVI ENVELOPPES'!J31&lt;&gt;"Grand total"),'AOUT - SUIVI ENVELOPPES'!J31,"")))</f>
        <v/>
      </c>
      <c r="M36" s="120" t="str">
        <f>IF(L36="","",'AOUT - SUIVI ENVELOPPES'!K31)</f>
        <v/>
      </c>
      <c r="N36" s="110"/>
      <c r="O36" s="72"/>
      <c r="P36" s="52" t="str">
        <f>'AOUT - SUIVI ENVELOPPES'!T16</f>
        <v>Voiture</v>
      </c>
      <c r="Q36" s="53">
        <f>'AOUT - SUIVI ENVELOPPES'!U16</f>
        <v>100</v>
      </c>
      <c r="R36" s="73"/>
    </row>
    <row r="37" spans="2:18" ht="11.25" customHeight="1" x14ac:dyDescent="0.2">
      <c r="B37" s="106"/>
      <c r="C37" s="107"/>
      <c r="D37" s="36"/>
      <c r="E37" s="215">
        <f t="shared" si="0"/>
        <v>0</v>
      </c>
      <c r="G37" s="106" t="s">
        <v>320</v>
      </c>
      <c r="H37" s="107">
        <v>26</v>
      </c>
      <c r="I37" s="111"/>
      <c r="J37" s="215">
        <f t="shared" si="1"/>
        <v>26</v>
      </c>
      <c r="L37" s="26" t="str">
        <f>IF(OR('AOUT - SUIVI ENVELOPPES'!J32="",'AOUT - SUIVI ENVELOPPES'!J32="(vide)",'AOUT - SUIVI ENVELOPPES'!J32="Total général",'AOUT - SUIVI ENVELOPPES'!J32="Grand total"),"",(IF(OR('AOUT - SUIVI ENVELOPPES'!J32&lt;&gt;"",'AOUT - SUIVI ENVELOPPES'!J32&lt;&gt;"(vide)",'AOUT - SUIVI ENVELOPPES'!J32&lt;&gt;"Total général",'AOUT - SUIVI ENVELOPPES'!J32&lt;&gt;"Grand total"),'AOUT - SUIVI ENVELOPPES'!J32,"")))</f>
        <v/>
      </c>
      <c r="M37" s="120" t="str">
        <f>IF(L37="","",'AOUT - SUIVI ENVELOPPES'!K32)</f>
        <v/>
      </c>
      <c r="N37" s="110"/>
      <c r="O37" s="72"/>
      <c r="P37" s="52" t="str">
        <f>'AOUT - SUIVI ENVELOPPES'!T17</f>
        <v>Retrait</v>
      </c>
      <c r="Q37" s="53">
        <f>'AOUT - SUIVI ENVELOPPES'!U17</f>
        <v>300</v>
      </c>
      <c r="R37" s="73"/>
    </row>
    <row r="38" spans="2:18" ht="11.25" customHeight="1" x14ac:dyDescent="0.2">
      <c r="B38" s="106"/>
      <c r="C38" s="107"/>
      <c r="D38" s="36"/>
      <c r="E38" s="215">
        <f t="shared" si="0"/>
        <v>0</v>
      </c>
      <c r="G38" s="106"/>
      <c r="H38" s="107"/>
      <c r="I38" s="111"/>
      <c r="J38" s="215">
        <f t="shared" si="1"/>
        <v>0</v>
      </c>
      <c r="L38" s="26" t="str">
        <f>IF(OR('AOUT - SUIVI ENVELOPPES'!J33="",'AOUT - SUIVI ENVELOPPES'!J33="(vide)",'AOUT - SUIVI ENVELOPPES'!J33="Total général",'AOUT - SUIVI ENVELOPPES'!J33="Grand total"),"",(IF(OR('AOUT - SUIVI ENVELOPPES'!J33&lt;&gt;"",'AOUT - SUIVI ENVELOPPES'!J33&lt;&gt;"(vide)",'AOUT - SUIVI ENVELOPPES'!J33&lt;&gt;"Total général",'AOUT - SUIVI ENVELOPPES'!J33&lt;&gt;"Grand total"),'AOUT - SUIVI ENVELOPPES'!J33,"")))</f>
        <v/>
      </c>
      <c r="M38" s="120" t="str">
        <f>IF(L38="","",'AOUT - SUIVI ENVELOPPES'!K33)</f>
        <v/>
      </c>
      <c r="N38" s="110"/>
      <c r="O38" s="72"/>
      <c r="P38" s="52" t="str">
        <f>'AOUT - SUIVI ENVELOPPES'!T18</f>
        <v>Santé</v>
      </c>
      <c r="Q38" s="53">
        <f>'AOUT - SUIVI ENVELOPPES'!U18</f>
        <v>200</v>
      </c>
      <c r="R38" s="73"/>
    </row>
    <row r="39" spans="2:18" ht="11.25" customHeight="1" x14ac:dyDescent="0.2">
      <c r="B39" s="106"/>
      <c r="C39" s="107"/>
      <c r="D39" s="36"/>
      <c r="E39" s="215">
        <f t="shared" si="0"/>
        <v>0</v>
      </c>
      <c r="G39" s="106"/>
      <c r="H39" s="107"/>
      <c r="I39" s="111"/>
      <c r="J39" s="215">
        <f t="shared" si="1"/>
        <v>0</v>
      </c>
      <c r="L39" s="26" t="str">
        <f>IF(OR('AOUT - SUIVI ENVELOPPES'!J34="",'AOUT - SUIVI ENVELOPPES'!J34="(vide)",'AOUT - SUIVI ENVELOPPES'!J34="Total général",'AOUT - SUIVI ENVELOPPES'!J34="Grand total"),"",(IF(OR('AOUT - SUIVI ENVELOPPES'!J34&lt;&gt;"",'AOUT - SUIVI ENVELOPPES'!J34&lt;&gt;"(vide)",'AOUT - SUIVI ENVELOPPES'!J34&lt;&gt;"Total général",'AOUT - SUIVI ENVELOPPES'!J34&lt;&gt;"Grand total"),'AOUT - SUIVI ENVELOPPES'!J34,"")))</f>
        <v/>
      </c>
      <c r="M39" s="120" t="str">
        <f>IF(L39="","",'AOUT - SUIVI ENVELOPPES'!K34)</f>
        <v/>
      </c>
      <c r="N39" s="110"/>
      <c r="O39" s="72"/>
      <c r="P39" s="52" t="str">
        <f>'AOUT - SUIVI ENVELOPPES'!T19</f>
        <v>Beauté</v>
      </c>
      <c r="Q39" s="53">
        <f>'AOUT - SUIVI ENVELOPPES'!U19</f>
        <v>150</v>
      </c>
      <c r="R39" s="73"/>
    </row>
    <row r="40" spans="2:18" ht="11.25" customHeight="1" x14ac:dyDescent="0.2">
      <c r="B40" s="106"/>
      <c r="C40" s="107"/>
      <c r="D40" s="36"/>
      <c r="E40" s="215">
        <f t="shared" si="0"/>
        <v>0</v>
      </c>
      <c r="G40" s="106"/>
      <c r="H40" s="107"/>
      <c r="I40" s="111"/>
      <c r="J40" s="215">
        <f t="shared" si="1"/>
        <v>0</v>
      </c>
      <c r="L40" s="26" t="str">
        <f>IF(OR('AOUT - SUIVI ENVELOPPES'!J35="",'AOUT - SUIVI ENVELOPPES'!J35="(vide)",'AOUT - SUIVI ENVELOPPES'!J35="Total général",'AOUT - SUIVI ENVELOPPES'!J35="Grand total"),"",(IF(OR('AOUT - SUIVI ENVELOPPES'!J35&lt;&gt;"",'AOUT - SUIVI ENVELOPPES'!J35&lt;&gt;"(vide)",'AOUT - SUIVI ENVELOPPES'!J35&lt;&gt;"Total général",'AOUT - SUIVI ENVELOPPES'!J35&lt;&gt;"Grand total"),'AOUT - SUIVI ENVELOPPES'!J35,"")))</f>
        <v/>
      </c>
      <c r="M40" s="120" t="str">
        <f>IF(L40="","",'AOUT - SUIVI ENVELOPPES'!K35)</f>
        <v/>
      </c>
      <c r="N40" s="110"/>
      <c r="O40" s="72"/>
      <c r="P40" s="52" t="str">
        <f>'AOUT - SUIVI ENVELOPPES'!T20</f>
        <v>Fêtes</v>
      </c>
      <c r="Q40" s="53">
        <f>'AOUT - SUIVI ENVELOPPES'!U20</f>
        <v>100</v>
      </c>
      <c r="R40" s="73"/>
    </row>
    <row r="41" spans="2:18" ht="11.25" customHeight="1" x14ac:dyDescent="0.2">
      <c r="B41" s="106"/>
      <c r="C41" s="107"/>
      <c r="D41" s="36"/>
      <c r="E41" s="215">
        <f t="shared" si="0"/>
        <v>0</v>
      </c>
      <c r="G41" s="106"/>
      <c r="H41" s="107"/>
      <c r="I41" s="111" t="b">
        <v>0</v>
      </c>
      <c r="J41" s="215">
        <f t="shared" si="1"/>
        <v>0</v>
      </c>
      <c r="L41" s="26" t="str">
        <f>IF(OR('AOUT - SUIVI ENVELOPPES'!J36="",'AOUT - SUIVI ENVELOPPES'!J36="(vide)",'AOUT - SUIVI ENVELOPPES'!J36="Total général",'AOUT - SUIVI ENVELOPPES'!J36="Grand total"),"",(IF(OR('AOUT - SUIVI ENVELOPPES'!J36&lt;&gt;"",'AOUT - SUIVI ENVELOPPES'!J36&lt;&gt;"(vide)",'AOUT - SUIVI ENVELOPPES'!J36&lt;&gt;"Total général",'AOUT - SUIVI ENVELOPPES'!J36&lt;&gt;"Grand total"),'AOUT - SUIVI ENVELOPPES'!J36,"")))</f>
        <v/>
      </c>
      <c r="M41" s="120" t="str">
        <f>IF(L41="","",'AOUT - SUIVI ENVELOPPES'!K36)</f>
        <v/>
      </c>
      <c r="N41" s="110"/>
      <c r="O41" s="72"/>
      <c r="P41" s="52" t="str">
        <f>'AOUT - SUIVI ENVELOPPES'!T21</f>
        <v xml:space="preserve">Maison </v>
      </c>
      <c r="Q41" s="53">
        <f>'AOUT - SUIVI ENVELOPPES'!U21</f>
        <v>200</v>
      </c>
      <c r="R41" s="73"/>
    </row>
    <row r="42" spans="2:18" ht="11.25" customHeight="1" x14ac:dyDescent="0.2">
      <c r="B42" s="209" t="s">
        <v>111</v>
      </c>
      <c r="C42" s="126">
        <f>SUM(C13:C41)</f>
        <v>6446.64</v>
      </c>
      <c r="G42" s="209" t="s">
        <v>110</v>
      </c>
      <c r="H42" s="126">
        <f>SUM(H13:H41)</f>
        <v>3441.9099999999994</v>
      </c>
      <c r="I42" s="111"/>
      <c r="J42" s="114"/>
      <c r="L42" s="26" t="str">
        <f>IF(OR('AOUT - SUIVI ENVELOPPES'!J37="",'AOUT - SUIVI ENVELOPPES'!J37="(vide)",'AOUT - SUIVI ENVELOPPES'!J37="Total général",'AOUT - SUIVI ENVELOPPES'!J37="Grand total"),"",(IF(OR('AOUT - SUIVI ENVELOPPES'!J37&lt;&gt;"",'AOUT - SUIVI ENVELOPPES'!J37&lt;&gt;"(vide)",'AOUT - SUIVI ENVELOPPES'!J37&lt;&gt;"Total général",'AOUT - SUIVI ENVELOPPES'!J37&lt;&gt;"Grand total"),'AOUT - SUIVI ENVELOPPES'!J37,"")))</f>
        <v/>
      </c>
      <c r="M42" s="120" t="str">
        <f>IF(L42="","",'AOUT - SUIVI ENVELOPPES'!K37)</f>
        <v/>
      </c>
      <c r="N42" s="110"/>
      <c r="O42" s="72"/>
      <c r="P42" s="52" t="str">
        <f>'AOUT - SUIVI ENVELOPPES'!T22</f>
        <v>Sorties</v>
      </c>
      <c r="Q42" s="53">
        <f>'AOUT - SUIVI ENVELOPPES'!U22</f>
        <v>150</v>
      </c>
      <c r="R42" s="73"/>
    </row>
    <row r="43" spans="2:18" ht="11.25" customHeight="1" x14ac:dyDescent="0.2">
      <c r="B43" s="311" t="s">
        <v>146</v>
      </c>
      <c r="C43" s="311"/>
      <c r="G43" s="312" t="s">
        <v>147</v>
      </c>
      <c r="H43" s="312"/>
      <c r="I43" s="115"/>
      <c r="L43" s="121" t="s">
        <v>10</v>
      </c>
      <c r="M43" s="122">
        <f>SUM(M13:M42)</f>
        <v>0</v>
      </c>
      <c r="N43" s="116"/>
      <c r="O43" s="72"/>
      <c r="P43" s="52" t="str">
        <f>'AOUT - SUIVI ENVELOPPES'!T23</f>
        <v>Sport</v>
      </c>
      <c r="Q43" s="53">
        <f>'AOUT - SUIVI ENVELOPPES'!U23</f>
        <v>150</v>
      </c>
      <c r="R43" s="73"/>
    </row>
    <row r="44" spans="2:18" ht="11.25" customHeight="1" x14ac:dyDescent="0.2">
      <c r="B44" s="207" t="str">
        <f>IF('SYNTHESE ANNUELLE'!W9="","",'SYNTHESE ANNUELLE'!W9)</f>
        <v/>
      </c>
      <c r="C44" s="208">
        <f>IF('SYNTHESE ANNUELLE'!X9="",0,'SYNTHESE ANNUELLE'!X9)</f>
        <v>0</v>
      </c>
      <c r="D44" s="36" t="b">
        <v>0</v>
      </c>
      <c r="E44" s="215">
        <f>IF(D44=FALSE,C44,0)</f>
        <v>0</v>
      </c>
      <c r="G44" s="207" t="str">
        <f>IF('SYNTHESE ANNUELLE'!W14="","",'SYNTHESE ANNUELLE'!W14)</f>
        <v/>
      </c>
      <c r="H44" s="208">
        <f>IF('SYNTHESE ANNUELLE'!X14="",0,'SYNTHESE ANNUELLE'!X14)</f>
        <v>0</v>
      </c>
      <c r="I44" s="36" t="b">
        <v>0</v>
      </c>
      <c r="J44" s="215">
        <f t="shared" ref="J44:J49" si="2">IF(I44=FALSE,H44,0)</f>
        <v>0</v>
      </c>
      <c r="N44" s="57"/>
      <c r="O44" s="72"/>
      <c r="P44" s="52" t="str">
        <f>'AOUT - SUIVI ENVELOPPES'!T24</f>
        <v>Vêtements</v>
      </c>
      <c r="Q44" s="53">
        <f>'AOUT - SUIVI ENVELOPPES'!U24</f>
        <v>0</v>
      </c>
      <c r="R44" s="73"/>
    </row>
    <row r="45" spans="2:18" ht="11.25" customHeight="1" x14ac:dyDescent="0.2">
      <c r="B45" s="207" t="str">
        <f>IF('SYNTHESE ANNUELLE'!W10="","",'SYNTHESE ANNUELLE'!W10)</f>
        <v/>
      </c>
      <c r="C45" s="208">
        <f>IF('SYNTHESE ANNUELLE'!X10="",0,'SYNTHESE ANNUELLE'!X10)</f>
        <v>0</v>
      </c>
      <c r="D45" s="36" t="b">
        <v>0</v>
      </c>
      <c r="E45" s="215">
        <f t="shared" ref="E45" si="3">IF(D45=FALSE,C45,0)</f>
        <v>0</v>
      </c>
      <c r="G45" s="207" t="str">
        <f>IF('SYNTHESE ANNUELLE'!W15="","",'SYNTHESE ANNUELLE'!W15)</f>
        <v/>
      </c>
      <c r="H45" s="208">
        <f>IF('SYNTHESE ANNUELLE'!X15="",0,'SYNTHESE ANNUELLE'!X15)</f>
        <v>0</v>
      </c>
      <c r="I45" s="36" t="b">
        <v>0</v>
      </c>
      <c r="J45" s="215">
        <f t="shared" si="2"/>
        <v>0</v>
      </c>
      <c r="N45" s="57"/>
      <c r="O45" s="72"/>
      <c r="P45" s="54" t="str">
        <f>'AOUT - SUIVI ENVELOPPES'!T25</f>
        <v>Vacances</v>
      </c>
      <c r="Q45" s="55">
        <f>'AOUT - SUIVI ENVELOPPES'!U25</f>
        <v>0</v>
      </c>
      <c r="R45" s="73"/>
    </row>
    <row r="46" spans="2:18" ht="11.25" customHeight="1" x14ac:dyDescent="0.2">
      <c r="B46" s="207" t="str">
        <f>IF('SYNTHESE ANNUELLE'!W11="","",'SYNTHESE ANNUELLE'!W11)</f>
        <v/>
      </c>
      <c r="C46" s="208">
        <f>IF('SYNTHESE ANNUELLE'!X11="",0,'SYNTHESE ANNUELLE'!X11)</f>
        <v>0</v>
      </c>
      <c r="D46" s="36" t="b">
        <v>0</v>
      </c>
      <c r="E46" s="215">
        <f>IF(D46=FALSE,C46,0)</f>
        <v>0</v>
      </c>
      <c r="G46" s="207" t="str">
        <f>IF('SYNTHESE ANNUELLE'!W16="","",'SYNTHESE ANNUELLE'!W16)</f>
        <v/>
      </c>
      <c r="H46" s="208">
        <f>IF('SYNTHESE ANNUELLE'!X16="",0,'SYNTHESE ANNUELLE'!X16)</f>
        <v>0</v>
      </c>
      <c r="I46" s="162" t="b">
        <v>0</v>
      </c>
      <c r="J46" s="215">
        <f t="shared" si="2"/>
        <v>0</v>
      </c>
      <c r="N46" s="57"/>
      <c r="O46" s="117"/>
      <c r="P46" s="118"/>
      <c r="Q46" s="118"/>
      <c r="R46" s="119"/>
    </row>
    <row r="47" spans="2:18" ht="11.25" customHeight="1" x14ac:dyDescent="0.2">
      <c r="B47" s="209" t="s">
        <v>112</v>
      </c>
      <c r="C47" s="126">
        <f>SUM(C44:C46)</f>
        <v>0</v>
      </c>
      <c r="G47" s="207" t="str">
        <f>IF('SYNTHESE ANNUELLE'!W17="","",'SYNTHESE ANNUELLE'!W17)</f>
        <v/>
      </c>
      <c r="H47" s="208">
        <f>IF('SYNTHESE ANNUELLE'!X17="",0,'SYNTHESE ANNUELLE'!X17)</f>
        <v>0</v>
      </c>
      <c r="I47" s="36" t="b">
        <v>0</v>
      </c>
      <c r="J47" s="215">
        <f t="shared" si="2"/>
        <v>0</v>
      </c>
    </row>
    <row r="48" spans="2:18" ht="11.25" customHeight="1" x14ac:dyDescent="0.2">
      <c r="B48" s="212" t="s">
        <v>109</v>
      </c>
      <c r="C48" s="213">
        <f>C42+C47</f>
        <v>6446.64</v>
      </c>
      <c r="G48" s="207" t="str">
        <f>IF('SYNTHESE ANNUELLE'!W18="","",'SYNTHESE ANNUELLE'!W18)</f>
        <v/>
      </c>
      <c r="H48" s="208">
        <f>IF('SYNTHESE ANNUELLE'!X18="",0,'SYNTHESE ANNUELLE'!X18)</f>
        <v>0</v>
      </c>
      <c r="I48" s="163" t="b">
        <v>0</v>
      </c>
      <c r="J48" s="215">
        <f t="shared" si="2"/>
        <v>0</v>
      </c>
    </row>
    <row r="49" spans="2:10" ht="11.25" customHeight="1" x14ac:dyDescent="0.2">
      <c r="B49" s="214" t="s">
        <v>9</v>
      </c>
      <c r="C49" s="161">
        <f>SUM(E13:E46)</f>
        <v>6446.64</v>
      </c>
      <c r="G49" s="207" t="str">
        <f>IF('SYNTHESE ANNUELLE'!W19="","",'SYNTHESE ANNUELLE'!W19)</f>
        <v/>
      </c>
      <c r="H49" s="208">
        <f>IF('SYNTHESE ANNUELLE'!X19="",0,'SYNTHESE ANNUELLE'!X19)</f>
        <v>0</v>
      </c>
      <c r="I49" s="36" t="b">
        <v>0</v>
      </c>
      <c r="J49" s="215">
        <f t="shared" si="2"/>
        <v>0</v>
      </c>
    </row>
    <row r="50" spans="2:10" ht="11.25" customHeight="1" x14ac:dyDescent="0.2">
      <c r="G50" s="209" t="s">
        <v>113</v>
      </c>
      <c r="H50" s="160">
        <f>SUM(H44:H49)</f>
        <v>0</v>
      </c>
    </row>
    <row r="51" spans="2:10" x14ac:dyDescent="0.2">
      <c r="G51" s="210" t="s">
        <v>114</v>
      </c>
      <c r="H51" s="211">
        <f>H42+H50</f>
        <v>3441.9099999999994</v>
      </c>
      <c r="I51" s="42"/>
    </row>
    <row r="52" spans="2:10" x14ac:dyDescent="0.2">
      <c r="G52" s="210" t="s">
        <v>10</v>
      </c>
      <c r="H52" s="211">
        <f>SUM(J13:J49)</f>
        <v>3441.9099999999994</v>
      </c>
    </row>
    <row r="55" spans="2:10" x14ac:dyDescent="0.2">
      <c r="D55" s="36"/>
      <c r="E55" s="113"/>
    </row>
  </sheetData>
  <sheetProtection password="DC52" sheet="1" objects="1" scenarios="1" pivotTables="0"/>
  <mergeCells count="10">
    <mergeCell ref="P26:Q26"/>
    <mergeCell ref="B43:C43"/>
    <mergeCell ref="G43:H43"/>
    <mergeCell ref="P3:Q3"/>
    <mergeCell ref="B5:C5"/>
    <mergeCell ref="G5:H5"/>
    <mergeCell ref="P5:Q5"/>
    <mergeCell ref="B11:C11"/>
    <mergeCell ref="G11:H11"/>
    <mergeCell ref="L11:M11"/>
  </mergeCells>
  <conditionalFormatting sqref="Q8:Q9">
    <cfRule type="cellIs" dxfId="112" priority="14" operator="lessThan">
      <formula>0</formula>
    </cfRule>
  </conditionalFormatting>
  <conditionalFormatting sqref="Q32:Q45">
    <cfRule type="cellIs" dxfId="111" priority="13" operator="lessThan">
      <formula>0</formula>
    </cfRule>
  </conditionalFormatting>
  <conditionalFormatting sqref="H13">
    <cfRule type="expression" dxfId="110" priority="12">
      <formula>IF(J13=0,TRUE,FALSE)</formula>
    </cfRule>
  </conditionalFormatting>
  <conditionalFormatting sqref="H14:H41">
    <cfRule type="expression" dxfId="109" priority="11">
      <formula>IF(J14=0,TRUE,FALSE)</formula>
    </cfRule>
  </conditionalFormatting>
  <conditionalFormatting sqref="C13:C14">
    <cfRule type="expression" dxfId="108" priority="10">
      <formula>IF(E13=0,TRUE,FALSE)</formula>
    </cfRule>
  </conditionalFormatting>
  <conditionalFormatting sqref="G13">
    <cfRule type="expression" dxfId="107" priority="9">
      <formula>IF(J13=0,TRUE,FALSE)</formula>
    </cfRule>
  </conditionalFormatting>
  <conditionalFormatting sqref="G14:G41">
    <cfRule type="expression" dxfId="106" priority="8">
      <formula>IF(J14=0,TRUE,FALSE)</formula>
    </cfRule>
  </conditionalFormatting>
  <conditionalFormatting sqref="B13:B14">
    <cfRule type="expression" dxfId="105" priority="7">
      <formula>IF(E13=0,TRUE,FALSE)</formula>
    </cfRule>
  </conditionalFormatting>
  <conditionalFormatting sqref="C15:C41">
    <cfRule type="expression" dxfId="104" priority="6">
      <formula>IF(E15=0,TRUE,FALSE)</formula>
    </cfRule>
  </conditionalFormatting>
  <conditionalFormatting sqref="B15:B41">
    <cfRule type="expression" dxfId="103" priority="5">
      <formula>IF(E15=0,TRUE,FALSE)</formula>
    </cfRule>
  </conditionalFormatting>
  <conditionalFormatting sqref="C44:C46">
    <cfRule type="expression" dxfId="102" priority="4">
      <formula>IF(E44=0,TRUE,FALSE)</formula>
    </cfRule>
  </conditionalFormatting>
  <conditionalFormatting sqref="B44:B46">
    <cfRule type="expression" dxfId="101" priority="3">
      <formula>IF(E44=0,TRUE,FALSE)</formula>
    </cfRule>
  </conditionalFormatting>
  <conditionalFormatting sqref="H44:H49">
    <cfRule type="expression" dxfId="100" priority="2">
      <formula>IF(J44=0,TRUE,FALSE)</formula>
    </cfRule>
  </conditionalFormatting>
  <conditionalFormatting sqref="G44:G49">
    <cfRule type="expression" dxfId="99" priority="1">
      <formula>IF(J44=0,TRUE,FALSE)</formula>
    </cfRule>
  </conditionalFormatting>
  <hyperlinks>
    <hyperlink ref="B1" r:id="rId1" xr:uid="{00000000-0004-0000-10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5" name="Button 1">
              <controlPr defaultSize="0" print="0" autoFill="0" autoPict="0" macro="[0]!OuvrirFormAOUT.Bouton62_Cliquer">
                <anchor moveWithCells="1" sizeWithCells="1">
                  <from>
                    <xdr:col>11</xdr:col>
                    <xdr:colOff>95250</xdr:colOff>
                    <xdr:row>5</xdr:row>
                    <xdr:rowOff>28575</xdr:rowOff>
                  </from>
                  <to>
                    <xdr:col>12</xdr:col>
                    <xdr:colOff>723900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6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104775</xdr:rowOff>
                  </from>
                  <to>
                    <xdr:col>5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7" name="Check Box 3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104775</xdr:rowOff>
                  </from>
                  <to>
                    <xdr:col>5</xdr:col>
                    <xdr:colOff>85725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8" name="Check Box 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104775</xdr:rowOff>
                  </from>
                  <to>
                    <xdr:col>5</xdr:col>
                    <xdr:colOff>85725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9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104775</xdr:rowOff>
                  </from>
                  <to>
                    <xdr:col>5</xdr:col>
                    <xdr:colOff>85725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10" name="Check Box 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104775</xdr:rowOff>
                  </from>
                  <to>
                    <xdr:col>5</xdr:col>
                    <xdr:colOff>85725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1" name="Check Box 7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104775</xdr:rowOff>
                  </from>
                  <to>
                    <xdr:col>5</xdr:col>
                    <xdr:colOff>85725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2" name="Check Box 8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104775</xdr:rowOff>
                  </from>
                  <to>
                    <xdr:col>5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3" name="Check Box 9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104775</xdr:rowOff>
                  </from>
                  <to>
                    <xdr:col>5</xdr:col>
                    <xdr:colOff>85725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4" name="Check Box 10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104775</xdr:rowOff>
                  </from>
                  <to>
                    <xdr:col>5</xdr:col>
                    <xdr:colOff>85725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5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104775</xdr:rowOff>
                  </from>
                  <to>
                    <xdr:col>5</xdr:col>
                    <xdr:colOff>85725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6" name="Check Box 12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104775</xdr:rowOff>
                  </from>
                  <to>
                    <xdr:col>5</xdr:col>
                    <xdr:colOff>85725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7" name="Check Box 13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104775</xdr:rowOff>
                  </from>
                  <to>
                    <xdr:col>5</xdr:col>
                    <xdr:colOff>85725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8" name="Check Box 14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104775</xdr:rowOff>
                  </from>
                  <to>
                    <xdr:col>5</xdr:col>
                    <xdr:colOff>85725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9" name="Check Box 15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104775</xdr:rowOff>
                  </from>
                  <to>
                    <xdr:col>5</xdr:col>
                    <xdr:colOff>85725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20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104775</xdr:rowOff>
                  </from>
                  <to>
                    <xdr:col>5</xdr:col>
                    <xdr:colOff>85725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1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104775</xdr:rowOff>
                  </from>
                  <to>
                    <xdr:col>5</xdr:col>
                    <xdr:colOff>85725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2" name="Check Box 18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104775</xdr:rowOff>
                  </from>
                  <to>
                    <xdr:col>5</xdr:col>
                    <xdr:colOff>85725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3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104775</xdr:rowOff>
                  </from>
                  <to>
                    <xdr:col>5</xdr:col>
                    <xdr:colOff>85725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4" name="Check Box 20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104775</xdr:rowOff>
                  </from>
                  <to>
                    <xdr:col>5</xdr:col>
                    <xdr:colOff>85725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5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104775</xdr:rowOff>
                  </from>
                  <to>
                    <xdr:col>5</xdr:col>
                    <xdr:colOff>85725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6" name="Check Box 22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104775</xdr:rowOff>
                  </from>
                  <to>
                    <xdr:col>5</xdr:col>
                    <xdr:colOff>85725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7" name="Check Box 23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104775</xdr:rowOff>
                  </from>
                  <to>
                    <xdr:col>5</xdr:col>
                    <xdr:colOff>85725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8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104775</xdr:rowOff>
                  </from>
                  <to>
                    <xdr:col>5</xdr:col>
                    <xdr:colOff>85725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9" name="Check Box 25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104775</xdr:rowOff>
                  </from>
                  <to>
                    <xdr:col>5</xdr:col>
                    <xdr:colOff>85725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30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104775</xdr:rowOff>
                  </from>
                  <to>
                    <xdr:col>5</xdr:col>
                    <xdr:colOff>85725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1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104775</xdr:rowOff>
                  </from>
                  <to>
                    <xdr:col>5</xdr:col>
                    <xdr:colOff>85725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2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104775</xdr:rowOff>
                  </from>
                  <to>
                    <xdr:col>5</xdr:col>
                    <xdr:colOff>85725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3" name="Check Box 29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104775</xdr:rowOff>
                  </from>
                  <to>
                    <xdr:col>5</xdr:col>
                    <xdr:colOff>85725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4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104775</xdr:rowOff>
                  </from>
                  <to>
                    <xdr:col>5</xdr:col>
                    <xdr:colOff>85725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5" name="Check Box 31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114300</xdr:rowOff>
                  </from>
                  <to>
                    <xdr:col>10</xdr:col>
                    <xdr:colOff>85725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6" name="Check Box 32">
              <controlPr defaultSize="0" autoFill="0" autoLine="0" autoPict="0">
                <anchor moveWithCells="1"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10</xdr:col>
                    <xdr:colOff>85725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7" name="Check Box 33">
              <controlPr defaultSize="0" autoFill="0" autoLine="0" autoPict="0">
                <anchor moveWithCells="1">
                  <from>
                    <xdr:col>8</xdr:col>
                    <xdr:colOff>0</xdr:colOff>
                    <xdr:row>13</xdr:row>
                    <xdr:rowOff>114300</xdr:rowOff>
                  </from>
                  <to>
                    <xdr:col>10</xdr:col>
                    <xdr:colOff>85725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8" name="Check Box 34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114300</xdr:rowOff>
                  </from>
                  <to>
                    <xdr:col>10</xdr:col>
                    <xdr:colOff>85725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9" name="Check Box 35">
              <controlPr defaultSize="0" autoFill="0" autoLine="0" autoPict="0">
                <anchor moveWithCells="1">
                  <from>
                    <xdr:col>8</xdr:col>
                    <xdr:colOff>0</xdr:colOff>
                    <xdr:row>15</xdr:row>
                    <xdr:rowOff>114300</xdr:rowOff>
                  </from>
                  <to>
                    <xdr:col>10</xdr:col>
                    <xdr:colOff>85725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40" name="Check Box 36">
              <controlPr defaultSize="0" autoFill="0" autoLine="0" autoPict="0">
                <anchor moveWithCells="1">
                  <from>
                    <xdr:col>8</xdr:col>
                    <xdr:colOff>0</xdr:colOff>
                    <xdr:row>16</xdr:row>
                    <xdr:rowOff>114300</xdr:rowOff>
                  </from>
                  <to>
                    <xdr:col>10</xdr:col>
                    <xdr:colOff>85725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9" r:id="rId41" name="Check Box 37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114300</xdr:rowOff>
                  </from>
                  <to>
                    <xdr:col>10</xdr:col>
                    <xdr:colOff>85725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0" r:id="rId42" name="Check Box 38">
              <controlPr defaultSize="0" autoFill="0" autoLine="0" autoPict="0">
                <anchor moveWithCells="1">
                  <from>
                    <xdr:col>8</xdr:col>
                    <xdr:colOff>0</xdr:colOff>
                    <xdr:row>18</xdr:row>
                    <xdr:rowOff>114300</xdr:rowOff>
                  </from>
                  <to>
                    <xdr:col>10</xdr:col>
                    <xdr:colOff>85725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1" r:id="rId43" name="Check Box 39">
              <controlPr defaultSize="0" autoFill="0" autoLine="0" autoPict="0">
                <anchor moveWithCells="1">
                  <from>
                    <xdr:col>8</xdr:col>
                    <xdr:colOff>0</xdr:colOff>
                    <xdr:row>19</xdr:row>
                    <xdr:rowOff>114300</xdr:rowOff>
                  </from>
                  <to>
                    <xdr:col>10</xdr:col>
                    <xdr:colOff>85725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2" r:id="rId44" name="Check Box 40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114300</xdr:rowOff>
                  </from>
                  <to>
                    <xdr:col>10</xdr:col>
                    <xdr:colOff>85725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3" r:id="rId45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21</xdr:row>
                    <xdr:rowOff>114300</xdr:rowOff>
                  </from>
                  <to>
                    <xdr:col>10</xdr:col>
                    <xdr:colOff>85725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4" r:id="rId46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114300</xdr:rowOff>
                  </from>
                  <to>
                    <xdr:col>10</xdr:col>
                    <xdr:colOff>85725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5" r:id="rId47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23</xdr:row>
                    <xdr:rowOff>114300</xdr:rowOff>
                  </from>
                  <to>
                    <xdr:col>10</xdr:col>
                    <xdr:colOff>85725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6" r:id="rId48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24</xdr:row>
                    <xdr:rowOff>114300</xdr:rowOff>
                  </from>
                  <to>
                    <xdr:col>10</xdr:col>
                    <xdr:colOff>85725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7" r:id="rId49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25</xdr:row>
                    <xdr:rowOff>114300</xdr:rowOff>
                  </from>
                  <to>
                    <xdr:col>10</xdr:col>
                    <xdr:colOff>85725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8" r:id="rId50" name="Check Box 46">
              <controlPr defaultSize="0" autoFill="0" autoLine="0" autoPict="0">
                <anchor moveWithCells="1">
                  <from>
                    <xdr:col>8</xdr:col>
                    <xdr:colOff>0</xdr:colOff>
                    <xdr:row>26</xdr:row>
                    <xdr:rowOff>114300</xdr:rowOff>
                  </from>
                  <to>
                    <xdr:col>10</xdr:col>
                    <xdr:colOff>85725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9" r:id="rId51" name="Check Box 47">
              <controlPr defaultSize="0" autoFill="0" autoLine="0" autoPict="0">
                <anchor moveWithCells="1">
                  <from>
                    <xdr:col>8</xdr:col>
                    <xdr:colOff>0</xdr:colOff>
                    <xdr:row>27</xdr:row>
                    <xdr:rowOff>114300</xdr:rowOff>
                  </from>
                  <to>
                    <xdr:col>10</xdr:col>
                    <xdr:colOff>85725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0" r:id="rId52" name="Check Box 48">
              <controlPr defaultSize="0" autoFill="0" autoLine="0" autoPict="0">
                <anchor moveWithCells="1">
                  <from>
                    <xdr:col>8</xdr:col>
                    <xdr:colOff>0</xdr:colOff>
                    <xdr:row>28</xdr:row>
                    <xdr:rowOff>114300</xdr:rowOff>
                  </from>
                  <to>
                    <xdr:col>10</xdr:col>
                    <xdr:colOff>85725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1" r:id="rId53" name="Check Box 49">
              <controlPr defaultSize="0" autoFill="0" autoLine="0" autoPict="0">
                <anchor moveWithCells="1">
                  <from>
                    <xdr:col>8</xdr:col>
                    <xdr:colOff>0</xdr:colOff>
                    <xdr:row>29</xdr:row>
                    <xdr:rowOff>114300</xdr:rowOff>
                  </from>
                  <to>
                    <xdr:col>10</xdr:col>
                    <xdr:colOff>85725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2" r:id="rId54" name="Check Box 50">
              <controlPr defaultSize="0" autoFill="0" autoLine="0" autoPict="0">
                <anchor moveWithCells="1">
                  <from>
                    <xdr:col>8</xdr:col>
                    <xdr:colOff>0</xdr:colOff>
                    <xdr:row>30</xdr:row>
                    <xdr:rowOff>114300</xdr:rowOff>
                  </from>
                  <to>
                    <xdr:col>10</xdr:col>
                    <xdr:colOff>85725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3" r:id="rId55" name="Check Box 5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114300</xdr:rowOff>
                  </from>
                  <to>
                    <xdr:col>10</xdr:col>
                    <xdr:colOff>85725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4" r:id="rId56" name="Check Box 5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114300</xdr:rowOff>
                  </from>
                  <to>
                    <xdr:col>10</xdr:col>
                    <xdr:colOff>85725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5" r:id="rId57" name="Check Box 5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114300</xdr:rowOff>
                  </from>
                  <to>
                    <xdr:col>10</xdr:col>
                    <xdr:colOff>85725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6" r:id="rId58" name="Check Box 54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114300</xdr:rowOff>
                  </from>
                  <to>
                    <xdr:col>10</xdr:col>
                    <xdr:colOff>85725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7" r:id="rId59" name="Check Box 55">
              <controlPr defaultSize="0" autoFill="0" autoLine="0" autoPict="0">
                <anchor moveWithCells="1">
                  <from>
                    <xdr:col>8</xdr:col>
                    <xdr:colOff>0</xdr:colOff>
                    <xdr:row>35</xdr:row>
                    <xdr:rowOff>114300</xdr:rowOff>
                  </from>
                  <to>
                    <xdr:col>10</xdr:col>
                    <xdr:colOff>85725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8" r:id="rId60" name="Check Box 56">
              <controlPr defaultSize="0" autoFill="0" autoLine="0" autoPict="0">
                <anchor moveWithCells="1">
                  <from>
                    <xdr:col>8</xdr:col>
                    <xdr:colOff>0</xdr:colOff>
                    <xdr:row>36</xdr:row>
                    <xdr:rowOff>114300</xdr:rowOff>
                  </from>
                  <to>
                    <xdr:col>10</xdr:col>
                    <xdr:colOff>85725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9" r:id="rId61" name="Check Box 57">
              <controlPr defaultSize="0" autoFill="0" autoLine="0" autoPict="0">
                <anchor moveWithCells="1">
                  <from>
                    <xdr:col>8</xdr:col>
                    <xdr:colOff>0</xdr:colOff>
                    <xdr:row>37</xdr:row>
                    <xdr:rowOff>114300</xdr:rowOff>
                  </from>
                  <to>
                    <xdr:col>10</xdr:col>
                    <xdr:colOff>85725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0" r:id="rId62" name="Check Box 58">
              <controlPr defaultSize="0" autoFill="0" autoLine="0" autoPict="0">
                <anchor moveWithCells="1">
                  <from>
                    <xdr:col>8</xdr:col>
                    <xdr:colOff>0</xdr:colOff>
                    <xdr:row>38</xdr:row>
                    <xdr:rowOff>114300</xdr:rowOff>
                  </from>
                  <to>
                    <xdr:col>10</xdr:col>
                    <xdr:colOff>85725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1" r:id="rId63" name="Check Box 59">
              <controlPr defaultSize="0" autoFill="0" autoLine="0" autoPict="0">
                <anchor moveWithCells="1">
                  <from>
                    <xdr:col>8</xdr:col>
                    <xdr:colOff>0</xdr:colOff>
                    <xdr:row>39</xdr:row>
                    <xdr:rowOff>114300</xdr:rowOff>
                  </from>
                  <to>
                    <xdr:col>10</xdr:col>
                    <xdr:colOff>85725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2" r:id="rId64" name="Check Box 60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104775</xdr:rowOff>
                  </from>
                  <to>
                    <xdr:col>5</xdr:col>
                    <xdr:colOff>85725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3" r:id="rId65" name="Check Box 61">
              <controlPr defaultSize="0" autoFill="0" autoLine="0" autoPict="0">
                <anchor moveWithCells="1">
                  <from>
                    <xdr:col>3</xdr:col>
                    <xdr:colOff>0</xdr:colOff>
                    <xdr:row>43</xdr:row>
                    <xdr:rowOff>104775</xdr:rowOff>
                  </from>
                  <to>
                    <xdr:col>5</xdr:col>
                    <xdr:colOff>85725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4" r:id="rId66" name="Check Box 62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5" r:id="rId67" name="Check Box 63">
              <controlPr defaultSize="0" autoFill="0" autoLine="0" autoPict="0">
                <anchor moveWithCells="1">
                  <from>
                    <xdr:col>8</xdr:col>
                    <xdr:colOff>0</xdr:colOff>
                    <xdr:row>42</xdr:row>
                    <xdr:rowOff>114300</xdr:rowOff>
                  </from>
                  <to>
                    <xdr:col>10</xdr:col>
                    <xdr:colOff>85725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6" r:id="rId68" name="Check Box 64">
              <controlPr defaultSize="0" autoFill="0" autoLine="0" autoPict="0">
                <anchor moveWithCells="1">
                  <from>
                    <xdr:col>8</xdr:col>
                    <xdr:colOff>0</xdr:colOff>
                    <xdr:row>43</xdr:row>
                    <xdr:rowOff>114300</xdr:rowOff>
                  </from>
                  <to>
                    <xdr:col>10</xdr:col>
                    <xdr:colOff>85725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7" r:id="rId69" name="Check Box 65">
              <controlPr defaultSize="0" autoFill="0" autoLine="0" autoPict="0">
                <anchor moveWithCells="1">
                  <from>
                    <xdr:col>8</xdr:col>
                    <xdr:colOff>0</xdr:colOff>
                    <xdr:row>44</xdr:row>
                    <xdr:rowOff>114300</xdr:rowOff>
                  </from>
                  <to>
                    <xdr:col>10</xdr:col>
                    <xdr:colOff>85725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8" r:id="rId70" name="Check Box 66">
              <controlPr defaultSize="0" autoFill="0" autoLine="0" autoPict="0">
                <anchor moveWithCells="1">
                  <from>
                    <xdr:col>8</xdr:col>
                    <xdr:colOff>0</xdr:colOff>
                    <xdr:row>45</xdr:row>
                    <xdr:rowOff>114300</xdr:rowOff>
                  </from>
                  <to>
                    <xdr:col>10</xdr:col>
                    <xdr:colOff>85725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9" r:id="rId71" name="Check Box 67">
              <controlPr defaultSize="0" autoFill="0" autoLine="0" autoPict="0">
                <anchor moveWithCells="1">
                  <from>
                    <xdr:col>8</xdr:col>
                    <xdr:colOff>0</xdr:colOff>
                    <xdr:row>46</xdr:row>
                    <xdr:rowOff>114300</xdr:rowOff>
                  </from>
                  <to>
                    <xdr:col>10</xdr:col>
                    <xdr:colOff>85725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0" r:id="rId72" name="Check Box 68">
              <controlPr defaultSize="0" autoFill="0" autoLine="0" autoPict="0">
                <anchor moveWithCells="1">
                  <from>
                    <xdr:col>8</xdr:col>
                    <xdr:colOff>0</xdr:colOff>
                    <xdr:row>47</xdr:row>
                    <xdr:rowOff>114300</xdr:rowOff>
                  </from>
                  <to>
                    <xdr:col>10</xdr:col>
                    <xdr:colOff>85725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1" r:id="rId73" name="Check Box 69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2">
    <tabColor theme="6" tint="0.39997558519241921"/>
  </sheetPr>
  <dimension ref="B1:U130"/>
  <sheetViews>
    <sheetView showGridLines="0" zoomScale="90" zoomScaleNormal="90" workbookViewId="0">
      <pane ySplit="4" topLeftCell="A5" activePane="bottomLeft" state="frozen"/>
      <selection activeCell="V23" sqref="V23"/>
      <selection pane="bottomLeft" activeCell="E11" sqref="B5:E11"/>
    </sheetView>
  </sheetViews>
  <sheetFormatPr baseColWidth="10" defaultColWidth="11.42578125" defaultRowHeight="15" customHeight="1" x14ac:dyDescent="0.2"/>
  <cols>
    <col min="1" max="1" width="5" style="11" customWidth="1"/>
    <col min="2" max="2" width="11.42578125" style="11"/>
    <col min="3" max="3" width="11.42578125" style="28"/>
    <col min="4" max="4" width="28.42578125" style="11" customWidth="1"/>
    <col min="5" max="5" width="17.85546875" style="14" customWidth="1"/>
    <col min="6" max="6" width="8.140625" style="29" hidden="1" customWidth="1"/>
    <col min="7" max="7" width="16.140625" style="11" customWidth="1"/>
    <col min="8" max="8" width="3.85546875" style="11" customWidth="1"/>
    <col min="9" max="9" width="6.7109375" style="11" customWidth="1"/>
    <col min="10" max="10" width="21" style="11" hidden="1" customWidth="1"/>
    <col min="11" max="11" width="18.7109375" style="11" hidden="1" customWidth="1"/>
    <col min="12" max="12" width="15.85546875" style="11" hidden="1" customWidth="1"/>
    <col min="13" max="15" width="11.42578125" style="11" hidden="1" customWidth="1"/>
    <col min="16" max="16" width="16.140625" style="11" hidden="1" customWidth="1"/>
    <col min="17" max="17" width="47" style="11" customWidth="1"/>
    <col min="18" max="18" width="16.42578125" style="29" customWidth="1"/>
    <col min="19" max="19" width="16.85546875" style="11" customWidth="1"/>
    <col min="20" max="21" width="11.42578125" style="11" hidden="1" customWidth="1"/>
    <col min="22" max="23" width="11.42578125" style="11" customWidth="1"/>
    <col min="24" max="16384" width="11.42578125" style="11"/>
  </cols>
  <sheetData>
    <row r="1" spans="2:21" ht="15" customHeight="1" x14ac:dyDescent="0.2">
      <c r="B1" s="145"/>
      <c r="H1" s="146" t="s">
        <v>64</v>
      </c>
    </row>
    <row r="2" spans="2:21" ht="36" customHeight="1" x14ac:dyDescent="0.2">
      <c r="B2" s="313" t="s">
        <v>144</v>
      </c>
      <c r="C2" s="314"/>
      <c r="D2" s="314"/>
      <c r="E2" s="314"/>
      <c r="F2" s="314"/>
      <c r="G2" s="314"/>
      <c r="H2" s="315"/>
      <c r="Q2" s="313" t="s">
        <v>145</v>
      </c>
      <c r="R2" s="318"/>
    </row>
    <row r="3" spans="2:21" ht="12.75" x14ac:dyDescent="0.2"/>
    <row r="4" spans="2:21" ht="15" customHeight="1" x14ac:dyDescent="0.25">
      <c r="B4" s="132" t="s">
        <v>23</v>
      </c>
      <c r="C4" s="133" t="s">
        <v>29</v>
      </c>
      <c r="D4" s="132" t="s">
        <v>1</v>
      </c>
      <c r="E4" s="134" t="s">
        <v>16</v>
      </c>
      <c r="F4" s="140" t="s">
        <v>2</v>
      </c>
      <c r="G4" s="56" t="s">
        <v>35</v>
      </c>
      <c r="H4" s="56" t="s">
        <v>31</v>
      </c>
      <c r="I4" s="32"/>
      <c r="J4" s="30" t="s">
        <v>31</v>
      </c>
      <c r="K4" s="31" t="s">
        <v>33</v>
      </c>
    </row>
    <row r="5" spans="2:21" x14ac:dyDescent="0.25">
      <c r="B5" s="33"/>
      <c r="C5" s="34"/>
      <c r="D5" s="33"/>
      <c r="E5" s="35"/>
      <c r="F5" s="196" t="str">
        <f t="shared" ref="F5:F68" si="0">IF(E5="","",E5+0)</f>
        <v/>
      </c>
      <c r="G5" s="48" t="str">
        <f>F5</f>
        <v/>
      </c>
      <c r="H5" s="135" t="b">
        <v>0</v>
      </c>
      <c r="I5" s="36"/>
      <c r="J5" s="32"/>
      <c r="K5" s="32"/>
      <c r="L5"/>
    </row>
    <row r="6" spans="2:21" x14ac:dyDescent="0.25">
      <c r="B6" s="23"/>
      <c r="C6" s="37"/>
      <c r="D6" s="23"/>
      <c r="E6" s="38"/>
      <c r="F6" s="196" t="str">
        <f t="shared" si="0"/>
        <v/>
      </c>
      <c r="G6" s="49" t="str">
        <f t="shared" ref="G6:G35" si="1">IF(E6="","",G5+E6)</f>
        <v/>
      </c>
      <c r="H6" s="135" t="b">
        <v>0</v>
      </c>
      <c r="I6" s="36"/>
      <c r="J6" s="30" t="s">
        <v>32</v>
      </c>
      <c r="K6" s="31" t="s">
        <v>30</v>
      </c>
      <c r="L6"/>
    </row>
    <row r="7" spans="2:21" x14ac:dyDescent="0.25">
      <c r="B7" s="23"/>
      <c r="C7" s="37"/>
      <c r="D7" s="23"/>
      <c r="E7" s="38"/>
      <c r="F7" s="196" t="str">
        <f t="shared" si="0"/>
        <v/>
      </c>
      <c r="G7" s="49" t="str">
        <f t="shared" si="1"/>
        <v/>
      </c>
      <c r="H7" s="135" t="b">
        <v>0</v>
      </c>
      <c r="I7" s="36"/>
      <c r="J7" s="39" t="s">
        <v>26</v>
      </c>
      <c r="K7" s="342">
        <v>0</v>
      </c>
      <c r="L7"/>
    </row>
    <row r="8" spans="2:21" ht="15" customHeight="1" x14ac:dyDescent="0.25">
      <c r="B8" s="23"/>
      <c r="C8" s="37"/>
      <c r="D8" s="23"/>
      <c r="E8" s="38"/>
      <c r="F8" s="196" t="str">
        <f t="shared" si="0"/>
        <v/>
      </c>
      <c r="G8" s="49" t="str">
        <f t="shared" si="1"/>
        <v/>
      </c>
      <c r="H8" s="135" t="b">
        <v>0</v>
      </c>
      <c r="I8" s="36"/>
      <c r="J8" s="39" t="s">
        <v>27</v>
      </c>
      <c r="K8" s="342">
        <v>0</v>
      </c>
      <c r="L8"/>
      <c r="S8" s="31"/>
    </row>
    <row r="9" spans="2:21" ht="15" customHeight="1" x14ac:dyDescent="0.25">
      <c r="B9" s="23"/>
      <c r="C9" s="37"/>
      <c r="D9" s="23"/>
      <c r="E9" s="38"/>
      <c r="F9" s="196" t="str">
        <f t="shared" si="0"/>
        <v/>
      </c>
      <c r="G9" s="49" t="str">
        <f t="shared" si="1"/>
        <v/>
      </c>
      <c r="H9" s="135" t="b">
        <v>0</v>
      </c>
      <c r="I9" s="36"/>
      <c r="J9"/>
      <c r="K9"/>
      <c r="L9"/>
      <c r="N9" s="316" t="s">
        <v>24</v>
      </c>
      <c r="O9" s="317"/>
      <c r="Q9" s="316" t="s">
        <v>25</v>
      </c>
      <c r="R9" s="317"/>
      <c r="S9" s="31"/>
      <c r="T9" s="316" t="s">
        <v>17</v>
      </c>
      <c r="U9" s="317"/>
    </row>
    <row r="10" spans="2:21" ht="15" customHeight="1" x14ac:dyDescent="0.25">
      <c r="B10" s="23"/>
      <c r="C10" s="40"/>
      <c r="D10" s="23"/>
      <c r="E10" s="38"/>
      <c r="F10" s="196" t="str">
        <f t="shared" si="0"/>
        <v/>
      </c>
      <c r="G10" s="49" t="str">
        <f t="shared" si="1"/>
        <v/>
      </c>
      <c r="H10" s="135" t="b">
        <v>0</v>
      </c>
      <c r="I10" s="36"/>
      <c r="J10"/>
      <c r="K10"/>
      <c r="L10" s="31"/>
      <c r="S10" s="31"/>
    </row>
    <row r="11" spans="2:21" x14ac:dyDescent="0.25">
      <c r="B11" s="23"/>
      <c r="C11" s="40"/>
      <c r="D11" s="23"/>
      <c r="E11" s="38"/>
      <c r="F11" s="196" t="str">
        <f t="shared" si="0"/>
        <v/>
      </c>
      <c r="G11" s="49" t="str">
        <f t="shared" si="1"/>
        <v/>
      </c>
      <c r="H11" s="135" t="b">
        <v>0</v>
      </c>
      <c r="I11" s="36"/>
      <c r="J11"/>
      <c r="K11"/>
      <c r="L11" s="31"/>
      <c r="N11" s="216" t="str">
        <f>AOUT!P10</f>
        <v>Enveloppe</v>
      </c>
      <c r="O11" s="217" t="str">
        <f>AOUT!Q10</f>
        <v>Montant</v>
      </c>
      <c r="Q11" s="338" t="s">
        <v>51</v>
      </c>
      <c r="R11" s="338" t="s">
        <v>30</v>
      </c>
      <c r="S11" s="31"/>
      <c r="T11" s="216" t="str">
        <f>AOUT!P10</f>
        <v>Enveloppe</v>
      </c>
      <c r="U11" s="41" t="s">
        <v>28</v>
      </c>
    </row>
    <row r="12" spans="2:21" x14ac:dyDescent="0.25">
      <c r="B12" s="23"/>
      <c r="C12" s="40"/>
      <c r="D12" s="23"/>
      <c r="E12" s="38"/>
      <c r="F12" s="196" t="str">
        <f t="shared" si="0"/>
        <v/>
      </c>
      <c r="G12" s="49" t="str">
        <f t="shared" si="1"/>
        <v/>
      </c>
      <c r="H12" s="135" t="b">
        <v>0</v>
      </c>
      <c r="I12" s="36"/>
      <c r="J12"/>
      <c r="K12"/>
      <c r="L12" s="31"/>
      <c r="N12" s="50" t="str">
        <f>AOUT!P11</f>
        <v>Alimentation</v>
      </c>
      <c r="O12" s="51">
        <f>AOUT!Q11</f>
        <v>800</v>
      </c>
      <c r="Q12" s="339" t="s">
        <v>26</v>
      </c>
      <c r="R12" s="340">
        <v>0</v>
      </c>
      <c r="S12" s="31"/>
      <c r="T12" s="50" t="str">
        <f>AOUT!P11</f>
        <v>Alimentation</v>
      </c>
      <c r="U12" s="51">
        <f t="shared" ref="U12:U25" si="2">IF(COUNTIF($Q$10:$Q$130,T12)=0,O12,O12-VLOOKUP(N12,$Q$11:$R$130,2,0))</f>
        <v>800</v>
      </c>
    </row>
    <row r="13" spans="2:21" x14ac:dyDescent="0.25">
      <c r="B13" s="23"/>
      <c r="C13" s="40"/>
      <c r="D13" s="23"/>
      <c r="E13" s="38"/>
      <c r="F13" s="196" t="str">
        <f t="shared" si="0"/>
        <v/>
      </c>
      <c r="G13" s="49" t="str">
        <f t="shared" si="1"/>
        <v/>
      </c>
      <c r="H13" s="135" t="b">
        <v>0</v>
      </c>
      <c r="I13" s="36"/>
      <c r="J13"/>
      <c r="K13"/>
      <c r="L13" s="31"/>
      <c r="N13" s="52" t="str">
        <f>AOUT!P12</f>
        <v>Garderie</v>
      </c>
      <c r="O13" s="53">
        <f>AOUT!Q12</f>
        <v>60</v>
      </c>
      <c r="Q13" s="341" t="s">
        <v>26</v>
      </c>
      <c r="R13" s="340">
        <v>0</v>
      </c>
      <c r="S13" s="31"/>
      <c r="T13" s="52" t="str">
        <f>AOUT!P12</f>
        <v>Garderie</v>
      </c>
      <c r="U13" s="51">
        <f t="shared" si="2"/>
        <v>60</v>
      </c>
    </row>
    <row r="14" spans="2:21" x14ac:dyDescent="0.25">
      <c r="B14" s="23"/>
      <c r="C14" s="40"/>
      <c r="D14" s="23"/>
      <c r="E14" s="38"/>
      <c r="F14" s="196" t="str">
        <f t="shared" si="0"/>
        <v/>
      </c>
      <c r="G14" s="49" t="str">
        <f t="shared" si="1"/>
        <v/>
      </c>
      <c r="H14" s="135" t="b">
        <v>0</v>
      </c>
      <c r="I14" s="36"/>
      <c r="J14"/>
      <c r="K14"/>
      <c r="L14" s="31"/>
      <c r="N14" s="52" t="str">
        <f>AOUT!P13</f>
        <v>Cantine</v>
      </c>
      <c r="O14" s="53">
        <f>AOUT!Q13</f>
        <v>180</v>
      </c>
      <c r="Q14" s="339" t="s">
        <v>27</v>
      </c>
      <c r="R14" s="340">
        <v>0</v>
      </c>
      <c r="S14" s="31"/>
      <c r="T14" s="52" t="str">
        <f>AOUT!P13</f>
        <v>Cantine</v>
      </c>
      <c r="U14" s="51">
        <f t="shared" si="2"/>
        <v>180</v>
      </c>
    </row>
    <row r="15" spans="2:21" ht="15" customHeight="1" x14ac:dyDescent="0.25">
      <c r="B15" s="23"/>
      <c r="C15" s="40"/>
      <c r="D15" s="23"/>
      <c r="E15" s="38"/>
      <c r="F15" s="196" t="str">
        <f t="shared" si="0"/>
        <v/>
      </c>
      <c r="G15" s="49" t="str">
        <f t="shared" si="1"/>
        <v/>
      </c>
      <c r="H15" s="135" t="b">
        <v>0</v>
      </c>
      <c r="I15" s="36"/>
      <c r="J15"/>
      <c r="K15"/>
      <c r="L15" s="31"/>
      <c r="N15" s="52" t="str">
        <f>AOUT!P14</f>
        <v>Centre aéré</v>
      </c>
      <c r="O15" s="53">
        <f>AOUT!Q14</f>
        <v>230</v>
      </c>
      <c r="Q15"/>
      <c r="R15"/>
      <c r="S15" s="31"/>
      <c r="T15" s="52" t="str">
        <f>AOUT!P14</f>
        <v>Centre aéré</v>
      </c>
      <c r="U15" s="51">
        <f t="shared" si="2"/>
        <v>230</v>
      </c>
    </row>
    <row r="16" spans="2:21" ht="15" customHeight="1" x14ac:dyDescent="0.25">
      <c r="B16" s="23"/>
      <c r="C16" s="40"/>
      <c r="D16" s="23"/>
      <c r="E16" s="38"/>
      <c r="F16" s="196" t="str">
        <f t="shared" si="0"/>
        <v/>
      </c>
      <c r="G16" s="49" t="str">
        <f t="shared" si="1"/>
        <v/>
      </c>
      <c r="H16" s="135" t="b">
        <v>0</v>
      </c>
      <c r="I16" s="36"/>
      <c r="J16"/>
      <c r="K16"/>
      <c r="L16" s="31"/>
      <c r="N16" s="52" t="str">
        <f>AOUT!P15</f>
        <v>Voiture</v>
      </c>
      <c r="O16" s="53">
        <f>AOUT!Q15</f>
        <v>100</v>
      </c>
      <c r="Q16"/>
      <c r="R16"/>
      <c r="S16" s="31"/>
      <c r="T16" s="52" t="str">
        <f>AOUT!P15</f>
        <v>Voiture</v>
      </c>
      <c r="U16" s="51">
        <f t="shared" si="2"/>
        <v>100</v>
      </c>
    </row>
    <row r="17" spans="2:21" ht="15" customHeight="1" x14ac:dyDescent="0.25">
      <c r="B17" s="23"/>
      <c r="C17" s="40"/>
      <c r="D17" s="23"/>
      <c r="E17" s="38"/>
      <c r="F17" s="196" t="str">
        <f t="shared" si="0"/>
        <v/>
      </c>
      <c r="G17" s="49" t="str">
        <f t="shared" si="1"/>
        <v/>
      </c>
      <c r="H17" s="135" t="b">
        <v>0</v>
      </c>
      <c r="I17" s="36"/>
      <c r="J17"/>
      <c r="K17"/>
      <c r="L17" s="31"/>
      <c r="N17" s="52" t="str">
        <f>AOUT!P16</f>
        <v>Retrait</v>
      </c>
      <c r="O17" s="53">
        <f>AOUT!Q16</f>
        <v>300</v>
      </c>
      <c r="Q17"/>
      <c r="R17"/>
      <c r="S17" s="31"/>
      <c r="T17" s="52" t="str">
        <f>AOUT!P16</f>
        <v>Retrait</v>
      </c>
      <c r="U17" s="51">
        <f t="shared" si="2"/>
        <v>300</v>
      </c>
    </row>
    <row r="18" spans="2:21" ht="15" customHeight="1" x14ac:dyDescent="0.25">
      <c r="B18" s="23"/>
      <c r="C18" s="40"/>
      <c r="D18" s="23"/>
      <c r="E18" s="38"/>
      <c r="F18" s="196" t="str">
        <f t="shared" si="0"/>
        <v/>
      </c>
      <c r="G18" s="49" t="str">
        <f t="shared" si="1"/>
        <v/>
      </c>
      <c r="H18" s="135" t="b">
        <v>0</v>
      </c>
      <c r="I18" s="36"/>
      <c r="J18" s="31"/>
      <c r="K18" s="31"/>
      <c r="L18" s="31"/>
      <c r="N18" s="52" t="str">
        <f>AOUT!P17</f>
        <v>Santé</v>
      </c>
      <c r="O18" s="53">
        <f>AOUT!Q17</f>
        <v>200</v>
      </c>
      <c r="Q18"/>
      <c r="R18"/>
      <c r="S18" s="31"/>
      <c r="T18" s="52" t="str">
        <f>AOUT!P17</f>
        <v>Santé</v>
      </c>
      <c r="U18" s="51">
        <f t="shared" si="2"/>
        <v>200</v>
      </c>
    </row>
    <row r="19" spans="2:21" ht="15" customHeight="1" x14ac:dyDescent="0.25">
      <c r="B19" s="23"/>
      <c r="C19" s="40"/>
      <c r="D19" s="23"/>
      <c r="E19" s="38"/>
      <c r="F19" s="196" t="str">
        <f t="shared" si="0"/>
        <v/>
      </c>
      <c r="G19" s="49" t="str">
        <f t="shared" si="1"/>
        <v/>
      </c>
      <c r="H19" s="135" t="b">
        <v>0</v>
      </c>
      <c r="I19" s="36"/>
      <c r="J19" s="31"/>
      <c r="K19" s="31"/>
      <c r="L19" s="31"/>
      <c r="N19" s="52" t="str">
        <f>AOUT!P18</f>
        <v>Beauté</v>
      </c>
      <c r="O19" s="53">
        <f>AOUT!Q18</f>
        <v>150</v>
      </c>
      <c r="Q19"/>
      <c r="R19"/>
      <c r="S19" s="31"/>
      <c r="T19" s="52" t="str">
        <f>AOUT!P18</f>
        <v>Beauté</v>
      </c>
      <c r="U19" s="51">
        <f t="shared" si="2"/>
        <v>150</v>
      </c>
    </row>
    <row r="20" spans="2:21" ht="15" customHeight="1" x14ac:dyDescent="0.25">
      <c r="B20" s="23"/>
      <c r="C20" s="40"/>
      <c r="D20" s="23"/>
      <c r="E20" s="38"/>
      <c r="F20" s="196" t="str">
        <f t="shared" si="0"/>
        <v/>
      </c>
      <c r="G20" s="49" t="str">
        <f t="shared" si="1"/>
        <v/>
      </c>
      <c r="H20" s="135" t="b">
        <v>0</v>
      </c>
      <c r="I20" s="36"/>
      <c r="J20" s="31"/>
      <c r="K20" s="31"/>
      <c r="L20" s="31"/>
      <c r="N20" s="52" t="str">
        <f>AOUT!P19</f>
        <v>Fêtes</v>
      </c>
      <c r="O20" s="53">
        <f>AOUT!Q19</f>
        <v>100</v>
      </c>
      <c r="Q20"/>
      <c r="R20"/>
      <c r="S20" s="31"/>
      <c r="T20" s="52" t="str">
        <f>AOUT!P19</f>
        <v>Fêtes</v>
      </c>
      <c r="U20" s="51">
        <f t="shared" si="2"/>
        <v>100</v>
      </c>
    </row>
    <row r="21" spans="2:21" ht="15" customHeight="1" x14ac:dyDescent="0.25">
      <c r="B21" s="23"/>
      <c r="C21" s="40"/>
      <c r="D21" s="23"/>
      <c r="E21" s="38"/>
      <c r="F21" s="196" t="str">
        <f t="shared" si="0"/>
        <v/>
      </c>
      <c r="G21" s="49" t="str">
        <f t="shared" si="1"/>
        <v/>
      </c>
      <c r="H21" s="135" t="b">
        <v>0</v>
      </c>
      <c r="I21" s="36"/>
      <c r="J21" s="31"/>
      <c r="K21" s="31"/>
      <c r="L21" s="31"/>
      <c r="N21" s="52" t="str">
        <f>AOUT!P20</f>
        <v xml:space="preserve">Maison </v>
      </c>
      <c r="O21" s="53">
        <f>AOUT!Q20</f>
        <v>200</v>
      </c>
      <c r="Q21"/>
      <c r="R21"/>
      <c r="S21" s="31"/>
      <c r="T21" s="52" t="str">
        <f>AOUT!P20</f>
        <v xml:space="preserve">Maison </v>
      </c>
      <c r="U21" s="51">
        <f t="shared" si="2"/>
        <v>200</v>
      </c>
    </row>
    <row r="22" spans="2:21" ht="15" customHeight="1" x14ac:dyDescent="0.25">
      <c r="B22" s="23"/>
      <c r="C22" s="40"/>
      <c r="D22" s="23"/>
      <c r="E22" s="38"/>
      <c r="F22" s="196" t="str">
        <f t="shared" si="0"/>
        <v/>
      </c>
      <c r="G22" s="49" t="str">
        <f t="shared" si="1"/>
        <v/>
      </c>
      <c r="H22" s="135" t="b">
        <v>0</v>
      </c>
      <c r="I22" s="36"/>
      <c r="J22" s="31"/>
      <c r="K22" s="31"/>
      <c r="L22" s="31"/>
      <c r="N22" s="52" t="str">
        <f>AOUT!P21</f>
        <v>Sorties</v>
      </c>
      <c r="O22" s="53">
        <f>AOUT!Q21</f>
        <v>150</v>
      </c>
      <c r="Q22"/>
      <c r="R22"/>
      <c r="S22" s="31"/>
      <c r="T22" s="52" t="str">
        <f>AOUT!P21</f>
        <v>Sorties</v>
      </c>
      <c r="U22" s="51">
        <f t="shared" si="2"/>
        <v>150</v>
      </c>
    </row>
    <row r="23" spans="2:21" ht="15" customHeight="1" x14ac:dyDescent="0.25">
      <c r="B23" s="23"/>
      <c r="C23" s="40"/>
      <c r="D23" s="23"/>
      <c r="E23" s="38"/>
      <c r="F23" s="196" t="str">
        <f t="shared" si="0"/>
        <v/>
      </c>
      <c r="G23" s="49" t="str">
        <f t="shared" si="1"/>
        <v/>
      </c>
      <c r="H23" s="135" t="b">
        <v>0</v>
      </c>
      <c r="I23" s="36"/>
      <c r="J23" s="31"/>
      <c r="K23" s="31"/>
      <c r="L23" s="31"/>
      <c r="N23" s="52" t="str">
        <f>AOUT!P22</f>
        <v>Sport</v>
      </c>
      <c r="O23" s="53">
        <f>AOUT!Q22</f>
        <v>150</v>
      </c>
      <c r="Q23"/>
      <c r="R23"/>
      <c r="S23" s="31"/>
      <c r="T23" s="52" t="str">
        <f>AOUT!P22</f>
        <v>Sport</v>
      </c>
      <c r="U23" s="51">
        <f t="shared" si="2"/>
        <v>150</v>
      </c>
    </row>
    <row r="24" spans="2:21" ht="15" customHeight="1" x14ac:dyDescent="0.25">
      <c r="B24" s="23"/>
      <c r="C24" s="40"/>
      <c r="D24" s="23"/>
      <c r="E24" s="38"/>
      <c r="F24" s="196" t="str">
        <f t="shared" si="0"/>
        <v/>
      </c>
      <c r="G24" s="49" t="str">
        <f t="shared" si="1"/>
        <v/>
      </c>
      <c r="H24" s="135" t="b">
        <v>0</v>
      </c>
      <c r="I24" s="36"/>
      <c r="J24" s="31"/>
      <c r="K24" s="31"/>
      <c r="L24" s="31"/>
      <c r="N24" s="52" t="str">
        <f>AOUT!P23</f>
        <v>Vêtements</v>
      </c>
      <c r="O24" s="53">
        <f>AOUT!Q23</f>
        <v>0</v>
      </c>
      <c r="Q24"/>
      <c r="R24"/>
      <c r="S24" s="31"/>
      <c r="T24" s="52" t="str">
        <f>AOUT!P23</f>
        <v>Vêtements</v>
      </c>
      <c r="U24" s="51">
        <f t="shared" si="2"/>
        <v>0</v>
      </c>
    </row>
    <row r="25" spans="2:21" x14ac:dyDescent="0.25">
      <c r="B25" s="23"/>
      <c r="C25" s="40"/>
      <c r="D25" s="23"/>
      <c r="E25" s="38"/>
      <c r="F25" s="196" t="str">
        <f t="shared" si="0"/>
        <v/>
      </c>
      <c r="G25" s="49" t="str">
        <f t="shared" si="1"/>
        <v/>
      </c>
      <c r="H25" s="135" t="b">
        <v>0</v>
      </c>
      <c r="I25" s="36"/>
      <c r="J25" s="31"/>
      <c r="K25" s="31"/>
      <c r="N25" s="54" t="str">
        <f>AOUT!P24</f>
        <v>Vacances</v>
      </c>
      <c r="O25" s="55">
        <f>AOUT!Q24</f>
        <v>0</v>
      </c>
      <c r="Q25"/>
      <c r="R25"/>
      <c r="S25" s="31"/>
      <c r="T25" s="54" t="str">
        <f>AOUT!P24</f>
        <v>Vacances</v>
      </c>
      <c r="U25" s="51">
        <f t="shared" si="2"/>
        <v>0</v>
      </c>
    </row>
    <row r="26" spans="2:21" x14ac:dyDescent="0.25">
      <c r="B26" s="23"/>
      <c r="C26" s="40"/>
      <c r="D26" s="23"/>
      <c r="E26" s="38"/>
      <c r="F26" s="196" t="str">
        <f t="shared" si="0"/>
        <v/>
      </c>
      <c r="G26" s="49" t="str">
        <f t="shared" si="1"/>
        <v/>
      </c>
      <c r="H26" s="135" t="b">
        <v>0</v>
      </c>
      <c r="I26" s="36"/>
      <c r="J26" s="36"/>
      <c r="K26" s="36"/>
      <c r="Q26" s="31"/>
      <c r="R26" s="31"/>
      <c r="S26" s="31"/>
    </row>
    <row r="27" spans="2:21" x14ac:dyDescent="0.25">
      <c r="B27" s="23"/>
      <c r="C27" s="40"/>
      <c r="D27" s="23"/>
      <c r="E27" s="38"/>
      <c r="F27" s="196" t="str">
        <f t="shared" si="0"/>
        <v/>
      </c>
      <c r="G27" s="49" t="str">
        <f t="shared" si="1"/>
        <v/>
      </c>
      <c r="H27" s="135" t="b">
        <v>0</v>
      </c>
      <c r="I27" s="36"/>
      <c r="J27" s="36"/>
      <c r="K27" s="36"/>
      <c r="Q27" s="31"/>
      <c r="R27" s="31"/>
      <c r="S27" s="31"/>
    </row>
    <row r="28" spans="2:21" x14ac:dyDescent="0.25">
      <c r="B28" s="23"/>
      <c r="C28" s="40"/>
      <c r="D28" s="23"/>
      <c r="E28" s="38"/>
      <c r="F28" s="196" t="str">
        <f t="shared" si="0"/>
        <v/>
      </c>
      <c r="G28" s="49" t="str">
        <f t="shared" si="1"/>
        <v/>
      </c>
      <c r="H28" s="135" t="b">
        <v>0</v>
      </c>
      <c r="I28" s="36"/>
      <c r="J28" s="36"/>
      <c r="K28" s="36"/>
      <c r="Q28" s="31"/>
      <c r="R28" s="31"/>
      <c r="S28" s="31"/>
    </row>
    <row r="29" spans="2:21" x14ac:dyDescent="0.25">
      <c r="B29" s="23"/>
      <c r="C29" s="40"/>
      <c r="D29" s="23"/>
      <c r="E29" s="38"/>
      <c r="F29" s="196" t="str">
        <f t="shared" si="0"/>
        <v/>
      </c>
      <c r="G29" s="49" t="str">
        <f t="shared" si="1"/>
        <v/>
      </c>
      <c r="H29" s="135" t="b">
        <v>0</v>
      </c>
      <c r="I29" s="36"/>
      <c r="J29" s="36"/>
      <c r="K29" s="36"/>
      <c r="Q29" s="31"/>
      <c r="R29" s="31"/>
      <c r="S29" s="31"/>
    </row>
    <row r="30" spans="2:21" x14ac:dyDescent="0.25">
      <c r="B30" s="23"/>
      <c r="C30" s="40"/>
      <c r="D30" s="23"/>
      <c r="E30" s="38"/>
      <c r="F30" s="196" t="str">
        <f t="shared" si="0"/>
        <v/>
      </c>
      <c r="G30" s="49" t="str">
        <f t="shared" si="1"/>
        <v/>
      </c>
      <c r="H30" s="135" t="b">
        <v>0</v>
      </c>
      <c r="I30" s="36"/>
      <c r="J30" s="36"/>
      <c r="K30" s="36"/>
      <c r="Q30" s="31"/>
      <c r="R30" s="31"/>
      <c r="S30" s="31"/>
    </row>
    <row r="31" spans="2:21" x14ac:dyDescent="0.25">
      <c r="B31" s="23"/>
      <c r="C31" s="40"/>
      <c r="D31" s="23"/>
      <c r="E31" s="38"/>
      <c r="F31" s="196" t="str">
        <f t="shared" si="0"/>
        <v/>
      </c>
      <c r="G31" s="49" t="str">
        <f t="shared" si="1"/>
        <v/>
      </c>
      <c r="H31" s="135" t="b">
        <v>0</v>
      </c>
      <c r="I31" s="36"/>
      <c r="J31" s="36"/>
      <c r="K31" s="36"/>
      <c r="Q31" s="31"/>
      <c r="R31" s="31"/>
      <c r="S31" s="31"/>
    </row>
    <row r="32" spans="2:21" x14ac:dyDescent="0.25">
      <c r="B32" s="23"/>
      <c r="C32" s="40"/>
      <c r="D32" s="23"/>
      <c r="E32" s="38"/>
      <c r="F32" s="196" t="str">
        <f t="shared" si="0"/>
        <v/>
      </c>
      <c r="G32" s="49" t="str">
        <f t="shared" si="1"/>
        <v/>
      </c>
      <c r="H32" s="135" t="b">
        <v>0</v>
      </c>
      <c r="I32" s="36"/>
      <c r="J32" s="36"/>
      <c r="K32" s="36"/>
      <c r="Q32" s="31"/>
      <c r="R32" s="31"/>
      <c r="S32" s="31"/>
    </row>
    <row r="33" spans="2:19" x14ac:dyDescent="0.25">
      <c r="B33" s="23"/>
      <c r="C33" s="40"/>
      <c r="D33" s="23"/>
      <c r="E33" s="38"/>
      <c r="F33" s="196" t="str">
        <f t="shared" si="0"/>
        <v/>
      </c>
      <c r="G33" s="49" t="str">
        <f t="shared" si="1"/>
        <v/>
      </c>
      <c r="H33" s="135" t="b">
        <v>0</v>
      </c>
      <c r="I33" s="36"/>
      <c r="J33" s="36"/>
      <c r="K33" s="36"/>
      <c r="Q33" s="31"/>
      <c r="R33" s="31"/>
      <c r="S33" s="31"/>
    </row>
    <row r="34" spans="2:19" x14ac:dyDescent="0.25">
      <c r="B34" s="23"/>
      <c r="C34" s="40"/>
      <c r="D34" s="23"/>
      <c r="E34" s="38"/>
      <c r="F34" s="196" t="str">
        <f t="shared" si="0"/>
        <v/>
      </c>
      <c r="G34" s="49" t="str">
        <f t="shared" si="1"/>
        <v/>
      </c>
      <c r="H34" s="135" t="b">
        <v>0</v>
      </c>
      <c r="I34" s="36"/>
      <c r="J34" s="36"/>
      <c r="K34" s="36"/>
      <c r="Q34" s="31"/>
      <c r="R34" s="31"/>
      <c r="S34" s="31"/>
    </row>
    <row r="35" spans="2:19" x14ac:dyDescent="0.25">
      <c r="B35" s="23"/>
      <c r="C35" s="40"/>
      <c r="D35" s="23"/>
      <c r="E35" s="38"/>
      <c r="F35" s="196" t="str">
        <f t="shared" si="0"/>
        <v/>
      </c>
      <c r="G35" s="49" t="str">
        <f t="shared" si="1"/>
        <v/>
      </c>
      <c r="H35" s="135" t="b">
        <v>0</v>
      </c>
      <c r="I35" s="36"/>
      <c r="J35" s="36"/>
      <c r="K35" s="36"/>
      <c r="Q35" s="31"/>
      <c r="R35" s="31"/>
      <c r="S35" s="31"/>
    </row>
    <row r="36" spans="2:19" x14ac:dyDescent="0.25">
      <c r="B36" s="23"/>
      <c r="C36" s="40"/>
      <c r="D36" s="23"/>
      <c r="E36" s="38"/>
      <c r="F36" s="196" t="str">
        <f t="shared" si="0"/>
        <v/>
      </c>
      <c r="G36" s="49" t="str">
        <f t="shared" ref="G36:G81" si="3">IF(E36="","",G35+E36)</f>
        <v/>
      </c>
      <c r="H36" s="135" t="b">
        <v>0</v>
      </c>
      <c r="I36" s="36"/>
      <c r="J36" s="36"/>
      <c r="K36" s="36"/>
      <c r="Q36" s="31"/>
      <c r="R36" s="31"/>
      <c r="S36" s="31"/>
    </row>
    <row r="37" spans="2:19" x14ac:dyDescent="0.25">
      <c r="B37" s="23"/>
      <c r="C37" s="40"/>
      <c r="D37" s="23"/>
      <c r="E37" s="38"/>
      <c r="F37" s="196" t="str">
        <f t="shared" si="0"/>
        <v/>
      </c>
      <c r="G37" s="49" t="str">
        <f t="shared" si="3"/>
        <v/>
      </c>
      <c r="H37" s="135" t="b">
        <v>0</v>
      </c>
      <c r="I37" s="36"/>
      <c r="J37" s="36"/>
      <c r="K37" s="36"/>
      <c r="Q37" s="31"/>
      <c r="R37" s="31"/>
      <c r="S37" s="31"/>
    </row>
    <row r="38" spans="2:19" x14ac:dyDescent="0.25">
      <c r="B38" s="23"/>
      <c r="C38" s="40"/>
      <c r="D38" s="23"/>
      <c r="E38" s="38"/>
      <c r="F38" s="196" t="str">
        <f t="shared" si="0"/>
        <v/>
      </c>
      <c r="G38" s="49" t="str">
        <f t="shared" si="3"/>
        <v/>
      </c>
      <c r="H38" s="135" t="b">
        <v>0</v>
      </c>
      <c r="I38" s="36"/>
      <c r="J38" s="36"/>
      <c r="K38" s="36"/>
      <c r="Q38" s="31"/>
      <c r="R38" s="31"/>
      <c r="S38" s="31"/>
    </row>
    <row r="39" spans="2:19" x14ac:dyDescent="0.25">
      <c r="B39" s="23"/>
      <c r="C39" s="40"/>
      <c r="D39" s="23"/>
      <c r="E39" s="38"/>
      <c r="F39" s="196" t="str">
        <f t="shared" si="0"/>
        <v/>
      </c>
      <c r="G39" s="49" t="str">
        <f t="shared" si="3"/>
        <v/>
      </c>
      <c r="H39" s="135" t="b">
        <v>0</v>
      </c>
      <c r="I39" s="36"/>
      <c r="J39" s="36"/>
      <c r="K39" s="36"/>
      <c r="Q39" s="31"/>
      <c r="R39" s="31"/>
      <c r="S39" s="31"/>
    </row>
    <row r="40" spans="2:19" x14ac:dyDescent="0.25">
      <c r="B40" s="23"/>
      <c r="C40" s="40"/>
      <c r="D40" s="23"/>
      <c r="E40" s="38"/>
      <c r="F40" s="196" t="str">
        <f t="shared" si="0"/>
        <v/>
      </c>
      <c r="G40" s="49" t="str">
        <f t="shared" si="3"/>
        <v/>
      </c>
      <c r="H40" s="135" t="b">
        <v>0</v>
      </c>
      <c r="I40" s="36"/>
      <c r="J40" s="36"/>
      <c r="K40" s="36"/>
      <c r="Q40" s="31"/>
      <c r="R40" s="31"/>
      <c r="S40" s="31"/>
    </row>
    <row r="41" spans="2:19" x14ac:dyDescent="0.25">
      <c r="B41" s="23"/>
      <c r="C41" s="40"/>
      <c r="D41" s="23"/>
      <c r="E41" s="38"/>
      <c r="F41" s="196" t="str">
        <f t="shared" si="0"/>
        <v/>
      </c>
      <c r="G41" s="49" t="str">
        <f t="shared" si="3"/>
        <v/>
      </c>
      <c r="H41" s="135" t="b">
        <v>0</v>
      </c>
      <c r="I41" s="36"/>
      <c r="J41" s="36"/>
      <c r="K41" s="36"/>
      <c r="Q41" s="31"/>
      <c r="R41" s="31"/>
      <c r="S41" s="31"/>
    </row>
    <row r="42" spans="2:19" x14ac:dyDescent="0.25">
      <c r="B42" s="23"/>
      <c r="C42" s="40"/>
      <c r="D42" s="23"/>
      <c r="E42" s="38"/>
      <c r="F42" s="196" t="str">
        <f t="shared" si="0"/>
        <v/>
      </c>
      <c r="G42" s="49" t="str">
        <f t="shared" si="3"/>
        <v/>
      </c>
      <c r="H42" s="135" t="b">
        <v>0</v>
      </c>
      <c r="I42" s="36"/>
      <c r="J42" s="36"/>
      <c r="K42" s="36"/>
      <c r="Q42" s="31"/>
      <c r="R42" s="31"/>
      <c r="S42" s="31"/>
    </row>
    <row r="43" spans="2:19" x14ac:dyDescent="0.25">
      <c r="B43" s="23"/>
      <c r="C43" s="40"/>
      <c r="D43" s="23"/>
      <c r="E43" s="38"/>
      <c r="F43" s="196" t="str">
        <f t="shared" si="0"/>
        <v/>
      </c>
      <c r="G43" s="49" t="str">
        <f t="shared" si="3"/>
        <v/>
      </c>
      <c r="H43" s="135" t="b">
        <v>0</v>
      </c>
      <c r="I43" s="36"/>
      <c r="J43" s="36"/>
      <c r="K43" s="36"/>
      <c r="Q43" s="31"/>
      <c r="R43" s="31"/>
      <c r="S43" s="31"/>
    </row>
    <row r="44" spans="2:19" x14ac:dyDescent="0.25">
      <c r="B44" s="23"/>
      <c r="C44" s="40"/>
      <c r="D44" s="23"/>
      <c r="E44" s="38"/>
      <c r="F44" s="196" t="str">
        <f t="shared" si="0"/>
        <v/>
      </c>
      <c r="G44" s="49" t="str">
        <f t="shared" si="3"/>
        <v/>
      </c>
      <c r="H44" s="135" t="b">
        <v>0</v>
      </c>
      <c r="I44" s="36"/>
      <c r="J44" s="36"/>
      <c r="K44" s="36"/>
      <c r="Q44" s="31"/>
      <c r="R44" s="31"/>
      <c r="S44" s="31"/>
    </row>
    <row r="45" spans="2:19" x14ac:dyDescent="0.25">
      <c r="B45" s="23"/>
      <c r="C45" s="40"/>
      <c r="D45" s="23"/>
      <c r="E45" s="38"/>
      <c r="F45" s="196" t="str">
        <f t="shared" si="0"/>
        <v/>
      </c>
      <c r="G45" s="49" t="str">
        <f t="shared" si="3"/>
        <v/>
      </c>
      <c r="H45" s="135" t="b">
        <v>0</v>
      </c>
      <c r="I45" s="36"/>
      <c r="J45" s="36"/>
      <c r="K45" s="36"/>
      <c r="Q45" s="31"/>
      <c r="R45" s="31"/>
      <c r="S45" s="31"/>
    </row>
    <row r="46" spans="2:19" x14ac:dyDescent="0.25">
      <c r="B46" s="23"/>
      <c r="C46" s="40"/>
      <c r="D46" s="23"/>
      <c r="E46" s="38"/>
      <c r="F46" s="196" t="str">
        <f t="shared" si="0"/>
        <v/>
      </c>
      <c r="G46" s="49" t="str">
        <f t="shared" si="3"/>
        <v/>
      </c>
      <c r="H46" s="135" t="b">
        <v>0</v>
      </c>
      <c r="I46" s="36"/>
      <c r="J46" s="36"/>
      <c r="K46" s="36"/>
      <c r="Q46" s="31"/>
      <c r="R46" s="31"/>
      <c r="S46" s="31"/>
    </row>
    <row r="47" spans="2:19" x14ac:dyDescent="0.25">
      <c r="B47" s="23"/>
      <c r="C47" s="40"/>
      <c r="D47" s="23"/>
      <c r="E47" s="38"/>
      <c r="F47" s="196" t="str">
        <f t="shared" si="0"/>
        <v/>
      </c>
      <c r="G47" s="49" t="str">
        <f t="shared" si="3"/>
        <v/>
      </c>
      <c r="H47" s="135" t="b">
        <v>0</v>
      </c>
      <c r="I47" s="36"/>
      <c r="J47" s="36"/>
      <c r="K47" s="36"/>
      <c r="Q47" s="31"/>
      <c r="R47" s="31"/>
      <c r="S47" s="31"/>
    </row>
    <row r="48" spans="2:19" x14ac:dyDescent="0.25">
      <c r="B48" s="23"/>
      <c r="C48" s="40"/>
      <c r="D48" s="23"/>
      <c r="E48" s="38"/>
      <c r="F48" s="196" t="str">
        <f t="shared" si="0"/>
        <v/>
      </c>
      <c r="G48" s="49" t="str">
        <f t="shared" si="3"/>
        <v/>
      </c>
      <c r="H48" s="135" t="b">
        <v>0</v>
      </c>
      <c r="I48" s="36"/>
      <c r="J48" s="36"/>
      <c r="K48" s="36"/>
      <c r="Q48" s="31"/>
      <c r="R48" s="31"/>
      <c r="S48" s="31"/>
    </row>
    <row r="49" spans="2:19" x14ac:dyDescent="0.25">
      <c r="B49" s="23"/>
      <c r="C49" s="40"/>
      <c r="D49" s="23"/>
      <c r="E49" s="38"/>
      <c r="F49" s="196" t="str">
        <f t="shared" si="0"/>
        <v/>
      </c>
      <c r="G49" s="49" t="str">
        <f t="shared" si="3"/>
        <v/>
      </c>
      <c r="H49" s="135" t="b">
        <v>0</v>
      </c>
      <c r="I49" s="36"/>
      <c r="J49" s="36"/>
      <c r="K49" s="36"/>
      <c r="Q49" s="31"/>
      <c r="R49" s="31"/>
      <c r="S49" s="31"/>
    </row>
    <row r="50" spans="2:19" x14ac:dyDescent="0.25">
      <c r="B50" s="23"/>
      <c r="C50" s="40"/>
      <c r="D50" s="23"/>
      <c r="E50" s="38"/>
      <c r="F50" s="196" t="str">
        <f t="shared" si="0"/>
        <v/>
      </c>
      <c r="G50" s="49" t="str">
        <f t="shared" si="3"/>
        <v/>
      </c>
      <c r="H50" s="135" t="b">
        <v>0</v>
      </c>
      <c r="I50" s="36"/>
      <c r="J50" s="36"/>
      <c r="K50" s="36"/>
      <c r="Q50" s="31"/>
      <c r="R50" s="31"/>
      <c r="S50" s="31"/>
    </row>
    <row r="51" spans="2:19" x14ac:dyDescent="0.25">
      <c r="B51" s="23"/>
      <c r="C51" s="40"/>
      <c r="D51" s="23"/>
      <c r="E51" s="38"/>
      <c r="F51" s="196" t="str">
        <f t="shared" si="0"/>
        <v/>
      </c>
      <c r="G51" s="49" t="str">
        <f t="shared" si="3"/>
        <v/>
      </c>
      <c r="H51" s="135" t="b">
        <v>0</v>
      </c>
      <c r="I51" s="36"/>
      <c r="J51" s="36"/>
      <c r="K51" s="36"/>
      <c r="Q51" s="31"/>
      <c r="R51" s="31"/>
      <c r="S51" s="31"/>
    </row>
    <row r="52" spans="2:19" x14ac:dyDescent="0.25">
      <c r="B52" s="23"/>
      <c r="C52" s="40"/>
      <c r="D52" s="23"/>
      <c r="E52" s="38"/>
      <c r="F52" s="196" t="str">
        <f t="shared" si="0"/>
        <v/>
      </c>
      <c r="G52" s="49" t="str">
        <f t="shared" si="3"/>
        <v/>
      </c>
      <c r="H52" s="135" t="b">
        <v>0</v>
      </c>
      <c r="I52" s="36"/>
      <c r="J52" s="36"/>
      <c r="K52" s="36"/>
      <c r="Q52" s="31"/>
      <c r="R52" s="31"/>
      <c r="S52" s="31"/>
    </row>
    <row r="53" spans="2:19" x14ac:dyDescent="0.25">
      <c r="B53" s="23"/>
      <c r="C53" s="40"/>
      <c r="D53" s="23"/>
      <c r="E53" s="38"/>
      <c r="F53" s="196" t="str">
        <f t="shared" si="0"/>
        <v/>
      </c>
      <c r="G53" s="49" t="str">
        <f t="shared" si="3"/>
        <v/>
      </c>
      <c r="H53" s="135" t="b">
        <v>0</v>
      </c>
      <c r="I53" s="36"/>
      <c r="J53" s="36"/>
      <c r="K53" s="36"/>
      <c r="Q53" s="31"/>
      <c r="R53" s="31"/>
      <c r="S53" s="31"/>
    </row>
    <row r="54" spans="2:19" x14ac:dyDescent="0.25">
      <c r="B54" s="23"/>
      <c r="C54" s="40"/>
      <c r="D54" s="23"/>
      <c r="E54" s="38"/>
      <c r="F54" s="196" t="str">
        <f t="shared" si="0"/>
        <v/>
      </c>
      <c r="G54" s="49" t="str">
        <f t="shared" si="3"/>
        <v/>
      </c>
      <c r="H54" s="135" t="b">
        <v>0</v>
      </c>
      <c r="I54" s="36"/>
      <c r="J54" s="36"/>
      <c r="K54" s="36"/>
      <c r="Q54" s="31"/>
      <c r="R54" s="31"/>
      <c r="S54" s="31"/>
    </row>
    <row r="55" spans="2:19" x14ac:dyDescent="0.25">
      <c r="B55" s="23"/>
      <c r="C55" s="40"/>
      <c r="D55" s="23"/>
      <c r="E55" s="38"/>
      <c r="F55" s="196" t="str">
        <f t="shared" si="0"/>
        <v/>
      </c>
      <c r="G55" s="49" t="str">
        <f t="shared" si="3"/>
        <v/>
      </c>
      <c r="H55" s="135" t="b">
        <v>0</v>
      </c>
      <c r="I55" s="36"/>
      <c r="J55" s="36"/>
      <c r="K55" s="36"/>
      <c r="Q55" s="31"/>
      <c r="R55" s="31"/>
      <c r="S55" s="31"/>
    </row>
    <row r="56" spans="2:19" x14ac:dyDescent="0.25">
      <c r="B56" s="23"/>
      <c r="C56" s="40"/>
      <c r="D56" s="23"/>
      <c r="E56" s="38"/>
      <c r="F56" s="196" t="str">
        <f t="shared" si="0"/>
        <v/>
      </c>
      <c r="G56" s="49" t="str">
        <f t="shared" si="3"/>
        <v/>
      </c>
      <c r="H56" s="135" t="b">
        <v>0</v>
      </c>
      <c r="I56" s="36"/>
      <c r="J56" s="36"/>
      <c r="K56" s="36"/>
      <c r="Q56" s="31"/>
      <c r="R56" s="31"/>
      <c r="S56" s="31"/>
    </row>
    <row r="57" spans="2:19" x14ac:dyDescent="0.25">
      <c r="B57" s="23"/>
      <c r="C57" s="40"/>
      <c r="D57" s="23"/>
      <c r="E57" s="38"/>
      <c r="F57" s="196" t="str">
        <f t="shared" si="0"/>
        <v/>
      </c>
      <c r="G57" s="49" t="str">
        <f t="shared" si="3"/>
        <v/>
      </c>
      <c r="H57" s="135" t="b">
        <v>0</v>
      </c>
      <c r="I57" s="36"/>
      <c r="J57" s="36"/>
      <c r="K57" s="36"/>
      <c r="Q57" s="31"/>
      <c r="R57" s="31"/>
      <c r="S57" s="31"/>
    </row>
    <row r="58" spans="2:19" x14ac:dyDescent="0.25">
      <c r="B58" s="23"/>
      <c r="C58" s="40"/>
      <c r="D58" s="23"/>
      <c r="E58" s="38"/>
      <c r="F58" s="196" t="str">
        <f t="shared" si="0"/>
        <v/>
      </c>
      <c r="G58" s="49" t="str">
        <f t="shared" si="3"/>
        <v/>
      </c>
      <c r="H58" s="135" t="b">
        <v>0</v>
      </c>
      <c r="I58" s="36"/>
      <c r="J58" s="36"/>
      <c r="K58" s="36"/>
      <c r="Q58" s="31"/>
      <c r="R58" s="31"/>
      <c r="S58" s="31"/>
    </row>
    <row r="59" spans="2:19" x14ac:dyDescent="0.25">
      <c r="B59" s="23"/>
      <c r="C59" s="40"/>
      <c r="D59" s="23"/>
      <c r="E59" s="38"/>
      <c r="F59" s="196" t="str">
        <f t="shared" si="0"/>
        <v/>
      </c>
      <c r="G59" s="49" t="str">
        <f t="shared" si="3"/>
        <v/>
      </c>
      <c r="H59" s="135" t="b">
        <v>0</v>
      </c>
      <c r="I59" s="36"/>
      <c r="J59" s="36"/>
      <c r="K59" s="36"/>
      <c r="Q59" s="31"/>
      <c r="R59" s="31"/>
      <c r="S59" s="31"/>
    </row>
    <row r="60" spans="2:19" x14ac:dyDescent="0.25">
      <c r="B60" s="23"/>
      <c r="C60" s="40"/>
      <c r="D60" s="23"/>
      <c r="E60" s="38"/>
      <c r="F60" s="196" t="str">
        <f t="shared" si="0"/>
        <v/>
      </c>
      <c r="G60" s="49" t="str">
        <f t="shared" si="3"/>
        <v/>
      </c>
      <c r="H60" s="135" t="b">
        <v>0</v>
      </c>
      <c r="I60" s="36"/>
      <c r="J60" s="36"/>
      <c r="K60" s="36"/>
      <c r="Q60" s="31"/>
      <c r="R60" s="31"/>
      <c r="S60" s="31"/>
    </row>
    <row r="61" spans="2:19" x14ac:dyDescent="0.25">
      <c r="B61" s="23"/>
      <c r="C61" s="40"/>
      <c r="D61" s="23"/>
      <c r="E61" s="38"/>
      <c r="F61" s="196" t="str">
        <f t="shared" si="0"/>
        <v/>
      </c>
      <c r="G61" s="49" t="str">
        <f t="shared" si="3"/>
        <v/>
      </c>
      <c r="H61" s="135" t="b">
        <v>0</v>
      </c>
      <c r="I61" s="36"/>
      <c r="J61" s="36"/>
      <c r="K61" s="36"/>
      <c r="Q61" s="31"/>
      <c r="R61" s="31"/>
      <c r="S61" s="31"/>
    </row>
    <row r="62" spans="2:19" x14ac:dyDescent="0.25">
      <c r="B62" s="23"/>
      <c r="C62" s="40"/>
      <c r="D62" s="23"/>
      <c r="E62" s="38"/>
      <c r="F62" s="196" t="str">
        <f t="shared" si="0"/>
        <v/>
      </c>
      <c r="G62" s="49" t="str">
        <f t="shared" si="3"/>
        <v/>
      </c>
      <c r="H62" s="135" t="b">
        <v>0</v>
      </c>
      <c r="I62" s="36"/>
      <c r="J62" s="36"/>
      <c r="K62" s="36"/>
      <c r="Q62" s="31"/>
      <c r="R62" s="31"/>
      <c r="S62" s="31"/>
    </row>
    <row r="63" spans="2:19" x14ac:dyDescent="0.25">
      <c r="B63" s="23"/>
      <c r="C63" s="40"/>
      <c r="D63" s="23"/>
      <c r="E63" s="38"/>
      <c r="F63" s="196" t="str">
        <f t="shared" si="0"/>
        <v/>
      </c>
      <c r="G63" s="49" t="str">
        <f t="shared" si="3"/>
        <v/>
      </c>
      <c r="H63" s="135" t="b">
        <v>0</v>
      </c>
      <c r="I63" s="36"/>
      <c r="J63" s="36"/>
      <c r="K63" s="36"/>
      <c r="Q63" s="31"/>
      <c r="R63" s="31"/>
      <c r="S63" s="31"/>
    </row>
    <row r="64" spans="2:19" x14ac:dyDescent="0.25">
      <c r="B64" s="23"/>
      <c r="C64" s="40"/>
      <c r="D64" s="23"/>
      <c r="E64" s="38"/>
      <c r="F64" s="196" t="str">
        <f t="shared" si="0"/>
        <v/>
      </c>
      <c r="G64" s="49" t="str">
        <f t="shared" si="3"/>
        <v/>
      </c>
      <c r="H64" s="135" t="b">
        <v>0</v>
      </c>
      <c r="I64" s="36"/>
      <c r="J64" s="36"/>
      <c r="K64" s="36"/>
      <c r="Q64" s="31"/>
      <c r="R64" s="31"/>
      <c r="S64" s="31"/>
    </row>
    <row r="65" spans="2:19" x14ac:dyDescent="0.25">
      <c r="B65" s="23"/>
      <c r="C65" s="40"/>
      <c r="D65" s="23"/>
      <c r="E65" s="38"/>
      <c r="F65" s="196" t="str">
        <f t="shared" si="0"/>
        <v/>
      </c>
      <c r="G65" s="49" t="str">
        <f t="shared" si="3"/>
        <v/>
      </c>
      <c r="H65" s="135" t="b">
        <v>0</v>
      </c>
      <c r="I65" s="36"/>
      <c r="J65" s="36"/>
      <c r="K65" s="36"/>
      <c r="Q65" s="31"/>
      <c r="R65" s="31"/>
      <c r="S65" s="31"/>
    </row>
    <row r="66" spans="2:19" x14ac:dyDescent="0.25">
      <c r="B66" s="23"/>
      <c r="C66" s="40"/>
      <c r="D66" s="23"/>
      <c r="E66" s="38"/>
      <c r="F66" s="196" t="str">
        <f t="shared" si="0"/>
        <v/>
      </c>
      <c r="G66" s="49" t="str">
        <f t="shared" si="3"/>
        <v/>
      </c>
      <c r="H66" s="135" t="b">
        <v>0</v>
      </c>
      <c r="I66" s="36"/>
      <c r="J66" s="36"/>
      <c r="K66" s="36"/>
      <c r="Q66" s="31"/>
      <c r="R66" s="31"/>
      <c r="S66" s="31"/>
    </row>
    <row r="67" spans="2:19" x14ac:dyDescent="0.25">
      <c r="B67" s="23"/>
      <c r="C67" s="40"/>
      <c r="D67" s="23"/>
      <c r="E67" s="38"/>
      <c r="F67" s="196" t="str">
        <f t="shared" si="0"/>
        <v/>
      </c>
      <c r="G67" s="49" t="str">
        <f t="shared" si="3"/>
        <v/>
      </c>
      <c r="H67" s="135" t="b">
        <v>0</v>
      </c>
      <c r="I67" s="36"/>
      <c r="J67" s="36"/>
      <c r="K67" s="36"/>
      <c r="Q67" s="31"/>
      <c r="R67" s="31"/>
      <c r="S67" s="31"/>
    </row>
    <row r="68" spans="2:19" x14ac:dyDescent="0.25">
      <c r="B68" s="23"/>
      <c r="C68" s="40"/>
      <c r="D68" s="23"/>
      <c r="E68" s="38"/>
      <c r="F68" s="196" t="str">
        <f t="shared" si="0"/>
        <v/>
      </c>
      <c r="G68" s="49" t="str">
        <f t="shared" si="3"/>
        <v/>
      </c>
      <c r="H68" s="135" t="b">
        <v>0</v>
      </c>
      <c r="I68" s="36"/>
      <c r="J68" s="36"/>
      <c r="K68" s="36"/>
      <c r="Q68" s="31"/>
      <c r="R68" s="31"/>
      <c r="S68" s="31"/>
    </row>
    <row r="69" spans="2:19" x14ac:dyDescent="0.25">
      <c r="B69" s="23"/>
      <c r="C69" s="40"/>
      <c r="D69" s="23"/>
      <c r="E69" s="38"/>
      <c r="F69" s="196" t="str">
        <f t="shared" ref="F69:F130" si="4">IF(E69="","",E69+0)</f>
        <v/>
      </c>
      <c r="G69" s="49" t="str">
        <f t="shared" si="3"/>
        <v/>
      </c>
      <c r="H69" s="135" t="b">
        <v>0</v>
      </c>
      <c r="I69" s="36"/>
      <c r="J69" s="36"/>
      <c r="K69" s="36"/>
      <c r="Q69" s="31"/>
      <c r="R69" s="31"/>
      <c r="S69" s="31"/>
    </row>
    <row r="70" spans="2:19" x14ac:dyDescent="0.25">
      <c r="B70" s="23"/>
      <c r="C70" s="40"/>
      <c r="D70" s="23"/>
      <c r="E70" s="38"/>
      <c r="F70" s="196" t="str">
        <f t="shared" si="4"/>
        <v/>
      </c>
      <c r="G70" s="49" t="str">
        <f t="shared" si="3"/>
        <v/>
      </c>
      <c r="H70" s="135" t="b">
        <v>0</v>
      </c>
      <c r="I70" s="36"/>
      <c r="J70" s="36"/>
      <c r="K70" s="36"/>
      <c r="Q70" s="31"/>
      <c r="R70" s="31"/>
      <c r="S70" s="31"/>
    </row>
    <row r="71" spans="2:19" x14ac:dyDescent="0.25">
      <c r="B71" s="23"/>
      <c r="C71" s="40"/>
      <c r="D71" s="23"/>
      <c r="E71" s="38"/>
      <c r="F71" s="196" t="str">
        <f t="shared" si="4"/>
        <v/>
      </c>
      <c r="G71" s="49" t="str">
        <f t="shared" si="3"/>
        <v/>
      </c>
      <c r="H71" s="135" t="b">
        <v>0</v>
      </c>
      <c r="I71" s="36"/>
      <c r="J71" s="36"/>
      <c r="K71" s="36"/>
      <c r="Q71" s="31"/>
      <c r="R71" s="31"/>
      <c r="S71" s="31"/>
    </row>
    <row r="72" spans="2:19" x14ac:dyDescent="0.25">
      <c r="B72" s="23"/>
      <c r="C72" s="40"/>
      <c r="D72" s="23"/>
      <c r="E72" s="38"/>
      <c r="F72" s="196" t="str">
        <f t="shared" si="4"/>
        <v/>
      </c>
      <c r="G72" s="49" t="str">
        <f t="shared" si="3"/>
        <v/>
      </c>
      <c r="H72" s="135" t="b">
        <v>0</v>
      </c>
      <c r="I72" s="36"/>
      <c r="J72" s="36"/>
      <c r="K72" s="36"/>
      <c r="Q72" s="31"/>
      <c r="R72" s="31"/>
      <c r="S72" s="31"/>
    </row>
    <row r="73" spans="2:19" x14ac:dyDescent="0.25">
      <c r="B73" s="23"/>
      <c r="C73" s="40"/>
      <c r="D73" s="23"/>
      <c r="E73" s="38"/>
      <c r="F73" s="196" t="str">
        <f t="shared" si="4"/>
        <v/>
      </c>
      <c r="G73" s="49" t="str">
        <f t="shared" si="3"/>
        <v/>
      </c>
      <c r="H73" s="135" t="b">
        <v>0</v>
      </c>
      <c r="I73" s="36"/>
      <c r="J73" s="36"/>
      <c r="K73" s="36"/>
      <c r="Q73" s="31"/>
      <c r="R73" s="31"/>
      <c r="S73" s="31"/>
    </row>
    <row r="74" spans="2:19" x14ac:dyDescent="0.25">
      <c r="B74" s="23"/>
      <c r="C74" s="40"/>
      <c r="D74" s="23"/>
      <c r="E74" s="38"/>
      <c r="F74" s="196" t="str">
        <f t="shared" si="4"/>
        <v/>
      </c>
      <c r="G74" s="49" t="str">
        <f t="shared" si="3"/>
        <v/>
      </c>
      <c r="H74" s="135" t="b">
        <v>0</v>
      </c>
      <c r="I74" s="36"/>
      <c r="J74" s="36"/>
      <c r="K74" s="36"/>
      <c r="Q74" s="31"/>
      <c r="R74" s="31"/>
      <c r="S74" s="31"/>
    </row>
    <row r="75" spans="2:19" x14ac:dyDescent="0.25">
      <c r="B75" s="23"/>
      <c r="C75" s="40"/>
      <c r="D75" s="23"/>
      <c r="E75" s="38"/>
      <c r="F75" s="196" t="str">
        <f t="shared" si="4"/>
        <v/>
      </c>
      <c r="G75" s="49" t="str">
        <f t="shared" si="3"/>
        <v/>
      </c>
      <c r="H75" s="135" t="b">
        <v>0</v>
      </c>
      <c r="I75" s="36"/>
      <c r="J75" s="36"/>
      <c r="K75" s="36"/>
      <c r="Q75" s="31"/>
      <c r="R75" s="31"/>
      <c r="S75" s="31"/>
    </row>
    <row r="76" spans="2:19" x14ac:dyDescent="0.25">
      <c r="B76" s="23"/>
      <c r="C76" s="40"/>
      <c r="D76" s="23"/>
      <c r="E76" s="38"/>
      <c r="F76" s="196" t="str">
        <f t="shared" si="4"/>
        <v/>
      </c>
      <c r="G76" s="49" t="str">
        <f t="shared" si="3"/>
        <v/>
      </c>
      <c r="H76" s="135" t="b">
        <v>0</v>
      </c>
      <c r="I76" s="36"/>
      <c r="J76" s="36"/>
      <c r="K76" s="36"/>
      <c r="Q76" s="31"/>
      <c r="R76" s="31"/>
      <c r="S76" s="31"/>
    </row>
    <row r="77" spans="2:19" x14ac:dyDescent="0.25">
      <c r="B77" s="23"/>
      <c r="C77" s="40"/>
      <c r="D77" s="23"/>
      <c r="E77" s="38"/>
      <c r="F77" s="196" t="str">
        <f t="shared" si="4"/>
        <v/>
      </c>
      <c r="G77" s="49" t="str">
        <f t="shared" si="3"/>
        <v/>
      </c>
      <c r="H77" s="135" t="b">
        <v>0</v>
      </c>
      <c r="I77" s="36"/>
      <c r="J77" s="36"/>
      <c r="K77" s="36"/>
      <c r="Q77" s="31"/>
      <c r="R77" s="31"/>
      <c r="S77" s="31"/>
    </row>
    <row r="78" spans="2:19" x14ac:dyDescent="0.25">
      <c r="B78" s="23"/>
      <c r="C78" s="40"/>
      <c r="D78" s="23"/>
      <c r="E78" s="38"/>
      <c r="F78" s="196" t="str">
        <f t="shared" si="4"/>
        <v/>
      </c>
      <c r="G78" s="49" t="str">
        <f t="shared" si="3"/>
        <v/>
      </c>
      <c r="H78" s="135" t="b">
        <v>0</v>
      </c>
      <c r="I78" s="36"/>
      <c r="J78" s="36"/>
      <c r="K78" s="36"/>
      <c r="Q78" s="31"/>
      <c r="R78" s="31"/>
      <c r="S78" s="31"/>
    </row>
    <row r="79" spans="2:19" x14ac:dyDescent="0.25">
      <c r="B79" s="23"/>
      <c r="C79" s="40"/>
      <c r="D79" s="23"/>
      <c r="E79" s="38"/>
      <c r="F79" s="196" t="str">
        <f t="shared" si="4"/>
        <v/>
      </c>
      <c r="G79" s="49" t="str">
        <f t="shared" si="3"/>
        <v/>
      </c>
      <c r="H79" s="135" t="b">
        <v>0</v>
      </c>
      <c r="I79" s="36"/>
      <c r="J79" s="36"/>
      <c r="K79" s="36"/>
      <c r="Q79" s="31"/>
      <c r="R79" s="31"/>
      <c r="S79" s="31"/>
    </row>
    <row r="80" spans="2:19" x14ac:dyDescent="0.25">
      <c r="B80" s="23"/>
      <c r="C80" s="40"/>
      <c r="D80" s="23"/>
      <c r="E80" s="38"/>
      <c r="F80" s="196" t="str">
        <f t="shared" si="4"/>
        <v/>
      </c>
      <c r="G80" s="49" t="str">
        <f t="shared" si="3"/>
        <v/>
      </c>
      <c r="H80" s="135" t="b">
        <v>0</v>
      </c>
      <c r="I80" s="36"/>
      <c r="J80" s="36"/>
      <c r="K80" s="36"/>
      <c r="Q80" s="31"/>
      <c r="R80" s="31"/>
      <c r="S80" s="31"/>
    </row>
    <row r="81" spans="2:19" x14ac:dyDescent="0.25">
      <c r="B81" s="23"/>
      <c r="C81" s="40"/>
      <c r="D81" s="23"/>
      <c r="E81" s="38"/>
      <c r="F81" s="196" t="str">
        <f t="shared" si="4"/>
        <v/>
      </c>
      <c r="G81" s="49" t="str">
        <f t="shared" si="3"/>
        <v/>
      </c>
      <c r="H81" s="135" t="b">
        <v>0</v>
      </c>
      <c r="I81" s="36"/>
      <c r="J81" s="36"/>
      <c r="K81" s="36"/>
      <c r="Q81" s="31"/>
      <c r="R81" s="31"/>
      <c r="S81" s="31"/>
    </row>
    <row r="82" spans="2:19" x14ac:dyDescent="0.25">
      <c r="B82" s="23"/>
      <c r="C82" s="40"/>
      <c r="D82" s="23"/>
      <c r="E82" s="38"/>
      <c r="F82" s="196" t="str">
        <f t="shared" si="4"/>
        <v/>
      </c>
      <c r="G82" s="49" t="str">
        <f t="shared" ref="G82:G130" si="5">IF(E82="","",G81+E82)</f>
        <v/>
      </c>
      <c r="H82" s="135" t="b">
        <v>0</v>
      </c>
      <c r="I82" s="36"/>
      <c r="J82" s="36"/>
      <c r="K82" s="36"/>
      <c r="Q82" s="31"/>
      <c r="R82" s="31"/>
      <c r="S82" s="31"/>
    </row>
    <row r="83" spans="2:19" ht="15" customHeight="1" x14ac:dyDescent="0.25">
      <c r="B83" s="23"/>
      <c r="C83" s="40"/>
      <c r="D83" s="23"/>
      <c r="E83" s="38"/>
      <c r="F83" s="196" t="str">
        <f t="shared" si="4"/>
        <v/>
      </c>
      <c r="G83" s="49" t="str">
        <f t="shared" si="5"/>
        <v/>
      </c>
      <c r="H83" s="135" t="b">
        <v>0</v>
      </c>
      <c r="I83" s="36"/>
      <c r="J83" s="36"/>
      <c r="K83" s="36"/>
      <c r="Q83" s="31"/>
      <c r="R83" s="31"/>
      <c r="S83" s="31"/>
    </row>
    <row r="84" spans="2:19" ht="15" customHeight="1" x14ac:dyDescent="0.25">
      <c r="B84" s="23"/>
      <c r="C84" s="40"/>
      <c r="D84" s="23"/>
      <c r="E84" s="38"/>
      <c r="F84" s="196" t="str">
        <f t="shared" si="4"/>
        <v/>
      </c>
      <c r="G84" s="49" t="str">
        <f t="shared" si="5"/>
        <v/>
      </c>
      <c r="H84" s="135" t="b">
        <v>0</v>
      </c>
      <c r="I84" s="36"/>
      <c r="J84" s="36"/>
      <c r="K84" s="36"/>
      <c r="Q84" s="31"/>
      <c r="R84" s="31"/>
      <c r="S84" s="31"/>
    </row>
    <row r="85" spans="2:19" ht="15" customHeight="1" x14ac:dyDescent="0.25">
      <c r="B85" s="23"/>
      <c r="C85" s="40"/>
      <c r="D85" s="23"/>
      <c r="E85" s="38"/>
      <c r="F85" s="196" t="str">
        <f t="shared" si="4"/>
        <v/>
      </c>
      <c r="G85" s="49" t="str">
        <f t="shared" si="5"/>
        <v/>
      </c>
      <c r="H85" s="135" t="b">
        <v>0</v>
      </c>
      <c r="I85" s="36"/>
      <c r="J85" s="36"/>
      <c r="K85" s="36"/>
      <c r="Q85" s="31"/>
      <c r="R85" s="31"/>
      <c r="S85" s="31"/>
    </row>
    <row r="86" spans="2:19" ht="15" customHeight="1" x14ac:dyDescent="0.25">
      <c r="B86" s="23"/>
      <c r="C86" s="40"/>
      <c r="D86" s="23"/>
      <c r="E86" s="38"/>
      <c r="F86" s="196" t="str">
        <f t="shared" si="4"/>
        <v/>
      </c>
      <c r="G86" s="49" t="str">
        <f t="shared" si="5"/>
        <v/>
      </c>
      <c r="H86" s="135" t="b">
        <v>0</v>
      </c>
      <c r="I86" s="36"/>
      <c r="J86" s="36"/>
      <c r="K86" s="36"/>
      <c r="Q86" s="31"/>
      <c r="R86" s="31"/>
      <c r="S86" s="31"/>
    </row>
    <row r="87" spans="2:19" ht="15" customHeight="1" x14ac:dyDescent="0.25">
      <c r="B87" s="23"/>
      <c r="C87" s="40"/>
      <c r="D87" s="23"/>
      <c r="E87" s="38"/>
      <c r="F87" s="196" t="str">
        <f t="shared" si="4"/>
        <v/>
      </c>
      <c r="G87" s="49" t="str">
        <f t="shared" si="5"/>
        <v/>
      </c>
      <c r="H87" s="135" t="b">
        <v>0</v>
      </c>
      <c r="I87" s="36"/>
      <c r="J87" s="36"/>
      <c r="K87" s="36"/>
      <c r="Q87" s="31"/>
      <c r="R87" s="31"/>
      <c r="S87" s="31"/>
    </row>
    <row r="88" spans="2:19" ht="15" customHeight="1" x14ac:dyDescent="0.25">
      <c r="B88" s="23"/>
      <c r="C88" s="40"/>
      <c r="D88" s="23"/>
      <c r="E88" s="38"/>
      <c r="F88" s="196" t="str">
        <f t="shared" si="4"/>
        <v/>
      </c>
      <c r="G88" s="49" t="str">
        <f t="shared" si="5"/>
        <v/>
      </c>
      <c r="H88" s="135" t="b">
        <v>0</v>
      </c>
      <c r="I88" s="36"/>
      <c r="J88" s="36"/>
      <c r="K88" s="36"/>
      <c r="Q88" s="31"/>
      <c r="R88" s="31"/>
      <c r="S88" s="31"/>
    </row>
    <row r="89" spans="2:19" ht="15" customHeight="1" x14ac:dyDescent="0.25">
      <c r="B89" s="23"/>
      <c r="C89" s="40"/>
      <c r="D89" s="23"/>
      <c r="E89" s="38"/>
      <c r="F89" s="196" t="str">
        <f t="shared" si="4"/>
        <v/>
      </c>
      <c r="G89" s="49" t="str">
        <f t="shared" si="5"/>
        <v/>
      </c>
      <c r="H89" s="135" t="b">
        <v>0</v>
      </c>
      <c r="I89" s="36"/>
      <c r="J89" s="36"/>
      <c r="K89" s="36"/>
      <c r="Q89" s="31"/>
      <c r="R89" s="31"/>
      <c r="S89" s="31"/>
    </row>
    <row r="90" spans="2:19" ht="15" customHeight="1" x14ac:dyDescent="0.25">
      <c r="B90" s="23"/>
      <c r="C90" s="40"/>
      <c r="D90" s="23"/>
      <c r="E90" s="38"/>
      <c r="F90" s="196" t="str">
        <f t="shared" si="4"/>
        <v/>
      </c>
      <c r="G90" s="49" t="str">
        <f t="shared" si="5"/>
        <v/>
      </c>
      <c r="H90" s="135" t="b">
        <v>0</v>
      </c>
      <c r="I90" s="36"/>
      <c r="J90" s="36"/>
      <c r="K90" s="36"/>
      <c r="Q90" s="31"/>
      <c r="R90" s="31"/>
      <c r="S90" s="31"/>
    </row>
    <row r="91" spans="2:19" ht="15" customHeight="1" x14ac:dyDescent="0.25">
      <c r="B91" s="23"/>
      <c r="C91" s="40"/>
      <c r="D91" s="23"/>
      <c r="E91" s="38"/>
      <c r="F91" s="196" t="str">
        <f t="shared" si="4"/>
        <v/>
      </c>
      <c r="G91" s="49" t="str">
        <f t="shared" si="5"/>
        <v/>
      </c>
      <c r="H91" s="135" t="b">
        <v>0</v>
      </c>
      <c r="I91" s="36"/>
      <c r="J91" s="36"/>
      <c r="K91" s="36"/>
      <c r="Q91" s="31"/>
      <c r="R91" s="31"/>
      <c r="S91" s="31"/>
    </row>
    <row r="92" spans="2:19" ht="15" customHeight="1" x14ac:dyDescent="0.25">
      <c r="B92" s="23"/>
      <c r="C92" s="40"/>
      <c r="D92" s="23"/>
      <c r="E92" s="38"/>
      <c r="F92" s="196" t="str">
        <f t="shared" si="4"/>
        <v/>
      </c>
      <c r="G92" s="49" t="str">
        <f t="shared" si="5"/>
        <v/>
      </c>
      <c r="H92" s="135" t="b">
        <v>0</v>
      </c>
      <c r="I92" s="36"/>
      <c r="J92" s="36"/>
      <c r="K92" s="36"/>
      <c r="Q92" s="31"/>
      <c r="R92" s="31"/>
      <c r="S92" s="31"/>
    </row>
    <row r="93" spans="2:19" ht="15" customHeight="1" x14ac:dyDescent="0.25">
      <c r="B93" s="23"/>
      <c r="C93" s="40"/>
      <c r="D93" s="23"/>
      <c r="E93" s="38"/>
      <c r="F93" s="196" t="str">
        <f t="shared" si="4"/>
        <v/>
      </c>
      <c r="G93" s="49" t="str">
        <f t="shared" si="5"/>
        <v/>
      </c>
      <c r="H93" s="135" t="b">
        <v>0</v>
      </c>
      <c r="I93" s="36"/>
      <c r="J93" s="36"/>
      <c r="K93" s="36"/>
      <c r="Q93" s="31"/>
      <c r="R93" s="31"/>
      <c r="S93" s="31"/>
    </row>
    <row r="94" spans="2:19" ht="15" customHeight="1" x14ac:dyDescent="0.25">
      <c r="B94" s="23"/>
      <c r="C94" s="40"/>
      <c r="D94" s="23"/>
      <c r="E94" s="38"/>
      <c r="F94" s="196" t="str">
        <f t="shared" si="4"/>
        <v/>
      </c>
      <c r="G94" s="49" t="str">
        <f t="shared" si="5"/>
        <v/>
      </c>
      <c r="H94" s="135" t="b">
        <v>0</v>
      </c>
      <c r="I94" s="36"/>
      <c r="J94" s="36"/>
      <c r="K94" s="36"/>
      <c r="Q94" s="31"/>
      <c r="R94" s="31"/>
      <c r="S94" s="31"/>
    </row>
    <row r="95" spans="2:19" ht="15" customHeight="1" x14ac:dyDescent="0.25">
      <c r="B95" s="23"/>
      <c r="C95" s="40"/>
      <c r="D95" s="23"/>
      <c r="E95" s="38"/>
      <c r="F95" s="196" t="str">
        <f t="shared" si="4"/>
        <v/>
      </c>
      <c r="G95" s="49" t="str">
        <f t="shared" si="5"/>
        <v/>
      </c>
      <c r="H95" s="135" t="b">
        <v>0</v>
      </c>
      <c r="I95" s="36"/>
      <c r="J95" s="36"/>
      <c r="K95" s="36"/>
      <c r="Q95" s="31"/>
      <c r="R95" s="31"/>
      <c r="S95" s="31"/>
    </row>
    <row r="96" spans="2:19" ht="15" customHeight="1" x14ac:dyDescent="0.25">
      <c r="B96" s="23"/>
      <c r="C96" s="40"/>
      <c r="D96" s="23"/>
      <c r="E96" s="38"/>
      <c r="F96" s="196" t="str">
        <f t="shared" si="4"/>
        <v/>
      </c>
      <c r="G96" s="49" t="str">
        <f t="shared" si="5"/>
        <v/>
      </c>
      <c r="H96" s="135" t="b">
        <v>0</v>
      </c>
      <c r="I96" s="36"/>
      <c r="J96" s="36"/>
      <c r="K96" s="36"/>
      <c r="Q96" s="31"/>
      <c r="R96" s="31"/>
      <c r="S96" s="31"/>
    </row>
    <row r="97" spans="2:19" ht="15" customHeight="1" x14ac:dyDescent="0.25">
      <c r="B97" s="23"/>
      <c r="C97" s="40"/>
      <c r="D97" s="23"/>
      <c r="E97" s="38"/>
      <c r="F97" s="196" t="str">
        <f t="shared" si="4"/>
        <v/>
      </c>
      <c r="G97" s="49" t="str">
        <f t="shared" si="5"/>
        <v/>
      </c>
      <c r="H97" s="135" t="b">
        <v>0</v>
      </c>
      <c r="I97" s="36"/>
      <c r="J97" s="36"/>
      <c r="K97" s="36"/>
      <c r="Q97" s="31"/>
      <c r="R97" s="31"/>
      <c r="S97" s="31"/>
    </row>
    <row r="98" spans="2:19" ht="15" customHeight="1" x14ac:dyDescent="0.25">
      <c r="B98" s="23"/>
      <c r="C98" s="40"/>
      <c r="D98" s="23"/>
      <c r="E98" s="38"/>
      <c r="F98" s="196" t="str">
        <f t="shared" si="4"/>
        <v/>
      </c>
      <c r="G98" s="49" t="str">
        <f t="shared" si="5"/>
        <v/>
      </c>
      <c r="H98" s="135" t="b">
        <v>0</v>
      </c>
      <c r="I98" s="36"/>
      <c r="J98" s="36"/>
      <c r="K98" s="36"/>
      <c r="Q98" s="31"/>
      <c r="R98" s="31"/>
      <c r="S98" s="31"/>
    </row>
    <row r="99" spans="2:19" ht="15" customHeight="1" x14ac:dyDescent="0.25">
      <c r="B99" s="23"/>
      <c r="C99" s="40"/>
      <c r="D99" s="23"/>
      <c r="E99" s="38"/>
      <c r="F99" s="196" t="str">
        <f t="shared" si="4"/>
        <v/>
      </c>
      <c r="G99" s="49" t="str">
        <f t="shared" si="5"/>
        <v/>
      </c>
      <c r="H99" s="135" t="b">
        <v>0</v>
      </c>
      <c r="I99" s="36"/>
      <c r="J99" s="36"/>
      <c r="K99" s="36"/>
      <c r="Q99" s="31"/>
      <c r="R99" s="31"/>
      <c r="S99" s="31"/>
    </row>
    <row r="100" spans="2:19" ht="15" customHeight="1" x14ac:dyDescent="0.25">
      <c r="B100" s="23"/>
      <c r="C100" s="40"/>
      <c r="D100" s="23"/>
      <c r="E100" s="38"/>
      <c r="F100" s="196" t="str">
        <f t="shared" si="4"/>
        <v/>
      </c>
      <c r="G100" s="49" t="str">
        <f t="shared" si="5"/>
        <v/>
      </c>
      <c r="H100" s="135" t="b">
        <v>0</v>
      </c>
      <c r="I100" s="36"/>
      <c r="J100" s="36"/>
      <c r="K100" s="36"/>
      <c r="Q100" s="31"/>
      <c r="R100" s="31"/>
      <c r="S100" s="31"/>
    </row>
    <row r="101" spans="2:19" ht="15" customHeight="1" x14ac:dyDescent="0.25">
      <c r="B101" s="23"/>
      <c r="C101" s="40"/>
      <c r="D101" s="23"/>
      <c r="E101" s="38"/>
      <c r="F101" s="196" t="str">
        <f t="shared" si="4"/>
        <v/>
      </c>
      <c r="G101" s="49" t="str">
        <f t="shared" si="5"/>
        <v/>
      </c>
      <c r="H101" s="135" t="b">
        <v>0</v>
      </c>
      <c r="I101" s="36"/>
      <c r="J101" s="36"/>
      <c r="K101" s="36"/>
      <c r="Q101" s="31"/>
      <c r="R101" s="31"/>
      <c r="S101" s="31"/>
    </row>
    <row r="102" spans="2:19" ht="15" customHeight="1" x14ac:dyDescent="0.25">
      <c r="B102" s="23"/>
      <c r="C102" s="40"/>
      <c r="D102" s="23"/>
      <c r="E102" s="38"/>
      <c r="F102" s="196" t="str">
        <f t="shared" si="4"/>
        <v/>
      </c>
      <c r="G102" s="49" t="str">
        <f t="shared" si="5"/>
        <v/>
      </c>
      <c r="H102" s="135" t="b">
        <v>0</v>
      </c>
      <c r="I102" s="36"/>
      <c r="J102" s="36"/>
      <c r="K102" s="36"/>
      <c r="Q102" s="31"/>
      <c r="R102" s="31"/>
      <c r="S102" s="31"/>
    </row>
    <row r="103" spans="2:19" ht="15" customHeight="1" x14ac:dyDescent="0.25">
      <c r="B103" s="23"/>
      <c r="C103" s="40"/>
      <c r="D103" s="23"/>
      <c r="E103" s="38"/>
      <c r="F103" s="196" t="str">
        <f t="shared" si="4"/>
        <v/>
      </c>
      <c r="G103" s="49" t="str">
        <f t="shared" si="5"/>
        <v/>
      </c>
      <c r="H103" s="135" t="b">
        <v>0</v>
      </c>
      <c r="I103" s="36"/>
      <c r="J103" s="36"/>
      <c r="K103" s="36"/>
      <c r="Q103" s="31"/>
      <c r="R103" s="31"/>
      <c r="S103" s="31"/>
    </row>
    <row r="104" spans="2:19" ht="15" customHeight="1" x14ac:dyDescent="0.25">
      <c r="B104" s="23"/>
      <c r="C104" s="40"/>
      <c r="D104" s="23"/>
      <c r="E104" s="38"/>
      <c r="F104" s="196" t="str">
        <f t="shared" si="4"/>
        <v/>
      </c>
      <c r="G104" s="49" t="str">
        <f t="shared" si="5"/>
        <v/>
      </c>
      <c r="H104" s="135" t="b">
        <v>0</v>
      </c>
      <c r="I104" s="36"/>
      <c r="J104" s="36"/>
      <c r="K104" s="36"/>
      <c r="Q104" s="31"/>
      <c r="R104" s="31"/>
      <c r="S104" s="31"/>
    </row>
    <row r="105" spans="2:19" ht="15" customHeight="1" x14ac:dyDescent="0.25">
      <c r="B105" s="23"/>
      <c r="C105" s="40"/>
      <c r="D105" s="23"/>
      <c r="E105" s="38"/>
      <c r="F105" s="196" t="str">
        <f t="shared" si="4"/>
        <v/>
      </c>
      <c r="G105" s="49" t="str">
        <f t="shared" si="5"/>
        <v/>
      </c>
      <c r="H105" s="135" t="b">
        <v>0</v>
      </c>
      <c r="I105" s="36"/>
      <c r="J105" s="36"/>
      <c r="K105" s="36"/>
      <c r="Q105" s="31"/>
      <c r="R105" s="31"/>
      <c r="S105" s="31"/>
    </row>
    <row r="106" spans="2:19" ht="15" customHeight="1" x14ac:dyDescent="0.25">
      <c r="B106" s="23"/>
      <c r="C106" s="40"/>
      <c r="D106" s="23"/>
      <c r="E106" s="38"/>
      <c r="F106" s="196" t="str">
        <f t="shared" si="4"/>
        <v/>
      </c>
      <c r="G106" s="49" t="str">
        <f t="shared" si="5"/>
        <v/>
      </c>
      <c r="H106" s="135" t="b">
        <v>0</v>
      </c>
      <c r="I106" s="36"/>
      <c r="J106" s="36"/>
      <c r="K106" s="36"/>
      <c r="Q106" s="31"/>
      <c r="R106" s="31"/>
      <c r="S106" s="31"/>
    </row>
    <row r="107" spans="2:19" ht="15" customHeight="1" x14ac:dyDescent="0.25">
      <c r="B107" s="23"/>
      <c r="C107" s="40"/>
      <c r="D107" s="23"/>
      <c r="E107" s="38"/>
      <c r="F107" s="196" t="str">
        <f t="shared" si="4"/>
        <v/>
      </c>
      <c r="G107" s="49" t="str">
        <f t="shared" si="5"/>
        <v/>
      </c>
      <c r="H107" s="135" t="b">
        <v>0</v>
      </c>
      <c r="I107" s="36"/>
      <c r="J107" s="36"/>
      <c r="K107" s="36"/>
      <c r="Q107" s="31"/>
      <c r="R107" s="31"/>
      <c r="S107" s="31"/>
    </row>
    <row r="108" spans="2:19" ht="15" customHeight="1" x14ac:dyDescent="0.25">
      <c r="B108" s="23"/>
      <c r="C108" s="40"/>
      <c r="D108" s="23"/>
      <c r="E108" s="38"/>
      <c r="F108" s="196" t="str">
        <f t="shared" si="4"/>
        <v/>
      </c>
      <c r="G108" s="49" t="str">
        <f t="shared" si="5"/>
        <v/>
      </c>
      <c r="H108" s="135" t="b">
        <v>0</v>
      </c>
      <c r="I108" s="36"/>
      <c r="J108" s="36"/>
      <c r="K108" s="36"/>
      <c r="Q108" s="31"/>
      <c r="R108" s="31"/>
      <c r="S108" s="31"/>
    </row>
    <row r="109" spans="2:19" ht="15" customHeight="1" x14ac:dyDescent="0.25">
      <c r="B109" s="23"/>
      <c r="C109" s="40"/>
      <c r="D109" s="23"/>
      <c r="E109" s="38"/>
      <c r="F109" s="196" t="str">
        <f t="shared" si="4"/>
        <v/>
      </c>
      <c r="G109" s="49" t="str">
        <f t="shared" si="5"/>
        <v/>
      </c>
      <c r="H109" s="135" t="b">
        <v>0</v>
      </c>
      <c r="I109" s="36"/>
      <c r="J109" s="36"/>
      <c r="K109" s="36"/>
      <c r="Q109" s="31"/>
      <c r="R109" s="31"/>
      <c r="S109" s="31"/>
    </row>
    <row r="110" spans="2:19" ht="15" customHeight="1" x14ac:dyDescent="0.25">
      <c r="B110" s="23"/>
      <c r="C110" s="40"/>
      <c r="D110" s="23"/>
      <c r="E110" s="38"/>
      <c r="F110" s="196" t="str">
        <f t="shared" si="4"/>
        <v/>
      </c>
      <c r="G110" s="49" t="str">
        <f t="shared" si="5"/>
        <v/>
      </c>
      <c r="H110" s="135" t="b">
        <v>0</v>
      </c>
      <c r="I110" s="36"/>
      <c r="J110" s="36"/>
      <c r="K110" s="36"/>
      <c r="Q110" s="31"/>
      <c r="R110" s="31"/>
      <c r="S110" s="31"/>
    </row>
    <row r="111" spans="2:19" ht="15" customHeight="1" x14ac:dyDescent="0.25">
      <c r="B111" s="23"/>
      <c r="C111" s="40"/>
      <c r="D111" s="23"/>
      <c r="E111" s="38"/>
      <c r="F111" s="196" t="str">
        <f t="shared" si="4"/>
        <v/>
      </c>
      <c r="G111" s="49" t="str">
        <f t="shared" si="5"/>
        <v/>
      </c>
      <c r="H111" s="135" t="b">
        <v>0</v>
      </c>
      <c r="I111" s="36"/>
      <c r="J111" s="36"/>
      <c r="K111" s="36"/>
      <c r="Q111" s="31"/>
      <c r="R111" s="31"/>
      <c r="S111" s="31"/>
    </row>
    <row r="112" spans="2:19" ht="15" customHeight="1" x14ac:dyDescent="0.25">
      <c r="B112" s="23"/>
      <c r="C112" s="40"/>
      <c r="D112" s="23"/>
      <c r="E112" s="38"/>
      <c r="F112" s="196" t="str">
        <f t="shared" si="4"/>
        <v/>
      </c>
      <c r="G112" s="49" t="str">
        <f t="shared" si="5"/>
        <v/>
      </c>
      <c r="H112" s="135" t="b">
        <v>0</v>
      </c>
      <c r="I112" s="36"/>
      <c r="J112" s="36"/>
      <c r="K112" s="36"/>
      <c r="Q112" s="31"/>
      <c r="R112" s="31"/>
      <c r="S112" s="31"/>
    </row>
    <row r="113" spans="2:19" ht="15" customHeight="1" x14ac:dyDescent="0.25">
      <c r="B113" s="23"/>
      <c r="C113" s="40"/>
      <c r="D113" s="23"/>
      <c r="E113" s="38"/>
      <c r="F113" s="196" t="str">
        <f t="shared" si="4"/>
        <v/>
      </c>
      <c r="G113" s="49" t="str">
        <f t="shared" si="5"/>
        <v/>
      </c>
      <c r="H113" s="135" t="b">
        <v>0</v>
      </c>
      <c r="I113" s="36"/>
      <c r="J113" s="36"/>
      <c r="K113" s="36"/>
      <c r="Q113" s="31"/>
      <c r="R113" s="31"/>
      <c r="S113" s="31"/>
    </row>
    <row r="114" spans="2:19" ht="15" customHeight="1" x14ac:dyDescent="0.25">
      <c r="B114" s="23"/>
      <c r="C114" s="40"/>
      <c r="D114" s="23"/>
      <c r="E114" s="38"/>
      <c r="F114" s="196" t="str">
        <f t="shared" si="4"/>
        <v/>
      </c>
      <c r="G114" s="49" t="str">
        <f t="shared" si="5"/>
        <v/>
      </c>
      <c r="H114" s="135" t="b">
        <v>0</v>
      </c>
      <c r="I114" s="36"/>
      <c r="J114" s="36"/>
      <c r="K114" s="36"/>
      <c r="Q114" s="31"/>
      <c r="R114" s="31"/>
      <c r="S114" s="31"/>
    </row>
    <row r="115" spans="2:19" ht="15" customHeight="1" x14ac:dyDescent="0.25">
      <c r="B115" s="23"/>
      <c r="C115" s="40"/>
      <c r="D115" s="23"/>
      <c r="E115" s="38"/>
      <c r="F115" s="196" t="str">
        <f t="shared" si="4"/>
        <v/>
      </c>
      <c r="G115" s="49" t="str">
        <f t="shared" si="5"/>
        <v/>
      </c>
      <c r="H115" s="135" t="b">
        <v>0</v>
      </c>
      <c r="I115" s="36"/>
      <c r="J115" s="36"/>
      <c r="K115" s="36"/>
      <c r="Q115" s="31"/>
      <c r="R115" s="31"/>
      <c r="S115" s="31"/>
    </row>
    <row r="116" spans="2:19" ht="15" customHeight="1" x14ac:dyDescent="0.25">
      <c r="B116" s="23"/>
      <c r="C116" s="40"/>
      <c r="D116" s="23"/>
      <c r="E116" s="38"/>
      <c r="F116" s="196" t="str">
        <f t="shared" si="4"/>
        <v/>
      </c>
      <c r="G116" s="49" t="str">
        <f t="shared" si="5"/>
        <v/>
      </c>
      <c r="H116" s="135" t="b">
        <v>0</v>
      </c>
      <c r="I116" s="36"/>
      <c r="J116" s="36"/>
      <c r="K116" s="36"/>
      <c r="Q116" s="31"/>
      <c r="R116" s="31"/>
      <c r="S116" s="31"/>
    </row>
    <row r="117" spans="2:19" ht="15" customHeight="1" x14ac:dyDescent="0.25">
      <c r="B117" s="23"/>
      <c r="C117" s="40"/>
      <c r="D117" s="23"/>
      <c r="E117" s="38"/>
      <c r="F117" s="196" t="str">
        <f t="shared" si="4"/>
        <v/>
      </c>
      <c r="G117" s="49" t="str">
        <f t="shared" si="5"/>
        <v/>
      </c>
      <c r="H117" s="135" t="b">
        <v>0</v>
      </c>
      <c r="I117" s="36"/>
      <c r="J117" s="36"/>
      <c r="K117" s="36"/>
      <c r="Q117" s="31"/>
      <c r="R117" s="31"/>
      <c r="S117" s="31"/>
    </row>
    <row r="118" spans="2:19" ht="15" customHeight="1" x14ac:dyDescent="0.25">
      <c r="B118" s="23"/>
      <c r="C118" s="40"/>
      <c r="D118" s="23"/>
      <c r="E118" s="38"/>
      <c r="F118" s="196" t="str">
        <f t="shared" si="4"/>
        <v/>
      </c>
      <c r="G118" s="49" t="str">
        <f t="shared" si="5"/>
        <v/>
      </c>
      <c r="H118" s="135" t="b">
        <v>0</v>
      </c>
      <c r="I118" s="36"/>
      <c r="J118" s="36"/>
      <c r="K118" s="36"/>
      <c r="Q118" s="31"/>
      <c r="R118" s="31"/>
      <c r="S118" s="31"/>
    </row>
    <row r="119" spans="2:19" ht="15" customHeight="1" x14ac:dyDescent="0.25">
      <c r="B119" s="23"/>
      <c r="C119" s="40"/>
      <c r="D119" s="23"/>
      <c r="E119" s="38"/>
      <c r="F119" s="196" t="str">
        <f t="shared" si="4"/>
        <v/>
      </c>
      <c r="G119" s="49" t="str">
        <f t="shared" si="5"/>
        <v/>
      </c>
      <c r="H119" s="135" t="b">
        <v>0</v>
      </c>
      <c r="I119" s="36"/>
      <c r="J119" s="36"/>
      <c r="K119" s="36"/>
      <c r="Q119" s="31"/>
      <c r="R119" s="31"/>
      <c r="S119" s="31"/>
    </row>
    <row r="120" spans="2:19" ht="15" customHeight="1" x14ac:dyDescent="0.25">
      <c r="B120" s="23"/>
      <c r="C120" s="40"/>
      <c r="D120" s="23"/>
      <c r="E120" s="38"/>
      <c r="F120" s="196" t="str">
        <f t="shared" si="4"/>
        <v/>
      </c>
      <c r="G120" s="49" t="str">
        <f t="shared" si="5"/>
        <v/>
      </c>
      <c r="H120" s="135" t="b">
        <v>0</v>
      </c>
      <c r="I120" s="36"/>
      <c r="J120" s="36"/>
      <c r="K120" s="36"/>
      <c r="Q120" s="31"/>
      <c r="R120" s="31"/>
      <c r="S120" s="31"/>
    </row>
    <row r="121" spans="2:19" ht="15" customHeight="1" x14ac:dyDescent="0.25">
      <c r="B121" s="23"/>
      <c r="C121" s="40"/>
      <c r="D121" s="23"/>
      <c r="E121" s="38"/>
      <c r="F121" s="196" t="str">
        <f t="shared" si="4"/>
        <v/>
      </c>
      <c r="G121" s="49" t="str">
        <f t="shared" si="5"/>
        <v/>
      </c>
      <c r="H121" s="135" t="b">
        <v>0</v>
      </c>
      <c r="I121" s="36"/>
      <c r="J121" s="36"/>
      <c r="K121" s="36"/>
      <c r="Q121" s="31"/>
      <c r="R121" s="31"/>
      <c r="S121" s="31"/>
    </row>
    <row r="122" spans="2:19" ht="15" customHeight="1" x14ac:dyDescent="0.25">
      <c r="B122" s="23"/>
      <c r="C122" s="40"/>
      <c r="D122" s="23"/>
      <c r="E122" s="38"/>
      <c r="F122" s="196" t="str">
        <f t="shared" si="4"/>
        <v/>
      </c>
      <c r="G122" s="49" t="str">
        <f t="shared" si="5"/>
        <v/>
      </c>
      <c r="H122" s="135" t="b">
        <v>0</v>
      </c>
      <c r="I122" s="36"/>
      <c r="J122" s="36"/>
      <c r="K122" s="36"/>
      <c r="Q122" s="31"/>
      <c r="R122" s="31"/>
      <c r="S122" s="31"/>
    </row>
    <row r="123" spans="2:19" ht="15" customHeight="1" x14ac:dyDescent="0.25">
      <c r="B123" s="23"/>
      <c r="C123" s="40"/>
      <c r="D123" s="23"/>
      <c r="E123" s="38"/>
      <c r="F123" s="196" t="str">
        <f t="shared" si="4"/>
        <v/>
      </c>
      <c r="G123" s="49" t="str">
        <f t="shared" si="5"/>
        <v/>
      </c>
      <c r="H123" s="135" t="b">
        <v>0</v>
      </c>
      <c r="I123" s="36"/>
      <c r="J123" s="36"/>
      <c r="K123" s="36"/>
      <c r="Q123" s="31"/>
      <c r="R123" s="31"/>
      <c r="S123" s="31"/>
    </row>
    <row r="124" spans="2:19" ht="15" customHeight="1" x14ac:dyDescent="0.25">
      <c r="B124" s="23"/>
      <c r="C124" s="40"/>
      <c r="D124" s="23"/>
      <c r="E124" s="38"/>
      <c r="F124" s="196" t="str">
        <f t="shared" si="4"/>
        <v/>
      </c>
      <c r="G124" s="49" t="str">
        <f t="shared" si="5"/>
        <v/>
      </c>
      <c r="H124" s="135" t="b">
        <v>0</v>
      </c>
      <c r="I124" s="36"/>
      <c r="J124" s="36"/>
      <c r="K124" s="36"/>
      <c r="Q124" s="31"/>
      <c r="R124" s="31"/>
      <c r="S124" s="31"/>
    </row>
    <row r="125" spans="2:19" ht="15" customHeight="1" x14ac:dyDescent="0.25">
      <c r="B125" s="23"/>
      <c r="C125" s="40"/>
      <c r="D125" s="23"/>
      <c r="E125" s="38"/>
      <c r="F125" s="196" t="str">
        <f t="shared" si="4"/>
        <v/>
      </c>
      <c r="G125" s="49" t="str">
        <f t="shared" si="5"/>
        <v/>
      </c>
      <c r="H125" s="135" t="b">
        <v>0</v>
      </c>
      <c r="I125" s="36"/>
      <c r="J125" s="36"/>
      <c r="K125" s="36"/>
      <c r="Q125" s="31"/>
      <c r="R125" s="31"/>
      <c r="S125" s="31"/>
    </row>
    <row r="126" spans="2:19" ht="15" customHeight="1" x14ac:dyDescent="0.25">
      <c r="B126" s="23"/>
      <c r="C126" s="40"/>
      <c r="D126" s="23"/>
      <c r="E126" s="38"/>
      <c r="F126" s="196" t="str">
        <f t="shared" si="4"/>
        <v/>
      </c>
      <c r="G126" s="49" t="str">
        <f t="shared" si="5"/>
        <v/>
      </c>
      <c r="H126" s="135" t="b">
        <v>0</v>
      </c>
      <c r="I126" s="36"/>
      <c r="J126" s="36"/>
      <c r="K126" s="36"/>
      <c r="Q126" s="31"/>
      <c r="R126" s="31"/>
      <c r="S126" s="31"/>
    </row>
    <row r="127" spans="2:19" ht="15" customHeight="1" x14ac:dyDescent="0.25">
      <c r="B127" s="23"/>
      <c r="C127" s="40"/>
      <c r="D127" s="23"/>
      <c r="E127" s="38"/>
      <c r="F127" s="196" t="str">
        <f t="shared" si="4"/>
        <v/>
      </c>
      <c r="G127" s="49" t="str">
        <f t="shared" si="5"/>
        <v/>
      </c>
      <c r="H127" s="135" t="b">
        <v>0</v>
      </c>
      <c r="I127" s="36"/>
      <c r="J127" s="36"/>
      <c r="K127" s="36"/>
      <c r="Q127" s="31"/>
      <c r="R127" s="31"/>
      <c r="S127" s="31"/>
    </row>
    <row r="128" spans="2:19" ht="15" customHeight="1" x14ac:dyDescent="0.25">
      <c r="B128" s="23"/>
      <c r="C128" s="40"/>
      <c r="D128" s="23"/>
      <c r="E128" s="38"/>
      <c r="F128" s="196" t="str">
        <f t="shared" si="4"/>
        <v/>
      </c>
      <c r="G128" s="49" t="str">
        <f t="shared" si="5"/>
        <v/>
      </c>
      <c r="H128" s="135" t="b">
        <v>0</v>
      </c>
      <c r="I128" s="36"/>
      <c r="J128" s="36"/>
      <c r="K128" s="36"/>
      <c r="Q128" s="31"/>
      <c r="R128" s="31"/>
      <c r="S128" s="31"/>
    </row>
    <row r="129" spans="2:19" ht="15" customHeight="1" x14ac:dyDescent="0.25">
      <c r="B129" s="23"/>
      <c r="C129" s="40"/>
      <c r="D129" s="23"/>
      <c r="E129" s="38"/>
      <c r="F129" s="196" t="str">
        <f t="shared" si="4"/>
        <v/>
      </c>
      <c r="G129" s="49" t="str">
        <f t="shared" si="5"/>
        <v/>
      </c>
      <c r="H129" s="135" t="b">
        <v>0</v>
      </c>
      <c r="I129" s="36"/>
      <c r="J129" s="36"/>
      <c r="K129" s="36"/>
      <c r="Q129" s="31"/>
      <c r="R129" s="31"/>
      <c r="S129" s="31"/>
    </row>
    <row r="130" spans="2:19" ht="15" customHeight="1" x14ac:dyDescent="0.25">
      <c r="B130" s="23"/>
      <c r="C130" s="40"/>
      <c r="D130" s="23"/>
      <c r="E130" s="38"/>
      <c r="F130" s="196" t="str">
        <f t="shared" si="4"/>
        <v/>
      </c>
      <c r="G130" s="49" t="str">
        <f t="shared" si="5"/>
        <v/>
      </c>
      <c r="H130" s="135" t="b">
        <v>0</v>
      </c>
      <c r="I130" s="36"/>
      <c r="J130" s="36"/>
      <c r="K130" s="36"/>
      <c r="Q130" s="31"/>
      <c r="R130" s="31"/>
      <c r="S130" s="31"/>
    </row>
  </sheetData>
  <sheetProtection pivotTables="0"/>
  <mergeCells count="5">
    <mergeCell ref="B2:H2"/>
    <mergeCell ref="Q2:R2"/>
    <mergeCell ref="N9:O9"/>
    <mergeCell ref="Q9:R9"/>
    <mergeCell ref="T9:U9"/>
  </mergeCells>
  <dataValidations count="1">
    <dataValidation type="list" allowBlank="1" showInputMessage="1" showErrorMessage="1" sqref="B5:B130" xr:uid="{00000000-0002-0000-1100-000000000000}">
      <formula1>$N$12:$N$25</formula1>
    </dataValidation>
  </dataValidation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6" name="Button 1">
              <controlPr defaultSize="0" print="0" autoFill="0" autoPict="0" macro="[0]!DévTCD">
                <anchor moveWithCells="1" sizeWithCells="1">
                  <from>
                    <xdr:col>16</xdr:col>
                    <xdr:colOff>2743200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7" name="Button 2">
              <controlPr defaultSize="0" print="0" autoFill="0" autoPict="0" macro="[0]!RedTCD">
                <anchor moveWithCells="1" sizeWithCells="1">
                  <from>
                    <xdr:col>16</xdr:col>
                    <xdr:colOff>2752725</xdr:colOff>
                    <xdr:row>5</xdr:row>
                    <xdr:rowOff>19050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8" name="Button 3">
              <controlPr defaultSize="0" print="0" autoFill="0" autoPict="0" macro="[0]!MAJTCD2">
                <anchor moveWithCells="1" siz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1257300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9" name="Check Box 4">
              <controlPr defaultSize="0" autoFill="0" autoLine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161925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10" name="Check Box 5">
              <controlPr defaultSize="0" autoFill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161925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11" name="Check Box 6">
              <controlPr defaultSize="0" autoFill="0" autoLine="0" autoPict="0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161925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2" name="Check Box 7">
              <controlPr defaultSize="0" autoFill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38100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3" name="Check Box 8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38100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4" name="Check Box 9">
              <controlPr defaultSize="0" autoFill="0" autoLine="0" autoPict="0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38100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5" name="Check Box 10">
              <controlPr defaultSize="0" autoFill="0" autoLine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38100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6" name="Check Box 11">
              <controlPr defaultSize="0" autoFill="0" autoLine="0" autoPict="0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38100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7" name="Check Box 12">
              <controlPr defaultSize="0" autoFill="0" autoLine="0" autoPict="0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38100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8" name="Check Box 13">
              <controlPr defaultSize="0" autoFill="0" autoLine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38100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9" name="Check Box 14">
              <controlPr defaultSize="0" autoFill="0" autoLine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38100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20" name="Check Box 15">
              <controlPr defaultSize="0" autoFill="0" autoLine="0" autoPict="0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38100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21" name="Check Box 16">
              <controlPr defaultSize="0" autoFill="0" autoLine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38100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2" name="Check Box 17">
              <controlPr defaultSize="0" autoFill="0" autoLine="0" autoPict="0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38100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3" name="Check Box 18">
              <controlPr defaultSize="0" autoFill="0" autoLine="0" autoPict="0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38100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4" name="Check Box 19">
              <controlPr defaultSize="0" autoFill="0" autoLine="0" autoPict="0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38100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5" name="Check Box 20">
              <controlPr defaultSize="0" autoFill="0" autoLine="0" autoPict="0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38100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6" name="Check Box 21">
              <controlPr defaultSize="0" autoFill="0" autoLine="0" autoPict="0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38100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7" name="Check Box 22">
              <controlPr defaultSize="0" autoFill="0" autoLine="0" autoPict="0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38100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8" name="Check Box 23">
              <controlPr defaultSize="0" autoFill="0" autoLine="0" autoPict="0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38100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9" name="Check Box 24">
              <controlPr defaultSize="0" autoFill="0" autoLine="0" autoPict="0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38100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30" name="Check Box 25">
              <controlPr defaultSize="0" autoFill="0" autoLine="0" autoPict="0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38100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31" name="Check Box 26">
              <controlPr defaultSize="0" autoFill="0" autoLine="0" autoPict="0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2" name="Check Box 27">
              <controlPr defaultSize="0" autoFill="0" autoLine="0" autoPict="0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38100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3" name="Check Box 28">
              <controlPr defaultSize="0" autoFill="0" autoLine="0" autoPict="0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38100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4" name="Check Box 29">
              <controlPr defaultSize="0" autoFill="0" autoLine="0" autoPict="0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38100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5" name="Check Box 30">
              <controlPr defaultSize="0" autoFill="0" autoLine="0" autoPict="0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6" name="Check Box 31">
              <controlPr defaultSize="0" autoFill="0" autoLine="0" autoPict="0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38100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7" name="Check Box 32">
              <controlPr defaultSize="0" autoFill="0" autoLine="0" autoPict="0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38100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8" name="Check Box 33">
              <controlPr defaultSize="0" autoFill="0" autoLine="0" autoPict="0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38100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9" name="Check Box 34">
              <controlPr defaultSize="0" autoFill="0" autoLine="0" autoPict="0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38100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40" name="Check Box 35">
              <controlPr defaultSize="0" autoFill="0" autoLine="0" autoPict="0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38100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41" name="Check Box 36">
              <controlPr defaultSize="0" autoFill="0" autoLine="0" autoPict="0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38100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2" name="Check Box 37">
              <controlPr defaultSize="0" autoFill="0" autoLine="0" autoPict="0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38100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3" name="Check Box 38">
              <controlPr defaultSize="0" autoFill="0" autoLine="0" autoPict="0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38100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4" name="Check Box 39">
              <controlPr defaultSize="0" autoFill="0" autoLine="0" autoPict="0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38100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5" name="Check Box 40">
              <controlPr defaultSize="0" autoFill="0" autoLine="0" autoPict="0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38100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6" name="Check Box 41">
              <controlPr defaultSize="0" autoFill="0" autoLine="0" autoPict="0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38100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7" name="Check Box 42">
              <controlPr defaultSize="0" autoFill="0" autoLine="0" autoPict="0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38100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8" name="Check Box 43">
              <controlPr defaultSize="0" autoFill="0" autoLine="0" autoPict="0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38100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9" name="Check Box 44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38100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50" name="Check Box 45">
              <controlPr defaultSize="0" autoFill="0" autoLine="0" autoPict="0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38100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51" name="Check Box 46">
              <controlPr defaultSize="0" autoFill="0" autoLine="0" autoPict="0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38100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2" name="Check Box 47">
              <controlPr defaultSize="0" autoFill="0" autoLine="0" autoPict="0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38100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3" name="Check Box 48">
              <controlPr defaultSize="0" autoFill="0" autoLine="0" autoPict="0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38100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4" name="Check Box 49">
              <controlPr defaultSize="0" autoFill="0" autoLine="0" autoPict="0">
                <anchor moveWithCells="1">
                  <from>
                    <xdr:col>7</xdr:col>
                    <xdr:colOff>0</xdr:colOff>
                    <xdr:row>49</xdr:row>
                    <xdr:rowOff>0</xdr:rowOff>
                  </from>
                  <to>
                    <xdr:col>8</xdr:col>
                    <xdr:colOff>38100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5" name="Check Box 50">
              <controlPr defaultSize="0" autoFill="0" autoLine="0" autoPict="0">
                <anchor moveWithCells="1">
                  <from>
                    <xdr:col>7</xdr:col>
                    <xdr:colOff>0</xdr:colOff>
                    <xdr:row>50</xdr:row>
                    <xdr:rowOff>0</xdr:rowOff>
                  </from>
                  <to>
                    <xdr:col>8</xdr:col>
                    <xdr:colOff>38100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6" name="Check Box 51">
              <controlPr defaultSize="0" autoFill="0" autoLine="0" autoPict="0">
                <anchor moveWithCells="1">
                  <from>
                    <xdr:col>7</xdr:col>
                    <xdr:colOff>0</xdr:colOff>
                    <xdr:row>51</xdr:row>
                    <xdr:rowOff>0</xdr:rowOff>
                  </from>
                  <to>
                    <xdr:col>8</xdr:col>
                    <xdr:colOff>38100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7" name="Check Box 52">
              <controlPr defaultSize="0" autoFill="0" autoLine="0" autoPict="0">
                <anchor moveWithCells="1">
                  <from>
                    <xdr:col>7</xdr:col>
                    <xdr:colOff>0</xdr:colOff>
                    <xdr:row>52</xdr:row>
                    <xdr:rowOff>0</xdr:rowOff>
                  </from>
                  <to>
                    <xdr:col>8</xdr:col>
                    <xdr:colOff>38100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8" name="Check Box 53">
              <controlPr defaultSize="0" autoFill="0" autoLine="0" autoPict="0">
                <anchor moveWithCells="1">
                  <from>
                    <xdr:col>7</xdr:col>
                    <xdr:colOff>0</xdr:colOff>
                    <xdr:row>53</xdr:row>
                    <xdr:rowOff>0</xdr:rowOff>
                  </from>
                  <to>
                    <xdr:col>8</xdr:col>
                    <xdr:colOff>38100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9" name="Check Box 54">
              <controlPr defaultSize="0" autoFill="0" autoLine="0" autoPict="0">
                <anchor moveWithCells="1">
                  <from>
                    <xdr:col>7</xdr:col>
                    <xdr:colOff>0</xdr:colOff>
                    <xdr:row>54</xdr:row>
                    <xdr:rowOff>0</xdr:rowOff>
                  </from>
                  <to>
                    <xdr:col>8</xdr:col>
                    <xdr:colOff>38100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60" name="Check Box 55">
              <controlPr defaultSize="0" autoFill="0" autoLine="0" autoPict="0">
                <anchor moveWithCells="1">
                  <from>
                    <xdr:col>7</xdr:col>
                    <xdr:colOff>0</xdr:colOff>
                    <xdr:row>55</xdr:row>
                    <xdr:rowOff>0</xdr:rowOff>
                  </from>
                  <to>
                    <xdr:col>8</xdr:col>
                    <xdr:colOff>38100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61" name="Check Box 56">
              <controlPr defaultSize="0" autoFill="0" autoLine="0" autoPict="0">
                <anchor moveWithCells="1">
                  <from>
                    <xdr:col>7</xdr:col>
                    <xdr:colOff>0</xdr:colOff>
                    <xdr:row>56</xdr:row>
                    <xdr:rowOff>0</xdr:rowOff>
                  </from>
                  <to>
                    <xdr:col>8</xdr:col>
                    <xdr:colOff>38100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2" name="Check Box 57">
              <controlPr defaultSize="0" autoFill="0" autoLine="0" autoPict="0">
                <anchor moveWithCells="1">
                  <from>
                    <xdr:col>7</xdr:col>
                    <xdr:colOff>0</xdr:colOff>
                    <xdr:row>57</xdr:row>
                    <xdr:rowOff>0</xdr:rowOff>
                  </from>
                  <to>
                    <xdr:col>8</xdr:col>
                    <xdr:colOff>38100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3" name="Check Box 58">
              <controlPr defaultSize="0" autoFill="0" autoLine="0" autoPict="0">
                <anchor moveWithCells="1">
                  <from>
                    <xdr:col>7</xdr:col>
                    <xdr:colOff>0</xdr:colOff>
                    <xdr:row>58</xdr:row>
                    <xdr:rowOff>0</xdr:rowOff>
                  </from>
                  <to>
                    <xdr:col>8</xdr:col>
                    <xdr:colOff>38100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4" name="Check Box 59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0</xdr:rowOff>
                  </from>
                  <to>
                    <xdr:col>8</xdr:col>
                    <xdr:colOff>38100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5" name="Check Box 60">
              <controlPr defaultSize="0" autoFill="0" autoLine="0" autoPict="0">
                <anchor moveWithCells="1">
                  <from>
                    <xdr:col>7</xdr:col>
                    <xdr:colOff>0</xdr:colOff>
                    <xdr:row>60</xdr:row>
                    <xdr:rowOff>0</xdr:rowOff>
                  </from>
                  <to>
                    <xdr:col>8</xdr:col>
                    <xdr:colOff>38100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6" name="Check Box 61">
              <controlPr defaultSize="0" autoFill="0" autoLine="0" autoPict="0">
                <anchor moveWithCells="1">
                  <from>
                    <xdr:col>7</xdr:col>
                    <xdr:colOff>0</xdr:colOff>
                    <xdr:row>61</xdr:row>
                    <xdr:rowOff>0</xdr:rowOff>
                  </from>
                  <to>
                    <xdr:col>8</xdr:col>
                    <xdr:colOff>38100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7" name="Check Box 62">
              <controlPr defaultSize="0" autoFill="0" autoLine="0" autoPict="0">
                <anchor moveWithCells="1">
                  <from>
                    <xdr:col>7</xdr:col>
                    <xdr:colOff>0</xdr:colOff>
                    <xdr:row>62</xdr:row>
                    <xdr:rowOff>0</xdr:rowOff>
                  </from>
                  <to>
                    <xdr:col>8</xdr:col>
                    <xdr:colOff>38100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8" name="Check Box 63">
              <controlPr defaultSize="0" autoFill="0" autoLine="0" autoPict="0">
                <anchor moveWithCells="1">
                  <from>
                    <xdr:col>7</xdr:col>
                    <xdr:colOff>0</xdr:colOff>
                    <xdr:row>63</xdr:row>
                    <xdr:rowOff>0</xdr:rowOff>
                  </from>
                  <to>
                    <xdr:col>8</xdr:col>
                    <xdr:colOff>38100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9" name="Check Box 64">
              <controlPr defaultSize="0" autoFill="0" autoLine="0" autoPict="0">
                <anchor moveWithCells="1">
                  <from>
                    <xdr:col>7</xdr:col>
                    <xdr:colOff>0</xdr:colOff>
                    <xdr:row>64</xdr:row>
                    <xdr:rowOff>0</xdr:rowOff>
                  </from>
                  <to>
                    <xdr:col>8</xdr:col>
                    <xdr:colOff>38100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70" name="Check Box 65">
              <controlPr defaultSize="0" autoFill="0" autoLine="0" autoPict="0">
                <anchor moveWithCells="1">
                  <from>
                    <xdr:col>7</xdr:col>
                    <xdr:colOff>0</xdr:colOff>
                    <xdr:row>65</xdr:row>
                    <xdr:rowOff>0</xdr:rowOff>
                  </from>
                  <to>
                    <xdr:col>8</xdr:col>
                    <xdr:colOff>38100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71" name="Check Box 66">
              <controlPr defaultSize="0" autoFill="0" autoLine="0" autoPict="0">
                <anchor moveWithCells="1">
                  <from>
                    <xdr:col>7</xdr:col>
                    <xdr:colOff>0</xdr:colOff>
                    <xdr:row>66</xdr:row>
                    <xdr:rowOff>0</xdr:rowOff>
                  </from>
                  <to>
                    <xdr:col>8</xdr:col>
                    <xdr:colOff>38100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2" name="Check Box 67">
              <controlPr defaultSize="0" autoFill="0" autoLine="0" autoPict="0">
                <anchor moveWithCells="1">
                  <from>
                    <xdr:col>7</xdr:col>
                    <xdr:colOff>0</xdr:colOff>
                    <xdr:row>67</xdr:row>
                    <xdr:rowOff>0</xdr:rowOff>
                  </from>
                  <to>
                    <xdr:col>8</xdr:col>
                    <xdr:colOff>38100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3" name="Check Box 68">
              <controlPr defaultSize="0" autoFill="0" autoLine="0" autoPict="0">
                <anchor moveWithCells="1">
                  <from>
                    <xdr:col>7</xdr:col>
                    <xdr:colOff>0</xdr:colOff>
                    <xdr:row>68</xdr:row>
                    <xdr:rowOff>0</xdr:rowOff>
                  </from>
                  <to>
                    <xdr:col>8</xdr:col>
                    <xdr:colOff>38100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4" name="Check Box 69">
              <controlPr defaultSize="0" autoFill="0" autoLine="0" autoPict="0">
                <anchor moveWithCells="1">
                  <from>
                    <xdr:col>7</xdr:col>
                    <xdr:colOff>0</xdr:colOff>
                    <xdr:row>69</xdr:row>
                    <xdr:rowOff>0</xdr:rowOff>
                  </from>
                  <to>
                    <xdr:col>8</xdr:col>
                    <xdr:colOff>38100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5" name="Check Box 70">
              <controlPr defaultSize="0" autoFill="0" autoLine="0" autoPict="0">
                <anchor moveWithCells="1">
                  <from>
                    <xdr:col>7</xdr:col>
                    <xdr:colOff>0</xdr:colOff>
                    <xdr:row>70</xdr:row>
                    <xdr:rowOff>0</xdr:rowOff>
                  </from>
                  <to>
                    <xdr:col>8</xdr:col>
                    <xdr:colOff>38100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6" name="Check Box 71">
              <controlPr defaultSize="0" autoFill="0" autoLine="0" autoPict="0">
                <anchor moveWithCells="1">
                  <from>
                    <xdr:col>7</xdr:col>
                    <xdr:colOff>0</xdr:colOff>
                    <xdr:row>71</xdr:row>
                    <xdr:rowOff>0</xdr:rowOff>
                  </from>
                  <to>
                    <xdr:col>8</xdr:col>
                    <xdr:colOff>38100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7" name="Check Box 72">
              <controlPr defaultSize="0" autoFill="0" autoLine="0" autoPict="0">
                <anchor moveWithCells="1">
                  <from>
                    <xdr:col>7</xdr:col>
                    <xdr:colOff>0</xdr:colOff>
                    <xdr:row>72</xdr:row>
                    <xdr:rowOff>0</xdr:rowOff>
                  </from>
                  <to>
                    <xdr:col>8</xdr:col>
                    <xdr:colOff>38100</xdr:colOff>
                    <xdr:row>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8" name="Check Box 73">
              <controlPr defaultSize="0" autoFill="0" autoLine="0" autoPict="0">
                <anchor moveWithCells="1">
                  <from>
                    <xdr:col>7</xdr:col>
                    <xdr:colOff>0</xdr:colOff>
                    <xdr:row>73</xdr:row>
                    <xdr:rowOff>0</xdr:rowOff>
                  </from>
                  <to>
                    <xdr:col>8</xdr:col>
                    <xdr:colOff>38100</xdr:colOff>
                    <xdr:row>74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9" name="Check Box 74">
              <controlPr defaultSize="0" autoFill="0" autoLine="0" autoPict="0">
                <anchor moveWithCells="1">
                  <from>
                    <xdr:col>7</xdr:col>
                    <xdr:colOff>0</xdr:colOff>
                    <xdr:row>74</xdr:row>
                    <xdr:rowOff>0</xdr:rowOff>
                  </from>
                  <to>
                    <xdr:col>8</xdr:col>
                    <xdr:colOff>38100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80" name="Check Box 75">
              <controlPr defaultSize="0" autoFill="0" autoLine="0" autoPict="0">
                <anchor moveWithCells="1">
                  <from>
                    <xdr:col>7</xdr:col>
                    <xdr:colOff>0</xdr:colOff>
                    <xdr:row>75</xdr:row>
                    <xdr:rowOff>0</xdr:rowOff>
                  </from>
                  <to>
                    <xdr:col>8</xdr:col>
                    <xdr:colOff>38100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81" name="Check Box 76">
              <controlPr defaultSize="0" autoFill="0" autoLine="0" autoPict="0">
                <anchor moveWithCells="1">
                  <from>
                    <xdr:col>7</xdr:col>
                    <xdr:colOff>0</xdr:colOff>
                    <xdr:row>76</xdr:row>
                    <xdr:rowOff>0</xdr:rowOff>
                  </from>
                  <to>
                    <xdr:col>8</xdr:col>
                    <xdr:colOff>38100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2" name="Check Box 77">
              <controlPr defaultSize="0" autoFill="0" autoLine="0" autoPict="0">
                <anchor moveWithCells="1">
                  <from>
                    <xdr:col>7</xdr:col>
                    <xdr:colOff>0</xdr:colOff>
                    <xdr:row>77</xdr:row>
                    <xdr:rowOff>0</xdr:rowOff>
                  </from>
                  <to>
                    <xdr:col>8</xdr:col>
                    <xdr:colOff>38100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3" name="Check Box 78">
              <controlPr defaultSize="0" autoFill="0" autoLine="0" autoPict="0">
                <anchor moveWithCells="1">
                  <from>
                    <xdr:col>7</xdr:col>
                    <xdr:colOff>0</xdr:colOff>
                    <xdr:row>78</xdr:row>
                    <xdr:rowOff>0</xdr:rowOff>
                  </from>
                  <to>
                    <xdr:col>8</xdr:col>
                    <xdr:colOff>38100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4" name="Check Box 79">
              <controlPr defaultSize="0" autoFill="0" autoLine="0" autoPict="0">
                <anchor moveWithCells="1">
                  <from>
                    <xdr:col>7</xdr:col>
                    <xdr:colOff>0</xdr:colOff>
                    <xdr:row>79</xdr:row>
                    <xdr:rowOff>0</xdr:rowOff>
                  </from>
                  <to>
                    <xdr:col>8</xdr:col>
                    <xdr:colOff>38100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5" name="Check Box 80">
              <controlPr defaultSize="0" autoFill="0" autoLine="0" autoPict="0">
                <anchor moveWithCells="1">
                  <from>
                    <xdr:col>7</xdr:col>
                    <xdr:colOff>0</xdr:colOff>
                    <xdr:row>80</xdr:row>
                    <xdr:rowOff>0</xdr:rowOff>
                  </from>
                  <to>
                    <xdr:col>8</xdr:col>
                    <xdr:colOff>38100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6" name="Check Box 81">
              <controlPr defaultSize="0" autoFill="0" autoLine="0" autoPict="0">
                <anchor moveWithCells="1">
                  <from>
                    <xdr:col>7</xdr:col>
                    <xdr:colOff>0</xdr:colOff>
                    <xdr:row>81</xdr:row>
                    <xdr:rowOff>0</xdr:rowOff>
                  </from>
                  <to>
                    <xdr:col>8</xdr:col>
                    <xdr:colOff>38100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7" name="Check Box 82">
              <controlPr defaultSize="0" autoFill="0" autoLine="0" autoPict="0">
                <anchor moveWithCells="1">
                  <from>
                    <xdr:col>7</xdr:col>
                    <xdr:colOff>0</xdr:colOff>
                    <xdr:row>82</xdr:row>
                    <xdr:rowOff>0</xdr:rowOff>
                  </from>
                  <to>
                    <xdr:col>8</xdr:col>
                    <xdr:colOff>38100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8" name="Check Box 83">
              <controlPr defaultSize="0" autoFill="0" autoLine="0" autoPict="0">
                <anchor moveWithCells="1">
                  <from>
                    <xdr:col>7</xdr:col>
                    <xdr:colOff>0</xdr:colOff>
                    <xdr:row>83</xdr:row>
                    <xdr:rowOff>0</xdr:rowOff>
                  </from>
                  <to>
                    <xdr:col>8</xdr:col>
                    <xdr:colOff>38100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9" name="Check Box 84">
              <controlPr defaultSize="0" autoFill="0" autoLine="0" autoPict="0">
                <anchor moveWithCells="1">
                  <from>
                    <xdr:col>7</xdr:col>
                    <xdr:colOff>0</xdr:colOff>
                    <xdr:row>84</xdr:row>
                    <xdr:rowOff>0</xdr:rowOff>
                  </from>
                  <to>
                    <xdr:col>8</xdr:col>
                    <xdr:colOff>38100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90" name="Check Box 85">
              <controlPr defaultSize="0" autoFill="0" autoLine="0" autoPict="0">
                <anchor moveWithCells="1">
                  <from>
                    <xdr:col>7</xdr:col>
                    <xdr:colOff>0</xdr:colOff>
                    <xdr:row>85</xdr:row>
                    <xdr:rowOff>0</xdr:rowOff>
                  </from>
                  <to>
                    <xdr:col>8</xdr:col>
                    <xdr:colOff>38100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91" name="Check Box 86">
              <controlPr defaultSize="0" autoFill="0" autoLine="0" autoPict="0">
                <anchor moveWithCells="1">
                  <from>
                    <xdr:col>7</xdr:col>
                    <xdr:colOff>0</xdr:colOff>
                    <xdr:row>86</xdr:row>
                    <xdr:rowOff>0</xdr:rowOff>
                  </from>
                  <to>
                    <xdr:col>8</xdr:col>
                    <xdr:colOff>38100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2" name="Check Box 87">
              <controlPr defaultSize="0" autoFill="0" autoLine="0" autoPict="0">
                <anchor moveWithCells="1">
                  <from>
                    <xdr:col>7</xdr:col>
                    <xdr:colOff>0</xdr:colOff>
                    <xdr:row>87</xdr:row>
                    <xdr:rowOff>0</xdr:rowOff>
                  </from>
                  <to>
                    <xdr:col>8</xdr:col>
                    <xdr:colOff>38100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3" name="Check Box 88">
              <controlPr defaultSize="0" autoFill="0" autoLine="0" autoPict="0">
                <anchor moveWithCells="1">
                  <from>
                    <xdr:col>7</xdr:col>
                    <xdr:colOff>0</xdr:colOff>
                    <xdr:row>88</xdr:row>
                    <xdr:rowOff>0</xdr:rowOff>
                  </from>
                  <to>
                    <xdr:col>8</xdr:col>
                    <xdr:colOff>38100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4" name="Check Box 89">
              <controlPr defaultSize="0" autoFill="0" autoLine="0" autoPict="0">
                <anchor moveWithCells="1">
                  <from>
                    <xdr:col>7</xdr:col>
                    <xdr:colOff>0</xdr:colOff>
                    <xdr:row>89</xdr:row>
                    <xdr:rowOff>0</xdr:rowOff>
                  </from>
                  <to>
                    <xdr:col>8</xdr:col>
                    <xdr:colOff>38100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5" name="Check Box 90">
              <controlPr defaultSize="0" autoFill="0" autoLine="0" autoPict="0">
                <anchor moveWithCells="1">
                  <from>
                    <xdr:col>7</xdr:col>
                    <xdr:colOff>0</xdr:colOff>
                    <xdr:row>90</xdr:row>
                    <xdr:rowOff>0</xdr:rowOff>
                  </from>
                  <to>
                    <xdr:col>8</xdr:col>
                    <xdr:colOff>38100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6" name="Check Box 91">
              <controlPr defaultSize="0" autoFill="0" autoLine="0" autoPict="0">
                <anchor moveWithCells="1">
                  <from>
                    <xdr:col>7</xdr:col>
                    <xdr:colOff>0</xdr:colOff>
                    <xdr:row>91</xdr:row>
                    <xdr:rowOff>0</xdr:rowOff>
                  </from>
                  <to>
                    <xdr:col>8</xdr:col>
                    <xdr:colOff>38100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7" name="Check Box 92">
              <controlPr defaultSize="0" autoFill="0" autoLine="0" autoPict="0">
                <anchor moveWithCells="1">
                  <from>
                    <xdr:col>7</xdr:col>
                    <xdr:colOff>0</xdr:colOff>
                    <xdr:row>92</xdr:row>
                    <xdr:rowOff>0</xdr:rowOff>
                  </from>
                  <to>
                    <xdr:col>8</xdr:col>
                    <xdr:colOff>38100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8" name="Check Box 93">
              <controlPr defaultSize="0" autoFill="0" autoLine="0" autoPict="0">
                <anchor moveWithCells="1">
                  <from>
                    <xdr:col>7</xdr:col>
                    <xdr:colOff>0</xdr:colOff>
                    <xdr:row>93</xdr:row>
                    <xdr:rowOff>0</xdr:rowOff>
                  </from>
                  <to>
                    <xdr:col>8</xdr:col>
                    <xdr:colOff>38100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9" name="Check Box 94">
              <controlPr defaultSize="0" autoFill="0" autoLine="0" autoPict="0">
                <anchor moveWithCells="1">
                  <from>
                    <xdr:col>7</xdr:col>
                    <xdr:colOff>0</xdr:colOff>
                    <xdr:row>94</xdr:row>
                    <xdr:rowOff>0</xdr:rowOff>
                  </from>
                  <to>
                    <xdr:col>8</xdr:col>
                    <xdr:colOff>38100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100" name="Check Box 95">
              <controlPr defaultSize="0" autoFill="0" autoLine="0" autoPict="0">
                <anchor moveWithCells="1">
                  <from>
                    <xdr:col>7</xdr:col>
                    <xdr:colOff>0</xdr:colOff>
                    <xdr:row>95</xdr:row>
                    <xdr:rowOff>0</xdr:rowOff>
                  </from>
                  <to>
                    <xdr:col>8</xdr:col>
                    <xdr:colOff>38100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101" name="Check Box 96">
              <controlPr defaultSize="0" autoFill="0" autoLine="0" autoPict="0">
                <anchor moveWithCells="1">
                  <from>
                    <xdr:col>7</xdr:col>
                    <xdr:colOff>0</xdr:colOff>
                    <xdr:row>96</xdr:row>
                    <xdr:rowOff>0</xdr:rowOff>
                  </from>
                  <to>
                    <xdr:col>8</xdr:col>
                    <xdr:colOff>38100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2" name="Check Box 97">
              <controlPr defaultSize="0" autoFill="0" autoLine="0" autoPict="0">
                <anchor moveWithCells="1">
                  <from>
                    <xdr:col>7</xdr:col>
                    <xdr:colOff>0</xdr:colOff>
                    <xdr:row>97</xdr:row>
                    <xdr:rowOff>0</xdr:rowOff>
                  </from>
                  <to>
                    <xdr:col>8</xdr:col>
                    <xdr:colOff>38100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3" name="Check Box 98">
              <controlPr defaultSize="0" autoFill="0" autoLine="0" autoPict="0">
                <anchor moveWithCells="1">
                  <from>
                    <xdr:col>7</xdr:col>
                    <xdr:colOff>0</xdr:colOff>
                    <xdr:row>98</xdr:row>
                    <xdr:rowOff>0</xdr:rowOff>
                  </from>
                  <to>
                    <xdr:col>8</xdr:col>
                    <xdr:colOff>38100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4" name="Check Box 99">
              <controlPr defaultSize="0" autoFill="0" autoLine="0" autoPict="0">
                <anchor moveWithCells="1">
                  <from>
                    <xdr:col>7</xdr:col>
                    <xdr:colOff>0</xdr:colOff>
                    <xdr:row>99</xdr:row>
                    <xdr:rowOff>0</xdr:rowOff>
                  </from>
                  <to>
                    <xdr:col>8</xdr:col>
                    <xdr:colOff>38100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5" name="Check Box 100">
              <controlPr defaultSize="0" autoFill="0" autoLine="0" autoPict="0">
                <anchor moveWithCells="1">
                  <from>
                    <xdr:col>7</xdr:col>
                    <xdr:colOff>0</xdr:colOff>
                    <xdr:row>100</xdr:row>
                    <xdr:rowOff>0</xdr:rowOff>
                  </from>
                  <to>
                    <xdr:col>8</xdr:col>
                    <xdr:colOff>38100</xdr:colOff>
                    <xdr:row>101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6" name="Check Box 101">
              <controlPr defaultSize="0" autoFill="0" autoLine="0" autoPict="0">
                <anchor moveWithCells="1">
                  <from>
                    <xdr:col>7</xdr:col>
                    <xdr:colOff>0</xdr:colOff>
                    <xdr:row>101</xdr:row>
                    <xdr:rowOff>0</xdr:rowOff>
                  </from>
                  <to>
                    <xdr:col>8</xdr:col>
                    <xdr:colOff>38100</xdr:colOff>
                    <xdr:row>102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7" name="Check Box 102">
              <controlPr defaultSize="0" autoFill="0" autoLine="0" autoPict="0">
                <anchor moveWithCells="1">
                  <from>
                    <xdr:col>7</xdr:col>
                    <xdr:colOff>0</xdr:colOff>
                    <xdr:row>102</xdr:row>
                    <xdr:rowOff>0</xdr:rowOff>
                  </from>
                  <to>
                    <xdr:col>8</xdr:col>
                    <xdr:colOff>38100</xdr:colOff>
                    <xdr:row>103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8" name="Check Box 103">
              <controlPr defaultSize="0" autoFill="0" autoLine="0" autoPict="0">
                <anchor moveWithCells="1">
                  <from>
                    <xdr:col>7</xdr:col>
                    <xdr:colOff>0</xdr:colOff>
                    <xdr:row>103</xdr:row>
                    <xdr:rowOff>0</xdr:rowOff>
                  </from>
                  <to>
                    <xdr:col>8</xdr:col>
                    <xdr:colOff>38100</xdr:colOff>
                    <xdr:row>104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9" name="Check Box 104">
              <controlPr defaultSize="0" autoFill="0" autoLine="0" autoPict="0">
                <anchor moveWithCells="1">
                  <from>
                    <xdr:col>7</xdr:col>
                    <xdr:colOff>0</xdr:colOff>
                    <xdr:row>104</xdr:row>
                    <xdr:rowOff>0</xdr:rowOff>
                  </from>
                  <to>
                    <xdr:col>8</xdr:col>
                    <xdr:colOff>38100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10" name="Check Box 105">
              <controlPr defaultSize="0" autoFill="0" autoLine="0" autoPict="0">
                <anchor moveWithCells="1">
                  <from>
                    <xdr:col>7</xdr:col>
                    <xdr:colOff>0</xdr:colOff>
                    <xdr:row>105</xdr:row>
                    <xdr:rowOff>0</xdr:rowOff>
                  </from>
                  <to>
                    <xdr:col>8</xdr:col>
                    <xdr:colOff>38100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11" name="Check Box 106">
              <controlPr defaultSize="0" autoFill="0" autoLine="0" autoPict="0">
                <anchor moveWithCells="1">
                  <from>
                    <xdr:col>7</xdr:col>
                    <xdr:colOff>0</xdr:colOff>
                    <xdr:row>106</xdr:row>
                    <xdr:rowOff>0</xdr:rowOff>
                  </from>
                  <to>
                    <xdr:col>8</xdr:col>
                    <xdr:colOff>38100</xdr:colOff>
                    <xdr:row>107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2" name="Check Box 107">
              <controlPr defaultSize="0" autoFill="0" autoLine="0" autoPict="0">
                <anchor moveWithCells="1">
                  <from>
                    <xdr:col>7</xdr:col>
                    <xdr:colOff>0</xdr:colOff>
                    <xdr:row>107</xdr:row>
                    <xdr:rowOff>0</xdr:rowOff>
                  </from>
                  <to>
                    <xdr:col>8</xdr:col>
                    <xdr:colOff>38100</xdr:colOff>
                    <xdr:row>108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3" name="Check Box 108">
              <controlPr defaultSize="0" autoFill="0" autoLine="0" autoPict="0">
                <anchor moveWithCells="1">
                  <from>
                    <xdr:col>7</xdr:col>
                    <xdr:colOff>0</xdr:colOff>
                    <xdr:row>108</xdr:row>
                    <xdr:rowOff>0</xdr:rowOff>
                  </from>
                  <to>
                    <xdr:col>8</xdr:col>
                    <xdr:colOff>38100</xdr:colOff>
                    <xdr:row>109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4" name="Check Box 109">
              <controlPr defaultSize="0" autoFill="0" autoLine="0" autoPict="0">
                <anchor moveWithCells="1">
                  <from>
                    <xdr:col>7</xdr:col>
                    <xdr:colOff>0</xdr:colOff>
                    <xdr:row>109</xdr:row>
                    <xdr:rowOff>0</xdr:rowOff>
                  </from>
                  <to>
                    <xdr:col>8</xdr:col>
                    <xdr:colOff>38100</xdr:colOff>
                    <xdr:row>110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5" name="Check Box 110">
              <controlPr defaultSize="0" autoFill="0" autoLine="0" autoPict="0">
                <anchor moveWithCells="1">
                  <from>
                    <xdr:col>7</xdr:col>
                    <xdr:colOff>0</xdr:colOff>
                    <xdr:row>110</xdr:row>
                    <xdr:rowOff>0</xdr:rowOff>
                  </from>
                  <to>
                    <xdr:col>8</xdr:col>
                    <xdr:colOff>38100</xdr:colOff>
                    <xdr:row>111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6" name="Check Box 111">
              <controlPr defaultSize="0" autoFill="0" autoLine="0" autoPict="0">
                <anchor moveWithCells="1">
                  <from>
                    <xdr:col>7</xdr:col>
                    <xdr:colOff>0</xdr:colOff>
                    <xdr:row>111</xdr:row>
                    <xdr:rowOff>0</xdr:rowOff>
                  </from>
                  <to>
                    <xdr:col>8</xdr:col>
                    <xdr:colOff>38100</xdr:colOff>
                    <xdr:row>112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7" name="Check Box 112">
              <controlPr defaultSize="0" autoFill="0" autoLine="0" autoPict="0">
                <anchor moveWithCells="1">
                  <from>
                    <xdr:col>7</xdr:col>
                    <xdr:colOff>0</xdr:colOff>
                    <xdr:row>112</xdr:row>
                    <xdr:rowOff>0</xdr:rowOff>
                  </from>
                  <to>
                    <xdr:col>8</xdr:col>
                    <xdr:colOff>38100</xdr:colOff>
                    <xdr:row>113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8" name="Check Box 113">
              <controlPr defaultSize="0" autoFill="0" autoLine="0" autoPict="0">
                <anchor moveWithCells="1">
                  <from>
                    <xdr:col>7</xdr:col>
                    <xdr:colOff>0</xdr:colOff>
                    <xdr:row>113</xdr:row>
                    <xdr:rowOff>0</xdr:rowOff>
                  </from>
                  <to>
                    <xdr:col>8</xdr:col>
                    <xdr:colOff>38100</xdr:colOff>
                    <xdr:row>114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9" name="Check Box 114">
              <controlPr defaultSize="0" autoFill="0" autoLine="0" autoPict="0">
                <anchor moveWithCells="1">
                  <from>
                    <xdr:col>7</xdr:col>
                    <xdr:colOff>0</xdr:colOff>
                    <xdr:row>114</xdr:row>
                    <xdr:rowOff>0</xdr:rowOff>
                  </from>
                  <to>
                    <xdr:col>8</xdr:col>
                    <xdr:colOff>38100</xdr:colOff>
                    <xdr:row>115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20" name="Check Box 115">
              <controlPr defaultSize="0" autoFill="0" autoLine="0" autoPict="0">
                <anchor moveWithCells="1">
                  <from>
                    <xdr:col>7</xdr:col>
                    <xdr:colOff>0</xdr:colOff>
                    <xdr:row>115</xdr:row>
                    <xdr:rowOff>0</xdr:rowOff>
                  </from>
                  <to>
                    <xdr:col>8</xdr:col>
                    <xdr:colOff>38100</xdr:colOff>
                    <xdr:row>116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21" name="Check Box 116">
              <controlPr defaultSize="0" autoFill="0" autoLine="0" autoPict="0">
                <anchor moveWithCells="1">
                  <from>
                    <xdr:col>7</xdr:col>
                    <xdr:colOff>0</xdr:colOff>
                    <xdr:row>116</xdr:row>
                    <xdr:rowOff>0</xdr:rowOff>
                  </from>
                  <to>
                    <xdr:col>8</xdr:col>
                    <xdr:colOff>38100</xdr:colOff>
                    <xdr:row>117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2" name="Check Box 117">
              <controlPr defaultSize="0" autoFill="0" autoLine="0" autoPict="0">
                <anchor moveWithCells="1">
                  <from>
                    <xdr:col>7</xdr:col>
                    <xdr:colOff>0</xdr:colOff>
                    <xdr:row>117</xdr:row>
                    <xdr:rowOff>0</xdr:rowOff>
                  </from>
                  <to>
                    <xdr:col>8</xdr:col>
                    <xdr:colOff>38100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3" name="Check Box 118">
              <controlPr defaultSize="0" autoFill="0" autoLine="0" autoPict="0">
                <anchor moveWithCells="1">
                  <from>
                    <xdr:col>7</xdr:col>
                    <xdr:colOff>0</xdr:colOff>
                    <xdr:row>118</xdr:row>
                    <xdr:rowOff>0</xdr:rowOff>
                  </from>
                  <to>
                    <xdr:col>8</xdr:col>
                    <xdr:colOff>38100</xdr:colOff>
                    <xdr:row>119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4" name="Check Box 119">
              <controlPr defaultSize="0" autoFill="0" autoLine="0" autoPict="0">
                <anchor moveWithCells="1">
                  <from>
                    <xdr:col>7</xdr:col>
                    <xdr:colOff>0</xdr:colOff>
                    <xdr:row>119</xdr:row>
                    <xdr:rowOff>0</xdr:rowOff>
                  </from>
                  <to>
                    <xdr:col>8</xdr:col>
                    <xdr:colOff>38100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5" name="Check Box 120">
              <controlPr defaultSize="0" autoFill="0" autoLine="0" autoPict="0">
                <anchor moveWithCells="1">
                  <from>
                    <xdr:col>7</xdr:col>
                    <xdr:colOff>0</xdr:colOff>
                    <xdr:row>120</xdr:row>
                    <xdr:rowOff>0</xdr:rowOff>
                  </from>
                  <to>
                    <xdr:col>8</xdr:col>
                    <xdr:colOff>38100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6" name="Check Box 121">
              <controlPr defaultSize="0" autoFill="0" autoLine="0" autoPict="0">
                <anchor moveWithCells="1">
                  <from>
                    <xdr:col>7</xdr:col>
                    <xdr:colOff>0</xdr:colOff>
                    <xdr:row>121</xdr:row>
                    <xdr:rowOff>0</xdr:rowOff>
                  </from>
                  <to>
                    <xdr:col>8</xdr:col>
                    <xdr:colOff>38100</xdr:colOff>
                    <xdr:row>122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7" name="Check Box 122">
              <controlPr defaultSize="0" autoFill="0" autoLine="0" autoPict="0">
                <anchor moveWithCells="1">
                  <from>
                    <xdr:col>7</xdr:col>
                    <xdr:colOff>0</xdr:colOff>
                    <xdr:row>122</xdr:row>
                    <xdr:rowOff>0</xdr:rowOff>
                  </from>
                  <to>
                    <xdr:col>8</xdr:col>
                    <xdr:colOff>38100</xdr:colOff>
                    <xdr:row>123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8" name="Check Box 123">
              <controlPr defaultSize="0" autoFill="0" autoLine="0" autoPict="0">
                <anchor moveWithCells="1">
                  <from>
                    <xdr:col>7</xdr:col>
                    <xdr:colOff>0</xdr:colOff>
                    <xdr:row>123</xdr:row>
                    <xdr:rowOff>0</xdr:rowOff>
                  </from>
                  <to>
                    <xdr:col>8</xdr:col>
                    <xdr:colOff>38100</xdr:colOff>
                    <xdr:row>124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9" name="Check Box 124">
              <controlPr defaultSize="0" autoFill="0" autoLine="0" autoPict="0">
                <anchor mov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8</xdr:col>
                    <xdr:colOff>38100</xdr:colOff>
                    <xdr:row>125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30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125</xdr:row>
                    <xdr:rowOff>0</xdr:rowOff>
                  </from>
                  <to>
                    <xdr:col>8</xdr:col>
                    <xdr:colOff>38100</xdr:colOff>
                    <xdr:row>126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31" name="Check Box 126">
              <controlPr defaultSize="0" autoFill="0" autoLine="0" autoPict="0">
                <anchor moveWithCells="1">
                  <from>
                    <xdr:col>7</xdr:col>
                    <xdr:colOff>0</xdr:colOff>
                    <xdr:row>126</xdr:row>
                    <xdr:rowOff>0</xdr:rowOff>
                  </from>
                  <to>
                    <xdr:col>8</xdr:col>
                    <xdr:colOff>38100</xdr:colOff>
                    <xdr:row>127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2" name="Check Box 127">
              <controlPr defaultSize="0" autoFill="0" autoLine="0" autoPict="0">
                <anchor moveWithCells="1">
                  <from>
                    <xdr:col>7</xdr:col>
                    <xdr:colOff>0</xdr:colOff>
                    <xdr:row>127</xdr:row>
                    <xdr:rowOff>0</xdr:rowOff>
                  </from>
                  <to>
                    <xdr:col>8</xdr:col>
                    <xdr:colOff>38100</xdr:colOff>
                    <xdr:row>128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3" name="Check Box 128">
              <controlPr defaultSize="0" autoFill="0" autoLine="0" autoPict="0">
                <anchor moveWithCells="1">
                  <from>
                    <xdr:col>7</xdr:col>
                    <xdr:colOff>0</xdr:colOff>
                    <xdr:row>128</xdr:row>
                    <xdr:rowOff>0</xdr:rowOff>
                  </from>
                  <to>
                    <xdr:col>8</xdr:col>
                    <xdr:colOff>38100</xdr:colOff>
                    <xdr:row>129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4" name="Check Box 129">
              <controlPr defaultSize="0" autoFill="0" autoLine="0" autoPict="0">
                <anchor moveWithCells="1">
                  <from>
                    <xdr:col>7</xdr:col>
                    <xdr:colOff>0</xdr:colOff>
                    <xdr:row>129</xdr:row>
                    <xdr:rowOff>0</xdr:rowOff>
                  </from>
                  <to>
                    <xdr:col>8</xdr:col>
                    <xdr:colOff>38100</xdr:colOff>
                    <xdr:row>130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3">
    <tabColor theme="6" tint="0.59999389629810485"/>
  </sheetPr>
  <dimension ref="B1:R55"/>
  <sheetViews>
    <sheetView showGridLines="0" topLeftCell="B1" zoomScale="90" zoomScaleNormal="90" workbookViewId="0">
      <selection activeCell="I14" sqref="I14"/>
    </sheetView>
  </sheetViews>
  <sheetFormatPr baseColWidth="10" defaultColWidth="11.42578125" defaultRowHeight="12.75" x14ac:dyDescent="0.2"/>
  <cols>
    <col min="1" max="1" width="4" style="11" customWidth="1"/>
    <col min="2" max="2" width="25" style="11" customWidth="1"/>
    <col min="3" max="3" width="12" style="11" customWidth="1"/>
    <col min="4" max="4" width="3.140625" style="11" customWidth="1"/>
    <col min="5" max="5" width="11" style="11" hidden="1" customWidth="1"/>
    <col min="6" max="6" width="3" style="11" customWidth="1"/>
    <col min="7" max="7" width="26.7109375" style="11" customWidth="1"/>
    <col min="8" max="8" width="12" style="11" customWidth="1"/>
    <col min="9" max="9" width="3.140625" style="11" customWidth="1"/>
    <col min="10" max="10" width="8" style="11" hidden="1" customWidth="1"/>
    <col min="11" max="11" width="3" style="11" customWidth="1"/>
    <col min="12" max="12" width="28.28515625" style="11" customWidth="1"/>
    <col min="13" max="13" width="12" style="11" customWidth="1"/>
    <col min="14" max="14" width="4.42578125" style="11" customWidth="1"/>
    <col min="15" max="15" width="5.28515625" style="11" customWidth="1"/>
    <col min="16" max="16" width="28.5703125" style="11" customWidth="1"/>
    <col min="17" max="17" width="14.7109375" style="11" customWidth="1"/>
    <col min="18" max="18" width="4.85546875" style="11" customWidth="1"/>
    <col min="19" max="19" width="25" style="11" customWidth="1"/>
    <col min="20" max="16384" width="11.42578125" style="11"/>
  </cols>
  <sheetData>
    <row r="1" spans="2:18" x14ac:dyDescent="0.2">
      <c r="B1" s="144" t="s">
        <v>63</v>
      </c>
      <c r="R1" s="146" t="s">
        <v>64</v>
      </c>
    </row>
    <row r="2" spans="2:18" x14ac:dyDescent="0.2">
      <c r="N2" s="57"/>
      <c r="O2" s="58"/>
      <c r="P2" s="59"/>
      <c r="Q2" s="59"/>
      <c r="R2" s="60"/>
    </row>
    <row r="3" spans="2:18" ht="28.5" customHeight="1" x14ac:dyDescent="0.2">
      <c r="B3" s="61" t="s">
        <v>4</v>
      </c>
      <c r="C3" s="62">
        <v>46266</v>
      </c>
      <c r="D3" s="63"/>
      <c r="E3" s="64"/>
      <c r="F3" s="65"/>
      <c r="G3" s="66" t="s">
        <v>18</v>
      </c>
      <c r="H3" s="67"/>
      <c r="I3" s="68"/>
      <c r="J3" s="69"/>
      <c r="K3" s="65"/>
      <c r="L3" s="138" t="s">
        <v>62</v>
      </c>
      <c r="M3" s="139">
        <f>'SUIVI EPARGNE'!C15</f>
        <v>49106.859999999993</v>
      </c>
      <c r="N3" s="71"/>
      <c r="O3" s="72"/>
      <c r="P3" s="246" t="s">
        <v>47</v>
      </c>
      <c r="Q3" s="247"/>
      <c r="R3" s="73"/>
    </row>
    <row r="4" spans="2:18" ht="11.25" customHeight="1" x14ac:dyDescent="0.2">
      <c r="B4" s="64"/>
      <c r="C4" s="64"/>
      <c r="D4" s="64"/>
      <c r="E4" s="64"/>
      <c r="F4" s="65"/>
      <c r="G4" s="69"/>
      <c r="H4" s="69"/>
      <c r="I4" s="69"/>
      <c r="J4" s="69"/>
      <c r="K4" s="65"/>
      <c r="L4" s="70"/>
      <c r="M4" s="74"/>
      <c r="N4" s="75"/>
      <c r="O4" s="72"/>
      <c r="P4" s="76"/>
      <c r="Q4" s="76"/>
      <c r="R4" s="73"/>
    </row>
    <row r="5" spans="2:18" ht="12.2" customHeight="1" x14ac:dyDescent="0.2">
      <c r="B5" s="248" t="s">
        <v>11</v>
      </c>
      <c r="C5" s="249"/>
      <c r="D5" s="77"/>
      <c r="E5" s="64"/>
      <c r="F5" s="65"/>
      <c r="G5" s="250" t="s">
        <v>22</v>
      </c>
      <c r="H5" s="251"/>
      <c r="J5" s="164"/>
      <c r="K5" s="42"/>
      <c r="N5" s="78"/>
      <c r="O5" s="72"/>
      <c r="P5" s="240" t="s">
        <v>12</v>
      </c>
      <c r="Q5" s="241"/>
      <c r="R5" s="79"/>
    </row>
    <row r="6" spans="2:18" ht="12.2" customHeight="1" x14ac:dyDescent="0.2">
      <c r="B6" s="80" t="s">
        <v>218</v>
      </c>
      <c r="C6" s="81"/>
      <c r="D6" s="82"/>
      <c r="E6" s="64"/>
      <c r="F6" s="65"/>
      <c r="G6" s="83" t="s">
        <v>5</v>
      </c>
      <c r="H6" s="123">
        <f>C9</f>
        <v>0</v>
      </c>
      <c r="J6" s="165"/>
      <c r="N6" s="84"/>
      <c r="O6" s="72"/>
      <c r="P6" s="85"/>
      <c r="Q6" s="86"/>
      <c r="R6" s="87"/>
    </row>
    <row r="7" spans="2:18" ht="12.2" customHeight="1" x14ac:dyDescent="0.2">
      <c r="B7" s="80" t="s">
        <v>213</v>
      </c>
      <c r="C7" s="81"/>
      <c r="D7" s="82"/>
      <c r="E7" s="64"/>
      <c r="F7" s="65"/>
      <c r="G7" s="83" t="s">
        <v>8</v>
      </c>
      <c r="H7" s="123">
        <f>C49</f>
        <v>6446.64</v>
      </c>
      <c r="J7" s="165"/>
      <c r="N7" s="84"/>
      <c r="O7" s="72"/>
      <c r="P7" s="88" t="s">
        <v>46</v>
      </c>
      <c r="Q7" s="127">
        <f>H3+C48-H51</f>
        <v>2971.8300000000008</v>
      </c>
      <c r="R7" s="89"/>
    </row>
    <row r="8" spans="2:18" ht="12.2" customHeight="1" x14ac:dyDescent="0.2">
      <c r="B8" s="80" t="s">
        <v>220</v>
      </c>
      <c r="C8" s="81"/>
      <c r="D8" s="82"/>
      <c r="E8" s="90"/>
      <c r="F8" s="65"/>
      <c r="G8" s="83" t="s">
        <v>7</v>
      </c>
      <c r="H8" s="123">
        <f>H52+M43</f>
        <v>3474.8099999999995</v>
      </c>
      <c r="J8" s="165"/>
      <c r="N8" s="84"/>
      <c r="O8" s="72"/>
      <c r="P8" s="85" t="s">
        <v>19</v>
      </c>
      <c r="Q8" s="128">
        <f>Q7-SUM(Q11:Q24)</f>
        <v>351.83000000000084</v>
      </c>
      <c r="R8" s="87"/>
    </row>
    <row r="9" spans="2:18" ht="12.2" customHeight="1" x14ac:dyDescent="0.2">
      <c r="B9" s="92" t="s">
        <v>14</v>
      </c>
      <c r="C9" s="125">
        <f>SUM(C6:D8)</f>
        <v>0</v>
      </c>
      <c r="D9" s="93"/>
      <c r="E9" s="90"/>
      <c r="F9" s="65"/>
      <c r="G9" s="94" t="s">
        <v>13</v>
      </c>
      <c r="H9" s="124">
        <f>H6+H7-H8</f>
        <v>2971.8300000000008</v>
      </c>
      <c r="J9" s="166"/>
      <c r="N9" s="95"/>
      <c r="O9" s="72"/>
      <c r="P9" s="85"/>
      <c r="Q9" s="91"/>
      <c r="R9" s="87"/>
    </row>
    <row r="10" spans="2:18" ht="11.25" customHeight="1" x14ac:dyDescent="0.2">
      <c r="N10" s="57"/>
      <c r="O10" s="72"/>
      <c r="P10" s="142" t="s">
        <v>21</v>
      </c>
      <c r="Q10" s="142" t="s">
        <v>2</v>
      </c>
      <c r="R10" s="96"/>
    </row>
    <row r="11" spans="2:18" s="42" customFormat="1" ht="11.25" customHeight="1" x14ac:dyDescent="0.25">
      <c r="B11" s="310" t="s">
        <v>0</v>
      </c>
      <c r="C11" s="310"/>
      <c r="D11" s="97"/>
      <c r="E11" s="98"/>
      <c r="F11" s="99"/>
      <c r="G11" s="309" t="s">
        <v>3</v>
      </c>
      <c r="H11" s="309"/>
      <c r="I11" s="100"/>
      <c r="J11" s="101"/>
      <c r="K11" s="99"/>
      <c r="L11" s="256" t="s">
        <v>34</v>
      </c>
      <c r="M11" s="257"/>
      <c r="N11" s="102"/>
      <c r="O11" s="103"/>
      <c r="P11" s="141" t="s">
        <v>204</v>
      </c>
      <c r="Q11" s="147">
        <v>800</v>
      </c>
      <c r="R11" s="87"/>
    </row>
    <row r="12" spans="2:18" ht="11.25" customHeight="1" x14ac:dyDescent="0.2">
      <c r="B12" s="104" t="s">
        <v>1</v>
      </c>
      <c r="C12" s="104" t="s">
        <v>2</v>
      </c>
      <c r="D12" s="42"/>
      <c r="E12" s="104" t="s">
        <v>15</v>
      </c>
      <c r="G12" s="104" t="s">
        <v>1</v>
      </c>
      <c r="H12" s="104" t="s">
        <v>2</v>
      </c>
      <c r="I12" s="42"/>
      <c r="J12" s="104" t="s">
        <v>15</v>
      </c>
      <c r="L12" s="104" t="s">
        <v>1</v>
      </c>
      <c r="M12" s="104" t="s">
        <v>2</v>
      </c>
      <c r="N12" s="105"/>
      <c r="O12" s="72"/>
      <c r="P12" s="44" t="s">
        <v>228</v>
      </c>
      <c r="Q12" s="45">
        <v>60</v>
      </c>
      <c r="R12" s="87"/>
    </row>
    <row r="13" spans="2:18" ht="11.25" customHeight="1" x14ac:dyDescent="0.2">
      <c r="B13" s="106" t="s">
        <v>224</v>
      </c>
      <c r="C13" s="107">
        <v>3695.75</v>
      </c>
      <c r="D13" s="108" t="b">
        <v>0</v>
      </c>
      <c r="E13" s="215">
        <f>IF(D13=FALSE,C13,0)</f>
        <v>3695.75</v>
      </c>
      <c r="G13" s="106" t="s">
        <v>236</v>
      </c>
      <c r="H13" s="107">
        <v>1207.8</v>
      </c>
      <c r="I13" s="109" t="b">
        <v>0</v>
      </c>
      <c r="J13" s="215">
        <f>IF(I13=FALSE,H13,0)</f>
        <v>1207.8</v>
      </c>
      <c r="L13" s="26" t="str">
        <f>IF(OR('SEPTEMBRE - SUIVI ENVELOPPES'!J8="",'SEPTEMBRE - SUIVI ENVELOPPES'!J8="(vide)",'SEPTEMBRE - SUIVI ENVELOPPES'!J8="Total général",'SEPTEMBRE - SUIVI ENVELOPPES'!J8="Grand total"),"",(IF(OR('SEPTEMBRE - SUIVI ENVELOPPES'!J8&lt;&gt;"",'SEPTEMBRE - SUIVI ENVELOPPES'!J8&lt;&gt;"(vide)",'SEPTEMBRE - SUIVI ENVELOPPES'!J8&lt;&gt;"Total général",'SEPTEMBRE - SUIVI ENVELOPPES'!J8&lt;&gt;"Grand total"),'SEPTEMBRE - SUIVI ENVELOPPES'!J8,"")))</f>
        <v/>
      </c>
      <c r="M13" s="120" t="str">
        <f>IF(L13="","",'SEPTEMBRE - SUIVI ENVELOPPES'!K8)</f>
        <v/>
      </c>
      <c r="N13" s="110"/>
      <c r="O13" s="72"/>
      <c r="P13" s="44" t="s">
        <v>229</v>
      </c>
      <c r="Q13" s="45">
        <v>180</v>
      </c>
      <c r="R13" s="87"/>
    </row>
    <row r="14" spans="2:18" ht="11.25" customHeight="1" x14ac:dyDescent="0.2">
      <c r="B14" s="106" t="s">
        <v>225</v>
      </c>
      <c r="C14" s="107">
        <v>2406.33</v>
      </c>
      <c r="D14" s="108" t="b">
        <v>0</v>
      </c>
      <c r="E14" s="215">
        <f t="shared" ref="E14:E41" si="0">IF(D14=FALSE,C14,0)</f>
        <v>2406.33</v>
      </c>
      <c r="G14" s="106" t="s">
        <v>237</v>
      </c>
      <c r="H14" s="107">
        <v>255</v>
      </c>
      <c r="I14" s="109" t="b">
        <v>0</v>
      </c>
      <c r="J14" s="215">
        <f t="shared" ref="J14:J41" si="1">IF(I14=FALSE,H14,0)</f>
        <v>255</v>
      </c>
      <c r="L14" s="26" t="str">
        <f>IF(OR('SEPTEMBRE - SUIVI ENVELOPPES'!J9="",'SEPTEMBRE - SUIVI ENVELOPPES'!J9="(vide)",'SEPTEMBRE - SUIVI ENVELOPPES'!J9="Total général",'SEPTEMBRE - SUIVI ENVELOPPES'!J9="Grand total"),"",(IF(OR('SEPTEMBRE - SUIVI ENVELOPPES'!J9&lt;&gt;"",'SEPTEMBRE - SUIVI ENVELOPPES'!J9&lt;&gt;"(vide)",'SEPTEMBRE - SUIVI ENVELOPPES'!J9&lt;&gt;"Total général",'SEPTEMBRE - SUIVI ENVELOPPES'!J9&lt;&gt;"Grand total"),'SEPTEMBRE - SUIVI ENVELOPPES'!J9,"")))</f>
        <v/>
      </c>
      <c r="M14" s="120" t="str">
        <f>IF(L14="","",'SEPTEMBRE - SUIVI ENVELOPPES'!K9)</f>
        <v/>
      </c>
      <c r="N14" s="110"/>
      <c r="O14" s="72"/>
      <c r="P14" s="44" t="s">
        <v>230</v>
      </c>
      <c r="Q14" s="45">
        <v>230</v>
      </c>
      <c r="R14" s="87"/>
    </row>
    <row r="15" spans="2:18" ht="11.25" customHeight="1" x14ac:dyDescent="0.2">
      <c r="B15" s="106" t="s">
        <v>226</v>
      </c>
      <c r="C15" s="107">
        <v>0</v>
      </c>
      <c r="D15" s="108" t="b">
        <v>0</v>
      </c>
      <c r="E15" s="215">
        <f t="shared" si="0"/>
        <v>0</v>
      </c>
      <c r="G15" s="106" t="s">
        <v>238</v>
      </c>
      <c r="H15" s="107">
        <v>132</v>
      </c>
      <c r="I15" s="109" t="b">
        <v>0</v>
      </c>
      <c r="J15" s="215">
        <f t="shared" si="1"/>
        <v>132</v>
      </c>
      <c r="L15" s="26" t="str">
        <f>IF(OR('SEPTEMBRE - SUIVI ENVELOPPES'!J10="",'SEPTEMBRE - SUIVI ENVELOPPES'!J10="(vide)",'SEPTEMBRE - SUIVI ENVELOPPES'!J10="Total général",'SEPTEMBRE - SUIVI ENVELOPPES'!J10="Grand total"),"",(IF(OR('SEPTEMBRE - SUIVI ENVELOPPES'!J10&lt;&gt;"",'SEPTEMBRE - SUIVI ENVELOPPES'!J10&lt;&gt;"(vide)",'SEPTEMBRE - SUIVI ENVELOPPES'!J10&lt;&gt;"Total général",'SEPTEMBRE - SUIVI ENVELOPPES'!J10&lt;&gt;"Grand total"),'SEPTEMBRE - SUIVI ENVELOPPES'!J10,"")))</f>
        <v/>
      </c>
      <c r="M15" s="120" t="str">
        <f>IF(L15="","",'SEPTEMBRE - SUIVI ENVELOPPES'!K10)</f>
        <v/>
      </c>
      <c r="N15" s="110"/>
      <c r="O15" s="72"/>
      <c r="P15" s="44" t="s">
        <v>206</v>
      </c>
      <c r="Q15" s="45">
        <v>100</v>
      </c>
      <c r="R15" s="87"/>
    </row>
    <row r="16" spans="2:18" ht="11.25" customHeight="1" x14ac:dyDescent="0.2">
      <c r="B16" s="106" t="s">
        <v>227</v>
      </c>
      <c r="C16" s="107">
        <v>344.56</v>
      </c>
      <c r="D16" s="108" t="b">
        <v>0</v>
      </c>
      <c r="E16" s="215">
        <f t="shared" si="0"/>
        <v>344.56</v>
      </c>
      <c r="G16" s="106" t="s">
        <v>239</v>
      </c>
      <c r="H16" s="107">
        <v>54</v>
      </c>
      <c r="I16" s="109" t="b">
        <v>0</v>
      </c>
      <c r="J16" s="215">
        <f t="shared" si="1"/>
        <v>54</v>
      </c>
      <c r="L16" s="26" t="str">
        <f>IF(OR('SEPTEMBRE - SUIVI ENVELOPPES'!J11="",'SEPTEMBRE - SUIVI ENVELOPPES'!J11="(vide)",'SEPTEMBRE - SUIVI ENVELOPPES'!J11="Total général",'SEPTEMBRE - SUIVI ENVELOPPES'!J11="Grand total"),"",(IF(OR('SEPTEMBRE - SUIVI ENVELOPPES'!J11&lt;&gt;"",'SEPTEMBRE - SUIVI ENVELOPPES'!J11&lt;&gt;"(vide)",'SEPTEMBRE - SUIVI ENVELOPPES'!J11&lt;&gt;"Total général",'SEPTEMBRE - SUIVI ENVELOPPES'!J11&lt;&gt;"Grand total"),'SEPTEMBRE - SUIVI ENVELOPPES'!J11,"")))</f>
        <v/>
      </c>
      <c r="M16" s="120" t="str">
        <f>IF(L16="","",'SEPTEMBRE - SUIVI ENVELOPPES'!K11)</f>
        <v/>
      </c>
      <c r="N16" s="110"/>
      <c r="O16" s="72"/>
      <c r="P16" s="44" t="s">
        <v>207</v>
      </c>
      <c r="Q16" s="45">
        <v>300</v>
      </c>
      <c r="R16" s="87"/>
    </row>
    <row r="17" spans="2:18" ht="11.25" customHeight="1" x14ac:dyDescent="0.2">
      <c r="B17" s="106"/>
      <c r="C17" s="107"/>
      <c r="D17" s="108" t="b">
        <v>0</v>
      </c>
      <c r="E17" s="215">
        <f t="shared" si="0"/>
        <v>0</v>
      </c>
      <c r="G17" s="106" t="s">
        <v>240</v>
      </c>
      <c r="H17" s="107">
        <v>70</v>
      </c>
      <c r="I17" s="109" t="b">
        <v>0</v>
      </c>
      <c r="J17" s="215">
        <f t="shared" si="1"/>
        <v>70</v>
      </c>
      <c r="L17" s="26" t="str">
        <f>IF(OR('SEPTEMBRE - SUIVI ENVELOPPES'!J12="",'SEPTEMBRE - SUIVI ENVELOPPES'!J12="(vide)",'SEPTEMBRE - SUIVI ENVELOPPES'!J12="Total général",'SEPTEMBRE - SUIVI ENVELOPPES'!J12="Grand total"),"",(IF(OR('SEPTEMBRE - SUIVI ENVELOPPES'!J12&lt;&gt;"",'SEPTEMBRE - SUIVI ENVELOPPES'!J12&lt;&gt;"(vide)",'SEPTEMBRE - SUIVI ENVELOPPES'!J12&lt;&gt;"Total général",'SEPTEMBRE - SUIVI ENVELOPPES'!J12&lt;&gt;"Grand total"),'SEPTEMBRE - SUIVI ENVELOPPES'!J12,"")))</f>
        <v/>
      </c>
      <c r="M17" s="120" t="str">
        <f>IF(L17="","",'SEPTEMBRE - SUIVI ENVELOPPES'!K12)</f>
        <v/>
      </c>
      <c r="N17" s="110"/>
      <c r="O17" s="72"/>
      <c r="P17" s="44" t="s">
        <v>205</v>
      </c>
      <c r="Q17" s="45">
        <v>200</v>
      </c>
      <c r="R17" s="87"/>
    </row>
    <row r="18" spans="2:18" ht="11.25" customHeight="1" x14ac:dyDescent="0.2">
      <c r="B18" s="106"/>
      <c r="C18" s="107"/>
      <c r="D18" s="108"/>
      <c r="E18" s="215">
        <f t="shared" si="0"/>
        <v>0</v>
      </c>
      <c r="G18" s="106" t="s">
        <v>241</v>
      </c>
      <c r="H18" s="107">
        <v>82.73</v>
      </c>
      <c r="I18" s="109" t="b">
        <v>0</v>
      </c>
      <c r="J18" s="215">
        <f t="shared" si="1"/>
        <v>82.73</v>
      </c>
      <c r="L18" s="26" t="str">
        <f>IF(OR('SEPTEMBRE - SUIVI ENVELOPPES'!J13="",'SEPTEMBRE - SUIVI ENVELOPPES'!J13="(vide)",'SEPTEMBRE - SUIVI ENVELOPPES'!J13="Total général",'SEPTEMBRE - SUIVI ENVELOPPES'!J13="Grand total"),"",(IF(OR('SEPTEMBRE - SUIVI ENVELOPPES'!J13&lt;&gt;"",'SEPTEMBRE - SUIVI ENVELOPPES'!J13&lt;&gt;"(vide)",'SEPTEMBRE - SUIVI ENVELOPPES'!J13&lt;&gt;"Total général",'SEPTEMBRE - SUIVI ENVELOPPES'!J13&lt;&gt;"Grand total"),'SEPTEMBRE - SUIVI ENVELOPPES'!J13,"")))</f>
        <v/>
      </c>
      <c r="M18" s="120" t="str">
        <f>IF(L18="","",'SEPTEMBRE - SUIVI ENVELOPPES'!K13)</f>
        <v/>
      </c>
      <c r="N18" s="110"/>
      <c r="O18" s="72"/>
      <c r="P18" s="44" t="s">
        <v>208</v>
      </c>
      <c r="Q18" s="45">
        <v>150</v>
      </c>
      <c r="R18" s="87"/>
    </row>
    <row r="19" spans="2:18" ht="11.25" customHeight="1" x14ac:dyDescent="0.2">
      <c r="B19" s="106"/>
      <c r="C19" s="107"/>
      <c r="D19" s="108" t="b">
        <v>0</v>
      </c>
      <c r="E19" s="215">
        <f t="shared" si="0"/>
        <v>0</v>
      </c>
      <c r="G19" s="106" t="s">
        <v>242</v>
      </c>
      <c r="H19" s="107">
        <v>98.43</v>
      </c>
      <c r="I19" s="109" t="b">
        <v>0</v>
      </c>
      <c r="J19" s="215">
        <f t="shared" si="1"/>
        <v>98.43</v>
      </c>
      <c r="L19" s="26" t="str">
        <f>IF(OR('SEPTEMBRE - SUIVI ENVELOPPES'!J14="",'SEPTEMBRE - SUIVI ENVELOPPES'!J14="(vide)",'SEPTEMBRE - SUIVI ENVELOPPES'!J14="Total général",'SEPTEMBRE - SUIVI ENVELOPPES'!J14="Grand total"),"",(IF(OR('SEPTEMBRE - SUIVI ENVELOPPES'!J14&lt;&gt;"",'SEPTEMBRE - SUIVI ENVELOPPES'!J14&lt;&gt;"(vide)",'SEPTEMBRE - SUIVI ENVELOPPES'!J14&lt;&gt;"Total général",'SEPTEMBRE - SUIVI ENVELOPPES'!J14&lt;&gt;"Grand total"),'SEPTEMBRE - SUIVI ENVELOPPES'!J14,"")))</f>
        <v/>
      </c>
      <c r="M19" s="120" t="str">
        <f>IF(L19="","",'SEPTEMBRE - SUIVI ENVELOPPES'!K14)</f>
        <v/>
      </c>
      <c r="N19" s="110"/>
      <c r="O19" s="72"/>
      <c r="P19" s="44" t="s">
        <v>231</v>
      </c>
      <c r="Q19" s="45">
        <v>100</v>
      </c>
      <c r="R19" s="87"/>
    </row>
    <row r="20" spans="2:18" ht="11.25" customHeight="1" x14ac:dyDescent="0.2">
      <c r="B20" s="106"/>
      <c r="C20" s="107"/>
      <c r="D20" s="108"/>
      <c r="E20" s="215">
        <f t="shared" si="0"/>
        <v>0</v>
      </c>
      <c r="G20" s="106" t="s">
        <v>243</v>
      </c>
      <c r="H20" s="107">
        <v>50.55</v>
      </c>
      <c r="I20" s="109" t="b">
        <v>0</v>
      </c>
      <c r="J20" s="215">
        <f t="shared" si="1"/>
        <v>50.55</v>
      </c>
      <c r="L20" s="26" t="str">
        <f>IF(OR('SEPTEMBRE - SUIVI ENVELOPPES'!J15="",'SEPTEMBRE - SUIVI ENVELOPPES'!J15="(vide)",'SEPTEMBRE - SUIVI ENVELOPPES'!J15="Total général",'SEPTEMBRE - SUIVI ENVELOPPES'!J15="Grand total"),"",(IF(OR('SEPTEMBRE - SUIVI ENVELOPPES'!J15&lt;&gt;"",'SEPTEMBRE - SUIVI ENVELOPPES'!J15&lt;&gt;"(vide)",'SEPTEMBRE - SUIVI ENVELOPPES'!J15&lt;&gt;"Total général",'SEPTEMBRE - SUIVI ENVELOPPES'!J15&lt;&gt;"Grand total"),'SEPTEMBRE - SUIVI ENVELOPPES'!J15,"")))</f>
        <v/>
      </c>
      <c r="M20" s="120" t="str">
        <f>IF(L20="","",'SEPTEMBRE - SUIVI ENVELOPPES'!K15)</f>
        <v/>
      </c>
      <c r="N20" s="110"/>
      <c r="O20" s="72"/>
      <c r="P20" s="44" t="s">
        <v>232</v>
      </c>
      <c r="Q20" s="45">
        <v>200</v>
      </c>
      <c r="R20" s="87"/>
    </row>
    <row r="21" spans="2:18" ht="11.25" customHeight="1" x14ac:dyDescent="0.2">
      <c r="B21" s="106"/>
      <c r="C21" s="107"/>
      <c r="D21" s="108"/>
      <c r="E21" s="215">
        <f t="shared" si="0"/>
        <v>0</v>
      </c>
      <c r="G21" s="106" t="s">
        <v>244</v>
      </c>
      <c r="H21" s="107">
        <v>13.8</v>
      </c>
      <c r="I21" s="109" t="b">
        <v>0</v>
      </c>
      <c r="J21" s="215">
        <f t="shared" si="1"/>
        <v>13.8</v>
      </c>
      <c r="L21" s="26" t="str">
        <f>IF(OR('SEPTEMBRE - SUIVI ENVELOPPES'!J16="",'SEPTEMBRE - SUIVI ENVELOPPES'!J16="(vide)",'SEPTEMBRE - SUIVI ENVELOPPES'!J16="Total général",'SEPTEMBRE - SUIVI ENVELOPPES'!J16="Grand total"),"",(IF(OR('SEPTEMBRE - SUIVI ENVELOPPES'!J16&lt;&gt;"",'SEPTEMBRE - SUIVI ENVELOPPES'!J16&lt;&gt;"(vide)",'SEPTEMBRE - SUIVI ENVELOPPES'!J16&lt;&gt;"Total général",'SEPTEMBRE - SUIVI ENVELOPPES'!J16&lt;&gt;"Grand total"),'SEPTEMBRE - SUIVI ENVELOPPES'!J16,"")))</f>
        <v/>
      </c>
      <c r="M21" s="120" t="str">
        <f>IF(L21="","",'SEPTEMBRE - SUIVI ENVELOPPES'!K16)</f>
        <v/>
      </c>
      <c r="N21" s="110"/>
      <c r="O21" s="72"/>
      <c r="P21" s="44" t="s">
        <v>233</v>
      </c>
      <c r="Q21" s="45">
        <v>150</v>
      </c>
      <c r="R21" s="87"/>
    </row>
    <row r="22" spans="2:18" ht="11.25" customHeight="1" x14ac:dyDescent="0.2">
      <c r="B22" s="106"/>
      <c r="C22" s="107"/>
      <c r="D22" s="108"/>
      <c r="E22" s="215">
        <f t="shared" si="0"/>
        <v>0</v>
      </c>
      <c r="G22" s="106" t="s">
        <v>245</v>
      </c>
      <c r="H22" s="107">
        <v>240</v>
      </c>
      <c r="I22" s="109" t="b">
        <v>0</v>
      </c>
      <c r="J22" s="215">
        <f t="shared" si="1"/>
        <v>240</v>
      </c>
      <c r="L22" s="26" t="str">
        <f>IF(OR('SEPTEMBRE - SUIVI ENVELOPPES'!J17="",'SEPTEMBRE - SUIVI ENVELOPPES'!J17="(vide)",'SEPTEMBRE - SUIVI ENVELOPPES'!J17="Total général",'SEPTEMBRE - SUIVI ENVELOPPES'!J17="Grand total"),"",(IF(OR('SEPTEMBRE - SUIVI ENVELOPPES'!J17&lt;&gt;"",'SEPTEMBRE - SUIVI ENVELOPPES'!J17&lt;&gt;"(vide)",'SEPTEMBRE - SUIVI ENVELOPPES'!J17&lt;&gt;"Total général",'SEPTEMBRE - SUIVI ENVELOPPES'!J17&lt;&gt;"Grand total"),'SEPTEMBRE - SUIVI ENVELOPPES'!J17,"")))</f>
        <v/>
      </c>
      <c r="M22" s="120" t="str">
        <f>IF(L22="","",'SEPTEMBRE - SUIVI ENVELOPPES'!K17)</f>
        <v/>
      </c>
      <c r="N22" s="110"/>
      <c r="O22" s="72"/>
      <c r="P22" s="44" t="s">
        <v>234</v>
      </c>
      <c r="Q22" s="45">
        <v>150</v>
      </c>
      <c r="R22" s="87"/>
    </row>
    <row r="23" spans="2:18" ht="11.25" customHeight="1" x14ac:dyDescent="0.2">
      <c r="B23" s="106"/>
      <c r="C23" s="107"/>
      <c r="D23" s="108"/>
      <c r="E23" s="215">
        <f t="shared" si="0"/>
        <v>0</v>
      </c>
      <c r="G23" s="106" t="s">
        <v>246</v>
      </c>
      <c r="H23" s="107">
        <v>3.99</v>
      </c>
      <c r="I23" s="109" t="b">
        <v>0</v>
      </c>
      <c r="J23" s="215">
        <f t="shared" si="1"/>
        <v>3.99</v>
      </c>
      <c r="L23" s="26" t="str">
        <f>IF(OR('SEPTEMBRE - SUIVI ENVELOPPES'!J18="",'SEPTEMBRE - SUIVI ENVELOPPES'!J18="(vide)",'SEPTEMBRE - SUIVI ENVELOPPES'!J18="Total général",'SEPTEMBRE - SUIVI ENVELOPPES'!J18="Grand total"),"",(IF(OR('SEPTEMBRE - SUIVI ENVELOPPES'!J18&lt;&gt;"",'SEPTEMBRE - SUIVI ENVELOPPES'!J18&lt;&gt;"(vide)",'SEPTEMBRE - SUIVI ENVELOPPES'!J18&lt;&gt;"Total général",'SEPTEMBRE - SUIVI ENVELOPPES'!J18&lt;&gt;"Grand total"),'SEPTEMBRE - SUIVI ENVELOPPES'!J18,"")))</f>
        <v/>
      </c>
      <c r="M23" s="120" t="str">
        <f>IF(L23="","",'SEPTEMBRE - SUIVI ENVELOPPES'!K18)</f>
        <v/>
      </c>
      <c r="N23" s="110"/>
      <c r="O23" s="72"/>
      <c r="P23" s="44" t="s">
        <v>235</v>
      </c>
      <c r="Q23" s="45">
        <v>0</v>
      </c>
      <c r="R23" s="87"/>
    </row>
    <row r="24" spans="2:18" ht="11.25" customHeight="1" x14ac:dyDescent="0.2">
      <c r="B24" s="106"/>
      <c r="C24" s="107"/>
      <c r="D24" s="108"/>
      <c r="E24" s="215">
        <f t="shared" si="0"/>
        <v>0</v>
      </c>
      <c r="G24" s="106" t="s">
        <v>247</v>
      </c>
      <c r="H24" s="107">
        <v>20.99</v>
      </c>
      <c r="I24" s="109" t="b">
        <v>0</v>
      </c>
      <c r="J24" s="215">
        <f t="shared" si="1"/>
        <v>20.99</v>
      </c>
      <c r="L24" s="26" t="str">
        <f>IF(OR('SEPTEMBRE - SUIVI ENVELOPPES'!J19="",'SEPTEMBRE - SUIVI ENVELOPPES'!J19="(vide)",'SEPTEMBRE - SUIVI ENVELOPPES'!J19="Total général",'SEPTEMBRE - SUIVI ENVELOPPES'!J19="Grand total"),"",(IF(OR('SEPTEMBRE - SUIVI ENVELOPPES'!J19&lt;&gt;"",'SEPTEMBRE - SUIVI ENVELOPPES'!J19&lt;&gt;"(vide)",'SEPTEMBRE - SUIVI ENVELOPPES'!J19&lt;&gt;"Total général",'SEPTEMBRE - SUIVI ENVELOPPES'!J19&lt;&gt;"Grand total"),'SEPTEMBRE - SUIVI ENVELOPPES'!J19,"")))</f>
        <v/>
      </c>
      <c r="M24" s="120" t="str">
        <f>IF(L24="","",'SEPTEMBRE - SUIVI ENVELOPPES'!K19)</f>
        <v/>
      </c>
      <c r="N24" s="110"/>
      <c r="O24" s="72"/>
      <c r="P24" s="46" t="s">
        <v>219</v>
      </c>
      <c r="Q24" s="47">
        <v>0</v>
      </c>
      <c r="R24" s="87"/>
    </row>
    <row r="25" spans="2:18" ht="11.25" customHeight="1" x14ac:dyDescent="0.2">
      <c r="B25" s="106"/>
      <c r="C25" s="107"/>
      <c r="D25" s="108"/>
      <c r="E25" s="215">
        <f t="shared" si="0"/>
        <v>0</v>
      </c>
      <c r="G25" s="106" t="s">
        <v>248</v>
      </c>
      <c r="H25" s="107">
        <v>18.84</v>
      </c>
      <c r="I25" s="109"/>
      <c r="J25" s="215">
        <f t="shared" si="1"/>
        <v>18.84</v>
      </c>
      <c r="L25" s="26" t="str">
        <f>IF(OR('SEPTEMBRE - SUIVI ENVELOPPES'!J20="",'SEPTEMBRE - SUIVI ENVELOPPES'!J20="(vide)",'SEPTEMBRE - SUIVI ENVELOPPES'!J20="Total général",'SEPTEMBRE - SUIVI ENVELOPPES'!J20="Grand total"),"",(IF(OR('SEPTEMBRE - SUIVI ENVELOPPES'!J20&lt;&gt;"",'SEPTEMBRE - SUIVI ENVELOPPES'!J20&lt;&gt;"(vide)",'SEPTEMBRE - SUIVI ENVELOPPES'!J20&lt;&gt;"Total général",'SEPTEMBRE - SUIVI ENVELOPPES'!J20&lt;&gt;"Grand total"),'SEPTEMBRE - SUIVI ENVELOPPES'!J20,"")))</f>
        <v/>
      </c>
      <c r="M25" s="120" t="str">
        <f>IF(L25="","",'SEPTEMBRE - SUIVI ENVELOPPES'!K20)</f>
        <v/>
      </c>
      <c r="N25" s="110"/>
      <c r="O25" s="72"/>
      <c r="P25" s="76"/>
      <c r="Q25" s="76"/>
      <c r="R25" s="73"/>
    </row>
    <row r="26" spans="2:18" ht="11.25" customHeight="1" x14ac:dyDescent="0.2">
      <c r="B26" s="106"/>
      <c r="C26" s="107"/>
      <c r="D26" s="108" t="b">
        <v>0</v>
      </c>
      <c r="E26" s="215">
        <f t="shared" si="0"/>
        <v>0</v>
      </c>
      <c r="G26" s="106" t="s">
        <v>249</v>
      </c>
      <c r="H26" s="107">
        <v>60</v>
      </c>
      <c r="I26" s="109" t="b">
        <v>0</v>
      </c>
      <c r="J26" s="215">
        <f t="shared" si="1"/>
        <v>60</v>
      </c>
      <c r="L26" s="26" t="str">
        <f>IF(OR('SEPTEMBRE - SUIVI ENVELOPPES'!J21="",'SEPTEMBRE - SUIVI ENVELOPPES'!J21="(vide)",'SEPTEMBRE - SUIVI ENVELOPPES'!J21="Total général",'SEPTEMBRE - SUIVI ENVELOPPES'!J21="Grand total"),"",(IF(OR('SEPTEMBRE - SUIVI ENVELOPPES'!J21&lt;&gt;"",'SEPTEMBRE - SUIVI ENVELOPPES'!J21&lt;&gt;"(vide)",'SEPTEMBRE - SUIVI ENVELOPPES'!J21&lt;&gt;"Total général",'SEPTEMBRE - SUIVI ENVELOPPES'!J21&lt;&gt;"Grand total"),'SEPTEMBRE - SUIVI ENVELOPPES'!J21,"")))</f>
        <v/>
      </c>
      <c r="M26" s="120" t="str">
        <f>IF(L26="","",'SEPTEMBRE - SUIVI ENVELOPPES'!K21)</f>
        <v/>
      </c>
      <c r="N26" s="110"/>
      <c r="O26" s="72"/>
      <c r="P26" s="240" t="s">
        <v>48</v>
      </c>
      <c r="Q26" s="241"/>
      <c r="R26" s="73"/>
    </row>
    <row r="27" spans="2:18" ht="11.25" customHeight="1" x14ac:dyDescent="0.2">
      <c r="B27" s="106"/>
      <c r="C27" s="107"/>
      <c r="D27" s="108" t="b">
        <v>0</v>
      </c>
      <c r="E27" s="215">
        <f t="shared" si="0"/>
        <v>0</v>
      </c>
      <c r="G27" s="106" t="s">
        <v>250</v>
      </c>
      <c r="H27" s="107">
        <v>0</v>
      </c>
      <c r="I27" s="109" t="b">
        <v>0</v>
      </c>
      <c r="J27" s="215">
        <f t="shared" si="1"/>
        <v>0</v>
      </c>
      <c r="L27" s="26" t="str">
        <f>IF(OR('SEPTEMBRE - SUIVI ENVELOPPES'!J22="",'SEPTEMBRE - SUIVI ENVELOPPES'!J22="(vide)",'SEPTEMBRE - SUIVI ENVELOPPES'!J22="Total général",'SEPTEMBRE - SUIVI ENVELOPPES'!J22="Grand total"),"",(IF(OR('SEPTEMBRE - SUIVI ENVELOPPES'!J22&lt;&gt;"",'SEPTEMBRE - SUIVI ENVELOPPES'!J22&lt;&gt;"(vide)",'SEPTEMBRE - SUIVI ENVELOPPES'!J22&lt;&gt;"Total général",'SEPTEMBRE - SUIVI ENVELOPPES'!J22&lt;&gt;"Grand total"),'SEPTEMBRE - SUIVI ENVELOPPES'!J22,"")))</f>
        <v/>
      </c>
      <c r="M27" s="120" t="str">
        <f>IF(L27="","",'SEPTEMBRE - SUIVI ENVELOPPES'!K22)</f>
        <v/>
      </c>
      <c r="N27" s="110"/>
      <c r="O27" s="72"/>
      <c r="P27" s="85"/>
      <c r="Q27" s="86"/>
      <c r="R27" s="73"/>
    </row>
    <row r="28" spans="2:18" ht="11.25" customHeight="1" x14ac:dyDescent="0.2">
      <c r="B28" s="106"/>
      <c r="C28" s="107"/>
      <c r="D28" s="108" t="b">
        <v>0</v>
      </c>
      <c r="E28" s="215">
        <f t="shared" si="0"/>
        <v>0</v>
      </c>
      <c r="G28" s="106" t="s">
        <v>251</v>
      </c>
      <c r="H28" s="107">
        <v>0</v>
      </c>
      <c r="I28" s="109" t="b">
        <v>0</v>
      </c>
      <c r="J28" s="215">
        <f t="shared" si="1"/>
        <v>0</v>
      </c>
      <c r="L28" s="26" t="str">
        <f>IF(OR('SEPTEMBRE - SUIVI ENVELOPPES'!J23="",'SEPTEMBRE - SUIVI ENVELOPPES'!J23="(vide)",'SEPTEMBRE - SUIVI ENVELOPPES'!J23="Total général",'SEPTEMBRE - SUIVI ENVELOPPES'!J23="Grand total"),"",(IF(OR('SEPTEMBRE - SUIVI ENVELOPPES'!J23&lt;&gt;"",'SEPTEMBRE - SUIVI ENVELOPPES'!J23&lt;&gt;"(vide)",'SEPTEMBRE - SUIVI ENVELOPPES'!J23&lt;&gt;"Total général",'SEPTEMBRE - SUIVI ENVELOPPES'!J23&lt;&gt;"Grand total"),'SEPTEMBRE - SUIVI ENVELOPPES'!J23,"")))</f>
        <v/>
      </c>
      <c r="M28" s="120" t="str">
        <f>IF(L28="","",'SEPTEMBRE - SUIVI ENVELOPPES'!K23)</f>
        <v/>
      </c>
      <c r="N28" s="110"/>
      <c r="O28" s="72"/>
      <c r="P28" s="88" t="s">
        <v>20</v>
      </c>
      <c r="Q28" s="129">
        <f>H9</f>
        <v>2971.8300000000008</v>
      </c>
      <c r="R28" s="73"/>
    </row>
    <row r="29" spans="2:18" ht="11.25" customHeight="1" x14ac:dyDescent="0.2">
      <c r="B29" s="106"/>
      <c r="C29" s="107"/>
      <c r="D29" s="108" t="b">
        <v>0</v>
      </c>
      <c r="E29" s="215">
        <f t="shared" si="0"/>
        <v>0</v>
      </c>
      <c r="G29" s="106" t="s">
        <v>252</v>
      </c>
      <c r="H29" s="107">
        <v>319.83</v>
      </c>
      <c r="I29" s="109" t="b">
        <v>0</v>
      </c>
      <c r="J29" s="215">
        <f t="shared" si="1"/>
        <v>319.83</v>
      </c>
      <c r="L29" s="26" t="str">
        <f>IF(OR('SEPTEMBRE - SUIVI ENVELOPPES'!J24="",'SEPTEMBRE - SUIVI ENVELOPPES'!J24="(vide)",'SEPTEMBRE - SUIVI ENVELOPPES'!J24="Total général",'SEPTEMBRE - SUIVI ENVELOPPES'!J24="Grand total"),"",(IF(OR('SEPTEMBRE - SUIVI ENVELOPPES'!J24&lt;&gt;"",'SEPTEMBRE - SUIVI ENVELOPPES'!J24&lt;&gt;"(vide)",'SEPTEMBRE - SUIVI ENVELOPPES'!J24&lt;&gt;"Total général",'SEPTEMBRE - SUIVI ENVELOPPES'!J24&lt;&gt;"Grand total"),'SEPTEMBRE - SUIVI ENVELOPPES'!J24,"")))</f>
        <v/>
      </c>
      <c r="M29" s="120" t="str">
        <f>IF(L29="","",'SEPTEMBRE - SUIVI ENVELOPPES'!K24)</f>
        <v/>
      </c>
      <c r="N29" s="110"/>
      <c r="O29" s="72"/>
      <c r="P29" s="85" t="s">
        <v>45</v>
      </c>
      <c r="Q29" s="128">
        <f>Q28-((IF(Q32&gt;0,+Q32,0))+(IF(Q33&gt;0,Q33,0))+(IF(Q34&gt;0,Q34,0))+(IF(Q35&gt;0,Q35,0))+(IF(Q36&gt;0,Q36,0))+(IF(Q37&gt;0,Q37,0))+(IF(Q38&gt;0,Q38,0))+(IF(Q39&gt;0,Q39,0))+(IF(Q40&gt;0,Q40,0))+(IF(Q41&gt;0,Q41,0))+(IF(Q42&gt;0,Q42,0))+(IF(Q43&gt;0,Q43,0))+(IF(Q44&gt;0,Q44,0))+(IF(Q45&gt;0,Q45,0)))</f>
        <v>351.83000000000084</v>
      </c>
      <c r="R29" s="73"/>
    </row>
    <row r="30" spans="2:18" ht="11.25" customHeight="1" x14ac:dyDescent="0.2">
      <c r="B30" s="106"/>
      <c r="C30" s="107"/>
      <c r="D30" s="108" t="b">
        <v>0</v>
      </c>
      <c r="E30" s="215">
        <f t="shared" si="0"/>
        <v>0</v>
      </c>
      <c r="G30" s="106" t="s">
        <v>253</v>
      </c>
      <c r="H30" s="107">
        <v>492.12</v>
      </c>
      <c r="I30" s="109" t="b">
        <v>0</v>
      </c>
      <c r="J30" s="215">
        <f t="shared" si="1"/>
        <v>492.12</v>
      </c>
      <c r="L30" s="26" t="str">
        <f>IF(OR('SEPTEMBRE - SUIVI ENVELOPPES'!J25="",'SEPTEMBRE - SUIVI ENVELOPPES'!J25="(vide)",'SEPTEMBRE - SUIVI ENVELOPPES'!J25="Total général",'SEPTEMBRE - SUIVI ENVELOPPES'!J25="Grand total"),"",(IF(OR('SEPTEMBRE - SUIVI ENVELOPPES'!J25&lt;&gt;"",'SEPTEMBRE - SUIVI ENVELOPPES'!J25&lt;&gt;"(vide)",'SEPTEMBRE - SUIVI ENVELOPPES'!J25&lt;&gt;"Total général",'SEPTEMBRE - SUIVI ENVELOPPES'!J25&lt;&gt;"Grand total"),'SEPTEMBRE - SUIVI ENVELOPPES'!J25,"")))</f>
        <v/>
      </c>
      <c r="M30" s="120" t="str">
        <f>IF(L30="","",'SEPTEMBRE - SUIVI ENVELOPPES'!K25)</f>
        <v/>
      </c>
      <c r="N30" s="110"/>
      <c r="O30" s="72"/>
      <c r="P30" s="85"/>
      <c r="Q30" s="86"/>
      <c r="R30" s="73"/>
    </row>
    <row r="31" spans="2:18" ht="11.25" customHeight="1" x14ac:dyDescent="0.2">
      <c r="B31" s="106"/>
      <c r="C31" s="107"/>
      <c r="D31" s="108"/>
      <c r="E31" s="215">
        <f t="shared" si="0"/>
        <v>0</v>
      </c>
      <c r="G31" s="106" t="s">
        <v>254</v>
      </c>
      <c r="H31" s="107">
        <v>48.92</v>
      </c>
      <c r="I31" s="111" t="b">
        <v>0</v>
      </c>
      <c r="J31" s="215">
        <f t="shared" si="1"/>
        <v>48.92</v>
      </c>
      <c r="L31" s="26" t="str">
        <f>IF(OR('SEPTEMBRE - SUIVI ENVELOPPES'!J26="",'SEPTEMBRE - SUIVI ENVELOPPES'!J26="(vide)",'SEPTEMBRE - SUIVI ENVELOPPES'!J26="Total général",'SEPTEMBRE - SUIVI ENVELOPPES'!J26="Grand total"),"",(IF(OR('SEPTEMBRE - SUIVI ENVELOPPES'!J26&lt;&gt;"",'SEPTEMBRE - SUIVI ENVELOPPES'!J26&lt;&gt;"(vide)",'SEPTEMBRE - SUIVI ENVELOPPES'!J26&lt;&gt;"Total général",'SEPTEMBRE - SUIVI ENVELOPPES'!J26&lt;&gt;"Grand total"),'SEPTEMBRE - SUIVI ENVELOPPES'!J26,"")))</f>
        <v/>
      </c>
      <c r="M31" s="120" t="str">
        <f>IF(L31="","",'SEPTEMBRE - SUIVI ENVELOPPES'!K26)</f>
        <v/>
      </c>
      <c r="N31" s="110"/>
      <c r="O31" s="72"/>
      <c r="P31" s="130" t="str">
        <f>'SEPTEMBRE - SUIVI ENVELOPPES'!T11</f>
        <v>Enveloppe</v>
      </c>
      <c r="Q31" s="131" t="str">
        <f>'SEPTEMBRE - SUIVI ENVELOPPES'!U11</f>
        <v>Montant restant</v>
      </c>
      <c r="R31" s="73"/>
    </row>
    <row r="32" spans="2:18" ht="11.25" customHeight="1" x14ac:dyDescent="0.2">
      <c r="B32" s="106"/>
      <c r="C32" s="107"/>
      <c r="D32" s="108" t="b">
        <v>0</v>
      </c>
      <c r="E32" s="215">
        <f t="shared" si="0"/>
        <v>0</v>
      </c>
      <c r="G32" s="106" t="s">
        <v>255</v>
      </c>
      <c r="H32" s="107">
        <v>66.16</v>
      </c>
      <c r="I32" s="111"/>
      <c r="J32" s="215">
        <f t="shared" si="1"/>
        <v>66.16</v>
      </c>
      <c r="L32" s="26" t="str">
        <f>IF(OR('SEPTEMBRE - SUIVI ENVELOPPES'!J27="",'SEPTEMBRE - SUIVI ENVELOPPES'!J27="(vide)",'SEPTEMBRE - SUIVI ENVELOPPES'!J27="Total général",'SEPTEMBRE - SUIVI ENVELOPPES'!J27="Grand total"),"",(IF(OR('SEPTEMBRE - SUIVI ENVELOPPES'!J27&lt;&gt;"",'SEPTEMBRE - SUIVI ENVELOPPES'!J27&lt;&gt;"(vide)",'SEPTEMBRE - SUIVI ENVELOPPES'!J27&lt;&gt;"Total général",'SEPTEMBRE - SUIVI ENVELOPPES'!J27&lt;&gt;"Grand total"),'SEPTEMBRE - SUIVI ENVELOPPES'!J27,"")))</f>
        <v/>
      </c>
      <c r="M32" s="120" t="str">
        <f>IF(L32="","",'SEPTEMBRE - SUIVI ENVELOPPES'!K27)</f>
        <v/>
      </c>
      <c r="N32" s="110"/>
      <c r="O32" s="72"/>
      <c r="P32" s="50" t="str">
        <f>'SEPTEMBRE - SUIVI ENVELOPPES'!T12</f>
        <v>Alimentation</v>
      </c>
      <c r="Q32" s="51">
        <f>'SEPTEMBRE - SUIVI ENVELOPPES'!U12</f>
        <v>800</v>
      </c>
      <c r="R32" s="73"/>
    </row>
    <row r="33" spans="2:18" ht="11.25" customHeight="1" x14ac:dyDescent="0.2">
      <c r="B33" s="106"/>
      <c r="C33" s="107"/>
      <c r="D33" s="108"/>
      <c r="E33" s="215">
        <f t="shared" si="0"/>
        <v>0</v>
      </c>
      <c r="G33" s="106" t="s">
        <v>256</v>
      </c>
      <c r="H33" s="107">
        <v>49.99</v>
      </c>
      <c r="I33" s="111"/>
      <c r="J33" s="215">
        <f t="shared" si="1"/>
        <v>49.99</v>
      </c>
      <c r="L33" s="26" t="str">
        <f>IF(OR('SEPTEMBRE - SUIVI ENVELOPPES'!J28="",'SEPTEMBRE - SUIVI ENVELOPPES'!J28="(vide)",'SEPTEMBRE - SUIVI ENVELOPPES'!J28="Total général",'SEPTEMBRE - SUIVI ENVELOPPES'!J28="Grand total"),"",(IF(OR('SEPTEMBRE - SUIVI ENVELOPPES'!J28&lt;&gt;"",'SEPTEMBRE - SUIVI ENVELOPPES'!J28&lt;&gt;"(vide)",'SEPTEMBRE - SUIVI ENVELOPPES'!J28&lt;&gt;"Total général",'SEPTEMBRE - SUIVI ENVELOPPES'!J28&lt;&gt;"Grand total"),'SEPTEMBRE - SUIVI ENVELOPPES'!J28,"")))</f>
        <v/>
      </c>
      <c r="M33" s="120" t="str">
        <f>IF(L33="","",'SEPTEMBRE - SUIVI ENVELOPPES'!K28)</f>
        <v/>
      </c>
      <c r="N33" s="110"/>
      <c r="O33" s="72"/>
      <c r="P33" s="52" t="str">
        <f>'SEPTEMBRE - SUIVI ENVELOPPES'!T13</f>
        <v>Garderie</v>
      </c>
      <c r="Q33" s="53">
        <f>'SEPTEMBRE - SUIVI ENVELOPPES'!U13</f>
        <v>60</v>
      </c>
      <c r="R33" s="73"/>
    </row>
    <row r="34" spans="2:18" ht="11.25" customHeight="1" x14ac:dyDescent="0.2">
      <c r="B34" s="106"/>
      <c r="C34" s="107"/>
      <c r="D34" s="108"/>
      <c r="E34" s="215">
        <f t="shared" si="0"/>
        <v>0</v>
      </c>
      <c r="G34" s="106" t="s">
        <v>257</v>
      </c>
      <c r="H34" s="107">
        <v>44.63</v>
      </c>
      <c r="I34" s="111"/>
      <c r="J34" s="215">
        <f t="shared" si="1"/>
        <v>44.63</v>
      </c>
      <c r="L34" s="26" t="str">
        <f>IF(OR('SEPTEMBRE - SUIVI ENVELOPPES'!J29="",'SEPTEMBRE - SUIVI ENVELOPPES'!J29="(vide)",'SEPTEMBRE - SUIVI ENVELOPPES'!J29="Total général",'SEPTEMBRE - SUIVI ENVELOPPES'!J29="Grand total"),"",(IF(OR('SEPTEMBRE - SUIVI ENVELOPPES'!J29&lt;&gt;"",'SEPTEMBRE - SUIVI ENVELOPPES'!J29&lt;&gt;"(vide)",'SEPTEMBRE - SUIVI ENVELOPPES'!J29&lt;&gt;"Total général",'SEPTEMBRE - SUIVI ENVELOPPES'!J29&lt;&gt;"Grand total"),'SEPTEMBRE - SUIVI ENVELOPPES'!J29,"")))</f>
        <v/>
      </c>
      <c r="M34" s="120" t="str">
        <f>IF(L34="","",'SEPTEMBRE - SUIVI ENVELOPPES'!K29)</f>
        <v/>
      </c>
      <c r="N34" s="110"/>
      <c r="O34" s="72"/>
      <c r="P34" s="52" t="str">
        <f>'SEPTEMBRE - SUIVI ENVELOPPES'!T14</f>
        <v>Cantine</v>
      </c>
      <c r="Q34" s="53">
        <f>'SEPTEMBRE - SUIVI ENVELOPPES'!U14</f>
        <v>180</v>
      </c>
      <c r="R34" s="73"/>
    </row>
    <row r="35" spans="2:18" ht="11.25" customHeight="1" x14ac:dyDescent="0.2">
      <c r="B35" s="106"/>
      <c r="C35" s="107"/>
      <c r="D35" s="108"/>
      <c r="E35" s="215">
        <f t="shared" si="0"/>
        <v>0</v>
      </c>
      <c r="G35" s="106" t="s">
        <v>258</v>
      </c>
      <c r="H35" s="107">
        <v>27.28</v>
      </c>
      <c r="I35" s="111" t="b">
        <v>0</v>
      </c>
      <c r="J35" s="215">
        <f t="shared" si="1"/>
        <v>27.28</v>
      </c>
      <c r="L35" s="26" t="str">
        <f>IF(OR('SEPTEMBRE - SUIVI ENVELOPPES'!J30="",'SEPTEMBRE - SUIVI ENVELOPPES'!J30="(vide)",'SEPTEMBRE - SUIVI ENVELOPPES'!J30="Total général",'SEPTEMBRE - SUIVI ENVELOPPES'!J30="Grand total"),"",(IF(OR('SEPTEMBRE - SUIVI ENVELOPPES'!J30&lt;&gt;"",'SEPTEMBRE - SUIVI ENVELOPPES'!J30&lt;&gt;"(vide)",'SEPTEMBRE - SUIVI ENVELOPPES'!J30&lt;&gt;"Total général",'SEPTEMBRE - SUIVI ENVELOPPES'!J30&lt;&gt;"Grand total"),'SEPTEMBRE - SUIVI ENVELOPPES'!J30,"")))</f>
        <v/>
      </c>
      <c r="M35" s="120" t="str">
        <f>IF(L35="","",'SEPTEMBRE - SUIVI ENVELOPPES'!K30)</f>
        <v/>
      </c>
      <c r="N35" s="110"/>
      <c r="O35" s="72"/>
      <c r="P35" s="52" t="str">
        <f>'SEPTEMBRE - SUIVI ENVELOPPES'!T15</f>
        <v>Centre aéré</v>
      </c>
      <c r="Q35" s="53">
        <f>'SEPTEMBRE - SUIVI ENVELOPPES'!U15</f>
        <v>230</v>
      </c>
      <c r="R35" s="73"/>
    </row>
    <row r="36" spans="2:18" ht="11.25" customHeight="1" x14ac:dyDescent="0.2">
      <c r="B36" s="106"/>
      <c r="C36" s="107"/>
      <c r="D36" s="36"/>
      <c r="E36" s="215">
        <f t="shared" si="0"/>
        <v>0</v>
      </c>
      <c r="G36" s="106" t="s">
        <v>307</v>
      </c>
      <c r="H36" s="107">
        <v>41.85</v>
      </c>
      <c r="I36" s="111" t="b">
        <v>0</v>
      </c>
      <c r="J36" s="215">
        <f t="shared" si="1"/>
        <v>41.85</v>
      </c>
      <c r="L36" s="26" t="str">
        <f>IF(OR('SEPTEMBRE - SUIVI ENVELOPPES'!J31="",'SEPTEMBRE - SUIVI ENVELOPPES'!J31="(vide)",'SEPTEMBRE - SUIVI ENVELOPPES'!J31="Total général",'SEPTEMBRE - SUIVI ENVELOPPES'!J31="Grand total"),"",(IF(OR('SEPTEMBRE - SUIVI ENVELOPPES'!J31&lt;&gt;"",'SEPTEMBRE - SUIVI ENVELOPPES'!J31&lt;&gt;"(vide)",'SEPTEMBRE - SUIVI ENVELOPPES'!J31&lt;&gt;"Total général",'SEPTEMBRE - SUIVI ENVELOPPES'!J31&lt;&gt;"Grand total"),'SEPTEMBRE - SUIVI ENVELOPPES'!J31,"")))</f>
        <v/>
      </c>
      <c r="M36" s="120" t="str">
        <f>IF(L36="","",'SEPTEMBRE - SUIVI ENVELOPPES'!K31)</f>
        <v/>
      </c>
      <c r="N36" s="110"/>
      <c r="O36" s="72"/>
      <c r="P36" s="52" t="str">
        <f>'SEPTEMBRE - SUIVI ENVELOPPES'!T16</f>
        <v>Voiture</v>
      </c>
      <c r="Q36" s="53">
        <f>'SEPTEMBRE - SUIVI ENVELOPPES'!U16</f>
        <v>100</v>
      </c>
      <c r="R36" s="73"/>
    </row>
    <row r="37" spans="2:18" ht="11.25" customHeight="1" x14ac:dyDescent="0.2">
      <c r="B37" s="106"/>
      <c r="C37" s="107"/>
      <c r="D37" s="36"/>
      <c r="E37" s="215">
        <f t="shared" si="0"/>
        <v>0</v>
      </c>
      <c r="G37" s="106" t="s">
        <v>320</v>
      </c>
      <c r="H37" s="107">
        <v>26</v>
      </c>
      <c r="I37" s="111"/>
      <c r="J37" s="215">
        <f t="shared" si="1"/>
        <v>26</v>
      </c>
      <c r="L37" s="26" t="str">
        <f>IF(OR('SEPTEMBRE - SUIVI ENVELOPPES'!J32="",'SEPTEMBRE - SUIVI ENVELOPPES'!J32="(vide)",'SEPTEMBRE - SUIVI ENVELOPPES'!J32="Total général",'SEPTEMBRE - SUIVI ENVELOPPES'!J32="Grand total"),"",(IF(OR('SEPTEMBRE - SUIVI ENVELOPPES'!J32&lt;&gt;"",'SEPTEMBRE - SUIVI ENVELOPPES'!J32&lt;&gt;"(vide)",'SEPTEMBRE - SUIVI ENVELOPPES'!J32&lt;&gt;"Total général",'SEPTEMBRE - SUIVI ENVELOPPES'!J32&lt;&gt;"Grand total"),'SEPTEMBRE - SUIVI ENVELOPPES'!J32,"")))</f>
        <v/>
      </c>
      <c r="M37" s="120" t="str">
        <f>IF(L37="","",'SEPTEMBRE - SUIVI ENVELOPPES'!K32)</f>
        <v/>
      </c>
      <c r="N37" s="110"/>
      <c r="O37" s="72"/>
      <c r="P37" s="52" t="str">
        <f>'SEPTEMBRE - SUIVI ENVELOPPES'!T17</f>
        <v>Retrait</v>
      </c>
      <c r="Q37" s="53">
        <f>'SEPTEMBRE - SUIVI ENVELOPPES'!U17</f>
        <v>300</v>
      </c>
      <c r="R37" s="73"/>
    </row>
    <row r="38" spans="2:18" ht="11.25" customHeight="1" x14ac:dyDescent="0.2">
      <c r="B38" s="106"/>
      <c r="C38" s="107"/>
      <c r="D38" s="36"/>
      <c r="E38" s="215">
        <f t="shared" si="0"/>
        <v>0</v>
      </c>
      <c r="G38" s="106"/>
      <c r="H38" s="107"/>
      <c r="I38" s="111"/>
      <c r="J38" s="215">
        <f t="shared" si="1"/>
        <v>0</v>
      </c>
      <c r="L38" s="26" t="str">
        <f>IF(OR('SEPTEMBRE - SUIVI ENVELOPPES'!J33="",'SEPTEMBRE - SUIVI ENVELOPPES'!J33="(vide)",'SEPTEMBRE - SUIVI ENVELOPPES'!J33="Total général",'SEPTEMBRE - SUIVI ENVELOPPES'!J33="Grand total"),"",(IF(OR('SEPTEMBRE - SUIVI ENVELOPPES'!J33&lt;&gt;"",'SEPTEMBRE - SUIVI ENVELOPPES'!J33&lt;&gt;"(vide)",'SEPTEMBRE - SUIVI ENVELOPPES'!J33&lt;&gt;"Total général",'SEPTEMBRE - SUIVI ENVELOPPES'!J33&lt;&gt;"Grand total"),'SEPTEMBRE - SUIVI ENVELOPPES'!J33,"")))</f>
        <v/>
      </c>
      <c r="M38" s="120" t="str">
        <f>IF(L38="","",'SEPTEMBRE - SUIVI ENVELOPPES'!K33)</f>
        <v/>
      </c>
      <c r="N38" s="110"/>
      <c r="O38" s="72"/>
      <c r="P38" s="52" t="str">
        <f>'SEPTEMBRE - SUIVI ENVELOPPES'!T18</f>
        <v>Santé</v>
      </c>
      <c r="Q38" s="53">
        <f>'SEPTEMBRE - SUIVI ENVELOPPES'!U18</f>
        <v>200</v>
      </c>
      <c r="R38" s="73"/>
    </row>
    <row r="39" spans="2:18" ht="11.25" customHeight="1" x14ac:dyDescent="0.2">
      <c r="B39" s="106"/>
      <c r="C39" s="107"/>
      <c r="D39" s="36"/>
      <c r="E39" s="215">
        <f t="shared" si="0"/>
        <v>0</v>
      </c>
      <c r="G39" s="106"/>
      <c r="H39" s="107"/>
      <c r="I39" s="111"/>
      <c r="J39" s="215">
        <f t="shared" si="1"/>
        <v>0</v>
      </c>
      <c r="L39" s="26" t="str">
        <f>IF(OR('SEPTEMBRE - SUIVI ENVELOPPES'!J34="",'SEPTEMBRE - SUIVI ENVELOPPES'!J34="(vide)",'SEPTEMBRE - SUIVI ENVELOPPES'!J34="Total général",'SEPTEMBRE - SUIVI ENVELOPPES'!J34="Grand total"),"",(IF(OR('SEPTEMBRE - SUIVI ENVELOPPES'!J34&lt;&gt;"",'SEPTEMBRE - SUIVI ENVELOPPES'!J34&lt;&gt;"(vide)",'SEPTEMBRE - SUIVI ENVELOPPES'!J34&lt;&gt;"Total général",'SEPTEMBRE - SUIVI ENVELOPPES'!J34&lt;&gt;"Grand total"),'SEPTEMBRE - SUIVI ENVELOPPES'!J34,"")))</f>
        <v/>
      </c>
      <c r="M39" s="120" t="str">
        <f>IF(L39="","",'SEPTEMBRE - SUIVI ENVELOPPES'!K34)</f>
        <v/>
      </c>
      <c r="N39" s="110"/>
      <c r="O39" s="72"/>
      <c r="P39" s="52" t="str">
        <f>'SEPTEMBRE - SUIVI ENVELOPPES'!T19</f>
        <v>Beauté</v>
      </c>
      <c r="Q39" s="53">
        <f>'SEPTEMBRE - SUIVI ENVELOPPES'!U19</f>
        <v>150</v>
      </c>
      <c r="R39" s="73"/>
    </row>
    <row r="40" spans="2:18" ht="11.25" customHeight="1" x14ac:dyDescent="0.2">
      <c r="B40" s="106"/>
      <c r="C40" s="107"/>
      <c r="D40" s="36"/>
      <c r="E40" s="215">
        <f t="shared" si="0"/>
        <v>0</v>
      </c>
      <c r="G40" s="106"/>
      <c r="H40" s="107"/>
      <c r="I40" s="111"/>
      <c r="J40" s="215">
        <f t="shared" si="1"/>
        <v>0</v>
      </c>
      <c r="L40" s="26" t="str">
        <f>IF(OR('SEPTEMBRE - SUIVI ENVELOPPES'!J35="",'SEPTEMBRE - SUIVI ENVELOPPES'!J35="(vide)",'SEPTEMBRE - SUIVI ENVELOPPES'!J35="Total général",'SEPTEMBRE - SUIVI ENVELOPPES'!J35="Grand total"),"",(IF(OR('SEPTEMBRE - SUIVI ENVELOPPES'!J35&lt;&gt;"",'SEPTEMBRE - SUIVI ENVELOPPES'!J35&lt;&gt;"(vide)",'SEPTEMBRE - SUIVI ENVELOPPES'!J35&lt;&gt;"Total général",'SEPTEMBRE - SUIVI ENVELOPPES'!J35&lt;&gt;"Grand total"),'SEPTEMBRE - SUIVI ENVELOPPES'!J35,"")))</f>
        <v/>
      </c>
      <c r="M40" s="120" t="str">
        <f>IF(L40="","",'SEPTEMBRE - SUIVI ENVELOPPES'!K35)</f>
        <v/>
      </c>
      <c r="N40" s="110"/>
      <c r="O40" s="72"/>
      <c r="P40" s="52" t="str">
        <f>'SEPTEMBRE - SUIVI ENVELOPPES'!T20</f>
        <v>Fêtes</v>
      </c>
      <c r="Q40" s="53">
        <f>'SEPTEMBRE - SUIVI ENVELOPPES'!U20</f>
        <v>100</v>
      </c>
      <c r="R40" s="73"/>
    </row>
    <row r="41" spans="2:18" ht="11.25" customHeight="1" x14ac:dyDescent="0.2">
      <c r="B41" s="106"/>
      <c r="C41" s="107"/>
      <c r="D41" s="36"/>
      <c r="E41" s="215">
        <f t="shared" si="0"/>
        <v>0</v>
      </c>
      <c r="G41" s="106"/>
      <c r="H41" s="107"/>
      <c r="I41" s="111" t="b">
        <v>0</v>
      </c>
      <c r="J41" s="215">
        <f t="shared" si="1"/>
        <v>0</v>
      </c>
      <c r="L41" s="26" t="str">
        <f>IF(OR('SEPTEMBRE - SUIVI ENVELOPPES'!J36="",'SEPTEMBRE - SUIVI ENVELOPPES'!J36="(vide)",'SEPTEMBRE - SUIVI ENVELOPPES'!J36="Total général",'SEPTEMBRE - SUIVI ENVELOPPES'!J36="Grand total"),"",(IF(OR('SEPTEMBRE - SUIVI ENVELOPPES'!J36&lt;&gt;"",'SEPTEMBRE - SUIVI ENVELOPPES'!J36&lt;&gt;"(vide)",'SEPTEMBRE - SUIVI ENVELOPPES'!J36&lt;&gt;"Total général",'SEPTEMBRE - SUIVI ENVELOPPES'!J36&lt;&gt;"Grand total"),'SEPTEMBRE - SUIVI ENVELOPPES'!J36,"")))</f>
        <v/>
      </c>
      <c r="M41" s="120" t="str">
        <f>IF(L41="","",'SEPTEMBRE - SUIVI ENVELOPPES'!K36)</f>
        <v/>
      </c>
      <c r="N41" s="110"/>
      <c r="O41" s="72"/>
      <c r="P41" s="52" t="str">
        <f>'SEPTEMBRE - SUIVI ENVELOPPES'!T21</f>
        <v xml:space="preserve">Maison </v>
      </c>
      <c r="Q41" s="53">
        <f>'SEPTEMBRE - SUIVI ENVELOPPES'!U21</f>
        <v>200</v>
      </c>
      <c r="R41" s="73"/>
    </row>
    <row r="42" spans="2:18" ht="11.25" customHeight="1" x14ac:dyDescent="0.2">
      <c r="B42" s="209" t="s">
        <v>111</v>
      </c>
      <c r="C42" s="126">
        <f>SUM(C13:C41)</f>
        <v>6446.64</v>
      </c>
      <c r="G42" s="209" t="s">
        <v>110</v>
      </c>
      <c r="H42" s="126">
        <f>SUM(H13:H41)</f>
        <v>3424.9099999999994</v>
      </c>
      <c r="I42" s="111"/>
      <c r="J42" s="114"/>
      <c r="L42" s="26" t="str">
        <f>IF(OR('SEPTEMBRE - SUIVI ENVELOPPES'!J37="",'SEPTEMBRE - SUIVI ENVELOPPES'!J37="(vide)",'SEPTEMBRE - SUIVI ENVELOPPES'!J37="Total général",'SEPTEMBRE - SUIVI ENVELOPPES'!J37="Grand total"),"",(IF(OR('SEPTEMBRE - SUIVI ENVELOPPES'!J37&lt;&gt;"",'SEPTEMBRE - SUIVI ENVELOPPES'!J37&lt;&gt;"(vide)",'SEPTEMBRE - SUIVI ENVELOPPES'!J37&lt;&gt;"Total général",'SEPTEMBRE - SUIVI ENVELOPPES'!J37&lt;&gt;"Grand total"),'SEPTEMBRE - SUIVI ENVELOPPES'!J37,"")))</f>
        <v/>
      </c>
      <c r="M42" s="120" t="str">
        <f>IF(L42="","",'SEPTEMBRE - SUIVI ENVELOPPES'!K37)</f>
        <v/>
      </c>
      <c r="N42" s="110"/>
      <c r="O42" s="72"/>
      <c r="P42" s="52" t="str">
        <f>'SEPTEMBRE - SUIVI ENVELOPPES'!T22</f>
        <v>Sorties</v>
      </c>
      <c r="Q42" s="53">
        <f>'SEPTEMBRE - SUIVI ENVELOPPES'!U22</f>
        <v>150</v>
      </c>
      <c r="R42" s="73"/>
    </row>
    <row r="43" spans="2:18" ht="11.25" customHeight="1" x14ac:dyDescent="0.2">
      <c r="B43" s="311" t="s">
        <v>150</v>
      </c>
      <c r="C43" s="311"/>
      <c r="G43" s="312" t="s">
        <v>151</v>
      </c>
      <c r="H43" s="312"/>
      <c r="I43" s="115"/>
      <c r="L43" s="121" t="s">
        <v>10</v>
      </c>
      <c r="M43" s="122">
        <f>SUM(M13:M42)</f>
        <v>0</v>
      </c>
      <c r="N43" s="116"/>
      <c r="O43" s="72"/>
      <c r="P43" s="52" t="str">
        <f>'SEPTEMBRE - SUIVI ENVELOPPES'!T23</f>
        <v>Sport</v>
      </c>
      <c r="Q43" s="53">
        <f>'SEPTEMBRE - SUIVI ENVELOPPES'!U23</f>
        <v>150</v>
      </c>
      <c r="R43" s="73"/>
    </row>
    <row r="44" spans="2:18" ht="11.25" customHeight="1" x14ac:dyDescent="0.2">
      <c r="B44" s="207" t="str">
        <f>IF('SYNTHESE ANNUELLE'!Z9="","",'SYNTHESE ANNUELLE'!Z9)</f>
        <v/>
      </c>
      <c r="C44" s="208">
        <f>IF('SYNTHESE ANNUELLE'!AA9="",0,'SYNTHESE ANNUELLE'!AA9)</f>
        <v>0</v>
      </c>
      <c r="D44" s="36" t="b">
        <v>0</v>
      </c>
      <c r="E44" s="215">
        <f>IF(D44=FALSE,C44,0)</f>
        <v>0</v>
      </c>
      <c r="G44" s="207" t="str">
        <f>IF('SYNTHESE ANNUELLE'!Z14="","",'SYNTHESE ANNUELLE'!Z14)</f>
        <v>Klassly annuel</v>
      </c>
      <c r="H44" s="208">
        <f>IF('SYNTHESE ANNUELLE'!AA14="",0,'SYNTHESE ANNUELLE'!AA14)</f>
        <v>49.9</v>
      </c>
      <c r="I44" s="36" t="b">
        <v>0</v>
      </c>
      <c r="J44" s="215">
        <f t="shared" ref="J44:J49" si="2">IF(I44=FALSE,H44,0)</f>
        <v>49.9</v>
      </c>
      <c r="N44" s="57"/>
      <c r="O44" s="72"/>
      <c r="P44" s="52" t="str">
        <f>'SEPTEMBRE - SUIVI ENVELOPPES'!T24</f>
        <v>Vêtements</v>
      </c>
      <c r="Q44" s="53">
        <f>'SEPTEMBRE - SUIVI ENVELOPPES'!U24</f>
        <v>0</v>
      </c>
      <c r="R44" s="73"/>
    </row>
    <row r="45" spans="2:18" ht="11.25" customHeight="1" x14ac:dyDescent="0.2">
      <c r="B45" s="207" t="str">
        <f>IF('SYNTHESE ANNUELLE'!Z10="","",'SYNTHESE ANNUELLE'!Z10)</f>
        <v/>
      </c>
      <c r="C45" s="208">
        <f>IF('SYNTHESE ANNUELLE'!AA10="",0,'SYNTHESE ANNUELLE'!AA10)</f>
        <v>0</v>
      </c>
      <c r="D45" s="36" t="b">
        <v>0</v>
      </c>
      <c r="E45" s="215">
        <f t="shared" ref="E45" si="3">IF(D45=FALSE,C45,0)</f>
        <v>0</v>
      </c>
      <c r="G45" s="207" t="str">
        <f>IF('SYNTHESE ANNUELLE'!Z15="","",'SYNTHESE ANNUELLE'!Z15)</f>
        <v/>
      </c>
      <c r="H45" s="208">
        <f>IF('SYNTHESE ANNUELLE'!AA15="",0,'SYNTHESE ANNUELLE'!AA15)</f>
        <v>0</v>
      </c>
      <c r="I45" s="36" t="b">
        <v>0</v>
      </c>
      <c r="J45" s="215">
        <f t="shared" si="2"/>
        <v>0</v>
      </c>
      <c r="N45" s="57"/>
      <c r="O45" s="72"/>
      <c r="P45" s="54" t="str">
        <f>'SEPTEMBRE - SUIVI ENVELOPPES'!T25</f>
        <v>Vacances</v>
      </c>
      <c r="Q45" s="55">
        <f>'SEPTEMBRE - SUIVI ENVELOPPES'!U25</f>
        <v>0</v>
      </c>
      <c r="R45" s="73"/>
    </row>
    <row r="46" spans="2:18" ht="11.25" customHeight="1" x14ac:dyDescent="0.2">
      <c r="B46" s="207" t="str">
        <f>IF('SYNTHESE ANNUELLE'!Z11="","",'SYNTHESE ANNUELLE'!Z11)</f>
        <v/>
      </c>
      <c r="C46" s="208">
        <f>IF('SYNTHESE ANNUELLE'!AA11="",0,'SYNTHESE ANNUELLE'!AA11)</f>
        <v>0</v>
      </c>
      <c r="D46" s="36" t="b">
        <v>0</v>
      </c>
      <c r="E46" s="215">
        <f>IF(D46=FALSE,C46,0)</f>
        <v>0</v>
      </c>
      <c r="G46" s="207" t="str">
        <f>IF('SYNTHESE ANNUELLE'!Z16="","",'SYNTHESE ANNUELLE'!Z16)</f>
        <v/>
      </c>
      <c r="H46" s="208">
        <f>IF('SYNTHESE ANNUELLE'!AA16="",0,'SYNTHESE ANNUELLE'!AA16)</f>
        <v>0</v>
      </c>
      <c r="I46" s="162" t="b">
        <v>0</v>
      </c>
      <c r="J46" s="215">
        <f t="shared" si="2"/>
        <v>0</v>
      </c>
      <c r="N46" s="57"/>
      <c r="O46" s="117"/>
      <c r="P46" s="118"/>
      <c r="Q46" s="118"/>
      <c r="R46" s="119"/>
    </row>
    <row r="47" spans="2:18" ht="11.25" customHeight="1" x14ac:dyDescent="0.2">
      <c r="B47" s="209" t="s">
        <v>112</v>
      </c>
      <c r="C47" s="126">
        <f>SUM(C44:C46)</f>
        <v>0</v>
      </c>
      <c r="G47" s="207" t="str">
        <f>IF('SYNTHESE ANNUELLE'!Z17="","",'SYNTHESE ANNUELLE'!Z17)</f>
        <v/>
      </c>
      <c r="H47" s="208">
        <f>IF('SYNTHESE ANNUELLE'!AA17="",0,'SYNTHESE ANNUELLE'!AA17)</f>
        <v>0</v>
      </c>
      <c r="I47" s="36" t="b">
        <v>0</v>
      </c>
      <c r="J47" s="215">
        <f t="shared" si="2"/>
        <v>0</v>
      </c>
    </row>
    <row r="48" spans="2:18" ht="11.25" customHeight="1" x14ac:dyDescent="0.2">
      <c r="B48" s="212" t="s">
        <v>109</v>
      </c>
      <c r="C48" s="213">
        <f>C42+C47</f>
        <v>6446.64</v>
      </c>
      <c r="G48" s="207" t="str">
        <f>IF('SYNTHESE ANNUELLE'!Z18="","",'SYNTHESE ANNUELLE'!Z18)</f>
        <v/>
      </c>
      <c r="H48" s="208">
        <f>IF('SYNTHESE ANNUELLE'!AA18="",0,'SYNTHESE ANNUELLE'!AA18)</f>
        <v>0</v>
      </c>
      <c r="I48" s="163" t="b">
        <v>0</v>
      </c>
      <c r="J48" s="215">
        <f t="shared" si="2"/>
        <v>0</v>
      </c>
    </row>
    <row r="49" spans="2:10" ht="11.25" customHeight="1" x14ac:dyDescent="0.2">
      <c r="B49" s="214" t="s">
        <v>9</v>
      </c>
      <c r="C49" s="161">
        <f>SUM(E13:E46)</f>
        <v>6446.64</v>
      </c>
      <c r="G49" s="207" t="str">
        <f>IF('SYNTHESE ANNUELLE'!Z19="","",'SYNTHESE ANNUELLE'!Z19)</f>
        <v/>
      </c>
      <c r="H49" s="208">
        <f>IF('SYNTHESE ANNUELLE'!AA19="",0,'SYNTHESE ANNUELLE'!AA19)</f>
        <v>0</v>
      </c>
      <c r="I49" s="36" t="b">
        <v>0</v>
      </c>
      <c r="J49" s="215">
        <f t="shared" si="2"/>
        <v>0</v>
      </c>
    </row>
    <row r="50" spans="2:10" ht="11.25" customHeight="1" x14ac:dyDescent="0.2">
      <c r="G50" s="209" t="s">
        <v>113</v>
      </c>
      <c r="H50" s="160">
        <f>SUM(H44:H49)</f>
        <v>49.9</v>
      </c>
    </row>
    <row r="51" spans="2:10" x14ac:dyDescent="0.2">
      <c r="G51" s="210" t="s">
        <v>114</v>
      </c>
      <c r="H51" s="211">
        <f>H42+H50</f>
        <v>3474.8099999999995</v>
      </c>
      <c r="I51" s="42"/>
    </row>
    <row r="52" spans="2:10" x14ac:dyDescent="0.2">
      <c r="G52" s="210" t="s">
        <v>10</v>
      </c>
      <c r="H52" s="211">
        <f>SUM(J13:J49)</f>
        <v>3474.8099999999995</v>
      </c>
    </row>
    <row r="55" spans="2:10" x14ac:dyDescent="0.2">
      <c r="D55" s="36"/>
      <c r="E55" s="113"/>
    </row>
  </sheetData>
  <sheetProtection password="DC52" sheet="1" objects="1" scenarios="1" pivotTables="0"/>
  <mergeCells count="10">
    <mergeCell ref="P26:Q26"/>
    <mergeCell ref="B43:C43"/>
    <mergeCell ref="G43:H43"/>
    <mergeCell ref="P3:Q3"/>
    <mergeCell ref="B5:C5"/>
    <mergeCell ref="G5:H5"/>
    <mergeCell ref="P5:Q5"/>
    <mergeCell ref="B11:C11"/>
    <mergeCell ref="G11:H11"/>
    <mergeCell ref="L11:M11"/>
  </mergeCells>
  <conditionalFormatting sqref="Q8:Q9">
    <cfRule type="cellIs" dxfId="92" priority="14" operator="lessThan">
      <formula>0</formula>
    </cfRule>
  </conditionalFormatting>
  <conditionalFormatting sqref="Q32:Q45">
    <cfRule type="cellIs" dxfId="91" priority="13" operator="lessThan">
      <formula>0</formula>
    </cfRule>
  </conditionalFormatting>
  <conditionalFormatting sqref="H13">
    <cfRule type="expression" dxfId="90" priority="12">
      <formula>IF(J13=0,TRUE,FALSE)</formula>
    </cfRule>
  </conditionalFormatting>
  <conditionalFormatting sqref="H14:H41">
    <cfRule type="expression" dxfId="89" priority="11">
      <formula>IF(J14=0,TRUE,FALSE)</formula>
    </cfRule>
  </conditionalFormatting>
  <conditionalFormatting sqref="C13:C14">
    <cfRule type="expression" dxfId="88" priority="10">
      <formula>IF(E13=0,TRUE,FALSE)</formula>
    </cfRule>
  </conditionalFormatting>
  <conditionalFormatting sqref="G13">
    <cfRule type="expression" dxfId="87" priority="9">
      <formula>IF(J13=0,TRUE,FALSE)</formula>
    </cfRule>
  </conditionalFormatting>
  <conditionalFormatting sqref="G14:G41">
    <cfRule type="expression" dxfId="86" priority="8">
      <formula>IF(J14=0,TRUE,FALSE)</formula>
    </cfRule>
  </conditionalFormatting>
  <conditionalFormatting sqref="B13:B14">
    <cfRule type="expression" dxfId="85" priority="7">
      <formula>IF(E13=0,TRUE,FALSE)</formula>
    </cfRule>
  </conditionalFormatting>
  <conditionalFormatting sqref="C15:C41">
    <cfRule type="expression" dxfId="84" priority="6">
      <formula>IF(E15=0,TRUE,FALSE)</formula>
    </cfRule>
  </conditionalFormatting>
  <conditionalFormatting sqref="B15:B41">
    <cfRule type="expression" dxfId="83" priority="5">
      <formula>IF(E15=0,TRUE,FALSE)</formula>
    </cfRule>
  </conditionalFormatting>
  <conditionalFormatting sqref="C44:C46">
    <cfRule type="expression" dxfId="82" priority="4">
      <formula>IF(E44=0,TRUE,FALSE)</formula>
    </cfRule>
  </conditionalFormatting>
  <conditionalFormatting sqref="B44:B46">
    <cfRule type="expression" dxfId="81" priority="3">
      <formula>IF(E44=0,TRUE,FALSE)</formula>
    </cfRule>
  </conditionalFormatting>
  <conditionalFormatting sqref="H44:H49">
    <cfRule type="expression" dxfId="80" priority="2">
      <formula>IF(J44=0,TRUE,FALSE)</formula>
    </cfRule>
  </conditionalFormatting>
  <conditionalFormatting sqref="G44:G49">
    <cfRule type="expression" dxfId="79" priority="1">
      <formula>IF(J44=0,TRUE,FALSE)</formula>
    </cfRule>
  </conditionalFormatting>
  <hyperlinks>
    <hyperlink ref="B1" r:id="rId1" xr:uid="{00000000-0004-0000-12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5" name="Button 1">
              <controlPr defaultSize="0" print="0" autoFill="0" autoPict="0" macro="[0]!OuvrirFormSEPTEMBRE.Bouton62_Cliquer">
                <anchor moveWithCells="1" sizeWithCells="1">
                  <from>
                    <xdr:col>11</xdr:col>
                    <xdr:colOff>95250</xdr:colOff>
                    <xdr:row>5</xdr:row>
                    <xdr:rowOff>28575</xdr:rowOff>
                  </from>
                  <to>
                    <xdr:col>12</xdr:col>
                    <xdr:colOff>723900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6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104775</xdr:rowOff>
                  </from>
                  <to>
                    <xdr:col>5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7" name="Check Box 3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104775</xdr:rowOff>
                  </from>
                  <to>
                    <xdr:col>5</xdr:col>
                    <xdr:colOff>85725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8" name="Check Box 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104775</xdr:rowOff>
                  </from>
                  <to>
                    <xdr:col>5</xdr:col>
                    <xdr:colOff>85725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9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104775</xdr:rowOff>
                  </from>
                  <to>
                    <xdr:col>5</xdr:col>
                    <xdr:colOff>85725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10" name="Check Box 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104775</xdr:rowOff>
                  </from>
                  <to>
                    <xdr:col>5</xdr:col>
                    <xdr:colOff>85725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1" name="Check Box 7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104775</xdr:rowOff>
                  </from>
                  <to>
                    <xdr:col>5</xdr:col>
                    <xdr:colOff>85725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2" name="Check Box 8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104775</xdr:rowOff>
                  </from>
                  <to>
                    <xdr:col>5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3" name="Check Box 9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104775</xdr:rowOff>
                  </from>
                  <to>
                    <xdr:col>5</xdr:col>
                    <xdr:colOff>85725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4" name="Check Box 10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104775</xdr:rowOff>
                  </from>
                  <to>
                    <xdr:col>5</xdr:col>
                    <xdr:colOff>85725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5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104775</xdr:rowOff>
                  </from>
                  <to>
                    <xdr:col>5</xdr:col>
                    <xdr:colOff>85725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Check Box 12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104775</xdr:rowOff>
                  </from>
                  <to>
                    <xdr:col>5</xdr:col>
                    <xdr:colOff>85725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7" name="Check Box 13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104775</xdr:rowOff>
                  </from>
                  <to>
                    <xdr:col>5</xdr:col>
                    <xdr:colOff>85725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8" name="Check Box 14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104775</xdr:rowOff>
                  </from>
                  <to>
                    <xdr:col>5</xdr:col>
                    <xdr:colOff>85725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9" name="Check Box 15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104775</xdr:rowOff>
                  </from>
                  <to>
                    <xdr:col>5</xdr:col>
                    <xdr:colOff>85725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20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104775</xdr:rowOff>
                  </from>
                  <to>
                    <xdr:col>5</xdr:col>
                    <xdr:colOff>85725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21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104775</xdr:rowOff>
                  </from>
                  <to>
                    <xdr:col>5</xdr:col>
                    <xdr:colOff>85725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2" name="Check Box 18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104775</xdr:rowOff>
                  </from>
                  <to>
                    <xdr:col>5</xdr:col>
                    <xdr:colOff>85725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9" r:id="rId23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104775</xdr:rowOff>
                  </from>
                  <to>
                    <xdr:col>5</xdr:col>
                    <xdr:colOff>85725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0" r:id="rId24" name="Check Box 20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104775</xdr:rowOff>
                  </from>
                  <to>
                    <xdr:col>5</xdr:col>
                    <xdr:colOff>85725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1" r:id="rId25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104775</xdr:rowOff>
                  </from>
                  <to>
                    <xdr:col>5</xdr:col>
                    <xdr:colOff>85725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2" r:id="rId26" name="Check Box 22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104775</xdr:rowOff>
                  </from>
                  <to>
                    <xdr:col>5</xdr:col>
                    <xdr:colOff>85725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3" r:id="rId27" name="Check Box 23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104775</xdr:rowOff>
                  </from>
                  <to>
                    <xdr:col>5</xdr:col>
                    <xdr:colOff>85725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4" r:id="rId28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104775</xdr:rowOff>
                  </from>
                  <to>
                    <xdr:col>5</xdr:col>
                    <xdr:colOff>85725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5" r:id="rId29" name="Check Box 25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104775</xdr:rowOff>
                  </from>
                  <to>
                    <xdr:col>5</xdr:col>
                    <xdr:colOff>85725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6" r:id="rId30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104775</xdr:rowOff>
                  </from>
                  <to>
                    <xdr:col>5</xdr:col>
                    <xdr:colOff>85725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7" r:id="rId31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104775</xdr:rowOff>
                  </from>
                  <to>
                    <xdr:col>5</xdr:col>
                    <xdr:colOff>85725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8" r:id="rId32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104775</xdr:rowOff>
                  </from>
                  <to>
                    <xdr:col>5</xdr:col>
                    <xdr:colOff>85725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9" r:id="rId33" name="Check Box 29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104775</xdr:rowOff>
                  </from>
                  <to>
                    <xdr:col>5</xdr:col>
                    <xdr:colOff>85725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0" r:id="rId34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104775</xdr:rowOff>
                  </from>
                  <to>
                    <xdr:col>5</xdr:col>
                    <xdr:colOff>85725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1" r:id="rId35" name="Check Box 31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114300</xdr:rowOff>
                  </from>
                  <to>
                    <xdr:col>10</xdr:col>
                    <xdr:colOff>85725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2" r:id="rId36" name="Check Box 32">
              <controlPr defaultSize="0" autoFill="0" autoLine="0" autoPict="0">
                <anchor moveWithCells="1"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10</xdr:col>
                    <xdr:colOff>85725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3" r:id="rId37" name="Check Box 33">
              <controlPr defaultSize="0" autoFill="0" autoLine="0" autoPict="0">
                <anchor moveWithCells="1">
                  <from>
                    <xdr:col>8</xdr:col>
                    <xdr:colOff>0</xdr:colOff>
                    <xdr:row>13</xdr:row>
                    <xdr:rowOff>114300</xdr:rowOff>
                  </from>
                  <to>
                    <xdr:col>10</xdr:col>
                    <xdr:colOff>85725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4" r:id="rId38" name="Check Box 34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114300</xdr:rowOff>
                  </from>
                  <to>
                    <xdr:col>10</xdr:col>
                    <xdr:colOff>85725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5" r:id="rId39" name="Check Box 35">
              <controlPr defaultSize="0" autoFill="0" autoLine="0" autoPict="0">
                <anchor moveWithCells="1">
                  <from>
                    <xdr:col>8</xdr:col>
                    <xdr:colOff>0</xdr:colOff>
                    <xdr:row>15</xdr:row>
                    <xdr:rowOff>114300</xdr:rowOff>
                  </from>
                  <to>
                    <xdr:col>10</xdr:col>
                    <xdr:colOff>85725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6" r:id="rId40" name="Check Box 36">
              <controlPr defaultSize="0" autoFill="0" autoLine="0" autoPict="0">
                <anchor moveWithCells="1">
                  <from>
                    <xdr:col>8</xdr:col>
                    <xdr:colOff>0</xdr:colOff>
                    <xdr:row>16</xdr:row>
                    <xdr:rowOff>114300</xdr:rowOff>
                  </from>
                  <to>
                    <xdr:col>10</xdr:col>
                    <xdr:colOff>85725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7" r:id="rId41" name="Check Box 37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114300</xdr:rowOff>
                  </from>
                  <to>
                    <xdr:col>10</xdr:col>
                    <xdr:colOff>85725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8" r:id="rId42" name="Check Box 38">
              <controlPr defaultSize="0" autoFill="0" autoLine="0" autoPict="0">
                <anchor moveWithCells="1">
                  <from>
                    <xdr:col>8</xdr:col>
                    <xdr:colOff>0</xdr:colOff>
                    <xdr:row>18</xdr:row>
                    <xdr:rowOff>114300</xdr:rowOff>
                  </from>
                  <to>
                    <xdr:col>10</xdr:col>
                    <xdr:colOff>85725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9" r:id="rId43" name="Check Box 39">
              <controlPr defaultSize="0" autoFill="0" autoLine="0" autoPict="0">
                <anchor moveWithCells="1">
                  <from>
                    <xdr:col>8</xdr:col>
                    <xdr:colOff>0</xdr:colOff>
                    <xdr:row>19</xdr:row>
                    <xdr:rowOff>114300</xdr:rowOff>
                  </from>
                  <to>
                    <xdr:col>10</xdr:col>
                    <xdr:colOff>85725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0" r:id="rId44" name="Check Box 40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114300</xdr:rowOff>
                  </from>
                  <to>
                    <xdr:col>10</xdr:col>
                    <xdr:colOff>85725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1" r:id="rId45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21</xdr:row>
                    <xdr:rowOff>114300</xdr:rowOff>
                  </from>
                  <to>
                    <xdr:col>10</xdr:col>
                    <xdr:colOff>85725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2" r:id="rId46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114300</xdr:rowOff>
                  </from>
                  <to>
                    <xdr:col>10</xdr:col>
                    <xdr:colOff>85725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3" r:id="rId47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23</xdr:row>
                    <xdr:rowOff>114300</xdr:rowOff>
                  </from>
                  <to>
                    <xdr:col>10</xdr:col>
                    <xdr:colOff>85725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4" r:id="rId48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24</xdr:row>
                    <xdr:rowOff>114300</xdr:rowOff>
                  </from>
                  <to>
                    <xdr:col>10</xdr:col>
                    <xdr:colOff>85725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5" r:id="rId49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25</xdr:row>
                    <xdr:rowOff>114300</xdr:rowOff>
                  </from>
                  <to>
                    <xdr:col>10</xdr:col>
                    <xdr:colOff>85725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6" r:id="rId50" name="Check Box 46">
              <controlPr defaultSize="0" autoFill="0" autoLine="0" autoPict="0">
                <anchor moveWithCells="1">
                  <from>
                    <xdr:col>8</xdr:col>
                    <xdr:colOff>0</xdr:colOff>
                    <xdr:row>26</xdr:row>
                    <xdr:rowOff>114300</xdr:rowOff>
                  </from>
                  <to>
                    <xdr:col>10</xdr:col>
                    <xdr:colOff>85725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7" r:id="rId51" name="Check Box 47">
              <controlPr defaultSize="0" autoFill="0" autoLine="0" autoPict="0">
                <anchor moveWithCells="1">
                  <from>
                    <xdr:col>8</xdr:col>
                    <xdr:colOff>0</xdr:colOff>
                    <xdr:row>27</xdr:row>
                    <xdr:rowOff>114300</xdr:rowOff>
                  </from>
                  <to>
                    <xdr:col>10</xdr:col>
                    <xdr:colOff>85725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8" r:id="rId52" name="Check Box 48">
              <controlPr defaultSize="0" autoFill="0" autoLine="0" autoPict="0">
                <anchor moveWithCells="1">
                  <from>
                    <xdr:col>8</xdr:col>
                    <xdr:colOff>0</xdr:colOff>
                    <xdr:row>28</xdr:row>
                    <xdr:rowOff>114300</xdr:rowOff>
                  </from>
                  <to>
                    <xdr:col>10</xdr:col>
                    <xdr:colOff>85725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9" r:id="rId53" name="Check Box 49">
              <controlPr defaultSize="0" autoFill="0" autoLine="0" autoPict="0">
                <anchor moveWithCells="1">
                  <from>
                    <xdr:col>8</xdr:col>
                    <xdr:colOff>0</xdr:colOff>
                    <xdr:row>29</xdr:row>
                    <xdr:rowOff>114300</xdr:rowOff>
                  </from>
                  <to>
                    <xdr:col>10</xdr:col>
                    <xdr:colOff>85725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0" r:id="rId54" name="Check Box 50">
              <controlPr defaultSize="0" autoFill="0" autoLine="0" autoPict="0">
                <anchor moveWithCells="1">
                  <from>
                    <xdr:col>8</xdr:col>
                    <xdr:colOff>0</xdr:colOff>
                    <xdr:row>30</xdr:row>
                    <xdr:rowOff>114300</xdr:rowOff>
                  </from>
                  <to>
                    <xdr:col>10</xdr:col>
                    <xdr:colOff>85725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1" r:id="rId55" name="Check Box 5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114300</xdr:rowOff>
                  </from>
                  <to>
                    <xdr:col>10</xdr:col>
                    <xdr:colOff>85725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2" r:id="rId56" name="Check Box 5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114300</xdr:rowOff>
                  </from>
                  <to>
                    <xdr:col>10</xdr:col>
                    <xdr:colOff>85725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3" r:id="rId57" name="Check Box 5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114300</xdr:rowOff>
                  </from>
                  <to>
                    <xdr:col>10</xdr:col>
                    <xdr:colOff>85725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4" r:id="rId58" name="Check Box 54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114300</xdr:rowOff>
                  </from>
                  <to>
                    <xdr:col>10</xdr:col>
                    <xdr:colOff>85725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5" r:id="rId59" name="Check Box 55">
              <controlPr defaultSize="0" autoFill="0" autoLine="0" autoPict="0">
                <anchor moveWithCells="1">
                  <from>
                    <xdr:col>8</xdr:col>
                    <xdr:colOff>0</xdr:colOff>
                    <xdr:row>35</xdr:row>
                    <xdr:rowOff>114300</xdr:rowOff>
                  </from>
                  <to>
                    <xdr:col>10</xdr:col>
                    <xdr:colOff>85725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6" r:id="rId60" name="Check Box 56">
              <controlPr defaultSize="0" autoFill="0" autoLine="0" autoPict="0">
                <anchor moveWithCells="1">
                  <from>
                    <xdr:col>8</xdr:col>
                    <xdr:colOff>0</xdr:colOff>
                    <xdr:row>36</xdr:row>
                    <xdr:rowOff>114300</xdr:rowOff>
                  </from>
                  <to>
                    <xdr:col>10</xdr:col>
                    <xdr:colOff>85725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7" r:id="rId61" name="Check Box 57">
              <controlPr defaultSize="0" autoFill="0" autoLine="0" autoPict="0">
                <anchor moveWithCells="1">
                  <from>
                    <xdr:col>8</xdr:col>
                    <xdr:colOff>0</xdr:colOff>
                    <xdr:row>37</xdr:row>
                    <xdr:rowOff>114300</xdr:rowOff>
                  </from>
                  <to>
                    <xdr:col>10</xdr:col>
                    <xdr:colOff>85725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8" r:id="rId62" name="Check Box 58">
              <controlPr defaultSize="0" autoFill="0" autoLine="0" autoPict="0">
                <anchor moveWithCells="1">
                  <from>
                    <xdr:col>8</xdr:col>
                    <xdr:colOff>0</xdr:colOff>
                    <xdr:row>38</xdr:row>
                    <xdr:rowOff>114300</xdr:rowOff>
                  </from>
                  <to>
                    <xdr:col>10</xdr:col>
                    <xdr:colOff>85725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9" r:id="rId63" name="Check Box 59">
              <controlPr defaultSize="0" autoFill="0" autoLine="0" autoPict="0">
                <anchor moveWithCells="1">
                  <from>
                    <xdr:col>8</xdr:col>
                    <xdr:colOff>0</xdr:colOff>
                    <xdr:row>39</xdr:row>
                    <xdr:rowOff>114300</xdr:rowOff>
                  </from>
                  <to>
                    <xdr:col>10</xdr:col>
                    <xdr:colOff>85725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0" r:id="rId64" name="Check Box 60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104775</xdr:rowOff>
                  </from>
                  <to>
                    <xdr:col>5</xdr:col>
                    <xdr:colOff>85725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1" r:id="rId65" name="Check Box 61">
              <controlPr defaultSize="0" autoFill="0" autoLine="0" autoPict="0">
                <anchor moveWithCells="1">
                  <from>
                    <xdr:col>3</xdr:col>
                    <xdr:colOff>0</xdr:colOff>
                    <xdr:row>43</xdr:row>
                    <xdr:rowOff>104775</xdr:rowOff>
                  </from>
                  <to>
                    <xdr:col>5</xdr:col>
                    <xdr:colOff>85725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2" r:id="rId66" name="Check Box 62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3" r:id="rId67" name="Check Box 63">
              <controlPr defaultSize="0" autoFill="0" autoLine="0" autoPict="0">
                <anchor moveWithCells="1">
                  <from>
                    <xdr:col>8</xdr:col>
                    <xdr:colOff>0</xdr:colOff>
                    <xdr:row>42</xdr:row>
                    <xdr:rowOff>114300</xdr:rowOff>
                  </from>
                  <to>
                    <xdr:col>10</xdr:col>
                    <xdr:colOff>85725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4" r:id="rId68" name="Check Box 64">
              <controlPr defaultSize="0" autoFill="0" autoLine="0" autoPict="0">
                <anchor moveWithCells="1">
                  <from>
                    <xdr:col>8</xdr:col>
                    <xdr:colOff>0</xdr:colOff>
                    <xdr:row>43</xdr:row>
                    <xdr:rowOff>114300</xdr:rowOff>
                  </from>
                  <to>
                    <xdr:col>10</xdr:col>
                    <xdr:colOff>85725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5" r:id="rId69" name="Check Box 65">
              <controlPr defaultSize="0" autoFill="0" autoLine="0" autoPict="0">
                <anchor moveWithCells="1">
                  <from>
                    <xdr:col>8</xdr:col>
                    <xdr:colOff>0</xdr:colOff>
                    <xdr:row>44</xdr:row>
                    <xdr:rowOff>114300</xdr:rowOff>
                  </from>
                  <to>
                    <xdr:col>10</xdr:col>
                    <xdr:colOff>85725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6" r:id="rId70" name="Check Box 66">
              <controlPr defaultSize="0" autoFill="0" autoLine="0" autoPict="0">
                <anchor moveWithCells="1">
                  <from>
                    <xdr:col>8</xdr:col>
                    <xdr:colOff>0</xdr:colOff>
                    <xdr:row>45</xdr:row>
                    <xdr:rowOff>114300</xdr:rowOff>
                  </from>
                  <to>
                    <xdr:col>10</xdr:col>
                    <xdr:colOff>85725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7" r:id="rId71" name="Check Box 67">
              <controlPr defaultSize="0" autoFill="0" autoLine="0" autoPict="0">
                <anchor moveWithCells="1">
                  <from>
                    <xdr:col>8</xdr:col>
                    <xdr:colOff>0</xdr:colOff>
                    <xdr:row>46</xdr:row>
                    <xdr:rowOff>114300</xdr:rowOff>
                  </from>
                  <to>
                    <xdr:col>10</xdr:col>
                    <xdr:colOff>85725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8" r:id="rId72" name="Check Box 68">
              <controlPr defaultSize="0" autoFill="0" autoLine="0" autoPict="0">
                <anchor moveWithCells="1">
                  <from>
                    <xdr:col>8</xdr:col>
                    <xdr:colOff>0</xdr:colOff>
                    <xdr:row>47</xdr:row>
                    <xdr:rowOff>114300</xdr:rowOff>
                  </from>
                  <to>
                    <xdr:col>10</xdr:col>
                    <xdr:colOff>85725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9" r:id="rId73" name="Check Box 69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4">
    <tabColor theme="6" tint="0.39997558519241921"/>
  </sheetPr>
  <dimension ref="B1:U130"/>
  <sheetViews>
    <sheetView showGridLines="0" zoomScale="90" zoomScaleNormal="90" workbookViewId="0">
      <pane ySplit="4" topLeftCell="A5" activePane="bottomLeft" state="frozen"/>
      <selection activeCell="V23" sqref="V23"/>
      <selection pane="bottomLeft" activeCell="D29" sqref="D29"/>
    </sheetView>
  </sheetViews>
  <sheetFormatPr baseColWidth="10" defaultColWidth="11.42578125" defaultRowHeight="15" customHeight="1" x14ac:dyDescent="0.2"/>
  <cols>
    <col min="1" max="1" width="5" style="11" customWidth="1"/>
    <col min="2" max="2" width="24.5703125" style="11" bestFit="1" customWidth="1"/>
    <col min="3" max="3" width="11.42578125" style="28"/>
    <col min="4" max="4" width="28.42578125" style="11" customWidth="1"/>
    <col min="5" max="5" width="17.85546875" style="14" customWidth="1"/>
    <col min="6" max="6" width="6.5703125" style="29" hidden="1" customWidth="1"/>
    <col min="7" max="7" width="16.140625" style="11" customWidth="1"/>
    <col min="8" max="8" width="3.85546875" style="11" customWidth="1"/>
    <col min="9" max="9" width="6.7109375" style="11" customWidth="1"/>
    <col min="10" max="10" width="21" style="11" hidden="1" customWidth="1"/>
    <col min="11" max="11" width="18.7109375" style="11" hidden="1" customWidth="1"/>
    <col min="12" max="12" width="15.85546875" style="11" hidden="1" customWidth="1"/>
    <col min="13" max="15" width="11.42578125" style="11" hidden="1" customWidth="1"/>
    <col min="16" max="16" width="16.140625" style="11" hidden="1" customWidth="1"/>
    <col min="17" max="17" width="47" style="11" customWidth="1"/>
    <col min="18" max="18" width="16.42578125" style="29" customWidth="1"/>
    <col min="19" max="19" width="16.85546875" style="11" customWidth="1"/>
    <col min="20" max="21" width="11.42578125" style="11" hidden="1" customWidth="1"/>
    <col min="22" max="23" width="11.42578125" style="11" customWidth="1"/>
    <col min="24" max="16384" width="11.42578125" style="11"/>
  </cols>
  <sheetData>
    <row r="1" spans="2:21" ht="15" customHeight="1" x14ac:dyDescent="0.2">
      <c r="B1" s="145"/>
      <c r="H1" s="146" t="s">
        <v>64</v>
      </c>
    </row>
    <row r="2" spans="2:21" ht="36" customHeight="1" x14ac:dyDescent="0.2">
      <c r="B2" s="313" t="s">
        <v>148</v>
      </c>
      <c r="C2" s="314"/>
      <c r="D2" s="314"/>
      <c r="E2" s="314"/>
      <c r="F2" s="314"/>
      <c r="G2" s="314"/>
      <c r="H2" s="315"/>
      <c r="Q2" s="313" t="s">
        <v>149</v>
      </c>
      <c r="R2" s="318"/>
    </row>
    <row r="3" spans="2:21" ht="12.75" x14ac:dyDescent="0.2"/>
    <row r="4" spans="2:21" ht="15" customHeight="1" x14ac:dyDescent="0.25">
      <c r="B4" s="132" t="s">
        <v>23</v>
      </c>
      <c r="C4" s="133" t="s">
        <v>29</v>
      </c>
      <c r="D4" s="132" t="s">
        <v>1</v>
      </c>
      <c r="E4" s="134" t="s">
        <v>16</v>
      </c>
      <c r="F4" s="140" t="s">
        <v>2</v>
      </c>
      <c r="G4" s="56" t="s">
        <v>35</v>
      </c>
      <c r="H4" s="56" t="s">
        <v>31</v>
      </c>
      <c r="I4" s="32"/>
      <c r="J4" s="30" t="s">
        <v>31</v>
      </c>
      <c r="K4" s="31" t="s">
        <v>33</v>
      </c>
    </row>
    <row r="5" spans="2:21" x14ac:dyDescent="0.25">
      <c r="B5" s="33"/>
      <c r="C5" s="34"/>
      <c r="D5" s="33"/>
      <c r="E5" s="35"/>
      <c r="F5" s="196" t="str">
        <f t="shared" ref="F5:F68" si="0">IF(E5="","",E5+0)</f>
        <v/>
      </c>
      <c r="G5" s="48" t="str">
        <f>F5</f>
        <v/>
      </c>
      <c r="H5" s="135" t="b">
        <v>0</v>
      </c>
      <c r="I5" s="36"/>
      <c r="J5" s="32"/>
      <c r="K5" s="32"/>
      <c r="L5"/>
    </row>
    <row r="6" spans="2:21" x14ac:dyDescent="0.25">
      <c r="B6" s="23"/>
      <c r="C6" s="37"/>
      <c r="D6" s="23"/>
      <c r="E6" s="38"/>
      <c r="F6" s="196" t="str">
        <f t="shared" si="0"/>
        <v/>
      </c>
      <c r="G6" s="49" t="str">
        <f t="shared" ref="G6:G43" si="1">IF(E6="","",G5+E6)</f>
        <v/>
      </c>
      <c r="H6" s="135" t="b">
        <v>0</v>
      </c>
      <c r="I6" s="36"/>
      <c r="J6" s="30" t="s">
        <v>32</v>
      </c>
      <c r="K6" s="31" t="s">
        <v>30</v>
      </c>
      <c r="L6"/>
    </row>
    <row r="7" spans="2:21" x14ac:dyDescent="0.25">
      <c r="B7" s="23"/>
      <c r="C7" s="37"/>
      <c r="D7" s="23"/>
      <c r="E7" s="38"/>
      <c r="F7" s="196" t="str">
        <f t="shared" si="0"/>
        <v/>
      </c>
      <c r="G7" s="49" t="str">
        <f t="shared" si="1"/>
        <v/>
      </c>
      <c r="H7" s="135" t="b">
        <v>0</v>
      </c>
      <c r="I7" s="36"/>
      <c r="J7" s="39" t="s">
        <v>26</v>
      </c>
      <c r="K7" s="342">
        <v>0</v>
      </c>
      <c r="L7"/>
    </row>
    <row r="8" spans="2:21" ht="15" customHeight="1" x14ac:dyDescent="0.25">
      <c r="B8" s="23"/>
      <c r="C8" s="37"/>
      <c r="D8" s="23"/>
      <c r="E8" s="38"/>
      <c r="F8" s="196" t="str">
        <f t="shared" si="0"/>
        <v/>
      </c>
      <c r="G8" s="49" t="str">
        <f t="shared" si="1"/>
        <v/>
      </c>
      <c r="H8" s="135" t="b">
        <v>0</v>
      </c>
      <c r="I8" s="36"/>
      <c r="J8" s="39" t="s">
        <v>27</v>
      </c>
      <c r="K8" s="342">
        <v>0</v>
      </c>
      <c r="L8"/>
      <c r="S8" s="31"/>
    </row>
    <row r="9" spans="2:21" ht="15" customHeight="1" x14ac:dyDescent="0.25">
      <c r="B9" s="23"/>
      <c r="C9" s="37"/>
      <c r="D9" s="23"/>
      <c r="E9" s="38"/>
      <c r="F9" s="196" t="str">
        <f t="shared" si="0"/>
        <v/>
      </c>
      <c r="G9" s="49" t="str">
        <f t="shared" si="1"/>
        <v/>
      </c>
      <c r="H9" s="135" t="b">
        <v>0</v>
      </c>
      <c r="I9" s="36"/>
      <c r="J9"/>
      <c r="K9"/>
      <c r="L9"/>
      <c r="N9" s="316" t="s">
        <v>24</v>
      </c>
      <c r="O9" s="317"/>
      <c r="Q9" s="316" t="s">
        <v>25</v>
      </c>
      <c r="R9" s="317"/>
      <c r="S9" s="31"/>
      <c r="T9" s="316" t="s">
        <v>17</v>
      </c>
      <c r="U9" s="317"/>
    </row>
    <row r="10" spans="2:21" ht="15" customHeight="1" x14ac:dyDescent="0.25">
      <c r="B10" s="23"/>
      <c r="C10" s="40"/>
      <c r="D10" s="23"/>
      <c r="E10" s="38"/>
      <c r="F10" s="196" t="str">
        <f t="shared" si="0"/>
        <v/>
      </c>
      <c r="G10" s="49" t="str">
        <f t="shared" si="1"/>
        <v/>
      </c>
      <c r="H10" s="135" t="b">
        <v>0</v>
      </c>
      <c r="I10" s="36"/>
      <c r="J10"/>
      <c r="K10"/>
      <c r="L10" s="31"/>
      <c r="S10" s="31"/>
    </row>
    <row r="11" spans="2:21" x14ac:dyDescent="0.25">
      <c r="B11" s="23"/>
      <c r="C11" s="40"/>
      <c r="D11" s="23"/>
      <c r="E11" s="38"/>
      <c r="F11" s="196" t="str">
        <f t="shared" si="0"/>
        <v/>
      </c>
      <c r="G11" s="49" t="str">
        <f t="shared" si="1"/>
        <v/>
      </c>
      <c r="H11" s="135" t="b">
        <v>0</v>
      </c>
      <c r="I11" s="36"/>
      <c r="J11"/>
      <c r="K11"/>
      <c r="L11" s="31"/>
      <c r="N11" s="216" t="str">
        <f>SEPTEMBRE!P10</f>
        <v>Enveloppe</v>
      </c>
      <c r="O11" s="217" t="str">
        <f>SEPTEMBRE!Q10</f>
        <v>Montant</v>
      </c>
      <c r="Q11" s="338" t="s">
        <v>51</v>
      </c>
      <c r="R11" s="338" t="s">
        <v>30</v>
      </c>
      <c r="S11" s="31"/>
      <c r="T11" s="216" t="str">
        <f>SEPTEMBRE!P10</f>
        <v>Enveloppe</v>
      </c>
      <c r="U11" s="41" t="s">
        <v>28</v>
      </c>
    </row>
    <row r="12" spans="2:21" x14ac:dyDescent="0.25">
      <c r="B12" s="23"/>
      <c r="C12" s="40"/>
      <c r="D12" s="23"/>
      <c r="E12" s="38"/>
      <c r="F12" s="196" t="str">
        <f t="shared" si="0"/>
        <v/>
      </c>
      <c r="G12" s="49" t="str">
        <f t="shared" si="1"/>
        <v/>
      </c>
      <c r="H12" s="135" t="b">
        <v>0</v>
      </c>
      <c r="I12" s="36"/>
      <c r="J12"/>
      <c r="K12"/>
      <c r="L12" s="31"/>
      <c r="N12" s="50" t="str">
        <f>SEPTEMBRE!P11</f>
        <v>Alimentation</v>
      </c>
      <c r="O12" s="51">
        <f>SEPTEMBRE!Q11</f>
        <v>800</v>
      </c>
      <c r="Q12" s="339" t="s">
        <v>26</v>
      </c>
      <c r="R12" s="340">
        <v>0</v>
      </c>
      <c r="S12" s="31"/>
      <c r="T12" s="50" t="str">
        <f>SEPTEMBRE!P11</f>
        <v>Alimentation</v>
      </c>
      <c r="U12" s="51">
        <f t="shared" ref="U12:U25" si="2">IF(COUNTIF($Q$10:$Q$130,T12)=0,O12,O12-VLOOKUP(N12,$Q$11:$R$130,2,0))</f>
        <v>800</v>
      </c>
    </row>
    <row r="13" spans="2:21" x14ac:dyDescent="0.25">
      <c r="B13" s="23"/>
      <c r="C13" s="40"/>
      <c r="D13" s="23"/>
      <c r="E13" s="38"/>
      <c r="F13" s="196" t="str">
        <f t="shared" si="0"/>
        <v/>
      </c>
      <c r="G13" s="49" t="str">
        <f t="shared" si="1"/>
        <v/>
      </c>
      <c r="H13" s="135" t="b">
        <v>0</v>
      </c>
      <c r="I13" s="36"/>
      <c r="J13"/>
      <c r="K13"/>
      <c r="L13" s="31"/>
      <c r="N13" s="52" t="str">
        <f>SEPTEMBRE!P12</f>
        <v>Garderie</v>
      </c>
      <c r="O13" s="53">
        <f>SEPTEMBRE!Q12</f>
        <v>60</v>
      </c>
      <c r="Q13" s="341" t="s">
        <v>26</v>
      </c>
      <c r="R13" s="340">
        <v>0</v>
      </c>
      <c r="S13" s="31"/>
      <c r="T13" s="52" t="str">
        <f>SEPTEMBRE!P12</f>
        <v>Garderie</v>
      </c>
      <c r="U13" s="51">
        <f t="shared" si="2"/>
        <v>60</v>
      </c>
    </row>
    <row r="14" spans="2:21" x14ac:dyDescent="0.25">
      <c r="B14" s="23"/>
      <c r="C14" s="40"/>
      <c r="D14" s="23"/>
      <c r="E14" s="38"/>
      <c r="F14" s="196" t="str">
        <f t="shared" si="0"/>
        <v/>
      </c>
      <c r="G14" s="49" t="str">
        <f t="shared" si="1"/>
        <v/>
      </c>
      <c r="H14" s="135" t="b">
        <v>0</v>
      </c>
      <c r="I14" s="36"/>
      <c r="J14"/>
      <c r="K14"/>
      <c r="L14" s="31"/>
      <c r="N14" s="52" t="str">
        <f>SEPTEMBRE!P13</f>
        <v>Cantine</v>
      </c>
      <c r="O14" s="53">
        <f>SEPTEMBRE!Q13</f>
        <v>180</v>
      </c>
      <c r="Q14" s="339" t="s">
        <v>27</v>
      </c>
      <c r="R14" s="340">
        <v>0</v>
      </c>
      <c r="S14" s="31"/>
      <c r="T14" s="52" t="str">
        <f>SEPTEMBRE!P13</f>
        <v>Cantine</v>
      </c>
      <c r="U14" s="51">
        <f t="shared" si="2"/>
        <v>180</v>
      </c>
    </row>
    <row r="15" spans="2:21" ht="15" customHeight="1" x14ac:dyDescent="0.25">
      <c r="B15" s="23"/>
      <c r="C15" s="40"/>
      <c r="D15" s="23"/>
      <c r="E15" s="38"/>
      <c r="F15" s="196" t="str">
        <f t="shared" si="0"/>
        <v/>
      </c>
      <c r="G15" s="49" t="str">
        <f t="shared" si="1"/>
        <v/>
      </c>
      <c r="H15" s="135" t="b">
        <v>0</v>
      </c>
      <c r="I15" s="36"/>
      <c r="J15"/>
      <c r="K15"/>
      <c r="L15" s="31"/>
      <c r="N15" s="52" t="str">
        <f>SEPTEMBRE!P14</f>
        <v>Centre aéré</v>
      </c>
      <c r="O15" s="53">
        <f>SEPTEMBRE!Q14</f>
        <v>230</v>
      </c>
      <c r="Q15"/>
      <c r="R15"/>
      <c r="S15" s="31"/>
      <c r="T15" s="52" t="str">
        <f>SEPTEMBRE!P14</f>
        <v>Centre aéré</v>
      </c>
      <c r="U15" s="51">
        <f t="shared" si="2"/>
        <v>230</v>
      </c>
    </row>
    <row r="16" spans="2:21" ht="15" customHeight="1" x14ac:dyDescent="0.25">
      <c r="B16" s="23"/>
      <c r="C16" s="40"/>
      <c r="D16" s="23"/>
      <c r="E16" s="38"/>
      <c r="F16" s="196" t="str">
        <f t="shared" si="0"/>
        <v/>
      </c>
      <c r="G16" s="49" t="str">
        <f t="shared" si="1"/>
        <v/>
      </c>
      <c r="H16" s="135" t="b">
        <v>0</v>
      </c>
      <c r="I16" s="36"/>
      <c r="J16"/>
      <c r="K16"/>
      <c r="L16" s="31"/>
      <c r="N16" s="52" t="str">
        <f>SEPTEMBRE!P15</f>
        <v>Voiture</v>
      </c>
      <c r="O16" s="53">
        <f>SEPTEMBRE!Q15</f>
        <v>100</v>
      </c>
      <c r="Q16"/>
      <c r="R16"/>
      <c r="S16" s="31"/>
      <c r="T16" s="52" t="str">
        <f>SEPTEMBRE!P15</f>
        <v>Voiture</v>
      </c>
      <c r="U16" s="51">
        <f t="shared" si="2"/>
        <v>100</v>
      </c>
    </row>
    <row r="17" spans="2:21" ht="15" customHeight="1" x14ac:dyDescent="0.25">
      <c r="B17" s="23"/>
      <c r="C17" s="40"/>
      <c r="D17" s="23"/>
      <c r="E17" s="38"/>
      <c r="F17" s="196" t="str">
        <f t="shared" si="0"/>
        <v/>
      </c>
      <c r="G17" s="49" t="str">
        <f t="shared" si="1"/>
        <v/>
      </c>
      <c r="H17" s="135" t="b">
        <v>0</v>
      </c>
      <c r="I17" s="36"/>
      <c r="J17"/>
      <c r="K17"/>
      <c r="L17" s="31"/>
      <c r="N17" s="52" t="str">
        <f>SEPTEMBRE!P16</f>
        <v>Retrait</v>
      </c>
      <c r="O17" s="53">
        <f>SEPTEMBRE!Q16</f>
        <v>300</v>
      </c>
      <c r="Q17"/>
      <c r="R17"/>
      <c r="S17" s="31"/>
      <c r="T17" s="52" t="str">
        <f>SEPTEMBRE!P16</f>
        <v>Retrait</v>
      </c>
      <c r="U17" s="51">
        <f t="shared" si="2"/>
        <v>300</v>
      </c>
    </row>
    <row r="18" spans="2:21" ht="15" customHeight="1" x14ac:dyDescent="0.25">
      <c r="B18" s="23"/>
      <c r="C18" s="40"/>
      <c r="D18" s="23"/>
      <c r="E18" s="38"/>
      <c r="F18" s="196" t="str">
        <f t="shared" si="0"/>
        <v/>
      </c>
      <c r="G18" s="49" t="str">
        <f t="shared" si="1"/>
        <v/>
      </c>
      <c r="H18" s="135" t="b">
        <v>0</v>
      </c>
      <c r="I18" s="36"/>
      <c r="J18"/>
      <c r="K18"/>
      <c r="L18" s="31"/>
      <c r="N18" s="52" t="str">
        <f>SEPTEMBRE!P17</f>
        <v>Santé</v>
      </c>
      <c r="O18" s="53">
        <f>SEPTEMBRE!Q17</f>
        <v>200</v>
      </c>
      <c r="Q18"/>
      <c r="R18"/>
      <c r="S18" s="31"/>
      <c r="T18" s="52" t="str">
        <f>SEPTEMBRE!P17</f>
        <v>Santé</v>
      </c>
      <c r="U18" s="51">
        <f t="shared" si="2"/>
        <v>200</v>
      </c>
    </row>
    <row r="19" spans="2:21" ht="15" customHeight="1" x14ac:dyDescent="0.25">
      <c r="B19" s="23"/>
      <c r="C19" s="40"/>
      <c r="D19" s="23"/>
      <c r="E19" s="38"/>
      <c r="F19" s="196" t="str">
        <f t="shared" si="0"/>
        <v/>
      </c>
      <c r="G19" s="49" t="str">
        <f t="shared" si="1"/>
        <v/>
      </c>
      <c r="H19" s="135" t="b">
        <v>0</v>
      </c>
      <c r="I19" s="36"/>
      <c r="J19" s="31"/>
      <c r="K19" s="31"/>
      <c r="L19" s="31"/>
      <c r="N19" s="52" t="str">
        <f>SEPTEMBRE!P18</f>
        <v>Beauté</v>
      </c>
      <c r="O19" s="53">
        <f>SEPTEMBRE!Q18</f>
        <v>150</v>
      </c>
      <c r="Q19"/>
      <c r="R19"/>
      <c r="S19" s="31"/>
      <c r="T19" s="52" t="str">
        <f>SEPTEMBRE!P18</f>
        <v>Beauté</v>
      </c>
      <c r="U19" s="51">
        <f t="shared" si="2"/>
        <v>150</v>
      </c>
    </row>
    <row r="20" spans="2:21" ht="15" customHeight="1" x14ac:dyDescent="0.25">
      <c r="B20" s="23"/>
      <c r="C20" s="40"/>
      <c r="D20" s="23"/>
      <c r="E20" s="38"/>
      <c r="F20" s="196" t="str">
        <f t="shared" si="0"/>
        <v/>
      </c>
      <c r="G20" s="49" t="str">
        <f t="shared" si="1"/>
        <v/>
      </c>
      <c r="H20" s="135" t="b">
        <v>0</v>
      </c>
      <c r="I20" s="36"/>
      <c r="J20" s="31"/>
      <c r="K20" s="31"/>
      <c r="L20" s="31"/>
      <c r="N20" s="52" t="str">
        <f>SEPTEMBRE!P19</f>
        <v>Fêtes</v>
      </c>
      <c r="O20" s="53">
        <f>SEPTEMBRE!Q19</f>
        <v>100</v>
      </c>
      <c r="Q20"/>
      <c r="R20"/>
      <c r="S20" s="31"/>
      <c r="T20" s="52" t="str">
        <f>SEPTEMBRE!P19</f>
        <v>Fêtes</v>
      </c>
      <c r="U20" s="51">
        <f t="shared" si="2"/>
        <v>100</v>
      </c>
    </row>
    <row r="21" spans="2:21" ht="15" customHeight="1" x14ac:dyDescent="0.25">
      <c r="B21" s="23"/>
      <c r="C21" s="40"/>
      <c r="D21" s="23"/>
      <c r="E21" s="38"/>
      <c r="F21" s="196" t="str">
        <f t="shared" si="0"/>
        <v/>
      </c>
      <c r="G21" s="49" t="str">
        <f t="shared" si="1"/>
        <v/>
      </c>
      <c r="H21" s="135" t="b">
        <v>0</v>
      </c>
      <c r="I21" s="36"/>
      <c r="J21" s="31"/>
      <c r="K21" s="31"/>
      <c r="L21" s="31"/>
      <c r="N21" s="52" t="str">
        <f>SEPTEMBRE!P20</f>
        <v xml:space="preserve">Maison </v>
      </c>
      <c r="O21" s="53">
        <f>SEPTEMBRE!Q20</f>
        <v>200</v>
      </c>
      <c r="Q21"/>
      <c r="R21"/>
      <c r="S21" s="31"/>
      <c r="T21" s="52" t="str">
        <f>SEPTEMBRE!P20</f>
        <v xml:space="preserve">Maison </v>
      </c>
      <c r="U21" s="51">
        <f t="shared" si="2"/>
        <v>200</v>
      </c>
    </row>
    <row r="22" spans="2:21" ht="15" customHeight="1" x14ac:dyDescent="0.25">
      <c r="B22" s="23"/>
      <c r="C22" s="40"/>
      <c r="D22" s="23"/>
      <c r="E22" s="38"/>
      <c r="F22" s="196" t="str">
        <f t="shared" si="0"/>
        <v/>
      </c>
      <c r="G22" s="49" t="str">
        <f t="shared" si="1"/>
        <v/>
      </c>
      <c r="H22" s="135" t="b">
        <v>0</v>
      </c>
      <c r="I22" s="36"/>
      <c r="J22" s="31"/>
      <c r="K22" s="31"/>
      <c r="L22" s="31"/>
      <c r="N22" s="52" t="str">
        <f>SEPTEMBRE!P21</f>
        <v>Sorties</v>
      </c>
      <c r="O22" s="53">
        <f>SEPTEMBRE!Q21</f>
        <v>150</v>
      </c>
      <c r="Q22"/>
      <c r="R22"/>
      <c r="S22" s="31"/>
      <c r="T22" s="52" t="str">
        <f>SEPTEMBRE!P21</f>
        <v>Sorties</v>
      </c>
      <c r="U22" s="51">
        <f t="shared" si="2"/>
        <v>150</v>
      </c>
    </row>
    <row r="23" spans="2:21" ht="15" customHeight="1" x14ac:dyDescent="0.25">
      <c r="B23" s="23"/>
      <c r="C23" s="40"/>
      <c r="D23" s="23"/>
      <c r="E23" s="38"/>
      <c r="F23" s="196" t="str">
        <f t="shared" si="0"/>
        <v/>
      </c>
      <c r="G23" s="49" t="str">
        <f t="shared" si="1"/>
        <v/>
      </c>
      <c r="H23" s="135" t="b">
        <v>0</v>
      </c>
      <c r="I23" s="36"/>
      <c r="J23" s="31"/>
      <c r="K23" s="31"/>
      <c r="L23" s="31"/>
      <c r="N23" s="52" t="str">
        <f>SEPTEMBRE!P22</f>
        <v>Sport</v>
      </c>
      <c r="O23" s="53">
        <f>SEPTEMBRE!Q22</f>
        <v>150</v>
      </c>
      <c r="Q23"/>
      <c r="R23"/>
      <c r="S23" s="31"/>
      <c r="T23" s="52" t="str">
        <f>SEPTEMBRE!P22</f>
        <v>Sport</v>
      </c>
      <c r="U23" s="51">
        <f t="shared" si="2"/>
        <v>150</v>
      </c>
    </row>
    <row r="24" spans="2:21" ht="15" customHeight="1" x14ac:dyDescent="0.25">
      <c r="B24" s="23"/>
      <c r="C24" s="40"/>
      <c r="D24" s="23"/>
      <c r="E24" s="38"/>
      <c r="F24" s="196" t="str">
        <f t="shared" si="0"/>
        <v/>
      </c>
      <c r="G24" s="49" t="str">
        <f t="shared" si="1"/>
        <v/>
      </c>
      <c r="H24" s="135" t="b">
        <v>0</v>
      </c>
      <c r="I24" s="36"/>
      <c r="J24" s="31"/>
      <c r="K24" s="31"/>
      <c r="L24" s="31"/>
      <c r="N24" s="52" t="str">
        <f>SEPTEMBRE!P23</f>
        <v>Vêtements</v>
      </c>
      <c r="O24" s="53">
        <f>SEPTEMBRE!Q23</f>
        <v>0</v>
      </c>
      <c r="Q24"/>
      <c r="R24"/>
      <c r="S24" s="31"/>
      <c r="T24" s="52" t="str">
        <f>SEPTEMBRE!P23</f>
        <v>Vêtements</v>
      </c>
      <c r="U24" s="51">
        <f t="shared" si="2"/>
        <v>0</v>
      </c>
    </row>
    <row r="25" spans="2:21" x14ac:dyDescent="0.25">
      <c r="B25" s="23"/>
      <c r="C25" s="40"/>
      <c r="D25" s="23"/>
      <c r="E25" s="234"/>
      <c r="F25" s="196" t="str">
        <f t="shared" si="0"/>
        <v/>
      </c>
      <c r="G25" s="49" t="str">
        <f t="shared" si="1"/>
        <v/>
      </c>
      <c r="H25" s="135" t="b">
        <v>0</v>
      </c>
      <c r="I25" s="36"/>
      <c r="J25" s="31"/>
      <c r="K25" s="31"/>
      <c r="N25" s="54" t="str">
        <f>SEPTEMBRE!P24</f>
        <v>Vacances</v>
      </c>
      <c r="O25" s="55">
        <f>SEPTEMBRE!Q24</f>
        <v>0</v>
      </c>
      <c r="Q25"/>
      <c r="R25"/>
      <c r="S25" s="31"/>
      <c r="T25" s="54" t="str">
        <f>SEPTEMBRE!P24</f>
        <v>Vacances</v>
      </c>
      <c r="U25" s="51">
        <f t="shared" si="2"/>
        <v>0</v>
      </c>
    </row>
    <row r="26" spans="2:21" x14ac:dyDescent="0.25">
      <c r="B26" s="23"/>
      <c r="C26" s="40"/>
      <c r="D26" s="23"/>
      <c r="E26" s="38"/>
      <c r="F26" s="196" t="str">
        <f t="shared" si="0"/>
        <v/>
      </c>
      <c r="G26" s="49" t="str">
        <f t="shared" si="1"/>
        <v/>
      </c>
      <c r="H26" s="135" t="b">
        <v>0</v>
      </c>
      <c r="I26" s="36"/>
      <c r="J26" s="36"/>
      <c r="K26" s="36"/>
      <c r="Q26"/>
      <c r="R26"/>
      <c r="S26" s="31"/>
    </row>
    <row r="27" spans="2:21" x14ac:dyDescent="0.25">
      <c r="B27" s="23"/>
      <c r="C27" s="40"/>
      <c r="D27" s="23"/>
      <c r="E27" s="38"/>
      <c r="F27" s="196" t="str">
        <f t="shared" si="0"/>
        <v/>
      </c>
      <c r="G27" s="49" t="str">
        <f t="shared" si="1"/>
        <v/>
      </c>
      <c r="H27" s="135" t="b">
        <v>0</v>
      </c>
      <c r="I27" s="36"/>
      <c r="J27" s="36"/>
      <c r="K27" s="36"/>
      <c r="Q27"/>
      <c r="R27"/>
      <c r="S27" s="31"/>
    </row>
    <row r="28" spans="2:21" x14ac:dyDescent="0.25">
      <c r="B28" s="23"/>
      <c r="C28" s="40"/>
      <c r="D28" s="23"/>
      <c r="E28" s="38"/>
      <c r="F28" s="196" t="str">
        <f t="shared" si="0"/>
        <v/>
      </c>
      <c r="G28" s="49" t="str">
        <f t="shared" si="1"/>
        <v/>
      </c>
      <c r="H28" s="135" t="b">
        <v>0</v>
      </c>
      <c r="I28" s="36"/>
      <c r="J28" s="36"/>
      <c r="K28" s="36"/>
      <c r="Q28"/>
      <c r="R28"/>
      <c r="S28" s="31"/>
    </row>
    <row r="29" spans="2:21" x14ac:dyDescent="0.25">
      <c r="B29" s="23"/>
      <c r="C29" s="40"/>
      <c r="D29" s="23"/>
      <c r="E29" s="38"/>
      <c r="F29" s="196" t="str">
        <f t="shared" si="0"/>
        <v/>
      </c>
      <c r="G29" s="49" t="str">
        <f t="shared" si="1"/>
        <v/>
      </c>
      <c r="H29" s="135" t="b">
        <v>0</v>
      </c>
      <c r="I29" s="36"/>
      <c r="J29" s="36"/>
      <c r="K29" s="36"/>
      <c r="Q29"/>
      <c r="R29"/>
      <c r="S29" s="31"/>
    </row>
    <row r="30" spans="2:21" x14ac:dyDescent="0.25">
      <c r="B30" s="23"/>
      <c r="C30" s="40"/>
      <c r="D30" s="23"/>
      <c r="E30" s="234"/>
      <c r="F30" s="196" t="str">
        <f t="shared" si="0"/>
        <v/>
      </c>
      <c r="G30" s="49" t="str">
        <f t="shared" si="1"/>
        <v/>
      </c>
      <c r="H30" s="135" t="b">
        <v>0</v>
      </c>
      <c r="I30" s="36"/>
      <c r="J30" s="36"/>
      <c r="K30" s="36"/>
      <c r="Q30"/>
      <c r="R30"/>
      <c r="S30" s="31"/>
    </row>
    <row r="31" spans="2:21" x14ac:dyDescent="0.25">
      <c r="B31" s="23"/>
      <c r="C31" s="40"/>
      <c r="D31" s="23"/>
      <c r="E31" s="234"/>
      <c r="F31" s="196" t="str">
        <f t="shared" si="0"/>
        <v/>
      </c>
      <c r="G31" s="49" t="str">
        <f t="shared" si="1"/>
        <v/>
      </c>
      <c r="H31" s="135" t="b">
        <v>0</v>
      </c>
      <c r="I31" s="36"/>
      <c r="J31" s="36"/>
      <c r="K31" s="36"/>
      <c r="Q31"/>
      <c r="R31"/>
      <c r="S31" s="31"/>
    </row>
    <row r="32" spans="2:21" x14ac:dyDescent="0.25">
      <c r="B32" s="23"/>
      <c r="C32" s="40"/>
      <c r="D32" s="23"/>
      <c r="E32" s="234"/>
      <c r="F32" s="196" t="str">
        <f t="shared" si="0"/>
        <v/>
      </c>
      <c r="G32" s="49" t="str">
        <f t="shared" si="1"/>
        <v/>
      </c>
      <c r="H32" s="135" t="b">
        <v>0</v>
      </c>
      <c r="I32" s="36"/>
      <c r="J32" s="36"/>
      <c r="K32" s="36"/>
      <c r="Q32"/>
      <c r="R32"/>
      <c r="S32" s="31"/>
    </row>
    <row r="33" spans="2:19" x14ac:dyDescent="0.25">
      <c r="B33" s="23"/>
      <c r="C33" s="40"/>
      <c r="D33" s="23"/>
      <c r="E33" s="234"/>
      <c r="F33" s="196" t="str">
        <f t="shared" si="0"/>
        <v/>
      </c>
      <c r="G33" s="49" t="str">
        <f t="shared" si="1"/>
        <v/>
      </c>
      <c r="H33" s="135" t="b">
        <v>0</v>
      </c>
      <c r="I33" s="36"/>
      <c r="J33" s="36"/>
      <c r="K33" s="36"/>
      <c r="Q33"/>
      <c r="R33"/>
      <c r="S33" s="31"/>
    </row>
    <row r="34" spans="2:19" x14ac:dyDescent="0.25">
      <c r="B34" s="23"/>
      <c r="C34" s="40"/>
      <c r="D34" s="23"/>
      <c r="E34" s="38"/>
      <c r="F34" s="196" t="str">
        <f t="shared" si="0"/>
        <v/>
      </c>
      <c r="G34" s="49" t="str">
        <f t="shared" si="1"/>
        <v/>
      </c>
      <c r="H34" s="135" t="b">
        <v>0</v>
      </c>
      <c r="I34" s="36"/>
      <c r="J34" s="36"/>
      <c r="K34" s="36"/>
      <c r="Q34"/>
      <c r="R34"/>
      <c r="S34" s="31"/>
    </row>
    <row r="35" spans="2:19" x14ac:dyDescent="0.25">
      <c r="B35" s="23"/>
      <c r="C35" s="40"/>
      <c r="D35" s="23"/>
      <c r="E35" s="38"/>
      <c r="F35" s="196" t="str">
        <f t="shared" si="0"/>
        <v/>
      </c>
      <c r="G35" s="49" t="str">
        <f t="shared" si="1"/>
        <v/>
      </c>
      <c r="H35" s="135" t="b">
        <v>0</v>
      </c>
      <c r="I35" s="36"/>
      <c r="J35" s="36"/>
      <c r="K35" s="36"/>
      <c r="Q35"/>
      <c r="R35"/>
      <c r="S35" s="31"/>
    </row>
    <row r="36" spans="2:19" x14ac:dyDescent="0.25">
      <c r="B36" s="23"/>
      <c r="C36" s="40"/>
      <c r="D36" s="23"/>
      <c r="E36" s="38"/>
      <c r="F36" s="196" t="str">
        <f t="shared" si="0"/>
        <v/>
      </c>
      <c r="G36" s="49" t="str">
        <f t="shared" si="1"/>
        <v/>
      </c>
      <c r="H36" s="135" t="b">
        <v>0</v>
      </c>
      <c r="I36" s="36"/>
      <c r="J36" s="36"/>
      <c r="K36" s="36"/>
      <c r="Q36"/>
      <c r="R36"/>
      <c r="S36" s="31"/>
    </row>
    <row r="37" spans="2:19" x14ac:dyDescent="0.25">
      <c r="B37" s="23"/>
      <c r="C37" s="40"/>
      <c r="D37" s="23"/>
      <c r="E37" s="38"/>
      <c r="F37" s="196" t="str">
        <f t="shared" si="0"/>
        <v/>
      </c>
      <c r="G37" s="49" t="str">
        <f t="shared" si="1"/>
        <v/>
      </c>
      <c r="H37" s="135" t="b">
        <v>0</v>
      </c>
      <c r="I37" s="36"/>
      <c r="J37" s="36"/>
      <c r="K37" s="36"/>
      <c r="Q37"/>
      <c r="R37"/>
      <c r="S37" s="31"/>
    </row>
    <row r="38" spans="2:19" x14ac:dyDescent="0.25">
      <c r="B38" s="23"/>
      <c r="C38" s="40"/>
      <c r="D38" s="23"/>
      <c r="E38" s="38"/>
      <c r="F38" s="196" t="str">
        <f t="shared" si="0"/>
        <v/>
      </c>
      <c r="G38" s="49" t="str">
        <f t="shared" si="1"/>
        <v/>
      </c>
      <c r="H38" s="135" t="b">
        <v>0</v>
      </c>
      <c r="I38" s="36"/>
      <c r="J38" s="36"/>
      <c r="K38" s="36"/>
      <c r="Q38"/>
      <c r="R38"/>
      <c r="S38" s="31"/>
    </row>
    <row r="39" spans="2:19" x14ac:dyDescent="0.25">
      <c r="B39" s="23"/>
      <c r="C39" s="40"/>
      <c r="D39" s="23"/>
      <c r="E39" s="38"/>
      <c r="F39" s="196" t="str">
        <f t="shared" si="0"/>
        <v/>
      </c>
      <c r="G39" s="49" t="str">
        <f t="shared" si="1"/>
        <v/>
      </c>
      <c r="H39" s="135" t="b">
        <v>0</v>
      </c>
      <c r="I39" s="36"/>
      <c r="J39" s="36"/>
      <c r="K39" s="36"/>
      <c r="Q39"/>
      <c r="R39"/>
      <c r="S39" s="31"/>
    </row>
    <row r="40" spans="2:19" x14ac:dyDescent="0.25">
      <c r="B40" s="23"/>
      <c r="C40" s="40"/>
      <c r="D40" s="23"/>
      <c r="E40" s="38"/>
      <c r="F40" s="196" t="str">
        <f t="shared" si="0"/>
        <v/>
      </c>
      <c r="G40" s="49" t="str">
        <f t="shared" si="1"/>
        <v/>
      </c>
      <c r="H40" s="135" t="b">
        <v>0</v>
      </c>
      <c r="I40" s="36"/>
      <c r="J40" s="36"/>
      <c r="K40" s="36"/>
      <c r="Q40"/>
      <c r="R40"/>
      <c r="S40" s="31"/>
    </row>
    <row r="41" spans="2:19" x14ac:dyDescent="0.25">
      <c r="B41" s="23"/>
      <c r="C41" s="40"/>
      <c r="D41" s="23"/>
      <c r="E41" s="38"/>
      <c r="F41" s="196" t="str">
        <f t="shared" si="0"/>
        <v/>
      </c>
      <c r="G41" s="49" t="str">
        <f t="shared" si="1"/>
        <v/>
      </c>
      <c r="H41" s="135" t="b">
        <v>0</v>
      </c>
      <c r="I41" s="36"/>
      <c r="J41" s="36"/>
      <c r="K41" s="36"/>
      <c r="Q41"/>
      <c r="R41"/>
      <c r="S41" s="31"/>
    </row>
    <row r="42" spans="2:19" x14ac:dyDescent="0.25">
      <c r="B42" s="23"/>
      <c r="C42" s="40"/>
      <c r="D42" s="23"/>
      <c r="E42" s="234"/>
      <c r="F42" s="196" t="str">
        <f t="shared" si="0"/>
        <v/>
      </c>
      <c r="G42" s="49" t="str">
        <f t="shared" si="1"/>
        <v/>
      </c>
      <c r="H42" s="135" t="b">
        <v>0</v>
      </c>
      <c r="I42" s="36"/>
      <c r="J42" s="36"/>
      <c r="K42" s="36"/>
      <c r="Q42"/>
      <c r="R42"/>
      <c r="S42" s="31"/>
    </row>
    <row r="43" spans="2:19" x14ac:dyDescent="0.25">
      <c r="B43" s="23"/>
      <c r="C43" s="40"/>
      <c r="D43" s="23"/>
      <c r="E43" s="234"/>
      <c r="F43" s="196" t="str">
        <f t="shared" si="0"/>
        <v/>
      </c>
      <c r="G43" s="49" t="str">
        <f t="shared" si="1"/>
        <v/>
      </c>
      <c r="H43" s="135" t="b">
        <v>0</v>
      </c>
      <c r="I43" s="36"/>
      <c r="J43" s="36"/>
      <c r="K43" s="36"/>
      <c r="Q43"/>
      <c r="R43"/>
      <c r="S43" s="31"/>
    </row>
    <row r="44" spans="2:19" x14ac:dyDescent="0.25">
      <c r="B44" s="23"/>
      <c r="C44" s="40"/>
      <c r="D44" s="23"/>
      <c r="E44" s="234"/>
      <c r="F44" s="196" t="str">
        <f t="shared" si="0"/>
        <v/>
      </c>
      <c r="G44" s="49" t="str">
        <f t="shared" ref="G44:G81" si="3">IF(E44="","",G43+E44)</f>
        <v/>
      </c>
      <c r="H44" s="135" t="b">
        <v>0</v>
      </c>
      <c r="I44" s="36"/>
      <c r="J44" s="36"/>
      <c r="K44" s="36"/>
      <c r="Q44"/>
      <c r="R44"/>
      <c r="S44" s="31"/>
    </row>
    <row r="45" spans="2:19" x14ac:dyDescent="0.25">
      <c r="B45" s="23"/>
      <c r="C45" s="40"/>
      <c r="D45" s="23"/>
      <c r="E45" s="234"/>
      <c r="F45" s="196" t="str">
        <f t="shared" si="0"/>
        <v/>
      </c>
      <c r="G45" s="49" t="str">
        <f t="shared" si="3"/>
        <v/>
      </c>
      <c r="H45" s="135" t="b">
        <v>0</v>
      </c>
      <c r="I45" s="36"/>
      <c r="J45" s="36"/>
      <c r="K45" s="36"/>
      <c r="Q45"/>
      <c r="R45"/>
      <c r="S45" s="31"/>
    </row>
    <row r="46" spans="2:19" x14ac:dyDescent="0.25">
      <c r="B46" s="23"/>
      <c r="C46" s="40"/>
      <c r="D46" s="23"/>
      <c r="E46" s="38"/>
      <c r="F46" s="196" t="str">
        <f t="shared" si="0"/>
        <v/>
      </c>
      <c r="G46" s="49" t="str">
        <f t="shared" si="3"/>
        <v/>
      </c>
      <c r="H46" s="135" t="b">
        <v>0</v>
      </c>
      <c r="I46" s="36"/>
      <c r="J46" s="36"/>
      <c r="K46" s="36"/>
      <c r="Q46"/>
      <c r="R46"/>
      <c r="S46" s="31"/>
    </row>
    <row r="47" spans="2:19" x14ac:dyDescent="0.25">
      <c r="B47" s="23"/>
      <c r="C47" s="40"/>
      <c r="D47" s="23"/>
      <c r="E47" s="38"/>
      <c r="F47" s="196" t="str">
        <f t="shared" si="0"/>
        <v/>
      </c>
      <c r="G47" s="49" t="str">
        <f t="shared" si="3"/>
        <v/>
      </c>
      <c r="H47" s="135" t="b">
        <v>0</v>
      </c>
      <c r="I47" s="36"/>
      <c r="J47" s="36"/>
      <c r="K47" s="36"/>
      <c r="Q47"/>
      <c r="R47"/>
      <c r="S47" s="31"/>
    </row>
    <row r="48" spans="2:19" x14ac:dyDescent="0.25">
      <c r="B48" s="23"/>
      <c r="C48" s="40"/>
      <c r="D48" s="23"/>
      <c r="E48" s="38"/>
      <c r="F48" s="196" t="str">
        <f t="shared" si="0"/>
        <v/>
      </c>
      <c r="G48" s="49" t="str">
        <f t="shared" si="3"/>
        <v/>
      </c>
      <c r="H48" s="135" t="b">
        <v>0</v>
      </c>
      <c r="I48" s="36"/>
      <c r="J48" s="36"/>
      <c r="K48" s="36"/>
      <c r="Q48"/>
      <c r="R48"/>
      <c r="S48" s="31"/>
    </row>
    <row r="49" spans="2:19" x14ac:dyDescent="0.25">
      <c r="B49" s="23"/>
      <c r="C49" s="40"/>
      <c r="D49" s="23"/>
      <c r="E49" s="234"/>
      <c r="F49" s="196" t="str">
        <f t="shared" si="0"/>
        <v/>
      </c>
      <c r="G49" s="49" t="str">
        <f t="shared" si="3"/>
        <v/>
      </c>
      <c r="H49" s="135" t="b">
        <v>0</v>
      </c>
      <c r="I49" s="36"/>
      <c r="J49" s="36"/>
      <c r="K49" s="36"/>
      <c r="Q49"/>
      <c r="R49"/>
      <c r="S49" s="31"/>
    </row>
    <row r="50" spans="2:19" x14ac:dyDescent="0.25">
      <c r="B50" s="23"/>
      <c r="C50" s="40"/>
      <c r="D50" s="23"/>
      <c r="E50" s="234"/>
      <c r="F50" s="196" t="str">
        <f t="shared" si="0"/>
        <v/>
      </c>
      <c r="G50" s="49" t="str">
        <f t="shared" si="3"/>
        <v/>
      </c>
      <c r="H50" s="135" t="b">
        <v>0</v>
      </c>
      <c r="I50" s="36"/>
      <c r="J50" s="36"/>
      <c r="K50" s="36"/>
      <c r="Q50"/>
      <c r="R50"/>
      <c r="S50" s="31"/>
    </row>
    <row r="51" spans="2:19" x14ac:dyDescent="0.25">
      <c r="B51" s="23"/>
      <c r="C51" s="40"/>
      <c r="D51" s="23"/>
      <c r="E51" s="234"/>
      <c r="F51" s="196" t="str">
        <f t="shared" si="0"/>
        <v/>
      </c>
      <c r="G51" s="49" t="str">
        <f t="shared" si="3"/>
        <v/>
      </c>
      <c r="H51" s="135" t="b">
        <v>0</v>
      </c>
      <c r="I51" s="36"/>
      <c r="J51" s="36"/>
      <c r="K51" s="36"/>
      <c r="Q51"/>
      <c r="R51"/>
      <c r="S51" s="31"/>
    </row>
    <row r="52" spans="2:19" x14ac:dyDescent="0.25">
      <c r="B52" s="23"/>
      <c r="C52" s="40"/>
      <c r="D52" s="23"/>
      <c r="E52" s="38"/>
      <c r="F52" s="196" t="str">
        <f t="shared" si="0"/>
        <v/>
      </c>
      <c r="G52" s="49" t="str">
        <f t="shared" si="3"/>
        <v/>
      </c>
      <c r="H52" s="135" t="b">
        <v>0</v>
      </c>
      <c r="I52" s="36"/>
      <c r="J52" s="36"/>
      <c r="K52" s="36"/>
      <c r="Q52"/>
      <c r="R52"/>
      <c r="S52" s="31"/>
    </row>
    <row r="53" spans="2:19" x14ac:dyDescent="0.25">
      <c r="B53" s="23"/>
      <c r="C53" s="40"/>
      <c r="D53" s="23"/>
      <c r="E53" s="38"/>
      <c r="F53" s="196" t="str">
        <f t="shared" si="0"/>
        <v/>
      </c>
      <c r="G53" s="49" t="str">
        <f t="shared" si="3"/>
        <v/>
      </c>
      <c r="H53" s="135" t="b">
        <v>0</v>
      </c>
      <c r="I53" s="36"/>
      <c r="J53" s="36"/>
      <c r="K53" s="36"/>
      <c r="Q53"/>
      <c r="R53"/>
      <c r="S53" s="31"/>
    </row>
    <row r="54" spans="2:19" x14ac:dyDescent="0.25">
      <c r="B54" s="23"/>
      <c r="C54" s="40"/>
      <c r="D54" s="23"/>
      <c r="E54" s="234"/>
      <c r="F54" s="196" t="str">
        <f t="shared" si="0"/>
        <v/>
      </c>
      <c r="G54" s="49" t="str">
        <f t="shared" si="3"/>
        <v/>
      </c>
      <c r="H54" s="135" t="b">
        <v>0</v>
      </c>
      <c r="I54" s="36"/>
      <c r="J54" s="36"/>
      <c r="K54" s="36"/>
      <c r="Q54"/>
      <c r="R54"/>
      <c r="S54" s="31"/>
    </row>
    <row r="55" spans="2:19" x14ac:dyDescent="0.25">
      <c r="B55" s="23"/>
      <c r="C55" s="40"/>
      <c r="D55" s="23"/>
      <c r="E55" s="234"/>
      <c r="F55" s="196" t="str">
        <f t="shared" si="0"/>
        <v/>
      </c>
      <c r="G55" s="49" t="str">
        <f t="shared" si="3"/>
        <v/>
      </c>
      <c r="H55" s="135" t="b">
        <v>0</v>
      </c>
      <c r="I55" s="36"/>
      <c r="J55" s="36"/>
      <c r="K55" s="36"/>
      <c r="Q55"/>
      <c r="R55"/>
      <c r="S55" s="31"/>
    </row>
    <row r="56" spans="2:19" x14ac:dyDescent="0.25">
      <c r="B56" s="23"/>
      <c r="C56" s="40"/>
      <c r="D56" s="23"/>
      <c r="E56" s="234"/>
      <c r="F56" s="196" t="str">
        <f t="shared" si="0"/>
        <v/>
      </c>
      <c r="G56" s="49" t="str">
        <f t="shared" si="3"/>
        <v/>
      </c>
      <c r="H56" s="135" t="b">
        <v>0</v>
      </c>
      <c r="I56" s="36"/>
      <c r="J56" s="36"/>
      <c r="K56" s="36"/>
      <c r="Q56"/>
      <c r="R56"/>
      <c r="S56" s="31"/>
    </row>
    <row r="57" spans="2:19" x14ac:dyDescent="0.25">
      <c r="B57" s="23"/>
      <c r="C57" s="40"/>
      <c r="D57" s="23"/>
      <c r="E57" s="234"/>
      <c r="F57" s="196" t="str">
        <f t="shared" si="0"/>
        <v/>
      </c>
      <c r="G57" s="49" t="str">
        <f t="shared" si="3"/>
        <v/>
      </c>
      <c r="H57" s="135" t="b">
        <v>0</v>
      </c>
      <c r="I57" s="36"/>
      <c r="J57" s="36"/>
      <c r="K57" s="36"/>
      <c r="Q57"/>
      <c r="R57"/>
      <c r="S57" s="31"/>
    </row>
    <row r="58" spans="2:19" x14ac:dyDescent="0.25">
      <c r="B58" s="23"/>
      <c r="C58" s="40"/>
      <c r="D58" s="23"/>
      <c r="E58" s="38"/>
      <c r="F58" s="196" t="str">
        <f t="shared" si="0"/>
        <v/>
      </c>
      <c r="G58" s="49" t="str">
        <f t="shared" si="3"/>
        <v/>
      </c>
      <c r="H58" s="135" t="b">
        <v>0</v>
      </c>
      <c r="I58" s="36"/>
      <c r="J58" s="36"/>
      <c r="K58" s="36"/>
      <c r="Q58"/>
      <c r="R58"/>
      <c r="S58" s="31"/>
    </row>
    <row r="59" spans="2:19" x14ac:dyDescent="0.25">
      <c r="B59" s="23"/>
      <c r="C59" s="40"/>
      <c r="D59" s="23"/>
      <c r="E59" s="38"/>
      <c r="F59" s="196" t="str">
        <f t="shared" si="0"/>
        <v/>
      </c>
      <c r="G59" s="49" t="str">
        <f t="shared" si="3"/>
        <v/>
      </c>
      <c r="H59" s="135" t="b">
        <v>0</v>
      </c>
      <c r="I59" s="36"/>
      <c r="J59" s="36"/>
      <c r="K59" s="36"/>
      <c r="Q59"/>
      <c r="R59"/>
      <c r="S59" s="31"/>
    </row>
    <row r="60" spans="2:19" x14ac:dyDescent="0.25">
      <c r="B60" s="23"/>
      <c r="C60" s="40"/>
      <c r="D60" s="23"/>
      <c r="E60" s="38"/>
      <c r="F60" s="196" t="str">
        <f t="shared" si="0"/>
        <v/>
      </c>
      <c r="G60" s="49" t="str">
        <f t="shared" si="3"/>
        <v/>
      </c>
      <c r="H60" s="135" t="b">
        <v>0</v>
      </c>
      <c r="I60" s="36"/>
      <c r="J60" s="36"/>
      <c r="K60" s="36"/>
      <c r="Q60"/>
      <c r="R60"/>
      <c r="S60" s="31"/>
    </row>
    <row r="61" spans="2:19" x14ac:dyDescent="0.25">
      <c r="B61" s="23"/>
      <c r="C61" s="40"/>
      <c r="D61" s="23"/>
      <c r="E61" s="38"/>
      <c r="F61" s="196" t="str">
        <f t="shared" si="0"/>
        <v/>
      </c>
      <c r="G61" s="49" t="str">
        <f t="shared" si="3"/>
        <v/>
      </c>
      <c r="H61" s="135" t="b">
        <v>0</v>
      </c>
      <c r="I61" s="36"/>
      <c r="J61" s="36"/>
      <c r="K61" s="36"/>
      <c r="Q61"/>
      <c r="R61"/>
      <c r="S61" s="31"/>
    </row>
    <row r="62" spans="2:19" x14ac:dyDescent="0.25">
      <c r="B62" s="23"/>
      <c r="C62" s="40"/>
      <c r="D62" s="23"/>
      <c r="E62" s="38"/>
      <c r="F62" s="196" t="str">
        <f t="shared" si="0"/>
        <v/>
      </c>
      <c r="G62" s="49" t="str">
        <f t="shared" si="3"/>
        <v/>
      </c>
      <c r="H62" s="135" t="b">
        <v>0</v>
      </c>
      <c r="I62" s="36"/>
      <c r="J62" s="36"/>
      <c r="K62" s="36"/>
      <c r="Q62"/>
      <c r="R62"/>
      <c r="S62" s="31"/>
    </row>
    <row r="63" spans="2:19" x14ac:dyDescent="0.25">
      <c r="B63" s="23"/>
      <c r="C63" s="40"/>
      <c r="D63" s="23"/>
      <c r="E63" s="38"/>
      <c r="F63" s="196" t="str">
        <f t="shared" si="0"/>
        <v/>
      </c>
      <c r="G63" s="49" t="str">
        <f t="shared" si="3"/>
        <v/>
      </c>
      <c r="H63" s="135" t="b">
        <v>0</v>
      </c>
      <c r="I63" s="36"/>
      <c r="J63" s="36"/>
      <c r="K63" s="36"/>
      <c r="Q63"/>
      <c r="R63"/>
      <c r="S63" s="31"/>
    </row>
    <row r="64" spans="2:19" x14ac:dyDescent="0.25">
      <c r="B64" s="23"/>
      <c r="C64" s="40"/>
      <c r="D64" s="23"/>
      <c r="E64" s="38"/>
      <c r="F64" s="196" t="str">
        <f t="shared" si="0"/>
        <v/>
      </c>
      <c r="G64" s="49" t="str">
        <f t="shared" si="3"/>
        <v/>
      </c>
      <c r="H64" s="135" t="b">
        <v>0</v>
      </c>
      <c r="I64" s="36"/>
      <c r="J64" s="36"/>
      <c r="K64" s="36"/>
      <c r="Q64"/>
      <c r="R64"/>
      <c r="S64" s="31"/>
    </row>
    <row r="65" spans="2:19" x14ac:dyDescent="0.25">
      <c r="B65" s="23"/>
      <c r="C65" s="40"/>
      <c r="D65" s="23"/>
      <c r="E65" s="38"/>
      <c r="F65" s="196" t="str">
        <f t="shared" si="0"/>
        <v/>
      </c>
      <c r="G65" s="49" t="str">
        <f t="shared" si="3"/>
        <v/>
      </c>
      <c r="H65" s="135" t="b">
        <v>0</v>
      </c>
      <c r="I65" s="36"/>
      <c r="J65" s="36"/>
      <c r="K65" s="36"/>
      <c r="Q65"/>
      <c r="R65"/>
      <c r="S65" s="31"/>
    </row>
    <row r="66" spans="2:19" x14ac:dyDescent="0.25">
      <c r="B66" s="23"/>
      <c r="C66" s="40"/>
      <c r="D66" s="23"/>
      <c r="E66" s="38"/>
      <c r="F66" s="196" t="str">
        <f t="shared" si="0"/>
        <v/>
      </c>
      <c r="G66" s="49" t="str">
        <f t="shared" si="3"/>
        <v/>
      </c>
      <c r="H66" s="135" t="b">
        <v>0</v>
      </c>
      <c r="I66" s="36"/>
      <c r="J66" s="36"/>
      <c r="K66" s="36"/>
      <c r="Q66"/>
      <c r="R66"/>
      <c r="S66" s="31"/>
    </row>
    <row r="67" spans="2:19" x14ac:dyDescent="0.25">
      <c r="B67" s="23"/>
      <c r="C67" s="40"/>
      <c r="D67" s="23"/>
      <c r="E67" s="38"/>
      <c r="F67" s="196" t="str">
        <f t="shared" si="0"/>
        <v/>
      </c>
      <c r="G67" s="49" t="str">
        <f t="shared" si="3"/>
        <v/>
      </c>
      <c r="H67" s="135" t="b">
        <v>0</v>
      </c>
      <c r="I67" s="36"/>
      <c r="J67" s="36"/>
      <c r="K67" s="36"/>
      <c r="Q67" s="31"/>
      <c r="R67" s="31"/>
      <c r="S67" s="31"/>
    </row>
    <row r="68" spans="2:19" x14ac:dyDescent="0.25">
      <c r="B68" s="23"/>
      <c r="C68" s="40"/>
      <c r="D68" s="23"/>
      <c r="E68" s="38"/>
      <c r="F68" s="196" t="str">
        <f t="shared" si="0"/>
        <v/>
      </c>
      <c r="G68" s="49" t="str">
        <f t="shared" si="3"/>
        <v/>
      </c>
      <c r="H68" s="135" t="b">
        <v>0</v>
      </c>
      <c r="I68" s="36"/>
      <c r="J68" s="36"/>
      <c r="K68" s="36"/>
      <c r="Q68" s="31"/>
      <c r="R68" s="31"/>
      <c r="S68" s="31"/>
    </row>
    <row r="69" spans="2:19" x14ac:dyDescent="0.25">
      <c r="B69" s="23"/>
      <c r="C69" s="40"/>
      <c r="D69" s="23"/>
      <c r="E69" s="38"/>
      <c r="F69" s="196" t="str">
        <f t="shared" ref="F69:F130" si="4">IF(E69="","",E69+0)</f>
        <v/>
      </c>
      <c r="G69" s="49" t="str">
        <f t="shared" si="3"/>
        <v/>
      </c>
      <c r="H69" s="135" t="b">
        <v>0</v>
      </c>
      <c r="I69" s="36"/>
      <c r="J69" s="36"/>
      <c r="K69" s="36"/>
      <c r="Q69" s="31"/>
      <c r="R69" s="31"/>
      <c r="S69" s="31"/>
    </row>
    <row r="70" spans="2:19" x14ac:dyDescent="0.25">
      <c r="B70" s="23"/>
      <c r="C70" s="40"/>
      <c r="D70" s="23"/>
      <c r="E70" s="38"/>
      <c r="F70" s="196" t="str">
        <f t="shared" si="4"/>
        <v/>
      </c>
      <c r="G70" s="49" t="str">
        <f t="shared" si="3"/>
        <v/>
      </c>
      <c r="H70" s="135" t="b">
        <v>0</v>
      </c>
      <c r="I70" s="36"/>
      <c r="J70" s="36"/>
      <c r="K70" s="36"/>
      <c r="Q70" s="31"/>
      <c r="R70" s="31"/>
      <c r="S70" s="31"/>
    </row>
    <row r="71" spans="2:19" x14ac:dyDescent="0.25">
      <c r="B71" s="23"/>
      <c r="C71" s="40"/>
      <c r="D71" s="23"/>
      <c r="E71" s="38"/>
      <c r="F71" s="196" t="str">
        <f t="shared" si="4"/>
        <v/>
      </c>
      <c r="G71" s="49" t="str">
        <f t="shared" si="3"/>
        <v/>
      </c>
      <c r="H71" s="135" t="b">
        <v>0</v>
      </c>
      <c r="I71" s="36"/>
      <c r="J71" s="36"/>
      <c r="K71" s="36"/>
      <c r="Q71" s="31"/>
      <c r="R71" s="31"/>
      <c r="S71" s="31"/>
    </row>
    <row r="72" spans="2:19" x14ac:dyDescent="0.25">
      <c r="B72" s="23"/>
      <c r="C72" s="40"/>
      <c r="D72" s="23"/>
      <c r="E72" s="38"/>
      <c r="F72" s="196" t="str">
        <f t="shared" si="4"/>
        <v/>
      </c>
      <c r="G72" s="49" t="str">
        <f t="shared" si="3"/>
        <v/>
      </c>
      <c r="H72" s="135" t="b">
        <v>0</v>
      </c>
      <c r="I72" s="36"/>
      <c r="J72" s="36"/>
      <c r="K72" s="36"/>
      <c r="Q72" s="31"/>
      <c r="R72" s="31"/>
      <c r="S72" s="31"/>
    </row>
    <row r="73" spans="2:19" x14ac:dyDescent="0.25">
      <c r="B73" s="23"/>
      <c r="C73" s="40"/>
      <c r="D73" s="23"/>
      <c r="E73" s="38"/>
      <c r="F73" s="196" t="str">
        <f t="shared" si="4"/>
        <v/>
      </c>
      <c r="G73" s="49" t="str">
        <f t="shared" si="3"/>
        <v/>
      </c>
      <c r="H73" s="135" t="b">
        <v>0</v>
      </c>
      <c r="I73" s="36"/>
      <c r="J73" s="36"/>
      <c r="K73" s="36"/>
      <c r="Q73" s="31"/>
      <c r="R73" s="31"/>
      <c r="S73" s="31"/>
    </row>
    <row r="74" spans="2:19" x14ac:dyDescent="0.25">
      <c r="B74" s="23"/>
      <c r="C74" s="40"/>
      <c r="D74" s="23"/>
      <c r="E74" s="38"/>
      <c r="F74" s="196" t="str">
        <f t="shared" si="4"/>
        <v/>
      </c>
      <c r="G74" s="49" t="str">
        <f t="shared" si="3"/>
        <v/>
      </c>
      <c r="H74" s="135" t="b">
        <v>0</v>
      </c>
      <c r="I74" s="36"/>
      <c r="J74" s="36"/>
      <c r="K74" s="36"/>
      <c r="Q74" s="31"/>
      <c r="R74" s="31"/>
      <c r="S74" s="31"/>
    </row>
    <row r="75" spans="2:19" x14ac:dyDescent="0.25">
      <c r="B75" s="23"/>
      <c r="C75" s="40"/>
      <c r="D75" s="23"/>
      <c r="E75" s="38"/>
      <c r="F75" s="196" t="str">
        <f t="shared" si="4"/>
        <v/>
      </c>
      <c r="G75" s="49" t="str">
        <f t="shared" si="3"/>
        <v/>
      </c>
      <c r="H75" s="135" t="b">
        <v>0</v>
      </c>
      <c r="I75" s="36"/>
      <c r="J75" s="36"/>
      <c r="K75" s="36"/>
      <c r="Q75" s="31"/>
      <c r="R75" s="31"/>
      <c r="S75" s="31"/>
    </row>
    <row r="76" spans="2:19" x14ac:dyDescent="0.25">
      <c r="B76" s="23"/>
      <c r="C76" s="40"/>
      <c r="D76" s="23"/>
      <c r="E76" s="38"/>
      <c r="F76" s="196" t="str">
        <f t="shared" si="4"/>
        <v/>
      </c>
      <c r="G76" s="49" t="str">
        <f t="shared" si="3"/>
        <v/>
      </c>
      <c r="H76" s="135" t="b">
        <v>0</v>
      </c>
      <c r="I76" s="36"/>
      <c r="J76" s="36"/>
      <c r="K76" s="36"/>
      <c r="Q76" s="31"/>
      <c r="R76" s="31"/>
      <c r="S76" s="31"/>
    </row>
    <row r="77" spans="2:19" x14ac:dyDescent="0.25">
      <c r="B77" s="23"/>
      <c r="C77" s="40"/>
      <c r="D77" s="23"/>
      <c r="E77" s="38"/>
      <c r="F77" s="196" t="str">
        <f t="shared" si="4"/>
        <v/>
      </c>
      <c r="G77" s="49" t="str">
        <f t="shared" si="3"/>
        <v/>
      </c>
      <c r="H77" s="135" t="b">
        <v>0</v>
      </c>
      <c r="I77" s="36"/>
      <c r="J77" s="36"/>
      <c r="K77" s="36"/>
      <c r="Q77" s="31"/>
      <c r="R77" s="31"/>
      <c r="S77" s="31"/>
    </row>
    <row r="78" spans="2:19" x14ac:dyDescent="0.25">
      <c r="B78" s="23"/>
      <c r="C78" s="40"/>
      <c r="D78" s="23"/>
      <c r="E78" s="38"/>
      <c r="F78" s="196" t="str">
        <f t="shared" si="4"/>
        <v/>
      </c>
      <c r="G78" s="49" t="str">
        <f t="shared" si="3"/>
        <v/>
      </c>
      <c r="H78" s="135" t="b">
        <v>0</v>
      </c>
      <c r="I78" s="36"/>
      <c r="J78" s="36"/>
      <c r="K78" s="36"/>
      <c r="Q78" s="31"/>
      <c r="R78" s="31"/>
      <c r="S78" s="31"/>
    </row>
    <row r="79" spans="2:19" x14ac:dyDescent="0.25">
      <c r="B79" s="23"/>
      <c r="C79" s="40"/>
      <c r="D79" s="23"/>
      <c r="E79" s="38"/>
      <c r="F79" s="196" t="str">
        <f t="shared" si="4"/>
        <v/>
      </c>
      <c r="G79" s="49" t="str">
        <f t="shared" si="3"/>
        <v/>
      </c>
      <c r="H79" s="135" t="b">
        <v>0</v>
      </c>
      <c r="I79" s="36"/>
      <c r="J79" s="36"/>
      <c r="K79" s="36"/>
      <c r="Q79" s="31"/>
      <c r="R79" s="31"/>
      <c r="S79" s="31"/>
    </row>
    <row r="80" spans="2:19" x14ac:dyDescent="0.25">
      <c r="B80" s="23"/>
      <c r="C80" s="40"/>
      <c r="D80" s="23"/>
      <c r="E80" s="38"/>
      <c r="F80" s="196" t="str">
        <f t="shared" si="4"/>
        <v/>
      </c>
      <c r="G80" s="49" t="str">
        <f t="shared" si="3"/>
        <v/>
      </c>
      <c r="H80" s="135" t="b">
        <v>0</v>
      </c>
      <c r="I80" s="36"/>
      <c r="J80" s="36"/>
      <c r="K80" s="36"/>
      <c r="Q80" s="31"/>
      <c r="R80" s="31"/>
      <c r="S80" s="31"/>
    </row>
    <row r="81" spans="2:19" x14ac:dyDescent="0.25">
      <c r="B81" s="23"/>
      <c r="C81" s="40"/>
      <c r="D81" s="23"/>
      <c r="E81" s="38"/>
      <c r="F81" s="196" t="str">
        <f t="shared" si="4"/>
        <v/>
      </c>
      <c r="G81" s="49" t="str">
        <f t="shared" si="3"/>
        <v/>
      </c>
      <c r="H81" s="135" t="b">
        <v>0</v>
      </c>
      <c r="I81" s="36"/>
      <c r="J81" s="36"/>
      <c r="K81" s="36"/>
      <c r="Q81" s="31"/>
      <c r="R81" s="31"/>
      <c r="S81" s="31"/>
    </row>
    <row r="82" spans="2:19" x14ac:dyDescent="0.25">
      <c r="B82" s="23"/>
      <c r="C82" s="40"/>
      <c r="D82" s="23"/>
      <c r="E82" s="38"/>
      <c r="F82" s="196" t="str">
        <f t="shared" si="4"/>
        <v/>
      </c>
      <c r="G82" s="49" t="str">
        <f t="shared" ref="G82:G130" si="5">IF(E82="","",G81+E82)</f>
        <v/>
      </c>
      <c r="H82" s="135" t="b">
        <v>0</v>
      </c>
      <c r="I82" s="36"/>
      <c r="J82" s="36"/>
      <c r="K82" s="36"/>
      <c r="Q82" s="31"/>
      <c r="R82" s="31"/>
      <c r="S82" s="31"/>
    </row>
    <row r="83" spans="2:19" ht="15" customHeight="1" x14ac:dyDescent="0.25">
      <c r="B83" s="23"/>
      <c r="C83" s="40"/>
      <c r="D83" s="23"/>
      <c r="E83" s="38"/>
      <c r="F83" s="196" t="str">
        <f t="shared" si="4"/>
        <v/>
      </c>
      <c r="G83" s="49" t="str">
        <f t="shared" si="5"/>
        <v/>
      </c>
      <c r="H83" s="135" t="b">
        <v>0</v>
      </c>
      <c r="I83" s="36"/>
      <c r="J83" s="36"/>
      <c r="K83" s="36"/>
      <c r="Q83" s="31"/>
      <c r="R83" s="31"/>
      <c r="S83" s="31"/>
    </row>
    <row r="84" spans="2:19" ht="15" customHeight="1" x14ac:dyDescent="0.25">
      <c r="B84" s="23"/>
      <c r="C84" s="40"/>
      <c r="D84" s="23"/>
      <c r="E84" s="38"/>
      <c r="F84" s="196" t="str">
        <f t="shared" si="4"/>
        <v/>
      </c>
      <c r="G84" s="49" t="str">
        <f t="shared" si="5"/>
        <v/>
      </c>
      <c r="H84" s="135" t="b">
        <v>0</v>
      </c>
      <c r="I84" s="36"/>
      <c r="J84" s="36"/>
      <c r="K84" s="36"/>
      <c r="Q84" s="31"/>
      <c r="R84" s="31"/>
      <c r="S84" s="31"/>
    </row>
    <row r="85" spans="2:19" ht="15" customHeight="1" x14ac:dyDescent="0.25">
      <c r="B85" s="23"/>
      <c r="C85" s="40"/>
      <c r="D85" s="23"/>
      <c r="E85" s="38"/>
      <c r="F85" s="196" t="str">
        <f t="shared" si="4"/>
        <v/>
      </c>
      <c r="G85" s="49" t="str">
        <f t="shared" si="5"/>
        <v/>
      </c>
      <c r="H85" s="135" t="b">
        <v>0</v>
      </c>
      <c r="I85" s="36"/>
      <c r="J85" s="36"/>
      <c r="K85" s="36"/>
      <c r="Q85" s="31"/>
      <c r="R85" s="31"/>
      <c r="S85" s="31"/>
    </row>
    <row r="86" spans="2:19" ht="15" customHeight="1" x14ac:dyDescent="0.25">
      <c r="B86" s="23"/>
      <c r="C86" s="40"/>
      <c r="D86" s="23"/>
      <c r="E86" s="38"/>
      <c r="F86" s="196" t="str">
        <f t="shared" si="4"/>
        <v/>
      </c>
      <c r="G86" s="49" t="str">
        <f t="shared" si="5"/>
        <v/>
      </c>
      <c r="H86" s="135" t="b">
        <v>0</v>
      </c>
      <c r="I86" s="36"/>
      <c r="J86" s="36"/>
      <c r="K86" s="36"/>
      <c r="Q86" s="31"/>
      <c r="R86" s="31"/>
      <c r="S86" s="31"/>
    </row>
    <row r="87" spans="2:19" ht="15" customHeight="1" x14ac:dyDescent="0.25">
      <c r="B87" s="23"/>
      <c r="C87" s="40"/>
      <c r="D87" s="23"/>
      <c r="E87" s="38"/>
      <c r="F87" s="196" t="str">
        <f t="shared" si="4"/>
        <v/>
      </c>
      <c r="G87" s="49" t="str">
        <f t="shared" si="5"/>
        <v/>
      </c>
      <c r="H87" s="135" t="b">
        <v>0</v>
      </c>
      <c r="I87" s="36"/>
      <c r="J87" s="36"/>
      <c r="K87" s="36"/>
      <c r="Q87" s="31"/>
      <c r="R87" s="31"/>
      <c r="S87" s="31"/>
    </row>
    <row r="88" spans="2:19" ht="15" customHeight="1" x14ac:dyDescent="0.25">
      <c r="B88" s="23"/>
      <c r="C88" s="40"/>
      <c r="D88" s="23"/>
      <c r="E88" s="38"/>
      <c r="F88" s="196" t="str">
        <f t="shared" si="4"/>
        <v/>
      </c>
      <c r="G88" s="49" t="str">
        <f t="shared" si="5"/>
        <v/>
      </c>
      <c r="H88" s="135" t="b">
        <v>0</v>
      </c>
      <c r="I88" s="36"/>
      <c r="J88" s="36"/>
      <c r="K88" s="36"/>
      <c r="Q88" s="31"/>
      <c r="R88" s="31"/>
      <c r="S88" s="31"/>
    </row>
    <row r="89" spans="2:19" ht="15" customHeight="1" x14ac:dyDescent="0.25">
      <c r="B89" s="23"/>
      <c r="C89" s="40"/>
      <c r="D89" s="23"/>
      <c r="E89" s="38"/>
      <c r="F89" s="196" t="str">
        <f t="shared" si="4"/>
        <v/>
      </c>
      <c r="G89" s="49" t="str">
        <f t="shared" si="5"/>
        <v/>
      </c>
      <c r="H89" s="135" t="b">
        <v>0</v>
      </c>
      <c r="I89" s="36"/>
      <c r="J89" s="36"/>
      <c r="K89" s="36"/>
      <c r="Q89" s="31"/>
      <c r="R89" s="31"/>
      <c r="S89" s="31"/>
    </row>
    <row r="90" spans="2:19" ht="15" customHeight="1" x14ac:dyDescent="0.25">
      <c r="B90" s="23"/>
      <c r="C90" s="40"/>
      <c r="D90" s="23"/>
      <c r="E90" s="38"/>
      <c r="F90" s="196" t="str">
        <f t="shared" si="4"/>
        <v/>
      </c>
      <c r="G90" s="49" t="str">
        <f t="shared" si="5"/>
        <v/>
      </c>
      <c r="H90" s="135" t="b">
        <v>0</v>
      </c>
      <c r="I90" s="36"/>
      <c r="J90" s="36"/>
      <c r="K90" s="36"/>
      <c r="Q90" s="31"/>
      <c r="R90" s="31"/>
      <c r="S90" s="31"/>
    </row>
    <row r="91" spans="2:19" ht="15" customHeight="1" x14ac:dyDescent="0.25">
      <c r="B91" s="23"/>
      <c r="C91" s="40"/>
      <c r="D91" s="23"/>
      <c r="E91" s="38"/>
      <c r="F91" s="196" t="str">
        <f t="shared" si="4"/>
        <v/>
      </c>
      <c r="G91" s="49" t="str">
        <f t="shared" si="5"/>
        <v/>
      </c>
      <c r="H91" s="135" t="b">
        <v>0</v>
      </c>
      <c r="I91" s="36"/>
      <c r="J91" s="36"/>
      <c r="K91" s="36"/>
      <c r="Q91" s="31"/>
      <c r="R91" s="31"/>
      <c r="S91" s="31"/>
    </row>
    <row r="92" spans="2:19" ht="15" customHeight="1" x14ac:dyDescent="0.25">
      <c r="B92" s="23"/>
      <c r="C92" s="40"/>
      <c r="D92" s="23"/>
      <c r="E92" s="38"/>
      <c r="F92" s="196" t="str">
        <f t="shared" si="4"/>
        <v/>
      </c>
      <c r="G92" s="49" t="str">
        <f t="shared" si="5"/>
        <v/>
      </c>
      <c r="H92" s="135" t="b">
        <v>0</v>
      </c>
      <c r="I92" s="36"/>
      <c r="J92" s="36"/>
      <c r="K92" s="36"/>
      <c r="Q92" s="31"/>
      <c r="R92" s="31"/>
      <c r="S92" s="31"/>
    </row>
    <row r="93" spans="2:19" ht="15" customHeight="1" x14ac:dyDescent="0.25">
      <c r="B93" s="23"/>
      <c r="C93" s="40"/>
      <c r="D93" s="23"/>
      <c r="E93" s="38"/>
      <c r="F93" s="196" t="str">
        <f t="shared" si="4"/>
        <v/>
      </c>
      <c r="G93" s="49" t="str">
        <f t="shared" si="5"/>
        <v/>
      </c>
      <c r="H93" s="135" t="b">
        <v>0</v>
      </c>
      <c r="I93" s="36"/>
      <c r="J93" s="36"/>
      <c r="K93" s="36"/>
      <c r="Q93" s="31"/>
      <c r="R93" s="31"/>
      <c r="S93" s="31"/>
    </row>
    <row r="94" spans="2:19" ht="15" customHeight="1" x14ac:dyDescent="0.25">
      <c r="B94" s="23"/>
      <c r="C94" s="40"/>
      <c r="D94" s="23"/>
      <c r="E94" s="38"/>
      <c r="F94" s="196" t="str">
        <f t="shared" si="4"/>
        <v/>
      </c>
      <c r="G94" s="49" t="str">
        <f t="shared" si="5"/>
        <v/>
      </c>
      <c r="H94" s="135" t="b">
        <v>0</v>
      </c>
      <c r="I94" s="36"/>
      <c r="J94" s="36"/>
      <c r="K94" s="36"/>
      <c r="Q94" s="31"/>
      <c r="R94" s="31"/>
      <c r="S94" s="31"/>
    </row>
    <row r="95" spans="2:19" ht="15" customHeight="1" x14ac:dyDescent="0.25">
      <c r="B95" s="23"/>
      <c r="C95" s="40"/>
      <c r="D95" s="23"/>
      <c r="E95" s="38"/>
      <c r="F95" s="196" t="str">
        <f t="shared" si="4"/>
        <v/>
      </c>
      <c r="G95" s="49" t="str">
        <f t="shared" si="5"/>
        <v/>
      </c>
      <c r="H95" s="135" t="b">
        <v>0</v>
      </c>
      <c r="I95" s="36"/>
      <c r="J95" s="36"/>
      <c r="K95" s="36"/>
      <c r="Q95" s="31"/>
      <c r="R95" s="31"/>
      <c r="S95" s="31"/>
    </row>
    <row r="96" spans="2:19" ht="15" customHeight="1" x14ac:dyDescent="0.25">
      <c r="B96" s="23"/>
      <c r="C96" s="40"/>
      <c r="D96" s="23"/>
      <c r="E96" s="38"/>
      <c r="F96" s="196" t="str">
        <f t="shared" si="4"/>
        <v/>
      </c>
      <c r="G96" s="49" t="str">
        <f t="shared" si="5"/>
        <v/>
      </c>
      <c r="H96" s="135" t="b">
        <v>0</v>
      </c>
      <c r="I96" s="36"/>
      <c r="J96" s="36"/>
      <c r="K96" s="36"/>
      <c r="Q96" s="31"/>
      <c r="R96" s="31"/>
      <c r="S96" s="31"/>
    </row>
    <row r="97" spans="2:19" ht="15" customHeight="1" x14ac:dyDescent="0.25">
      <c r="B97" s="23"/>
      <c r="C97" s="40"/>
      <c r="D97" s="23"/>
      <c r="E97" s="38"/>
      <c r="F97" s="196" t="str">
        <f t="shared" si="4"/>
        <v/>
      </c>
      <c r="G97" s="49" t="str">
        <f t="shared" si="5"/>
        <v/>
      </c>
      <c r="H97" s="135" t="b">
        <v>0</v>
      </c>
      <c r="I97" s="36"/>
      <c r="J97" s="36"/>
      <c r="K97" s="36"/>
      <c r="Q97" s="31"/>
      <c r="R97" s="31"/>
      <c r="S97" s="31"/>
    </row>
    <row r="98" spans="2:19" ht="15" customHeight="1" x14ac:dyDescent="0.25">
      <c r="B98" s="23"/>
      <c r="C98" s="40"/>
      <c r="D98" s="23"/>
      <c r="E98" s="38"/>
      <c r="F98" s="196" t="str">
        <f t="shared" si="4"/>
        <v/>
      </c>
      <c r="G98" s="49" t="str">
        <f t="shared" si="5"/>
        <v/>
      </c>
      <c r="H98" s="135" t="b">
        <v>0</v>
      </c>
      <c r="I98" s="36"/>
      <c r="J98" s="36"/>
      <c r="K98" s="36"/>
      <c r="Q98" s="31"/>
      <c r="R98" s="31"/>
      <c r="S98" s="31"/>
    </row>
    <row r="99" spans="2:19" ht="15" customHeight="1" x14ac:dyDescent="0.25">
      <c r="B99" s="23"/>
      <c r="C99" s="40"/>
      <c r="D99" s="23"/>
      <c r="E99" s="38"/>
      <c r="F99" s="196" t="str">
        <f t="shared" si="4"/>
        <v/>
      </c>
      <c r="G99" s="49" t="str">
        <f t="shared" si="5"/>
        <v/>
      </c>
      <c r="H99" s="135" t="b">
        <v>0</v>
      </c>
      <c r="I99" s="36"/>
      <c r="J99" s="36"/>
      <c r="K99" s="36"/>
      <c r="Q99" s="31"/>
      <c r="R99" s="31"/>
      <c r="S99" s="31"/>
    </row>
    <row r="100" spans="2:19" ht="15" customHeight="1" x14ac:dyDescent="0.25">
      <c r="B100" s="23"/>
      <c r="C100" s="40"/>
      <c r="D100" s="23"/>
      <c r="E100" s="38"/>
      <c r="F100" s="196" t="str">
        <f t="shared" si="4"/>
        <v/>
      </c>
      <c r="G100" s="49" t="str">
        <f t="shared" si="5"/>
        <v/>
      </c>
      <c r="H100" s="135" t="b">
        <v>0</v>
      </c>
      <c r="I100" s="36"/>
      <c r="J100" s="36"/>
      <c r="K100" s="36"/>
      <c r="Q100" s="31"/>
      <c r="R100" s="31"/>
      <c r="S100" s="31"/>
    </row>
    <row r="101" spans="2:19" ht="15" customHeight="1" x14ac:dyDescent="0.25">
      <c r="B101" s="23"/>
      <c r="C101" s="40"/>
      <c r="D101" s="23"/>
      <c r="E101" s="38"/>
      <c r="F101" s="196" t="str">
        <f t="shared" si="4"/>
        <v/>
      </c>
      <c r="G101" s="49" t="str">
        <f t="shared" si="5"/>
        <v/>
      </c>
      <c r="H101" s="135" t="b">
        <v>0</v>
      </c>
      <c r="I101" s="36"/>
      <c r="J101" s="36"/>
      <c r="K101" s="36"/>
      <c r="Q101" s="31"/>
      <c r="R101" s="31"/>
      <c r="S101" s="31"/>
    </row>
    <row r="102" spans="2:19" ht="15" customHeight="1" x14ac:dyDescent="0.25">
      <c r="B102" s="23"/>
      <c r="C102" s="40"/>
      <c r="D102" s="23"/>
      <c r="E102" s="38"/>
      <c r="F102" s="196" t="str">
        <f t="shared" si="4"/>
        <v/>
      </c>
      <c r="G102" s="49" t="str">
        <f t="shared" si="5"/>
        <v/>
      </c>
      <c r="H102" s="135" t="b">
        <v>0</v>
      </c>
      <c r="I102" s="36"/>
      <c r="J102" s="36"/>
      <c r="K102" s="36"/>
      <c r="Q102" s="31"/>
      <c r="R102" s="31"/>
      <c r="S102" s="31"/>
    </row>
    <row r="103" spans="2:19" ht="15" customHeight="1" x14ac:dyDescent="0.25">
      <c r="B103" s="23"/>
      <c r="C103" s="40"/>
      <c r="D103" s="23"/>
      <c r="E103" s="38"/>
      <c r="F103" s="196" t="str">
        <f t="shared" si="4"/>
        <v/>
      </c>
      <c r="G103" s="49" t="str">
        <f t="shared" si="5"/>
        <v/>
      </c>
      <c r="H103" s="135" t="b">
        <v>0</v>
      </c>
      <c r="I103" s="36"/>
      <c r="J103" s="36"/>
      <c r="K103" s="36"/>
      <c r="Q103" s="31"/>
      <c r="R103" s="31"/>
      <c r="S103" s="31"/>
    </row>
    <row r="104" spans="2:19" ht="15" customHeight="1" x14ac:dyDescent="0.25">
      <c r="B104" s="23"/>
      <c r="C104" s="40"/>
      <c r="D104" s="23"/>
      <c r="E104" s="38"/>
      <c r="F104" s="196" t="str">
        <f t="shared" si="4"/>
        <v/>
      </c>
      <c r="G104" s="49" t="str">
        <f t="shared" si="5"/>
        <v/>
      </c>
      <c r="H104" s="135" t="b">
        <v>0</v>
      </c>
      <c r="I104" s="36"/>
      <c r="J104" s="36"/>
      <c r="K104" s="36"/>
      <c r="Q104" s="31"/>
      <c r="R104" s="31"/>
      <c r="S104" s="31"/>
    </row>
    <row r="105" spans="2:19" ht="15" customHeight="1" x14ac:dyDescent="0.25">
      <c r="B105" s="23"/>
      <c r="C105" s="40"/>
      <c r="D105" s="23"/>
      <c r="E105" s="38"/>
      <c r="F105" s="196" t="str">
        <f t="shared" si="4"/>
        <v/>
      </c>
      <c r="G105" s="49" t="str">
        <f t="shared" si="5"/>
        <v/>
      </c>
      <c r="H105" s="135" t="b">
        <v>0</v>
      </c>
      <c r="I105" s="36"/>
      <c r="J105" s="36"/>
      <c r="K105" s="36"/>
      <c r="Q105" s="31"/>
      <c r="R105" s="31"/>
      <c r="S105" s="31"/>
    </row>
    <row r="106" spans="2:19" ht="15" customHeight="1" x14ac:dyDescent="0.25">
      <c r="B106" s="23"/>
      <c r="C106" s="40"/>
      <c r="D106" s="23"/>
      <c r="E106" s="38"/>
      <c r="F106" s="196" t="str">
        <f t="shared" si="4"/>
        <v/>
      </c>
      <c r="G106" s="49" t="str">
        <f t="shared" si="5"/>
        <v/>
      </c>
      <c r="H106" s="135" t="b">
        <v>0</v>
      </c>
      <c r="I106" s="36"/>
      <c r="J106" s="36"/>
      <c r="K106" s="36"/>
      <c r="Q106" s="31"/>
      <c r="R106" s="31"/>
      <c r="S106" s="31"/>
    </row>
    <row r="107" spans="2:19" ht="15" customHeight="1" x14ac:dyDescent="0.25">
      <c r="B107" s="23"/>
      <c r="C107" s="40"/>
      <c r="D107" s="23"/>
      <c r="E107" s="38"/>
      <c r="F107" s="196" t="str">
        <f t="shared" si="4"/>
        <v/>
      </c>
      <c r="G107" s="49" t="str">
        <f t="shared" si="5"/>
        <v/>
      </c>
      <c r="H107" s="135" t="b">
        <v>0</v>
      </c>
      <c r="I107" s="36"/>
      <c r="J107" s="36"/>
      <c r="K107" s="36"/>
      <c r="Q107" s="31"/>
      <c r="R107" s="31"/>
      <c r="S107" s="31"/>
    </row>
    <row r="108" spans="2:19" ht="15" customHeight="1" x14ac:dyDescent="0.25">
      <c r="B108" s="23"/>
      <c r="C108" s="40"/>
      <c r="D108" s="23"/>
      <c r="E108" s="38"/>
      <c r="F108" s="196" t="str">
        <f t="shared" si="4"/>
        <v/>
      </c>
      <c r="G108" s="49" t="str">
        <f t="shared" si="5"/>
        <v/>
      </c>
      <c r="H108" s="135" t="b">
        <v>0</v>
      </c>
      <c r="I108" s="36"/>
      <c r="J108" s="36"/>
      <c r="K108" s="36"/>
      <c r="Q108" s="31"/>
      <c r="R108" s="31"/>
      <c r="S108" s="31"/>
    </row>
    <row r="109" spans="2:19" ht="15" customHeight="1" x14ac:dyDescent="0.25">
      <c r="B109" s="23"/>
      <c r="C109" s="40"/>
      <c r="D109" s="23"/>
      <c r="E109" s="38"/>
      <c r="F109" s="196" t="str">
        <f t="shared" si="4"/>
        <v/>
      </c>
      <c r="G109" s="49" t="str">
        <f t="shared" si="5"/>
        <v/>
      </c>
      <c r="H109" s="135" t="b">
        <v>0</v>
      </c>
      <c r="I109" s="36"/>
      <c r="J109" s="36"/>
      <c r="K109" s="36"/>
      <c r="Q109" s="31"/>
      <c r="R109" s="31"/>
      <c r="S109" s="31"/>
    </row>
    <row r="110" spans="2:19" ht="15" customHeight="1" x14ac:dyDescent="0.25">
      <c r="B110" s="23"/>
      <c r="C110" s="40"/>
      <c r="D110" s="23"/>
      <c r="E110" s="38"/>
      <c r="F110" s="196" t="str">
        <f t="shared" si="4"/>
        <v/>
      </c>
      <c r="G110" s="49" t="str">
        <f t="shared" si="5"/>
        <v/>
      </c>
      <c r="H110" s="135" t="b">
        <v>0</v>
      </c>
      <c r="I110" s="36"/>
      <c r="J110" s="36"/>
      <c r="K110" s="36"/>
      <c r="Q110" s="31"/>
      <c r="R110" s="31"/>
      <c r="S110" s="31"/>
    </row>
    <row r="111" spans="2:19" ht="15" customHeight="1" x14ac:dyDescent="0.25">
      <c r="B111" s="23"/>
      <c r="C111" s="40"/>
      <c r="D111" s="23"/>
      <c r="E111" s="38"/>
      <c r="F111" s="196" t="str">
        <f t="shared" si="4"/>
        <v/>
      </c>
      <c r="G111" s="49" t="str">
        <f t="shared" si="5"/>
        <v/>
      </c>
      <c r="H111" s="135" t="b">
        <v>0</v>
      </c>
      <c r="I111" s="36"/>
      <c r="J111" s="36"/>
      <c r="K111" s="36"/>
      <c r="Q111" s="31"/>
      <c r="R111" s="31"/>
      <c r="S111" s="31"/>
    </row>
    <row r="112" spans="2:19" ht="15" customHeight="1" x14ac:dyDescent="0.25">
      <c r="B112" s="23"/>
      <c r="C112" s="40"/>
      <c r="D112" s="23"/>
      <c r="E112" s="38"/>
      <c r="F112" s="196" t="str">
        <f t="shared" si="4"/>
        <v/>
      </c>
      <c r="G112" s="49" t="str">
        <f t="shared" si="5"/>
        <v/>
      </c>
      <c r="H112" s="135" t="b">
        <v>0</v>
      </c>
      <c r="I112" s="36"/>
      <c r="J112" s="36"/>
      <c r="K112" s="36"/>
      <c r="Q112" s="31"/>
      <c r="R112" s="31"/>
      <c r="S112" s="31"/>
    </row>
    <row r="113" spans="2:19" ht="15" customHeight="1" x14ac:dyDescent="0.25">
      <c r="B113" s="23"/>
      <c r="C113" s="40"/>
      <c r="D113" s="23"/>
      <c r="E113" s="38"/>
      <c r="F113" s="196" t="str">
        <f t="shared" si="4"/>
        <v/>
      </c>
      <c r="G113" s="49" t="str">
        <f t="shared" si="5"/>
        <v/>
      </c>
      <c r="H113" s="135" t="b">
        <v>0</v>
      </c>
      <c r="I113" s="36"/>
      <c r="J113" s="36"/>
      <c r="K113" s="36"/>
      <c r="Q113" s="31"/>
      <c r="R113" s="31"/>
      <c r="S113" s="31"/>
    </row>
    <row r="114" spans="2:19" ht="15" customHeight="1" x14ac:dyDescent="0.25">
      <c r="B114" s="23"/>
      <c r="C114" s="40"/>
      <c r="D114" s="23"/>
      <c r="E114" s="38"/>
      <c r="F114" s="196" t="str">
        <f t="shared" si="4"/>
        <v/>
      </c>
      <c r="G114" s="49" t="str">
        <f t="shared" si="5"/>
        <v/>
      </c>
      <c r="H114" s="135" t="b">
        <v>0</v>
      </c>
      <c r="I114" s="36"/>
      <c r="J114" s="36"/>
      <c r="K114" s="36"/>
      <c r="Q114" s="31"/>
      <c r="R114" s="31"/>
      <c r="S114" s="31"/>
    </row>
    <row r="115" spans="2:19" ht="15" customHeight="1" x14ac:dyDescent="0.25">
      <c r="B115" s="23"/>
      <c r="C115" s="40"/>
      <c r="D115" s="23"/>
      <c r="E115" s="38"/>
      <c r="F115" s="196" t="str">
        <f t="shared" si="4"/>
        <v/>
      </c>
      <c r="G115" s="49" t="str">
        <f t="shared" si="5"/>
        <v/>
      </c>
      <c r="H115" s="135" t="b">
        <v>0</v>
      </c>
      <c r="I115" s="36"/>
      <c r="J115" s="36"/>
      <c r="K115" s="36"/>
      <c r="Q115" s="31"/>
      <c r="R115" s="31"/>
      <c r="S115" s="31"/>
    </row>
    <row r="116" spans="2:19" ht="15" customHeight="1" x14ac:dyDescent="0.25">
      <c r="B116" s="23"/>
      <c r="C116" s="40"/>
      <c r="D116" s="23"/>
      <c r="E116" s="38"/>
      <c r="F116" s="196" t="str">
        <f t="shared" si="4"/>
        <v/>
      </c>
      <c r="G116" s="49" t="str">
        <f t="shared" si="5"/>
        <v/>
      </c>
      <c r="H116" s="135" t="b">
        <v>0</v>
      </c>
      <c r="I116" s="36"/>
      <c r="J116" s="36"/>
      <c r="K116" s="36"/>
      <c r="Q116" s="31"/>
      <c r="R116" s="31"/>
      <c r="S116" s="31"/>
    </row>
    <row r="117" spans="2:19" ht="15" customHeight="1" x14ac:dyDescent="0.25">
      <c r="B117" s="23"/>
      <c r="C117" s="40"/>
      <c r="D117" s="23"/>
      <c r="E117" s="38"/>
      <c r="F117" s="196" t="str">
        <f t="shared" si="4"/>
        <v/>
      </c>
      <c r="G117" s="49" t="str">
        <f t="shared" si="5"/>
        <v/>
      </c>
      <c r="H117" s="135" t="b">
        <v>0</v>
      </c>
      <c r="I117" s="36"/>
      <c r="J117" s="36"/>
      <c r="K117" s="36"/>
      <c r="Q117" s="31"/>
      <c r="R117" s="31"/>
      <c r="S117" s="31"/>
    </row>
    <row r="118" spans="2:19" ht="15" customHeight="1" x14ac:dyDescent="0.25">
      <c r="B118" s="23"/>
      <c r="C118" s="40"/>
      <c r="D118" s="23"/>
      <c r="E118" s="38"/>
      <c r="F118" s="196" t="str">
        <f t="shared" si="4"/>
        <v/>
      </c>
      <c r="G118" s="49" t="str">
        <f t="shared" si="5"/>
        <v/>
      </c>
      <c r="H118" s="135" t="b">
        <v>0</v>
      </c>
      <c r="I118" s="36"/>
      <c r="J118" s="36"/>
      <c r="K118" s="36"/>
      <c r="Q118" s="31"/>
      <c r="R118" s="31"/>
      <c r="S118" s="31"/>
    </row>
    <row r="119" spans="2:19" ht="15" customHeight="1" x14ac:dyDescent="0.25">
      <c r="B119" s="23"/>
      <c r="C119" s="40"/>
      <c r="D119" s="23"/>
      <c r="E119" s="38"/>
      <c r="F119" s="196" t="str">
        <f t="shared" si="4"/>
        <v/>
      </c>
      <c r="G119" s="49" t="str">
        <f t="shared" si="5"/>
        <v/>
      </c>
      <c r="H119" s="135" t="b">
        <v>0</v>
      </c>
      <c r="I119" s="36"/>
      <c r="J119" s="36"/>
      <c r="K119" s="36"/>
      <c r="Q119" s="31"/>
      <c r="R119" s="31"/>
      <c r="S119" s="31"/>
    </row>
    <row r="120" spans="2:19" ht="15" customHeight="1" x14ac:dyDescent="0.25">
      <c r="B120" s="23"/>
      <c r="C120" s="40"/>
      <c r="D120" s="23"/>
      <c r="E120" s="38"/>
      <c r="F120" s="196" t="str">
        <f t="shared" si="4"/>
        <v/>
      </c>
      <c r="G120" s="49" t="str">
        <f t="shared" si="5"/>
        <v/>
      </c>
      <c r="H120" s="135" t="b">
        <v>0</v>
      </c>
      <c r="I120" s="36"/>
      <c r="J120" s="36"/>
      <c r="K120" s="36"/>
      <c r="Q120" s="31"/>
      <c r="R120" s="31"/>
      <c r="S120" s="31"/>
    </row>
    <row r="121" spans="2:19" ht="15" customHeight="1" x14ac:dyDescent="0.25">
      <c r="B121" s="23"/>
      <c r="C121" s="40"/>
      <c r="D121" s="23"/>
      <c r="E121" s="38"/>
      <c r="F121" s="196" t="str">
        <f t="shared" si="4"/>
        <v/>
      </c>
      <c r="G121" s="49" t="str">
        <f t="shared" si="5"/>
        <v/>
      </c>
      <c r="H121" s="135" t="b">
        <v>0</v>
      </c>
      <c r="I121" s="36"/>
      <c r="J121" s="36"/>
      <c r="K121" s="36"/>
      <c r="Q121" s="31"/>
      <c r="R121" s="31"/>
      <c r="S121" s="31"/>
    </row>
    <row r="122" spans="2:19" ht="15" customHeight="1" x14ac:dyDescent="0.25">
      <c r="B122" s="23"/>
      <c r="C122" s="40"/>
      <c r="D122" s="23"/>
      <c r="E122" s="38"/>
      <c r="F122" s="196" t="str">
        <f t="shared" si="4"/>
        <v/>
      </c>
      <c r="G122" s="49" t="str">
        <f t="shared" si="5"/>
        <v/>
      </c>
      <c r="H122" s="135" t="b">
        <v>0</v>
      </c>
      <c r="I122" s="36"/>
      <c r="J122" s="36"/>
      <c r="K122" s="36"/>
      <c r="Q122" s="31"/>
      <c r="R122" s="31"/>
      <c r="S122" s="31"/>
    </row>
    <row r="123" spans="2:19" ht="15" customHeight="1" x14ac:dyDescent="0.25">
      <c r="B123" s="23"/>
      <c r="C123" s="40"/>
      <c r="D123" s="23"/>
      <c r="E123" s="38"/>
      <c r="F123" s="196" t="str">
        <f t="shared" si="4"/>
        <v/>
      </c>
      <c r="G123" s="49" t="str">
        <f t="shared" si="5"/>
        <v/>
      </c>
      <c r="H123" s="135" t="b">
        <v>0</v>
      </c>
      <c r="I123" s="36"/>
      <c r="J123" s="36"/>
      <c r="K123" s="36"/>
      <c r="Q123" s="31"/>
      <c r="R123" s="31"/>
      <c r="S123" s="31"/>
    </row>
    <row r="124" spans="2:19" ht="15" customHeight="1" x14ac:dyDescent="0.25">
      <c r="B124" s="23"/>
      <c r="C124" s="40"/>
      <c r="D124" s="23"/>
      <c r="E124" s="38"/>
      <c r="F124" s="196" t="str">
        <f t="shared" si="4"/>
        <v/>
      </c>
      <c r="G124" s="49" t="str">
        <f t="shared" si="5"/>
        <v/>
      </c>
      <c r="H124" s="135" t="b">
        <v>0</v>
      </c>
      <c r="I124" s="36"/>
      <c r="J124" s="36"/>
      <c r="K124" s="36"/>
      <c r="Q124" s="31"/>
      <c r="R124" s="31"/>
      <c r="S124" s="31"/>
    </row>
    <row r="125" spans="2:19" ht="15" customHeight="1" x14ac:dyDescent="0.25">
      <c r="B125" s="23"/>
      <c r="C125" s="40"/>
      <c r="D125" s="23"/>
      <c r="E125" s="38"/>
      <c r="F125" s="196" t="str">
        <f t="shared" si="4"/>
        <v/>
      </c>
      <c r="G125" s="49" t="str">
        <f t="shared" si="5"/>
        <v/>
      </c>
      <c r="H125" s="135" t="b">
        <v>0</v>
      </c>
      <c r="I125" s="36"/>
      <c r="J125" s="36"/>
      <c r="K125" s="36"/>
      <c r="Q125" s="31"/>
      <c r="R125" s="31"/>
      <c r="S125" s="31"/>
    </row>
    <row r="126" spans="2:19" ht="15" customHeight="1" x14ac:dyDescent="0.25">
      <c r="B126" s="23"/>
      <c r="C126" s="40"/>
      <c r="D126" s="23"/>
      <c r="E126" s="38"/>
      <c r="F126" s="196" t="str">
        <f t="shared" si="4"/>
        <v/>
      </c>
      <c r="G126" s="49" t="str">
        <f t="shared" si="5"/>
        <v/>
      </c>
      <c r="H126" s="135" t="b">
        <v>0</v>
      </c>
      <c r="I126" s="36"/>
      <c r="J126" s="36"/>
      <c r="K126" s="36"/>
      <c r="Q126" s="31"/>
      <c r="R126" s="31"/>
      <c r="S126" s="31"/>
    </row>
    <row r="127" spans="2:19" ht="15" customHeight="1" x14ac:dyDescent="0.25">
      <c r="B127" s="23"/>
      <c r="C127" s="40"/>
      <c r="D127" s="23"/>
      <c r="E127" s="38"/>
      <c r="F127" s="196" t="str">
        <f t="shared" si="4"/>
        <v/>
      </c>
      <c r="G127" s="49" t="str">
        <f t="shared" si="5"/>
        <v/>
      </c>
      <c r="H127" s="135" t="b">
        <v>0</v>
      </c>
      <c r="I127" s="36"/>
      <c r="J127" s="36"/>
      <c r="K127" s="36"/>
      <c r="Q127" s="31"/>
      <c r="R127" s="31"/>
      <c r="S127" s="31"/>
    </row>
    <row r="128" spans="2:19" ht="15" customHeight="1" x14ac:dyDescent="0.25">
      <c r="B128" s="23"/>
      <c r="C128" s="40"/>
      <c r="D128" s="23"/>
      <c r="E128" s="38"/>
      <c r="F128" s="196" t="str">
        <f t="shared" si="4"/>
        <v/>
      </c>
      <c r="G128" s="49" t="str">
        <f t="shared" si="5"/>
        <v/>
      </c>
      <c r="H128" s="135" t="b">
        <v>0</v>
      </c>
      <c r="I128" s="36"/>
      <c r="J128" s="36"/>
      <c r="K128" s="36"/>
      <c r="Q128" s="31"/>
      <c r="R128" s="31"/>
      <c r="S128" s="31"/>
    </row>
    <row r="129" spans="2:19" ht="15" customHeight="1" x14ac:dyDescent="0.25">
      <c r="B129" s="23"/>
      <c r="C129" s="40"/>
      <c r="D129" s="23"/>
      <c r="E129" s="38"/>
      <c r="F129" s="196" t="str">
        <f t="shared" si="4"/>
        <v/>
      </c>
      <c r="G129" s="49" t="str">
        <f t="shared" si="5"/>
        <v/>
      </c>
      <c r="H129" s="135" t="b">
        <v>0</v>
      </c>
      <c r="I129" s="36"/>
      <c r="J129" s="36"/>
      <c r="K129" s="36"/>
      <c r="Q129" s="31"/>
      <c r="R129" s="31"/>
      <c r="S129" s="31"/>
    </row>
    <row r="130" spans="2:19" ht="15" customHeight="1" x14ac:dyDescent="0.25">
      <c r="B130" s="23"/>
      <c r="C130" s="40"/>
      <c r="D130" s="23"/>
      <c r="E130" s="38"/>
      <c r="F130" s="196" t="str">
        <f t="shared" si="4"/>
        <v/>
      </c>
      <c r="G130" s="49" t="str">
        <f t="shared" si="5"/>
        <v/>
      </c>
      <c r="H130" s="135" t="b">
        <v>0</v>
      </c>
      <c r="I130" s="36"/>
      <c r="J130" s="36"/>
      <c r="K130" s="36"/>
      <c r="Q130" s="31"/>
      <c r="R130" s="31"/>
      <c r="S130" s="31"/>
    </row>
  </sheetData>
  <sheetProtection pivotTables="0"/>
  <mergeCells count="5">
    <mergeCell ref="B2:H2"/>
    <mergeCell ref="Q2:R2"/>
    <mergeCell ref="N9:O9"/>
    <mergeCell ref="Q9:R9"/>
    <mergeCell ref="T9:U9"/>
  </mergeCells>
  <dataValidations count="1">
    <dataValidation type="list" allowBlank="1" showInputMessage="1" showErrorMessage="1" sqref="B5:B130" xr:uid="{00000000-0002-0000-1300-000000000000}">
      <formula1>$N$12:$N$25</formula1>
    </dataValidation>
  </dataValidation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6" name="Button 1">
              <controlPr defaultSize="0" print="0" autoFill="0" autoPict="0" macro="[0]!DévTCD">
                <anchor moveWithCells="1" sizeWithCells="1">
                  <from>
                    <xdr:col>16</xdr:col>
                    <xdr:colOff>2743200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7" name="Button 2">
              <controlPr defaultSize="0" print="0" autoFill="0" autoPict="0" macro="[0]!RedTCD">
                <anchor moveWithCells="1" sizeWithCells="1">
                  <from>
                    <xdr:col>16</xdr:col>
                    <xdr:colOff>2752725</xdr:colOff>
                    <xdr:row>5</xdr:row>
                    <xdr:rowOff>19050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8" name="Button 3">
              <controlPr defaultSize="0" print="0" autoFill="0" autoPict="0" macro="[0]!MAJTCD2">
                <anchor moveWithCells="1" siz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1257300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9" name="Check Box 4">
              <controlPr defaultSize="0" autoFill="0" autoLine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161925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10" name="Check Box 5">
              <controlPr defaultSize="0" autoFill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161925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11" name="Check Box 6">
              <controlPr defaultSize="0" autoFill="0" autoLine="0" autoPict="0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161925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2" name="Check Box 7">
              <controlPr defaultSize="0" autoFill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38100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3" name="Check Box 8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38100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4" name="Check Box 9">
              <controlPr defaultSize="0" autoFill="0" autoLine="0" autoPict="0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38100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5" name="Check Box 10">
              <controlPr defaultSize="0" autoFill="0" autoLine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38100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6" name="Check Box 11">
              <controlPr defaultSize="0" autoFill="0" autoLine="0" autoPict="0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38100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7" name="Check Box 12">
              <controlPr defaultSize="0" autoFill="0" autoLine="0" autoPict="0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38100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8" name="Check Box 13">
              <controlPr defaultSize="0" autoFill="0" autoLine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38100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9" name="Check Box 14">
              <controlPr defaultSize="0" autoFill="0" autoLine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38100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20" name="Check Box 15">
              <controlPr defaultSize="0" autoFill="0" autoLine="0" autoPict="0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38100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21" name="Check Box 16">
              <controlPr defaultSize="0" autoFill="0" autoLine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38100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2" name="Check Box 17">
              <controlPr defaultSize="0" autoFill="0" autoLine="0" autoPict="0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38100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3" name="Check Box 18">
              <controlPr defaultSize="0" autoFill="0" autoLine="0" autoPict="0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38100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4" name="Check Box 19">
              <controlPr defaultSize="0" autoFill="0" autoLine="0" autoPict="0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38100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5" name="Check Box 20">
              <controlPr defaultSize="0" autoFill="0" autoLine="0" autoPict="0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38100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6" name="Check Box 21">
              <controlPr defaultSize="0" autoFill="0" autoLine="0" autoPict="0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38100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7" name="Check Box 22">
              <controlPr defaultSize="0" autoFill="0" autoLine="0" autoPict="0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38100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8" name="Check Box 23">
              <controlPr defaultSize="0" autoFill="0" autoLine="0" autoPict="0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38100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9" name="Check Box 24">
              <controlPr defaultSize="0" autoFill="0" autoLine="0" autoPict="0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38100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30" name="Check Box 25">
              <controlPr defaultSize="0" autoFill="0" autoLine="0" autoPict="0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38100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31" name="Check Box 26">
              <controlPr defaultSize="0" autoFill="0" autoLine="0" autoPict="0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2" name="Check Box 27">
              <controlPr defaultSize="0" autoFill="0" autoLine="0" autoPict="0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38100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3" name="Check Box 28">
              <controlPr defaultSize="0" autoFill="0" autoLine="0" autoPict="0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38100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4" name="Check Box 29">
              <controlPr defaultSize="0" autoFill="0" autoLine="0" autoPict="0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38100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5" name="Check Box 30">
              <controlPr defaultSize="0" autoFill="0" autoLine="0" autoPict="0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6" name="Check Box 31">
              <controlPr defaultSize="0" autoFill="0" autoLine="0" autoPict="0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38100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7" name="Check Box 32">
              <controlPr defaultSize="0" autoFill="0" autoLine="0" autoPict="0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38100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8" name="Check Box 33">
              <controlPr defaultSize="0" autoFill="0" autoLine="0" autoPict="0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38100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9" name="Check Box 34">
              <controlPr defaultSize="0" autoFill="0" autoLine="0" autoPict="0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38100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40" name="Check Box 35">
              <controlPr defaultSize="0" autoFill="0" autoLine="0" autoPict="0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38100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41" name="Check Box 36">
              <controlPr defaultSize="0" autoFill="0" autoLine="0" autoPict="0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38100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2" name="Check Box 37">
              <controlPr defaultSize="0" autoFill="0" autoLine="0" autoPict="0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38100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3" name="Check Box 38">
              <controlPr defaultSize="0" autoFill="0" autoLine="0" autoPict="0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38100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4" name="Check Box 39">
              <controlPr defaultSize="0" autoFill="0" autoLine="0" autoPict="0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38100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5" name="Check Box 40">
              <controlPr defaultSize="0" autoFill="0" autoLine="0" autoPict="0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38100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6" name="Check Box 41">
              <controlPr defaultSize="0" autoFill="0" autoLine="0" autoPict="0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38100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7" name="Check Box 42">
              <controlPr defaultSize="0" autoFill="0" autoLine="0" autoPict="0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38100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8" name="Check Box 43">
              <controlPr defaultSize="0" autoFill="0" autoLine="0" autoPict="0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38100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9" name="Check Box 44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38100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50" name="Check Box 45">
              <controlPr defaultSize="0" autoFill="0" autoLine="0" autoPict="0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38100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51" name="Check Box 46">
              <controlPr defaultSize="0" autoFill="0" autoLine="0" autoPict="0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38100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2" name="Check Box 47">
              <controlPr defaultSize="0" autoFill="0" autoLine="0" autoPict="0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38100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3" name="Check Box 48">
              <controlPr defaultSize="0" autoFill="0" autoLine="0" autoPict="0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38100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4" name="Check Box 49">
              <controlPr defaultSize="0" autoFill="0" autoLine="0" autoPict="0">
                <anchor moveWithCells="1">
                  <from>
                    <xdr:col>7</xdr:col>
                    <xdr:colOff>0</xdr:colOff>
                    <xdr:row>49</xdr:row>
                    <xdr:rowOff>0</xdr:rowOff>
                  </from>
                  <to>
                    <xdr:col>8</xdr:col>
                    <xdr:colOff>38100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5" name="Check Box 50">
              <controlPr defaultSize="0" autoFill="0" autoLine="0" autoPict="0">
                <anchor moveWithCells="1">
                  <from>
                    <xdr:col>7</xdr:col>
                    <xdr:colOff>0</xdr:colOff>
                    <xdr:row>50</xdr:row>
                    <xdr:rowOff>0</xdr:rowOff>
                  </from>
                  <to>
                    <xdr:col>8</xdr:col>
                    <xdr:colOff>38100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6" name="Check Box 51">
              <controlPr defaultSize="0" autoFill="0" autoLine="0" autoPict="0">
                <anchor moveWithCells="1">
                  <from>
                    <xdr:col>7</xdr:col>
                    <xdr:colOff>0</xdr:colOff>
                    <xdr:row>51</xdr:row>
                    <xdr:rowOff>0</xdr:rowOff>
                  </from>
                  <to>
                    <xdr:col>8</xdr:col>
                    <xdr:colOff>38100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7" name="Check Box 52">
              <controlPr defaultSize="0" autoFill="0" autoLine="0" autoPict="0">
                <anchor moveWithCells="1">
                  <from>
                    <xdr:col>7</xdr:col>
                    <xdr:colOff>0</xdr:colOff>
                    <xdr:row>52</xdr:row>
                    <xdr:rowOff>0</xdr:rowOff>
                  </from>
                  <to>
                    <xdr:col>8</xdr:col>
                    <xdr:colOff>38100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8" name="Check Box 53">
              <controlPr defaultSize="0" autoFill="0" autoLine="0" autoPict="0">
                <anchor moveWithCells="1">
                  <from>
                    <xdr:col>7</xdr:col>
                    <xdr:colOff>0</xdr:colOff>
                    <xdr:row>53</xdr:row>
                    <xdr:rowOff>0</xdr:rowOff>
                  </from>
                  <to>
                    <xdr:col>8</xdr:col>
                    <xdr:colOff>38100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9" name="Check Box 54">
              <controlPr defaultSize="0" autoFill="0" autoLine="0" autoPict="0">
                <anchor moveWithCells="1">
                  <from>
                    <xdr:col>7</xdr:col>
                    <xdr:colOff>0</xdr:colOff>
                    <xdr:row>54</xdr:row>
                    <xdr:rowOff>0</xdr:rowOff>
                  </from>
                  <to>
                    <xdr:col>8</xdr:col>
                    <xdr:colOff>38100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60" name="Check Box 55">
              <controlPr defaultSize="0" autoFill="0" autoLine="0" autoPict="0">
                <anchor moveWithCells="1">
                  <from>
                    <xdr:col>7</xdr:col>
                    <xdr:colOff>0</xdr:colOff>
                    <xdr:row>55</xdr:row>
                    <xdr:rowOff>0</xdr:rowOff>
                  </from>
                  <to>
                    <xdr:col>8</xdr:col>
                    <xdr:colOff>38100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61" name="Check Box 56">
              <controlPr defaultSize="0" autoFill="0" autoLine="0" autoPict="0">
                <anchor moveWithCells="1">
                  <from>
                    <xdr:col>7</xdr:col>
                    <xdr:colOff>0</xdr:colOff>
                    <xdr:row>56</xdr:row>
                    <xdr:rowOff>0</xdr:rowOff>
                  </from>
                  <to>
                    <xdr:col>8</xdr:col>
                    <xdr:colOff>38100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2" name="Check Box 57">
              <controlPr defaultSize="0" autoFill="0" autoLine="0" autoPict="0">
                <anchor moveWithCells="1">
                  <from>
                    <xdr:col>7</xdr:col>
                    <xdr:colOff>0</xdr:colOff>
                    <xdr:row>57</xdr:row>
                    <xdr:rowOff>0</xdr:rowOff>
                  </from>
                  <to>
                    <xdr:col>8</xdr:col>
                    <xdr:colOff>38100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3" name="Check Box 58">
              <controlPr defaultSize="0" autoFill="0" autoLine="0" autoPict="0">
                <anchor moveWithCells="1">
                  <from>
                    <xdr:col>7</xdr:col>
                    <xdr:colOff>0</xdr:colOff>
                    <xdr:row>58</xdr:row>
                    <xdr:rowOff>0</xdr:rowOff>
                  </from>
                  <to>
                    <xdr:col>8</xdr:col>
                    <xdr:colOff>38100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4" name="Check Box 59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0</xdr:rowOff>
                  </from>
                  <to>
                    <xdr:col>8</xdr:col>
                    <xdr:colOff>38100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5" name="Check Box 60">
              <controlPr defaultSize="0" autoFill="0" autoLine="0" autoPict="0">
                <anchor moveWithCells="1">
                  <from>
                    <xdr:col>7</xdr:col>
                    <xdr:colOff>0</xdr:colOff>
                    <xdr:row>60</xdr:row>
                    <xdr:rowOff>0</xdr:rowOff>
                  </from>
                  <to>
                    <xdr:col>8</xdr:col>
                    <xdr:colOff>38100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6" name="Check Box 61">
              <controlPr defaultSize="0" autoFill="0" autoLine="0" autoPict="0">
                <anchor moveWithCells="1">
                  <from>
                    <xdr:col>7</xdr:col>
                    <xdr:colOff>0</xdr:colOff>
                    <xdr:row>61</xdr:row>
                    <xdr:rowOff>0</xdr:rowOff>
                  </from>
                  <to>
                    <xdr:col>8</xdr:col>
                    <xdr:colOff>38100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7" name="Check Box 62">
              <controlPr defaultSize="0" autoFill="0" autoLine="0" autoPict="0">
                <anchor moveWithCells="1">
                  <from>
                    <xdr:col>7</xdr:col>
                    <xdr:colOff>0</xdr:colOff>
                    <xdr:row>62</xdr:row>
                    <xdr:rowOff>0</xdr:rowOff>
                  </from>
                  <to>
                    <xdr:col>8</xdr:col>
                    <xdr:colOff>38100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8" name="Check Box 63">
              <controlPr defaultSize="0" autoFill="0" autoLine="0" autoPict="0">
                <anchor moveWithCells="1">
                  <from>
                    <xdr:col>7</xdr:col>
                    <xdr:colOff>0</xdr:colOff>
                    <xdr:row>63</xdr:row>
                    <xdr:rowOff>0</xdr:rowOff>
                  </from>
                  <to>
                    <xdr:col>8</xdr:col>
                    <xdr:colOff>38100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9" name="Check Box 64">
              <controlPr defaultSize="0" autoFill="0" autoLine="0" autoPict="0">
                <anchor moveWithCells="1">
                  <from>
                    <xdr:col>7</xdr:col>
                    <xdr:colOff>0</xdr:colOff>
                    <xdr:row>64</xdr:row>
                    <xdr:rowOff>0</xdr:rowOff>
                  </from>
                  <to>
                    <xdr:col>8</xdr:col>
                    <xdr:colOff>38100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70" name="Check Box 65">
              <controlPr defaultSize="0" autoFill="0" autoLine="0" autoPict="0">
                <anchor moveWithCells="1">
                  <from>
                    <xdr:col>7</xdr:col>
                    <xdr:colOff>0</xdr:colOff>
                    <xdr:row>65</xdr:row>
                    <xdr:rowOff>0</xdr:rowOff>
                  </from>
                  <to>
                    <xdr:col>8</xdr:col>
                    <xdr:colOff>38100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71" name="Check Box 66">
              <controlPr defaultSize="0" autoFill="0" autoLine="0" autoPict="0">
                <anchor moveWithCells="1">
                  <from>
                    <xdr:col>7</xdr:col>
                    <xdr:colOff>0</xdr:colOff>
                    <xdr:row>66</xdr:row>
                    <xdr:rowOff>0</xdr:rowOff>
                  </from>
                  <to>
                    <xdr:col>8</xdr:col>
                    <xdr:colOff>38100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2" name="Check Box 67">
              <controlPr defaultSize="0" autoFill="0" autoLine="0" autoPict="0">
                <anchor moveWithCells="1">
                  <from>
                    <xdr:col>7</xdr:col>
                    <xdr:colOff>0</xdr:colOff>
                    <xdr:row>67</xdr:row>
                    <xdr:rowOff>0</xdr:rowOff>
                  </from>
                  <to>
                    <xdr:col>8</xdr:col>
                    <xdr:colOff>38100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3" name="Check Box 68">
              <controlPr defaultSize="0" autoFill="0" autoLine="0" autoPict="0">
                <anchor moveWithCells="1">
                  <from>
                    <xdr:col>7</xdr:col>
                    <xdr:colOff>0</xdr:colOff>
                    <xdr:row>68</xdr:row>
                    <xdr:rowOff>0</xdr:rowOff>
                  </from>
                  <to>
                    <xdr:col>8</xdr:col>
                    <xdr:colOff>38100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4" name="Check Box 69">
              <controlPr defaultSize="0" autoFill="0" autoLine="0" autoPict="0">
                <anchor moveWithCells="1">
                  <from>
                    <xdr:col>7</xdr:col>
                    <xdr:colOff>0</xdr:colOff>
                    <xdr:row>69</xdr:row>
                    <xdr:rowOff>0</xdr:rowOff>
                  </from>
                  <to>
                    <xdr:col>8</xdr:col>
                    <xdr:colOff>38100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5" name="Check Box 70">
              <controlPr defaultSize="0" autoFill="0" autoLine="0" autoPict="0">
                <anchor moveWithCells="1">
                  <from>
                    <xdr:col>7</xdr:col>
                    <xdr:colOff>0</xdr:colOff>
                    <xdr:row>70</xdr:row>
                    <xdr:rowOff>0</xdr:rowOff>
                  </from>
                  <to>
                    <xdr:col>8</xdr:col>
                    <xdr:colOff>38100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6" name="Check Box 71">
              <controlPr defaultSize="0" autoFill="0" autoLine="0" autoPict="0">
                <anchor moveWithCells="1">
                  <from>
                    <xdr:col>7</xdr:col>
                    <xdr:colOff>0</xdr:colOff>
                    <xdr:row>71</xdr:row>
                    <xdr:rowOff>0</xdr:rowOff>
                  </from>
                  <to>
                    <xdr:col>8</xdr:col>
                    <xdr:colOff>38100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7" name="Check Box 72">
              <controlPr defaultSize="0" autoFill="0" autoLine="0" autoPict="0">
                <anchor moveWithCells="1">
                  <from>
                    <xdr:col>7</xdr:col>
                    <xdr:colOff>0</xdr:colOff>
                    <xdr:row>72</xdr:row>
                    <xdr:rowOff>0</xdr:rowOff>
                  </from>
                  <to>
                    <xdr:col>8</xdr:col>
                    <xdr:colOff>38100</xdr:colOff>
                    <xdr:row>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8" name="Check Box 73">
              <controlPr defaultSize="0" autoFill="0" autoLine="0" autoPict="0">
                <anchor moveWithCells="1">
                  <from>
                    <xdr:col>7</xdr:col>
                    <xdr:colOff>0</xdr:colOff>
                    <xdr:row>73</xdr:row>
                    <xdr:rowOff>0</xdr:rowOff>
                  </from>
                  <to>
                    <xdr:col>8</xdr:col>
                    <xdr:colOff>38100</xdr:colOff>
                    <xdr:row>74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9" name="Check Box 74">
              <controlPr defaultSize="0" autoFill="0" autoLine="0" autoPict="0">
                <anchor moveWithCells="1">
                  <from>
                    <xdr:col>7</xdr:col>
                    <xdr:colOff>0</xdr:colOff>
                    <xdr:row>74</xdr:row>
                    <xdr:rowOff>0</xdr:rowOff>
                  </from>
                  <to>
                    <xdr:col>8</xdr:col>
                    <xdr:colOff>38100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80" name="Check Box 75">
              <controlPr defaultSize="0" autoFill="0" autoLine="0" autoPict="0">
                <anchor moveWithCells="1">
                  <from>
                    <xdr:col>7</xdr:col>
                    <xdr:colOff>0</xdr:colOff>
                    <xdr:row>75</xdr:row>
                    <xdr:rowOff>0</xdr:rowOff>
                  </from>
                  <to>
                    <xdr:col>8</xdr:col>
                    <xdr:colOff>38100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81" name="Check Box 76">
              <controlPr defaultSize="0" autoFill="0" autoLine="0" autoPict="0">
                <anchor moveWithCells="1">
                  <from>
                    <xdr:col>7</xdr:col>
                    <xdr:colOff>0</xdr:colOff>
                    <xdr:row>76</xdr:row>
                    <xdr:rowOff>0</xdr:rowOff>
                  </from>
                  <to>
                    <xdr:col>8</xdr:col>
                    <xdr:colOff>38100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2" name="Check Box 77">
              <controlPr defaultSize="0" autoFill="0" autoLine="0" autoPict="0">
                <anchor moveWithCells="1">
                  <from>
                    <xdr:col>7</xdr:col>
                    <xdr:colOff>0</xdr:colOff>
                    <xdr:row>77</xdr:row>
                    <xdr:rowOff>0</xdr:rowOff>
                  </from>
                  <to>
                    <xdr:col>8</xdr:col>
                    <xdr:colOff>38100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3" name="Check Box 78">
              <controlPr defaultSize="0" autoFill="0" autoLine="0" autoPict="0">
                <anchor moveWithCells="1">
                  <from>
                    <xdr:col>7</xdr:col>
                    <xdr:colOff>0</xdr:colOff>
                    <xdr:row>78</xdr:row>
                    <xdr:rowOff>0</xdr:rowOff>
                  </from>
                  <to>
                    <xdr:col>8</xdr:col>
                    <xdr:colOff>38100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4" name="Check Box 79">
              <controlPr defaultSize="0" autoFill="0" autoLine="0" autoPict="0">
                <anchor moveWithCells="1">
                  <from>
                    <xdr:col>7</xdr:col>
                    <xdr:colOff>0</xdr:colOff>
                    <xdr:row>79</xdr:row>
                    <xdr:rowOff>0</xdr:rowOff>
                  </from>
                  <to>
                    <xdr:col>8</xdr:col>
                    <xdr:colOff>38100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5" name="Check Box 80">
              <controlPr defaultSize="0" autoFill="0" autoLine="0" autoPict="0">
                <anchor moveWithCells="1">
                  <from>
                    <xdr:col>7</xdr:col>
                    <xdr:colOff>0</xdr:colOff>
                    <xdr:row>80</xdr:row>
                    <xdr:rowOff>0</xdr:rowOff>
                  </from>
                  <to>
                    <xdr:col>8</xdr:col>
                    <xdr:colOff>38100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6" name="Check Box 81">
              <controlPr defaultSize="0" autoFill="0" autoLine="0" autoPict="0">
                <anchor moveWithCells="1">
                  <from>
                    <xdr:col>7</xdr:col>
                    <xdr:colOff>0</xdr:colOff>
                    <xdr:row>81</xdr:row>
                    <xdr:rowOff>0</xdr:rowOff>
                  </from>
                  <to>
                    <xdr:col>8</xdr:col>
                    <xdr:colOff>38100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7" name="Check Box 82">
              <controlPr defaultSize="0" autoFill="0" autoLine="0" autoPict="0">
                <anchor moveWithCells="1">
                  <from>
                    <xdr:col>7</xdr:col>
                    <xdr:colOff>0</xdr:colOff>
                    <xdr:row>82</xdr:row>
                    <xdr:rowOff>0</xdr:rowOff>
                  </from>
                  <to>
                    <xdr:col>8</xdr:col>
                    <xdr:colOff>38100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8" name="Check Box 83">
              <controlPr defaultSize="0" autoFill="0" autoLine="0" autoPict="0">
                <anchor moveWithCells="1">
                  <from>
                    <xdr:col>7</xdr:col>
                    <xdr:colOff>0</xdr:colOff>
                    <xdr:row>83</xdr:row>
                    <xdr:rowOff>0</xdr:rowOff>
                  </from>
                  <to>
                    <xdr:col>8</xdr:col>
                    <xdr:colOff>38100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9" name="Check Box 84">
              <controlPr defaultSize="0" autoFill="0" autoLine="0" autoPict="0">
                <anchor moveWithCells="1">
                  <from>
                    <xdr:col>7</xdr:col>
                    <xdr:colOff>0</xdr:colOff>
                    <xdr:row>84</xdr:row>
                    <xdr:rowOff>0</xdr:rowOff>
                  </from>
                  <to>
                    <xdr:col>8</xdr:col>
                    <xdr:colOff>38100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90" name="Check Box 85">
              <controlPr defaultSize="0" autoFill="0" autoLine="0" autoPict="0">
                <anchor moveWithCells="1">
                  <from>
                    <xdr:col>7</xdr:col>
                    <xdr:colOff>0</xdr:colOff>
                    <xdr:row>85</xdr:row>
                    <xdr:rowOff>0</xdr:rowOff>
                  </from>
                  <to>
                    <xdr:col>8</xdr:col>
                    <xdr:colOff>38100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91" name="Check Box 86">
              <controlPr defaultSize="0" autoFill="0" autoLine="0" autoPict="0">
                <anchor moveWithCells="1">
                  <from>
                    <xdr:col>7</xdr:col>
                    <xdr:colOff>0</xdr:colOff>
                    <xdr:row>86</xdr:row>
                    <xdr:rowOff>0</xdr:rowOff>
                  </from>
                  <to>
                    <xdr:col>8</xdr:col>
                    <xdr:colOff>38100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2" name="Check Box 87">
              <controlPr defaultSize="0" autoFill="0" autoLine="0" autoPict="0">
                <anchor moveWithCells="1">
                  <from>
                    <xdr:col>7</xdr:col>
                    <xdr:colOff>0</xdr:colOff>
                    <xdr:row>87</xdr:row>
                    <xdr:rowOff>0</xdr:rowOff>
                  </from>
                  <to>
                    <xdr:col>8</xdr:col>
                    <xdr:colOff>38100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3" name="Check Box 88">
              <controlPr defaultSize="0" autoFill="0" autoLine="0" autoPict="0">
                <anchor moveWithCells="1">
                  <from>
                    <xdr:col>7</xdr:col>
                    <xdr:colOff>0</xdr:colOff>
                    <xdr:row>88</xdr:row>
                    <xdr:rowOff>0</xdr:rowOff>
                  </from>
                  <to>
                    <xdr:col>8</xdr:col>
                    <xdr:colOff>38100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4" name="Check Box 89">
              <controlPr defaultSize="0" autoFill="0" autoLine="0" autoPict="0">
                <anchor moveWithCells="1">
                  <from>
                    <xdr:col>7</xdr:col>
                    <xdr:colOff>0</xdr:colOff>
                    <xdr:row>89</xdr:row>
                    <xdr:rowOff>0</xdr:rowOff>
                  </from>
                  <to>
                    <xdr:col>8</xdr:col>
                    <xdr:colOff>38100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5" name="Check Box 90">
              <controlPr defaultSize="0" autoFill="0" autoLine="0" autoPict="0">
                <anchor moveWithCells="1">
                  <from>
                    <xdr:col>7</xdr:col>
                    <xdr:colOff>0</xdr:colOff>
                    <xdr:row>90</xdr:row>
                    <xdr:rowOff>0</xdr:rowOff>
                  </from>
                  <to>
                    <xdr:col>8</xdr:col>
                    <xdr:colOff>38100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6" name="Check Box 91">
              <controlPr defaultSize="0" autoFill="0" autoLine="0" autoPict="0">
                <anchor moveWithCells="1">
                  <from>
                    <xdr:col>7</xdr:col>
                    <xdr:colOff>0</xdr:colOff>
                    <xdr:row>91</xdr:row>
                    <xdr:rowOff>0</xdr:rowOff>
                  </from>
                  <to>
                    <xdr:col>8</xdr:col>
                    <xdr:colOff>38100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7" name="Check Box 92">
              <controlPr defaultSize="0" autoFill="0" autoLine="0" autoPict="0">
                <anchor moveWithCells="1">
                  <from>
                    <xdr:col>7</xdr:col>
                    <xdr:colOff>0</xdr:colOff>
                    <xdr:row>92</xdr:row>
                    <xdr:rowOff>0</xdr:rowOff>
                  </from>
                  <to>
                    <xdr:col>8</xdr:col>
                    <xdr:colOff>38100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8" name="Check Box 93">
              <controlPr defaultSize="0" autoFill="0" autoLine="0" autoPict="0">
                <anchor moveWithCells="1">
                  <from>
                    <xdr:col>7</xdr:col>
                    <xdr:colOff>0</xdr:colOff>
                    <xdr:row>93</xdr:row>
                    <xdr:rowOff>0</xdr:rowOff>
                  </from>
                  <to>
                    <xdr:col>8</xdr:col>
                    <xdr:colOff>38100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9" name="Check Box 94">
              <controlPr defaultSize="0" autoFill="0" autoLine="0" autoPict="0">
                <anchor moveWithCells="1">
                  <from>
                    <xdr:col>7</xdr:col>
                    <xdr:colOff>0</xdr:colOff>
                    <xdr:row>94</xdr:row>
                    <xdr:rowOff>0</xdr:rowOff>
                  </from>
                  <to>
                    <xdr:col>8</xdr:col>
                    <xdr:colOff>38100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100" name="Check Box 95">
              <controlPr defaultSize="0" autoFill="0" autoLine="0" autoPict="0">
                <anchor moveWithCells="1">
                  <from>
                    <xdr:col>7</xdr:col>
                    <xdr:colOff>0</xdr:colOff>
                    <xdr:row>95</xdr:row>
                    <xdr:rowOff>0</xdr:rowOff>
                  </from>
                  <to>
                    <xdr:col>8</xdr:col>
                    <xdr:colOff>38100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101" name="Check Box 96">
              <controlPr defaultSize="0" autoFill="0" autoLine="0" autoPict="0">
                <anchor moveWithCells="1">
                  <from>
                    <xdr:col>7</xdr:col>
                    <xdr:colOff>0</xdr:colOff>
                    <xdr:row>96</xdr:row>
                    <xdr:rowOff>0</xdr:rowOff>
                  </from>
                  <to>
                    <xdr:col>8</xdr:col>
                    <xdr:colOff>38100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2" name="Check Box 97">
              <controlPr defaultSize="0" autoFill="0" autoLine="0" autoPict="0">
                <anchor moveWithCells="1">
                  <from>
                    <xdr:col>7</xdr:col>
                    <xdr:colOff>0</xdr:colOff>
                    <xdr:row>97</xdr:row>
                    <xdr:rowOff>0</xdr:rowOff>
                  </from>
                  <to>
                    <xdr:col>8</xdr:col>
                    <xdr:colOff>38100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3" name="Check Box 98">
              <controlPr defaultSize="0" autoFill="0" autoLine="0" autoPict="0">
                <anchor moveWithCells="1">
                  <from>
                    <xdr:col>7</xdr:col>
                    <xdr:colOff>0</xdr:colOff>
                    <xdr:row>98</xdr:row>
                    <xdr:rowOff>0</xdr:rowOff>
                  </from>
                  <to>
                    <xdr:col>8</xdr:col>
                    <xdr:colOff>38100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4" name="Check Box 99">
              <controlPr defaultSize="0" autoFill="0" autoLine="0" autoPict="0">
                <anchor moveWithCells="1">
                  <from>
                    <xdr:col>7</xdr:col>
                    <xdr:colOff>0</xdr:colOff>
                    <xdr:row>99</xdr:row>
                    <xdr:rowOff>0</xdr:rowOff>
                  </from>
                  <to>
                    <xdr:col>8</xdr:col>
                    <xdr:colOff>38100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5" name="Check Box 100">
              <controlPr defaultSize="0" autoFill="0" autoLine="0" autoPict="0">
                <anchor moveWithCells="1">
                  <from>
                    <xdr:col>7</xdr:col>
                    <xdr:colOff>0</xdr:colOff>
                    <xdr:row>100</xdr:row>
                    <xdr:rowOff>0</xdr:rowOff>
                  </from>
                  <to>
                    <xdr:col>8</xdr:col>
                    <xdr:colOff>38100</xdr:colOff>
                    <xdr:row>101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6" name="Check Box 101">
              <controlPr defaultSize="0" autoFill="0" autoLine="0" autoPict="0">
                <anchor moveWithCells="1">
                  <from>
                    <xdr:col>7</xdr:col>
                    <xdr:colOff>0</xdr:colOff>
                    <xdr:row>101</xdr:row>
                    <xdr:rowOff>0</xdr:rowOff>
                  </from>
                  <to>
                    <xdr:col>8</xdr:col>
                    <xdr:colOff>38100</xdr:colOff>
                    <xdr:row>102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7" name="Check Box 102">
              <controlPr defaultSize="0" autoFill="0" autoLine="0" autoPict="0">
                <anchor moveWithCells="1">
                  <from>
                    <xdr:col>7</xdr:col>
                    <xdr:colOff>0</xdr:colOff>
                    <xdr:row>102</xdr:row>
                    <xdr:rowOff>0</xdr:rowOff>
                  </from>
                  <to>
                    <xdr:col>8</xdr:col>
                    <xdr:colOff>38100</xdr:colOff>
                    <xdr:row>103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8" name="Check Box 103">
              <controlPr defaultSize="0" autoFill="0" autoLine="0" autoPict="0">
                <anchor moveWithCells="1">
                  <from>
                    <xdr:col>7</xdr:col>
                    <xdr:colOff>0</xdr:colOff>
                    <xdr:row>103</xdr:row>
                    <xdr:rowOff>0</xdr:rowOff>
                  </from>
                  <to>
                    <xdr:col>8</xdr:col>
                    <xdr:colOff>38100</xdr:colOff>
                    <xdr:row>104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9" name="Check Box 104">
              <controlPr defaultSize="0" autoFill="0" autoLine="0" autoPict="0">
                <anchor moveWithCells="1">
                  <from>
                    <xdr:col>7</xdr:col>
                    <xdr:colOff>0</xdr:colOff>
                    <xdr:row>104</xdr:row>
                    <xdr:rowOff>0</xdr:rowOff>
                  </from>
                  <to>
                    <xdr:col>8</xdr:col>
                    <xdr:colOff>38100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10" name="Check Box 105">
              <controlPr defaultSize="0" autoFill="0" autoLine="0" autoPict="0">
                <anchor moveWithCells="1">
                  <from>
                    <xdr:col>7</xdr:col>
                    <xdr:colOff>0</xdr:colOff>
                    <xdr:row>105</xdr:row>
                    <xdr:rowOff>0</xdr:rowOff>
                  </from>
                  <to>
                    <xdr:col>8</xdr:col>
                    <xdr:colOff>38100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11" name="Check Box 106">
              <controlPr defaultSize="0" autoFill="0" autoLine="0" autoPict="0">
                <anchor moveWithCells="1">
                  <from>
                    <xdr:col>7</xdr:col>
                    <xdr:colOff>0</xdr:colOff>
                    <xdr:row>106</xdr:row>
                    <xdr:rowOff>0</xdr:rowOff>
                  </from>
                  <to>
                    <xdr:col>8</xdr:col>
                    <xdr:colOff>38100</xdr:colOff>
                    <xdr:row>107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2" name="Check Box 107">
              <controlPr defaultSize="0" autoFill="0" autoLine="0" autoPict="0">
                <anchor moveWithCells="1">
                  <from>
                    <xdr:col>7</xdr:col>
                    <xdr:colOff>0</xdr:colOff>
                    <xdr:row>107</xdr:row>
                    <xdr:rowOff>0</xdr:rowOff>
                  </from>
                  <to>
                    <xdr:col>8</xdr:col>
                    <xdr:colOff>38100</xdr:colOff>
                    <xdr:row>108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3" name="Check Box 108">
              <controlPr defaultSize="0" autoFill="0" autoLine="0" autoPict="0">
                <anchor moveWithCells="1">
                  <from>
                    <xdr:col>7</xdr:col>
                    <xdr:colOff>0</xdr:colOff>
                    <xdr:row>108</xdr:row>
                    <xdr:rowOff>0</xdr:rowOff>
                  </from>
                  <to>
                    <xdr:col>8</xdr:col>
                    <xdr:colOff>38100</xdr:colOff>
                    <xdr:row>109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4" name="Check Box 109">
              <controlPr defaultSize="0" autoFill="0" autoLine="0" autoPict="0">
                <anchor moveWithCells="1">
                  <from>
                    <xdr:col>7</xdr:col>
                    <xdr:colOff>0</xdr:colOff>
                    <xdr:row>109</xdr:row>
                    <xdr:rowOff>0</xdr:rowOff>
                  </from>
                  <to>
                    <xdr:col>8</xdr:col>
                    <xdr:colOff>38100</xdr:colOff>
                    <xdr:row>110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5" name="Check Box 110">
              <controlPr defaultSize="0" autoFill="0" autoLine="0" autoPict="0">
                <anchor moveWithCells="1">
                  <from>
                    <xdr:col>7</xdr:col>
                    <xdr:colOff>0</xdr:colOff>
                    <xdr:row>110</xdr:row>
                    <xdr:rowOff>0</xdr:rowOff>
                  </from>
                  <to>
                    <xdr:col>8</xdr:col>
                    <xdr:colOff>38100</xdr:colOff>
                    <xdr:row>111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6" name="Check Box 111">
              <controlPr defaultSize="0" autoFill="0" autoLine="0" autoPict="0">
                <anchor moveWithCells="1">
                  <from>
                    <xdr:col>7</xdr:col>
                    <xdr:colOff>0</xdr:colOff>
                    <xdr:row>111</xdr:row>
                    <xdr:rowOff>0</xdr:rowOff>
                  </from>
                  <to>
                    <xdr:col>8</xdr:col>
                    <xdr:colOff>38100</xdr:colOff>
                    <xdr:row>112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7" name="Check Box 112">
              <controlPr defaultSize="0" autoFill="0" autoLine="0" autoPict="0">
                <anchor moveWithCells="1">
                  <from>
                    <xdr:col>7</xdr:col>
                    <xdr:colOff>0</xdr:colOff>
                    <xdr:row>112</xdr:row>
                    <xdr:rowOff>0</xdr:rowOff>
                  </from>
                  <to>
                    <xdr:col>8</xdr:col>
                    <xdr:colOff>38100</xdr:colOff>
                    <xdr:row>113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8" name="Check Box 113">
              <controlPr defaultSize="0" autoFill="0" autoLine="0" autoPict="0">
                <anchor moveWithCells="1">
                  <from>
                    <xdr:col>7</xdr:col>
                    <xdr:colOff>0</xdr:colOff>
                    <xdr:row>113</xdr:row>
                    <xdr:rowOff>0</xdr:rowOff>
                  </from>
                  <to>
                    <xdr:col>8</xdr:col>
                    <xdr:colOff>38100</xdr:colOff>
                    <xdr:row>114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9" name="Check Box 114">
              <controlPr defaultSize="0" autoFill="0" autoLine="0" autoPict="0">
                <anchor moveWithCells="1">
                  <from>
                    <xdr:col>7</xdr:col>
                    <xdr:colOff>0</xdr:colOff>
                    <xdr:row>114</xdr:row>
                    <xdr:rowOff>0</xdr:rowOff>
                  </from>
                  <to>
                    <xdr:col>8</xdr:col>
                    <xdr:colOff>38100</xdr:colOff>
                    <xdr:row>115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20" name="Check Box 115">
              <controlPr defaultSize="0" autoFill="0" autoLine="0" autoPict="0">
                <anchor moveWithCells="1">
                  <from>
                    <xdr:col>7</xdr:col>
                    <xdr:colOff>0</xdr:colOff>
                    <xdr:row>115</xdr:row>
                    <xdr:rowOff>0</xdr:rowOff>
                  </from>
                  <to>
                    <xdr:col>8</xdr:col>
                    <xdr:colOff>38100</xdr:colOff>
                    <xdr:row>116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21" name="Check Box 116">
              <controlPr defaultSize="0" autoFill="0" autoLine="0" autoPict="0">
                <anchor moveWithCells="1">
                  <from>
                    <xdr:col>7</xdr:col>
                    <xdr:colOff>0</xdr:colOff>
                    <xdr:row>116</xdr:row>
                    <xdr:rowOff>0</xdr:rowOff>
                  </from>
                  <to>
                    <xdr:col>8</xdr:col>
                    <xdr:colOff>38100</xdr:colOff>
                    <xdr:row>117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2" name="Check Box 117">
              <controlPr defaultSize="0" autoFill="0" autoLine="0" autoPict="0">
                <anchor moveWithCells="1">
                  <from>
                    <xdr:col>7</xdr:col>
                    <xdr:colOff>0</xdr:colOff>
                    <xdr:row>117</xdr:row>
                    <xdr:rowOff>0</xdr:rowOff>
                  </from>
                  <to>
                    <xdr:col>8</xdr:col>
                    <xdr:colOff>38100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3" name="Check Box 118">
              <controlPr defaultSize="0" autoFill="0" autoLine="0" autoPict="0">
                <anchor moveWithCells="1">
                  <from>
                    <xdr:col>7</xdr:col>
                    <xdr:colOff>0</xdr:colOff>
                    <xdr:row>118</xdr:row>
                    <xdr:rowOff>0</xdr:rowOff>
                  </from>
                  <to>
                    <xdr:col>8</xdr:col>
                    <xdr:colOff>38100</xdr:colOff>
                    <xdr:row>119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4" name="Check Box 119">
              <controlPr defaultSize="0" autoFill="0" autoLine="0" autoPict="0">
                <anchor moveWithCells="1">
                  <from>
                    <xdr:col>7</xdr:col>
                    <xdr:colOff>0</xdr:colOff>
                    <xdr:row>119</xdr:row>
                    <xdr:rowOff>0</xdr:rowOff>
                  </from>
                  <to>
                    <xdr:col>8</xdr:col>
                    <xdr:colOff>38100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5" name="Check Box 120">
              <controlPr defaultSize="0" autoFill="0" autoLine="0" autoPict="0">
                <anchor moveWithCells="1">
                  <from>
                    <xdr:col>7</xdr:col>
                    <xdr:colOff>0</xdr:colOff>
                    <xdr:row>120</xdr:row>
                    <xdr:rowOff>0</xdr:rowOff>
                  </from>
                  <to>
                    <xdr:col>8</xdr:col>
                    <xdr:colOff>38100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6" name="Check Box 121">
              <controlPr defaultSize="0" autoFill="0" autoLine="0" autoPict="0">
                <anchor moveWithCells="1">
                  <from>
                    <xdr:col>7</xdr:col>
                    <xdr:colOff>0</xdr:colOff>
                    <xdr:row>121</xdr:row>
                    <xdr:rowOff>0</xdr:rowOff>
                  </from>
                  <to>
                    <xdr:col>8</xdr:col>
                    <xdr:colOff>38100</xdr:colOff>
                    <xdr:row>122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7" name="Check Box 122">
              <controlPr defaultSize="0" autoFill="0" autoLine="0" autoPict="0">
                <anchor moveWithCells="1">
                  <from>
                    <xdr:col>7</xdr:col>
                    <xdr:colOff>0</xdr:colOff>
                    <xdr:row>122</xdr:row>
                    <xdr:rowOff>0</xdr:rowOff>
                  </from>
                  <to>
                    <xdr:col>8</xdr:col>
                    <xdr:colOff>38100</xdr:colOff>
                    <xdr:row>123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8" name="Check Box 123">
              <controlPr defaultSize="0" autoFill="0" autoLine="0" autoPict="0">
                <anchor moveWithCells="1">
                  <from>
                    <xdr:col>7</xdr:col>
                    <xdr:colOff>0</xdr:colOff>
                    <xdr:row>123</xdr:row>
                    <xdr:rowOff>0</xdr:rowOff>
                  </from>
                  <to>
                    <xdr:col>8</xdr:col>
                    <xdr:colOff>38100</xdr:colOff>
                    <xdr:row>124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9" name="Check Box 124">
              <controlPr defaultSize="0" autoFill="0" autoLine="0" autoPict="0">
                <anchor mov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8</xdr:col>
                    <xdr:colOff>38100</xdr:colOff>
                    <xdr:row>125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30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125</xdr:row>
                    <xdr:rowOff>0</xdr:rowOff>
                  </from>
                  <to>
                    <xdr:col>8</xdr:col>
                    <xdr:colOff>38100</xdr:colOff>
                    <xdr:row>126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31" name="Check Box 126">
              <controlPr defaultSize="0" autoFill="0" autoLine="0" autoPict="0">
                <anchor moveWithCells="1">
                  <from>
                    <xdr:col>7</xdr:col>
                    <xdr:colOff>0</xdr:colOff>
                    <xdr:row>126</xdr:row>
                    <xdr:rowOff>0</xdr:rowOff>
                  </from>
                  <to>
                    <xdr:col>8</xdr:col>
                    <xdr:colOff>38100</xdr:colOff>
                    <xdr:row>127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2" name="Check Box 127">
              <controlPr defaultSize="0" autoFill="0" autoLine="0" autoPict="0">
                <anchor moveWithCells="1">
                  <from>
                    <xdr:col>7</xdr:col>
                    <xdr:colOff>0</xdr:colOff>
                    <xdr:row>127</xdr:row>
                    <xdr:rowOff>0</xdr:rowOff>
                  </from>
                  <to>
                    <xdr:col>8</xdr:col>
                    <xdr:colOff>38100</xdr:colOff>
                    <xdr:row>128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3" name="Check Box 128">
              <controlPr defaultSize="0" autoFill="0" autoLine="0" autoPict="0">
                <anchor moveWithCells="1">
                  <from>
                    <xdr:col>7</xdr:col>
                    <xdr:colOff>0</xdr:colOff>
                    <xdr:row>128</xdr:row>
                    <xdr:rowOff>0</xdr:rowOff>
                  </from>
                  <to>
                    <xdr:col>8</xdr:col>
                    <xdr:colOff>38100</xdr:colOff>
                    <xdr:row>129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4" name="Check Box 129">
              <controlPr defaultSize="0" autoFill="0" autoLine="0" autoPict="0">
                <anchor moveWithCells="1">
                  <from>
                    <xdr:col>7</xdr:col>
                    <xdr:colOff>0</xdr:colOff>
                    <xdr:row>129</xdr:row>
                    <xdr:rowOff>0</xdr:rowOff>
                  </from>
                  <to>
                    <xdr:col>8</xdr:col>
                    <xdr:colOff>38100</xdr:colOff>
                    <xdr:row>130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5">
    <tabColor theme="7" tint="0.59999389629810485"/>
  </sheetPr>
  <dimension ref="B1:R55"/>
  <sheetViews>
    <sheetView showGridLines="0" topLeftCell="A4" zoomScale="90" zoomScaleNormal="90" workbookViewId="0">
      <selection activeCell="I14" sqref="I14"/>
    </sheetView>
  </sheetViews>
  <sheetFormatPr baseColWidth="10" defaultColWidth="11.42578125" defaultRowHeight="12.75" x14ac:dyDescent="0.2"/>
  <cols>
    <col min="1" max="1" width="4" style="11" customWidth="1"/>
    <col min="2" max="2" width="25" style="11" customWidth="1"/>
    <col min="3" max="3" width="12" style="11" customWidth="1"/>
    <col min="4" max="4" width="3.140625" style="11" customWidth="1"/>
    <col min="5" max="5" width="11" style="11" hidden="1" customWidth="1"/>
    <col min="6" max="6" width="3" style="11" customWidth="1"/>
    <col min="7" max="7" width="26.7109375" style="11" customWidth="1"/>
    <col min="8" max="8" width="12" style="11" customWidth="1"/>
    <col min="9" max="9" width="3.140625" style="11" customWidth="1"/>
    <col min="10" max="10" width="8" style="11" hidden="1" customWidth="1"/>
    <col min="11" max="11" width="3" style="11" customWidth="1"/>
    <col min="12" max="12" width="28.28515625" style="11" customWidth="1"/>
    <col min="13" max="13" width="12" style="11" customWidth="1"/>
    <col min="14" max="14" width="4.42578125" style="11" customWidth="1"/>
    <col min="15" max="15" width="5.28515625" style="11" customWidth="1"/>
    <col min="16" max="16" width="28.5703125" style="11" customWidth="1"/>
    <col min="17" max="17" width="14.7109375" style="11" customWidth="1"/>
    <col min="18" max="18" width="4.85546875" style="11" customWidth="1"/>
    <col min="19" max="19" width="25" style="11" customWidth="1"/>
    <col min="20" max="16384" width="11.42578125" style="11"/>
  </cols>
  <sheetData>
    <row r="1" spans="2:18" x14ac:dyDescent="0.2">
      <c r="B1" s="144" t="s">
        <v>63</v>
      </c>
      <c r="R1" s="146" t="s">
        <v>64</v>
      </c>
    </row>
    <row r="2" spans="2:18" x14ac:dyDescent="0.2">
      <c r="N2" s="57"/>
      <c r="O2" s="58"/>
      <c r="P2" s="59"/>
      <c r="Q2" s="59"/>
      <c r="R2" s="60"/>
    </row>
    <row r="3" spans="2:18" ht="28.5" customHeight="1" x14ac:dyDescent="0.2">
      <c r="B3" s="61" t="s">
        <v>4</v>
      </c>
      <c r="C3" s="62">
        <v>46296</v>
      </c>
      <c r="D3" s="63"/>
      <c r="E3" s="64"/>
      <c r="F3" s="65"/>
      <c r="G3" s="66" t="s">
        <v>18</v>
      </c>
      <c r="H3" s="67"/>
      <c r="I3" s="68"/>
      <c r="J3" s="69"/>
      <c r="K3" s="65"/>
      <c r="L3" s="138" t="s">
        <v>62</v>
      </c>
      <c r="M3" s="139">
        <f>'SUIVI EPARGNE'!C15</f>
        <v>49106.859999999993</v>
      </c>
      <c r="N3" s="71"/>
      <c r="O3" s="72"/>
      <c r="P3" s="246" t="s">
        <v>47</v>
      </c>
      <c r="Q3" s="247"/>
      <c r="R3" s="73"/>
    </row>
    <row r="4" spans="2:18" ht="11.25" customHeight="1" x14ac:dyDescent="0.2">
      <c r="B4" s="64"/>
      <c r="C4" s="64"/>
      <c r="D4" s="64"/>
      <c r="E4" s="64"/>
      <c r="F4" s="65"/>
      <c r="G4" s="69"/>
      <c r="H4" s="69"/>
      <c r="I4" s="69"/>
      <c r="J4" s="69"/>
      <c r="K4" s="65"/>
      <c r="L4" s="70"/>
      <c r="M4" s="74"/>
      <c r="N4" s="75"/>
      <c r="O4" s="72"/>
      <c r="P4" s="76"/>
      <c r="Q4" s="76"/>
      <c r="R4" s="73"/>
    </row>
    <row r="5" spans="2:18" ht="12.2" customHeight="1" x14ac:dyDescent="0.2">
      <c r="B5" s="248" t="s">
        <v>11</v>
      </c>
      <c r="C5" s="249"/>
      <c r="D5" s="77"/>
      <c r="E5" s="64"/>
      <c r="F5" s="65"/>
      <c r="G5" s="250" t="s">
        <v>22</v>
      </c>
      <c r="H5" s="251"/>
      <c r="J5" s="164"/>
      <c r="K5" s="42"/>
      <c r="N5" s="78"/>
      <c r="O5" s="72"/>
      <c r="P5" s="240" t="s">
        <v>12</v>
      </c>
      <c r="Q5" s="241"/>
      <c r="R5" s="79"/>
    </row>
    <row r="6" spans="2:18" ht="12.2" customHeight="1" x14ac:dyDescent="0.2">
      <c r="B6" s="80" t="s">
        <v>218</v>
      </c>
      <c r="C6" s="81"/>
      <c r="D6" s="82"/>
      <c r="E6" s="64"/>
      <c r="F6" s="65"/>
      <c r="G6" s="83" t="s">
        <v>5</v>
      </c>
      <c r="H6" s="123">
        <f>C9</f>
        <v>0</v>
      </c>
      <c r="J6" s="165"/>
      <c r="N6" s="84"/>
      <c r="O6" s="72"/>
      <c r="P6" s="85"/>
      <c r="Q6" s="86"/>
      <c r="R6" s="87"/>
    </row>
    <row r="7" spans="2:18" ht="12.2" customHeight="1" x14ac:dyDescent="0.2">
      <c r="B7" s="80" t="s">
        <v>213</v>
      </c>
      <c r="C7" s="81"/>
      <c r="D7" s="82"/>
      <c r="E7" s="64"/>
      <c r="F7" s="65"/>
      <c r="G7" s="83" t="s">
        <v>8</v>
      </c>
      <c r="H7" s="123">
        <f>C49</f>
        <v>6446.64</v>
      </c>
      <c r="J7" s="165"/>
      <c r="N7" s="84"/>
      <c r="O7" s="72"/>
      <c r="P7" s="88" t="s">
        <v>46</v>
      </c>
      <c r="Q7" s="127">
        <f>H3+C48-H51</f>
        <v>2421.2300000000009</v>
      </c>
      <c r="R7" s="89"/>
    </row>
    <row r="8" spans="2:18" ht="12.2" customHeight="1" x14ac:dyDescent="0.2">
      <c r="B8" s="80" t="s">
        <v>220</v>
      </c>
      <c r="C8" s="81"/>
      <c r="D8" s="82"/>
      <c r="E8" s="90"/>
      <c r="F8" s="65"/>
      <c r="G8" s="83" t="s">
        <v>7</v>
      </c>
      <c r="H8" s="123">
        <f>H52+M43</f>
        <v>4025.4099999999994</v>
      </c>
      <c r="J8" s="165"/>
      <c r="N8" s="84"/>
      <c r="O8" s="72"/>
      <c r="P8" s="85" t="s">
        <v>19</v>
      </c>
      <c r="Q8" s="128">
        <f>Q7-SUM(Q11:Q24)</f>
        <v>-198.76999999999907</v>
      </c>
      <c r="R8" s="87"/>
    </row>
    <row r="9" spans="2:18" ht="12.2" customHeight="1" x14ac:dyDescent="0.2">
      <c r="B9" s="92" t="s">
        <v>14</v>
      </c>
      <c r="C9" s="125">
        <f>SUM(C6:D8)</f>
        <v>0</v>
      </c>
      <c r="D9" s="93"/>
      <c r="E9" s="90"/>
      <c r="F9" s="65"/>
      <c r="G9" s="94" t="s">
        <v>13</v>
      </c>
      <c r="H9" s="124">
        <f>H6+H7-H8</f>
        <v>2421.2300000000009</v>
      </c>
      <c r="J9" s="166"/>
      <c r="N9" s="95"/>
      <c r="O9" s="72"/>
      <c r="P9" s="85"/>
      <c r="Q9" s="91"/>
      <c r="R9" s="87"/>
    </row>
    <row r="10" spans="2:18" ht="11.25" customHeight="1" x14ac:dyDescent="0.2">
      <c r="N10" s="57"/>
      <c r="O10" s="72"/>
      <c r="P10" s="142" t="s">
        <v>21</v>
      </c>
      <c r="Q10" s="142" t="s">
        <v>2</v>
      </c>
      <c r="R10" s="96"/>
    </row>
    <row r="11" spans="2:18" s="42" customFormat="1" ht="11.25" customHeight="1" x14ac:dyDescent="0.25">
      <c r="B11" s="310" t="s">
        <v>0</v>
      </c>
      <c r="C11" s="310"/>
      <c r="D11" s="97"/>
      <c r="E11" s="98"/>
      <c r="F11" s="99"/>
      <c r="G11" s="309" t="s">
        <v>3</v>
      </c>
      <c r="H11" s="309"/>
      <c r="I11" s="100"/>
      <c r="J11" s="101"/>
      <c r="K11" s="99"/>
      <c r="L11" s="256" t="s">
        <v>34</v>
      </c>
      <c r="M11" s="257"/>
      <c r="N11" s="102"/>
      <c r="O11" s="103"/>
      <c r="P11" s="141" t="s">
        <v>204</v>
      </c>
      <c r="Q11" s="147">
        <v>800</v>
      </c>
      <c r="R11" s="87"/>
    </row>
    <row r="12" spans="2:18" ht="11.25" customHeight="1" x14ac:dyDescent="0.2">
      <c r="B12" s="104" t="s">
        <v>1</v>
      </c>
      <c r="C12" s="104" t="s">
        <v>2</v>
      </c>
      <c r="D12" s="42"/>
      <c r="E12" s="104" t="s">
        <v>15</v>
      </c>
      <c r="G12" s="104" t="s">
        <v>1</v>
      </c>
      <c r="H12" s="104" t="s">
        <v>2</v>
      </c>
      <c r="I12" s="42"/>
      <c r="J12" s="104" t="s">
        <v>15</v>
      </c>
      <c r="L12" s="104" t="s">
        <v>1</v>
      </c>
      <c r="M12" s="104" t="s">
        <v>2</v>
      </c>
      <c r="N12" s="105"/>
      <c r="O12" s="72"/>
      <c r="P12" s="44" t="s">
        <v>228</v>
      </c>
      <c r="Q12" s="45">
        <v>60</v>
      </c>
      <c r="R12" s="87"/>
    </row>
    <row r="13" spans="2:18" ht="11.25" customHeight="1" x14ac:dyDescent="0.2">
      <c r="B13" s="106" t="s">
        <v>224</v>
      </c>
      <c r="C13" s="107">
        <v>3695.75</v>
      </c>
      <c r="D13" s="108" t="b">
        <v>0</v>
      </c>
      <c r="E13" s="215">
        <f>IF(D13=FALSE,C13,0)</f>
        <v>3695.75</v>
      </c>
      <c r="G13" s="106" t="s">
        <v>236</v>
      </c>
      <c r="H13" s="107">
        <v>1207.8</v>
      </c>
      <c r="I13" s="109" t="b">
        <v>0</v>
      </c>
      <c r="J13" s="215">
        <f>IF(I13=FALSE,H13,0)</f>
        <v>1207.8</v>
      </c>
      <c r="L13" s="26" t="str">
        <f>IF(OR('OCTOBRE - SUIVI ENVELOPPES'!J8="",'OCTOBRE - SUIVI ENVELOPPES'!J8="(vide)",'OCTOBRE - SUIVI ENVELOPPES'!J8="Total général",'OCTOBRE - SUIVI ENVELOPPES'!J8="Grand total"),"",(IF(OR('OCTOBRE - SUIVI ENVELOPPES'!J8&lt;&gt;"",'OCTOBRE - SUIVI ENVELOPPES'!J8&lt;&gt;"(vide)",'OCTOBRE - SUIVI ENVELOPPES'!J8&lt;&gt;"Total général",'OCTOBRE - SUIVI ENVELOPPES'!J8&lt;&gt;"Grand total"),'OCTOBRE - SUIVI ENVELOPPES'!J8,"")))</f>
        <v/>
      </c>
      <c r="M13" s="120" t="str">
        <f>IF(L13="","",'OCTOBRE - SUIVI ENVELOPPES'!K8)</f>
        <v/>
      </c>
      <c r="N13" s="110"/>
      <c r="O13" s="72"/>
      <c r="P13" s="44" t="s">
        <v>229</v>
      </c>
      <c r="Q13" s="45">
        <v>180</v>
      </c>
      <c r="R13" s="87"/>
    </row>
    <row r="14" spans="2:18" ht="11.25" customHeight="1" x14ac:dyDescent="0.2">
      <c r="B14" s="106" t="s">
        <v>225</v>
      </c>
      <c r="C14" s="107">
        <v>2406.33</v>
      </c>
      <c r="D14" s="108" t="b">
        <v>0</v>
      </c>
      <c r="E14" s="215">
        <f t="shared" ref="E14:E41" si="0">IF(D14=FALSE,C14,0)</f>
        <v>2406.33</v>
      </c>
      <c r="G14" s="106" t="s">
        <v>237</v>
      </c>
      <c r="H14" s="107">
        <v>255</v>
      </c>
      <c r="I14" s="109" t="b">
        <v>0</v>
      </c>
      <c r="J14" s="215">
        <f t="shared" ref="J14:J41" si="1">IF(I14=FALSE,H14,0)</f>
        <v>255</v>
      </c>
      <c r="L14" s="26" t="str">
        <f>IF(OR('OCTOBRE - SUIVI ENVELOPPES'!J9="",'OCTOBRE - SUIVI ENVELOPPES'!J9="(vide)",'OCTOBRE - SUIVI ENVELOPPES'!J9="Total général",'OCTOBRE - SUIVI ENVELOPPES'!J9="Grand total"),"",(IF(OR('OCTOBRE - SUIVI ENVELOPPES'!J9&lt;&gt;"",'OCTOBRE - SUIVI ENVELOPPES'!J9&lt;&gt;"(vide)",'OCTOBRE - SUIVI ENVELOPPES'!J9&lt;&gt;"Total général",'OCTOBRE - SUIVI ENVELOPPES'!J9&lt;&gt;"Grand total"),'OCTOBRE - SUIVI ENVELOPPES'!J9,"")))</f>
        <v/>
      </c>
      <c r="M14" s="120" t="str">
        <f>IF(L14="","",'OCTOBRE - SUIVI ENVELOPPES'!K9)</f>
        <v/>
      </c>
      <c r="N14" s="110"/>
      <c r="O14" s="72"/>
      <c r="P14" s="44" t="s">
        <v>230</v>
      </c>
      <c r="Q14" s="45">
        <v>230</v>
      </c>
      <c r="R14" s="87"/>
    </row>
    <row r="15" spans="2:18" ht="11.25" customHeight="1" x14ac:dyDescent="0.2">
      <c r="B15" s="106" t="s">
        <v>226</v>
      </c>
      <c r="C15" s="107">
        <v>0</v>
      </c>
      <c r="D15" s="108" t="b">
        <v>0</v>
      </c>
      <c r="E15" s="215">
        <f t="shared" si="0"/>
        <v>0</v>
      </c>
      <c r="G15" s="106" t="s">
        <v>238</v>
      </c>
      <c r="H15" s="107">
        <v>132</v>
      </c>
      <c r="I15" s="109" t="b">
        <v>0</v>
      </c>
      <c r="J15" s="215">
        <f t="shared" si="1"/>
        <v>132</v>
      </c>
      <c r="L15" s="26" t="str">
        <f>IF(OR('OCTOBRE - SUIVI ENVELOPPES'!J10="",'OCTOBRE - SUIVI ENVELOPPES'!J10="(vide)",'OCTOBRE - SUIVI ENVELOPPES'!J10="Total général",'OCTOBRE - SUIVI ENVELOPPES'!J10="Grand total"),"",(IF(OR('OCTOBRE - SUIVI ENVELOPPES'!J10&lt;&gt;"",'OCTOBRE - SUIVI ENVELOPPES'!J10&lt;&gt;"(vide)",'OCTOBRE - SUIVI ENVELOPPES'!J10&lt;&gt;"Total général",'OCTOBRE - SUIVI ENVELOPPES'!J10&lt;&gt;"Grand total"),'OCTOBRE - SUIVI ENVELOPPES'!J10,"")))</f>
        <v/>
      </c>
      <c r="M15" s="120" t="str">
        <f>IF(L15="","",'OCTOBRE - SUIVI ENVELOPPES'!K10)</f>
        <v/>
      </c>
      <c r="N15" s="110"/>
      <c r="O15" s="72"/>
      <c r="P15" s="44" t="s">
        <v>206</v>
      </c>
      <c r="Q15" s="45">
        <v>100</v>
      </c>
      <c r="R15" s="87"/>
    </row>
    <row r="16" spans="2:18" ht="11.25" customHeight="1" x14ac:dyDescent="0.2">
      <c r="B16" s="106" t="s">
        <v>227</v>
      </c>
      <c r="C16" s="107">
        <v>344.56</v>
      </c>
      <c r="D16" s="108" t="b">
        <v>0</v>
      </c>
      <c r="E16" s="215">
        <f t="shared" si="0"/>
        <v>344.56</v>
      </c>
      <c r="G16" s="106" t="s">
        <v>239</v>
      </c>
      <c r="H16" s="107">
        <v>54</v>
      </c>
      <c r="I16" s="109" t="b">
        <v>0</v>
      </c>
      <c r="J16" s="215">
        <f t="shared" si="1"/>
        <v>54</v>
      </c>
      <c r="L16" s="26" t="str">
        <f>IF(OR('OCTOBRE - SUIVI ENVELOPPES'!J11="",'OCTOBRE - SUIVI ENVELOPPES'!J11="(vide)",'OCTOBRE - SUIVI ENVELOPPES'!J11="Total général",'OCTOBRE - SUIVI ENVELOPPES'!J11="Grand total"),"",(IF(OR('OCTOBRE - SUIVI ENVELOPPES'!J11&lt;&gt;"",'OCTOBRE - SUIVI ENVELOPPES'!J11&lt;&gt;"(vide)",'OCTOBRE - SUIVI ENVELOPPES'!J11&lt;&gt;"Total général",'OCTOBRE - SUIVI ENVELOPPES'!J11&lt;&gt;"Grand total"),'OCTOBRE - SUIVI ENVELOPPES'!J11,"")))</f>
        <v/>
      </c>
      <c r="M16" s="120" t="str">
        <f>IF(L16="","",'OCTOBRE - SUIVI ENVELOPPES'!K11)</f>
        <v/>
      </c>
      <c r="N16" s="110"/>
      <c r="O16" s="72"/>
      <c r="P16" s="44" t="s">
        <v>207</v>
      </c>
      <c r="Q16" s="45">
        <v>300</v>
      </c>
      <c r="R16" s="87"/>
    </row>
    <row r="17" spans="2:18" ht="11.25" customHeight="1" x14ac:dyDescent="0.2">
      <c r="B17" s="106"/>
      <c r="C17" s="107"/>
      <c r="D17" s="108" t="b">
        <v>0</v>
      </c>
      <c r="E17" s="215">
        <f t="shared" si="0"/>
        <v>0</v>
      </c>
      <c r="G17" s="106" t="s">
        <v>240</v>
      </c>
      <c r="H17" s="107">
        <v>70</v>
      </c>
      <c r="I17" s="109" t="b">
        <v>0</v>
      </c>
      <c r="J17" s="215">
        <f t="shared" si="1"/>
        <v>70</v>
      </c>
      <c r="L17" s="26" t="str">
        <f>IF(OR('OCTOBRE - SUIVI ENVELOPPES'!J12="",'OCTOBRE - SUIVI ENVELOPPES'!J12="(vide)",'OCTOBRE - SUIVI ENVELOPPES'!J12="Total général",'OCTOBRE - SUIVI ENVELOPPES'!J12="Grand total"),"",(IF(OR('OCTOBRE - SUIVI ENVELOPPES'!J12&lt;&gt;"",'OCTOBRE - SUIVI ENVELOPPES'!J12&lt;&gt;"(vide)",'OCTOBRE - SUIVI ENVELOPPES'!J12&lt;&gt;"Total général",'OCTOBRE - SUIVI ENVELOPPES'!J12&lt;&gt;"Grand total"),'OCTOBRE - SUIVI ENVELOPPES'!J12,"")))</f>
        <v/>
      </c>
      <c r="M17" s="120" t="str">
        <f>IF(L17="","",'OCTOBRE - SUIVI ENVELOPPES'!K12)</f>
        <v/>
      </c>
      <c r="N17" s="110"/>
      <c r="O17" s="72"/>
      <c r="P17" s="44" t="s">
        <v>205</v>
      </c>
      <c r="Q17" s="45">
        <v>200</v>
      </c>
      <c r="R17" s="87"/>
    </row>
    <row r="18" spans="2:18" ht="11.25" customHeight="1" x14ac:dyDescent="0.2">
      <c r="B18" s="106"/>
      <c r="C18" s="107"/>
      <c r="D18" s="108"/>
      <c r="E18" s="215">
        <f t="shared" si="0"/>
        <v>0</v>
      </c>
      <c r="G18" s="106" t="s">
        <v>241</v>
      </c>
      <c r="H18" s="107">
        <v>82.73</v>
      </c>
      <c r="I18" s="109" t="b">
        <v>0</v>
      </c>
      <c r="J18" s="215">
        <f t="shared" si="1"/>
        <v>82.73</v>
      </c>
      <c r="L18" s="26" t="str">
        <f>IF(OR('OCTOBRE - SUIVI ENVELOPPES'!J13="",'OCTOBRE - SUIVI ENVELOPPES'!J13="(vide)",'OCTOBRE - SUIVI ENVELOPPES'!J13="Total général",'OCTOBRE - SUIVI ENVELOPPES'!J13="Grand total"),"",(IF(OR('OCTOBRE - SUIVI ENVELOPPES'!J13&lt;&gt;"",'OCTOBRE - SUIVI ENVELOPPES'!J13&lt;&gt;"(vide)",'OCTOBRE - SUIVI ENVELOPPES'!J13&lt;&gt;"Total général",'OCTOBRE - SUIVI ENVELOPPES'!J13&lt;&gt;"Grand total"),'OCTOBRE - SUIVI ENVELOPPES'!J13,"")))</f>
        <v/>
      </c>
      <c r="M18" s="120" t="str">
        <f>IF(L18="","",'OCTOBRE - SUIVI ENVELOPPES'!K13)</f>
        <v/>
      </c>
      <c r="N18" s="110"/>
      <c r="O18" s="72"/>
      <c r="P18" s="44" t="s">
        <v>208</v>
      </c>
      <c r="Q18" s="45">
        <v>150</v>
      </c>
      <c r="R18" s="87"/>
    </row>
    <row r="19" spans="2:18" ht="11.25" customHeight="1" x14ac:dyDescent="0.2">
      <c r="B19" s="106"/>
      <c r="C19" s="107"/>
      <c r="D19" s="108" t="b">
        <v>0</v>
      </c>
      <c r="E19" s="215">
        <f t="shared" si="0"/>
        <v>0</v>
      </c>
      <c r="G19" s="106" t="s">
        <v>242</v>
      </c>
      <c r="H19" s="107">
        <v>98.43</v>
      </c>
      <c r="I19" s="109" t="b">
        <v>0</v>
      </c>
      <c r="J19" s="215">
        <f t="shared" si="1"/>
        <v>98.43</v>
      </c>
      <c r="L19" s="26" t="str">
        <f>IF(OR('OCTOBRE - SUIVI ENVELOPPES'!J14="",'OCTOBRE - SUIVI ENVELOPPES'!J14="(vide)",'OCTOBRE - SUIVI ENVELOPPES'!J14="Total général",'OCTOBRE - SUIVI ENVELOPPES'!J14="Grand total"),"",(IF(OR('OCTOBRE - SUIVI ENVELOPPES'!J14&lt;&gt;"",'OCTOBRE - SUIVI ENVELOPPES'!J14&lt;&gt;"(vide)",'OCTOBRE - SUIVI ENVELOPPES'!J14&lt;&gt;"Total général",'OCTOBRE - SUIVI ENVELOPPES'!J14&lt;&gt;"Grand total"),'OCTOBRE - SUIVI ENVELOPPES'!J14,"")))</f>
        <v/>
      </c>
      <c r="M19" s="120" t="str">
        <f>IF(L19="","",'OCTOBRE - SUIVI ENVELOPPES'!K14)</f>
        <v/>
      </c>
      <c r="N19" s="110"/>
      <c r="O19" s="72"/>
      <c r="P19" s="44" t="s">
        <v>231</v>
      </c>
      <c r="Q19" s="45">
        <v>100</v>
      </c>
      <c r="R19" s="87"/>
    </row>
    <row r="20" spans="2:18" ht="11.25" customHeight="1" x14ac:dyDescent="0.2">
      <c r="B20" s="106"/>
      <c r="C20" s="107"/>
      <c r="D20" s="108"/>
      <c r="E20" s="215">
        <f t="shared" si="0"/>
        <v>0</v>
      </c>
      <c r="G20" s="106" t="s">
        <v>243</v>
      </c>
      <c r="H20" s="107">
        <v>50.55</v>
      </c>
      <c r="I20" s="109" t="b">
        <v>0</v>
      </c>
      <c r="J20" s="215">
        <f t="shared" si="1"/>
        <v>50.55</v>
      </c>
      <c r="L20" s="26" t="str">
        <f>IF(OR('OCTOBRE - SUIVI ENVELOPPES'!J15="",'OCTOBRE - SUIVI ENVELOPPES'!J15="(vide)",'OCTOBRE - SUIVI ENVELOPPES'!J15="Total général",'OCTOBRE - SUIVI ENVELOPPES'!J15="Grand total"),"",(IF(OR('OCTOBRE - SUIVI ENVELOPPES'!J15&lt;&gt;"",'OCTOBRE - SUIVI ENVELOPPES'!J15&lt;&gt;"(vide)",'OCTOBRE - SUIVI ENVELOPPES'!J15&lt;&gt;"Total général",'OCTOBRE - SUIVI ENVELOPPES'!J15&lt;&gt;"Grand total"),'OCTOBRE - SUIVI ENVELOPPES'!J15,"")))</f>
        <v/>
      </c>
      <c r="M20" s="120" t="str">
        <f>IF(L20="","",'OCTOBRE - SUIVI ENVELOPPES'!K15)</f>
        <v/>
      </c>
      <c r="N20" s="110"/>
      <c r="O20" s="72"/>
      <c r="P20" s="44" t="s">
        <v>232</v>
      </c>
      <c r="Q20" s="45">
        <v>200</v>
      </c>
      <c r="R20" s="87"/>
    </row>
    <row r="21" spans="2:18" ht="11.25" customHeight="1" x14ac:dyDescent="0.2">
      <c r="B21" s="106"/>
      <c r="C21" s="107"/>
      <c r="D21" s="108"/>
      <c r="E21" s="215">
        <f t="shared" si="0"/>
        <v>0</v>
      </c>
      <c r="G21" s="106" t="s">
        <v>244</v>
      </c>
      <c r="H21" s="107">
        <v>13.8</v>
      </c>
      <c r="I21" s="109" t="b">
        <v>0</v>
      </c>
      <c r="J21" s="215">
        <f t="shared" si="1"/>
        <v>13.8</v>
      </c>
      <c r="L21" s="26" t="str">
        <f>IF(OR('OCTOBRE - SUIVI ENVELOPPES'!J16="",'OCTOBRE - SUIVI ENVELOPPES'!J16="(vide)",'OCTOBRE - SUIVI ENVELOPPES'!J16="Total général",'OCTOBRE - SUIVI ENVELOPPES'!J16="Grand total"),"",(IF(OR('OCTOBRE - SUIVI ENVELOPPES'!J16&lt;&gt;"",'OCTOBRE - SUIVI ENVELOPPES'!J16&lt;&gt;"(vide)",'OCTOBRE - SUIVI ENVELOPPES'!J16&lt;&gt;"Total général",'OCTOBRE - SUIVI ENVELOPPES'!J16&lt;&gt;"Grand total"),'OCTOBRE - SUIVI ENVELOPPES'!J16,"")))</f>
        <v/>
      </c>
      <c r="M21" s="120" t="str">
        <f>IF(L21="","",'OCTOBRE - SUIVI ENVELOPPES'!K16)</f>
        <v/>
      </c>
      <c r="N21" s="110"/>
      <c r="O21" s="72"/>
      <c r="P21" s="44" t="s">
        <v>233</v>
      </c>
      <c r="Q21" s="45">
        <v>150</v>
      </c>
      <c r="R21" s="87"/>
    </row>
    <row r="22" spans="2:18" ht="11.25" customHeight="1" x14ac:dyDescent="0.2">
      <c r="B22" s="106"/>
      <c r="C22" s="107"/>
      <c r="D22" s="108"/>
      <c r="E22" s="215">
        <f t="shared" si="0"/>
        <v>0</v>
      </c>
      <c r="G22" s="106" t="s">
        <v>245</v>
      </c>
      <c r="H22" s="107">
        <v>240</v>
      </c>
      <c r="I22" s="109" t="b">
        <v>0</v>
      </c>
      <c r="J22" s="215">
        <f t="shared" si="1"/>
        <v>240</v>
      </c>
      <c r="L22" s="26" t="str">
        <f>IF(OR('OCTOBRE - SUIVI ENVELOPPES'!J17="",'OCTOBRE - SUIVI ENVELOPPES'!J17="(vide)",'OCTOBRE - SUIVI ENVELOPPES'!J17="Total général",'OCTOBRE - SUIVI ENVELOPPES'!J17="Grand total"),"",(IF(OR('OCTOBRE - SUIVI ENVELOPPES'!J17&lt;&gt;"",'OCTOBRE - SUIVI ENVELOPPES'!J17&lt;&gt;"(vide)",'OCTOBRE - SUIVI ENVELOPPES'!J17&lt;&gt;"Total général",'OCTOBRE - SUIVI ENVELOPPES'!J17&lt;&gt;"Grand total"),'OCTOBRE - SUIVI ENVELOPPES'!J17,"")))</f>
        <v/>
      </c>
      <c r="M22" s="120" t="str">
        <f>IF(L22="","",'OCTOBRE - SUIVI ENVELOPPES'!K17)</f>
        <v/>
      </c>
      <c r="N22" s="110"/>
      <c r="O22" s="72"/>
      <c r="P22" s="44" t="s">
        <v>234</v>
      </c>
      <c r="Q22" s="45">
        <v>150</v>
      </c>
      <c r="R22" s="87"/>
    </row>
    <row r="23" spans="2:18" ht="11.25" customHeight="1" x14ac:dyDescent="0.2">
      <c r="B23" s="106"/>
      <c r="C23" s="107"/>
      <c r="D23" s="108"/>
      <c r="E23" s="215">
        <f t="shared" si="0"/>
        <v>0</v>
      </c>
      <c r="G23" s="106" t="s">
        <v>246</v>
      </c>
      <c r="H23" s="107">
        <v>3.99</v>
      </c>
      <c r="I23" s="109" t="b">
        <v>0</v>
      </c>
      <c r="J23" s="215">
        <f t="shared" si="1"/>
        <v>3.99</v>
      </c>
      <c r="L23" s="26" t="str">
        <f>IF(OR('OCTOBRE - SUIVI ENVELOPPES'!J18="",'OCTOBRE - SUIVI ENVELOPPES'!J18="(vide)",'OCTOBRE - SUIVI ENVELOPPES'!J18="Total général",'OCTOBRE - SUIVI ENVELOPPES'!J18="Grand total"),"",(IF(OR('OCTOBRE - SUIVI ENVELOPPES'!J18&lt;&gt;"",'OCTOBRE - SUIVI ENVELOPPES'!J18&lt;&gt;"(vide)",'OCTOBRE - SUIVI ENVELOPPES'!J18&lt;&gt;"Total général",'OCTOBRE - SUIVI ENVELOPPES'!J18&lt;&gt;"Grand total"),'OCTOBRE - SUIVI ENVELOPPES'!J18,"")))</f>
        <v/>
      </c>
      <c r="M23" s="120" t="str">
        <f>IF(L23="","",'OCTOBRE - SUIVI ENVELOPPES'!K18)</f>
        <v/>
      </c>
      <c r="N23" s="110"/>
      <c r="O23" s="72"/>
      <c r="P23" s="44" t="s">
        <v>235</v>
      </c>
      <c r="Q23" s="45">
        <v>0</v>
      </c>
      <c r="R23" s="87"/>
    </row>
    <row r="24" spans="2:18" ht="11.25" customHeight="1" x14ac:dyDescent="0.2">
      <c r="B24" s="106"/>
      <c r="C24" s="107"/>
      <c r="D24" s="108"/>
      <c r="E24" s="215">
        <f t="shared" si="0"/>
        <v>0</v>
      </c>
      <c r="G24" s="106" t="s">
        <v>247</v>
      </c>
      <c r="H24" s="107">
        <v>20.99</v>
      </c>
      <c r="I24" s="109" t="b">
        <v>0</v>
      </c>
      <c r="J24" s="215">
        <f t="shared" si="1"/>
        <v>20.99</v>
      </c>
      <c r="L24" s="26" t="str">
        <f>IF(OR('OCTOBRE - SUIVI ENVELOPPES'!J19="",'OCTOBRE - SUIVI ENVELOPPES'!J19="(vide)",'OCTOBRE - SUIVI ENVELOPPES'!J19="Total général",'OCTOBRE - SUIVI ENVELOPPES'!J19="Grand total"),"",(IF(OR('OCTOBRE - SUIVI ENVELOPPES'!J19&lt;&gt;"",'OCTOBRE - SUIVI ENVELOPPES'!J19&lt;&gt;"(vide)",'OCTOBRE - SUIVI ENVELOPPES'!J19&lt;&gt;"Total général",'OCTOBRE - SUIVI ENVELOPPES'!J19&lt;&gt;"Grand total"),'OCTOBRE - SUIVI ENVELOPPES'!J19,"")))</f>
        <v/>
      </c>
      <c r="M24" s="120" t="str">
        <f>IF(L24="","",'OCTOBRE - SUIVI ENVELOPPES'!K19)</f>
        <v/>
      </c>
      <c r="N24" s="110"/>
      <c r="O24" s="72"/>
      <c r="P24" s="46" t="s">
        <v>219</v>
      </c>
      <c r="Q24" s="47">
        <v>0</v>
      </c>
      <c r="R24" s="87"/>
    </row>
    <row r="25" spans="2:18" ht="11.25" customHeight="1" x14ac:dyDescent="0.2">
      <c r="B25" s="106"/>
      <c r="C25" s="107"/>
      <c r="D25" s="108"/>
      <c r="E25" s="215">
        <f t="shared" si="0"/>
        <v>0</v>
      </c>
      <c r="G25" s="106" t="s">
        <v>248</v>
      </c>
      <c r="H25" s="107">
        <v>18.84</v>
      </c>
      <c r="I25" s="109" t="b">
        <v>0</v>
      </c>
      <c r="J25" s="215">
        <f t="shared" si="1"/>
        <v>18.84</v>
      </c>
      <c r="L25" s="26" t="str">
        <f>IF(OR('OCTOBRE - SUIVI ENVELOPPES'!J20="",'OCTOBRE - SUIVI ENVELOPPES'!J20="(vide)",'OCTOBRE - SUIVI ENVELOPPES'!J20="Total général",'OCTOBRE - SUIVI ENVELOPPES'!J20="Grand total"),"",(IF(OR('OCTOBRE - SUIVI ENVELOPPES'!J20&lt;&gt;"",'OCTOBRE - SUIVI ENVELOPPES'!J20&lt;&gt;"(vide)",'OCTOBRE - SUIVI ENVELOPPES'!J20&lt;&gt;"Total général",'OCTOBRE - SUIVI ENVELOPPES'!J20&lt;&gt;"Grand total"),'OCTOBRE - SUIVI ENVELOPPES'!J20,"")))</f>
        <v/>
      </c>
      <c r="M25" s="120" t="str">
        <f>IF(L25="","",'OCTOBRE - SUIVI ENVELOPPES'!K20)</f>
        <v/>
      </c>
      <c r="N25" s="110"/>
      <c r="O25" s="72"/>
      <c r="P25" s="76"/>
      <c r="Q25" s="76"/>
      <c r="R25" s="73"/>
    </row>
    <row r="26" spans="2:18" ht="11.25" customHeight="1" x14ac:dyDescent="0.2">
      <c r="B26" s="106"/>
      <c r="C26" s="107"/>
      <c r="D26" s="108" t="b">
        <v>0</v>
      </c>
      <c r="E26" s="215">
        <f t="shared" si="0"/>
        <v>0</v>
      </c>
      <c r="G26" s="106" t="s">
        <v>249</v>
      </c>
      <c r="H26" s="107">
        <v>60</v>
      </c>
      <c r="I26" s="109"/>
      <c r="J26" s="215">
        <f t="shared" si="1"/>
        <v>60</v>
      </c>
      <c r="L26" s="26" t="str">
        <f>IF(OR('OCTOBRE - SUIVI ENVELOPPES'!J21="",'OCTOBRE - SUIVI ENVELOPPES'!J21="(vide)",'OCTOBRE - SUIVI ENVELOPPES'!J21="Total général",'OCTOBRE - SUIVI ENVELOPPES'!J21="Grand total"),"",(IF(OR('OCTOBRE - SUIVI ENVELOPPES'!J21&lt;&gt;"",'OCTOBRE - SUIVI ENVELOPPES'!J21&lt;&gt;"(vide)",'OCTOBRE - SUIVI ENVELOPPES'!J21&lt;&gt;"Total général",'OCTOBRE - SUIVI ENVELOPPES'!J21&lt;&gt;"Grand total"),'OCTOBRE - SUIVI ENVELOPPES'!J21,"")))</f>
        <v/>
      </c>
      <c r="M26" s="120" t="str">
        <f>IF(L26="","",'OCTOBRE - SUIVI ENVELOPPES'!K21)</f>
        <v/>
      </c>
      <c r="N26" s="110"/>
      <c r="O26" s="72"/>
      <c r="P26" s="240" t="s">
        <v>48</v>
      </c>
      <c r="Q26" s="241"/>
      <c r="R26" s="73"/>
    </row>
    <row r="27" spans="2:18" ht="11.25" customHeight="1" x14ac:dyDescent="0.2">
      <c r="B27" s="106"/>
      <c r="C27" s="107"/>
      <c r="D27" s="108" t="b">
        <v>0</v>
      </c>
      <c r="E27" s="215">
        <f t="shared" si="0"/>
        <v>0</v>
      </c>
      <c r="G27" s="106" t="s">
        <v>250</v>
      </c>
      <c r="H27" s="107">
        <v>0</v>
      </c>
      <c r="I27" s="109" t="b">
        <v>0</v>
      </c>
      <c r="J27" s="215">
        <f t="shared" si="1"/>
        <v>0</v>
      </c>
      <c r="L27" s="26" t="str">
        <f>IF(OR('OCTOBRE - SUIVI ENVELOPPES'!J22="",'OCTOBRE - SUIVI ENVELOPPES'!J22="(vide)",'OCTOBRE - SUIVI ENVELOPPES'!J22="Total général",'OCTOBRE - SUIVI ENVELOPPES'!J22="Grand total"),"",(IF(OR('OCTOBRE - SUIVI ENVELOPPES'!J22&lt;&gt;"",'OCTOBRE - SUIVI ENVELOPPES'!J22&lt;&gt;"(vide)",'OCTOBRE - SUIVI ENVELOPPES'!J22&lt;&gt;"Total général",'OCTOBRE - SUIVI ENVELOPPES'!J22&lt;&gt;"Grand total"),'OCTOBRE - SUIVI ENVELOPPES'!J22,"")))</f>
        <v/>
      </c>
      <c r="M27" s="120" t="str">
        <f>IF(L27="","",'OCTOBRE - SUIVI ENVELOPPES'!K22)</f>
        <v/>
      </c>
      <c r="N27" s="110"/>
      <c r="O27" s="72"/>
      <c r="P27" s="85"/>
      <c r="Q27" s="86"/>
      <c r="R27" s="73"/>
    </row>
    <row r="28" spans="2:18" ht="11.25" customHeight="1" x14ac:dyDescent="0.2">
      <c r="B28" s="106"/>
      <c r="C28" s="107"/>
      <c r="D28" s="108" t="b">
        <v>0</v>
      </c>
      <c r="E28" s="215">
        <f t="shared" si="0"/>
        <v>0</v>
      </c>
      <c r="G28" s="106" t="s">
        <v>251</v>
      </c>
      <c r="H28" s="107">
        <v>0</v>
      </c>
      <c r="I28" s="109" t="b">
        <v>0</v>
      </c>
      <c r="J28" s="215">
        <f t="shared" si="1"/>
        <v>0</v>
      </c>
      <c r="L28" s="26" t="str">
        <f>IF(OR('OCTOBRE - SUIVI ENVELOPPES'!J23="",'OCTOBRE - SUIVI ENVELOPPES'!J23="(vide)",'OCTOBRE - SUIVI ENVELOPPES'!J23="Total général",'OCTOBRE - SUIVI ENVELOPPES'!J23="Grand total"),"",(IF(OR('OCTOBRE - SUIVI ENVELOPPES'!J23&lt;&gt;"",'OCTOBRE - SUIVI ENVELOPPES'!J23&lt;&gt;"(vide)",'OCTOBRE - SUIVI ENVELOPPES'!J23&lt;&gt;"Total général",'OCTOBRE - SUIVI ENVELOPPES'!J23&lt;&gt;"Grand total"),'OCTOBRE - SUIVI ENVELOPPES'!J23,"")))</f>
        <v/>
      </c>
      <c r="M28" s="120" t="str">
        <f>IF(L28="","",'OCTOBRE - SUIVI ENVELOPPES'!K23)</f>
        <v/>
      </c>
      <c r="N28" s="110"/>
      <c r="O28" s="72"/>
      <c r="P28" s="88" t="s">
        <v>20</v>
      </c>
      <c r="Q28" s="129">
        <f>H9</f>
        <v>2421.2300000000009</v>
      </c>
      <c r="R28" s="73"/>
    </row>
    <row r="29" spans="2:18" ht="11.25" customHeight="1" x14ac:dyDescent="0.2">
      <c r="B29" s="106"/>
      <c r="C29" s="107"/>
      <c r="D29" s="108" t="b">
        <v>0</v>
      </c>
      <c r="E29" s="215">
        <f t="shared" si="0"/>
        <v>0</v>
      </c>
      <c r="G29" s="106" t="s">
        <v>252</v>
      </c>
      <c r="H29" s="107">
        <v>319.83</v>
      </c>
      <c r="I29" s="109" t="b">
        <v>0</v>
      </c>
      <c r="J29" s="215">
        <f t="shared" si="1"/>
        <v>319.83</v>
      </c>
      <c r="L29" s="26" t="str">
        <f>IF(OR('OCTOBRE - SUIVI ENVELOPPES'!J24="",'OCTOBRE - SUIVI ENVELOPPES'!J24="(vide)",'OCTOBRE - SUIVI ENVELOPPES'!J24="Total général",'OCTOBRE - SUIVI ENVELOPPES'!J24="Grand total"),"",(IF(OR('OCTOBRE - SUIVI ENVELOPPES'!J24&lt;&gt;"",'OCTOBRE - SUIVI ENVELOPPES'!J24&lt;&gt;"(vide)",'OCTOBRE - SUIVI ENVELOPPES'!J24&lt;&gt;"Total général",'OCTOBRE - SUIVI ENVELOPPES'!J24&lt;&gt;"Grand total"),'OCTOBRE - SUIVI ENVELOPPES'!J24,"")))</f>
        <v/>
      </c>
      <c r="M29" s="120" t="str">
        <f>IF(L29="","",'OCTOBRE - SUIVI ENVELOPPES'!K24)</f>
        <v/>
      </c>
      <c r="N29" s="110"/>
      <c r="O29" s="72"/>
      <c r="P29" s="85" t="s">
        <v>45</v>
      </c>
      <c r="Q29" s="128">
        <f>Q28-((IF(Q32&gt;0,+Q32,0))+(IF(Q33&gt;0,Q33,0))+(IF(Q34&gt;0,Q34,0))+(IF(Q35&gt;0,Q35,0))+(IF(Q36&gt;0,Q36,0))+(IF(Q37&gt;0,Q37,0))+(IF(Q38&gt;0,Q38,0))+(IF(Q39&gt;0,Q39,0))+(IF(Q40&gt;0,Q40,0))+(IF(Q41&gt;0,Q41,0))+(IF(Q42&gt;0,Q42,0))+(IF(Q43&gt;0,Q43,0))+(IF(Q44&gt;0,Q44,0))+(IF(Q45&gt;0,Q45,0)))</f>
        <v>-198.76999999999907</v>
      </c>
      <c r="R29" s="73"/>
    </row>
    <row r="30" spans="2:18" ht="11.25" customHeight="1" x14ac:dyDescent="0.2">
      <c r="B30" s="106"/>
      <c r="C30" s="107"/>
      <c r="D30" s="108" t="b">
        <v>0</v>
      </c>
      <c r="E30" s="215">
        <f t="shared" si="0"/>
        <v>0</v>
      </c>
      <c r="G30" s="106" t="s">
        <v>253</v>
      </c>
      <c r="H30" s="107">
        <v>492.12</v>
      </c>
      <c r="I30" s="109" t="b">
        <v>0</v>
      </c>
      <c r="J30" s="215">
        <f t="shared" si="1"/>
        <v>492.12</v>
      </c>
      <c r="L30" s="26" t="str">
        <f>IF(OR('OCTOBRE - SUIVI ENVELOPPES'!J25="",'OCTOBRE - SUIVI ENVELOPPES'!J25="(vide)",'OCTOBRE - SUIVI ENVELOPPES'!J25="Total général",'OCTOBRE - SUIVI ENVELOPPES'!J25="Grand total"),"",(IF(OR('OCTOBRE - SUIVI ENVELOPPES'!J25&lt;&gt;"",'OCTOBRE - SUIVI ENVELOPPES'!J25&lt;&gt;"(vide)",'OCTOBRE - SUIVI ENVELOPPES'!J25&lt;&gt;"Total général",'OCTOBRE - SUIVI ENVELOPPES'!J25&lt;&gt;"Grand total"),'OCTOBRE - SUIVI ENVELOPPES'!J25,"")))</f>
        <v/>
      </c>
      <c r="M30" s="120" t="str">
        <f>IF(L30="","",'OCTOBRE - SUIVI ENVELOPPES'!K25)</f>
        <v/>
      </c>
      <c r="N30" s="110"/>
      <c r="O30" s="72"/>
      <c r="P30" s="85"/>
      <c r="Q30" s="86"/>
      <c r="R30" s="73"/>
    </row>
    <row r="31" spans="2:18" ht="11.25" customHeight="1" x14ac:dyDescent="0.2">
      <c r="B31" s="106"/>
      <c r="C31" s="107"/>
      <c r="D31" s="108"/>
      <c r="E31" s="215">
        <f t="shared" si="0"/>
        <v>0</v>
      </c>
      <c r="G31" s="106" t="s">
        <v>254</v>
      </c>
      <c r="H31" s="107">
        <v>48.92</v>
      </c>
      <c r="I31" s="111" t="b">
        <v>0</v>
      </c>
      <c r="J31" s="215">
        <f t="shared" si="1"/>
        <v>48.92</v>
      </c>
      <c r="L31" s="26" t="str">
        <f>IF(OR('OCTOBRE - SUIVI ENVELOPPES'!J26="",'OCTOBRE - SUIVI ENVELOPPES'!J26="(vide)",'OCTOBRE - SUIVI ENVELOPPES'!J26="Total général",'OCTOBRE - SUIVI ENVELOPPES'!J26="Grand total"),"",(IF(OR('OCTOBRE - SUIVI ENVELOPPES'!J26&lt;&gt;"",'OCTOBRE - SUIVI ENVELOPPES'!J26&lt;&gt;"(vide)",'OCTOBRE - SUIVI ENVELOPPES'!J26&lt;&gt;"Total général",'OCTOBRE - SUIVI ENVELOPPES'!J26&lt;&gt;"Grand total"),'OCTOBRE - SUIVI ENVELOPPES'!J26,"")))</f>
        <v/>
      </c>
      <c r="M31" s="120" t="str">
        <f>IF(L31="","",'OCTOBRE - SUIVI ENVELOPPES'!K26)</f>
        <v/>
      </c>
      <c r="N31" s="110"/>
      <c r="O31" s="72"/>
      <c r="P31" s="130" t="str">
        <f>'OCTOBRE - SUIVI ENVELOPPES'!T11</f>
        <v>Enveloppe</v>
      </c>
      <c r="Q31" s="131" t="str">
        <f>'OCTOBRE - SUIVI ENVELOPPES'!U11</f>
        <v>Montant restant</v>
      </c>
      <c r="R31" s="73"/>
    </row>
    <row r="32" spans="2:18" ht="11.25" customHeight="1" x14ac:dyDescent="0.2">
      <c r="B32" s="106"/>
      <c r="C32" s="107"/>
      <c r="D32" s="108" t="b">
        <v>0</v>
      </c>
      <c r="E32" s="215">
        <f t="shared" si="0"/>
        <v>0</v>
      </c>
      <c r="G32" s="106" t="s">
        <v>255</v>
      </c>
      <c r="H32" s="107">
        <v>66.16</v>
      </c>
      <c r="I32" s="111" t="b">
        <v>0</v>
      </c>
      <c r="J32" s="215">
        <f t="shared" si="1"/>
        <v>66.16</v>
      </c>
      <c r="L32" s="26" t="str">
        <f>IF(OR('OCTOBRE - SUIVI ENVELOPPES'!J27="",'OCTOBRE - SUIVI ENVELOPPES'!J27="(vide)",'OCTOBRE - SUIVI ENVELOPPES'!J27="Total général",'OCTOBRE - SUIVI ENVELOPPES'!J27="Grand total"),"",(IF(OR('OCTOBRE - SUIVI ENVELOPPES'!J27&lt;&gt;"",'OCTOBRE - SUIVI ENVELOPPES'!J27&lt;&gt;"(vide)",'OCTOBRE - SUIVI ENVELOPPES'!J27&lt;&gt;"Total général",'OCTOBRE - SUIVI ENVELOPPES'!J27&lt;&gt;"Grand total"),'OCTOBRE - SUIVI ENVELOPPES'!J27,"")))</f>
        <v/>
      </c>
      <c r="M32" s="120" t="str">
        <f>IF(L32="","",'OCTOBRE - SUIVI ENVELOPPES'!K27)</f>
        <v/>
      </c>
      <c r="N32" s="110"/>
      <c r="O32" s="72"/>
      <c r="P32" s="50" t="str">
        <f>'OCTOBRE - SUIVI ENVELOPPES'!T12</f>
        <v>Alimentation</v>
      </c>
      <c r="Q32" s="51">
        <f>'OCTOBRE - SUIVI ENVELOPPES'!U12</f>
        <v>800</v>
      </c>
      <c r="R32" s="73"/>
    </row>
    <row r="33" spans="2:18" ht="11.25" customHeight="1" x14ac:dyDescent="0.2">
      <c r="B33" s="106"/>
      <c r="C33" s="107"/>
      <c r="D33" s="108"/>
      <c r="E33" s="215">
        <f t="shared" si="0"/>
        <v>0</v>
      </c>
      <c r="G33" s="106" t="s">
        <v>256</v>
      </c>
      <c r="H33" s="107">
        <v>49.99</v>
      </c>
      <c r="I33" s="111"/>
      <c r="J33" s="215">
        <f t="shared" si="1"/>
        <v>49.99</v>
      </c>
      <c r="L33" s="26" t="str">
        <f>IF(OR('OCTOBRE - SUIVI ENVELOPPES'!J28="",'OCTOBRE - SUIVI ENVELOPPES'!J28="(vide)",'OCTOBRE - SUIVI ENVELOPPES'!J28="Total général",'OCTOBRE - SUIVI ENVELOPPES'!J28="Grand total"),"",(IF(OR('OCTOBRE - SUIVI ENVELOPPES'!J28&lt;&gt;"",'OCTOBRE - SUIVI ENVELOPPES'!J28&lt;&gt;"(vide)",'OCTOBRE - SUIVI ENVELOPPES'!J28&lt;&gt;"Total général",'OCTOBRE - SUIVI ENVELOPPES'!J28&lt;&gt;"Grand total"),'OCTOBRE - SUIVI ENVELOPPES'!J28,"")))</f>
        <v/>
      </c>
      <c r="M33" s="120" t="str">
        <f>IF(L33="","",'OCTOBRE - SUIVI ENVELOPPES'!K28)</f>
        <v/>
      </c>
      <c r="N33" s="110"/>
      <c r="O33" s="72"/>
      <c r="P33" s="52" t="str">
        <f>'OCTOBRE - SUIVI ENVELOPPES'!T13</f>
        <v>Garderie</v>
      </c>
      <c r="Q33" s="53">
        <f>'OCTOBRE - SUIVI ENVELOPPES'!U13</f>
        <v>60</v>
      </c>
      <c r="R33" s="73"/>
    </row>
    <row r="34" spans="2:18" ht="11.25" customHeight="1" x14ac:dyDescent="0.2">
      <c r="B34" s="106"/>
      <c r="C34" s="107"/>
      <c r="D34" s="108"/>
      <c r="E34" s="215">
        <f t="shared" si="0"/>
        <v>0</v>
      </c>
      <c r="G34" s="106" t="s">
        <v>257</v>
      </c>
      <c r="H34" s="107">
        <v>44.63</v>
      </c>
      <c r="I34" s="111"/>
      <c r="J34" s="215">
        <f t="shared" si="1"/>
        <v>44.63</v>
      </c>
      <c r="L34" s="26" t="str">
        <f>IF(OR('OCTOBRE - SUIVI ENVELOPPES'!J29="",'OCTOBRE - SUIVI ENVELOPPES'!J29="(vide)",'OCTOBRE - SUIVI ENVELOPPES'!J29="Total général",'OCTOBRE - SUIVI ENVELOPPES'!J29="Grand total"),"",(IF(OR('OCTOBRE - SUIVI ENVELOPPES'!J29&lt;&gt;"",'OCTOBRE - SUIVI ENVELOPPES'!J29&lt;&gt;"(vide)",'OCTOBRE - SUIVI ENVELOPPES'!J29&lt;&gt;"Total général",'OCTOBRE - SUIVI ENVELOPPES'!J29&lt;&gt;"Grand total"),'OCTOBRE - SUIVI ENVELOPPES'!J29,"")))</f>
        <v/>
      </c>
      <c r="M34" s="120" t="str">
        <f>IF(L34="","",'OCTOBRE - SUIVI ENVELOPPES'!K29)</f>
        <v/>
      </c>
      <c r="N34" s="110"/>
      <c r="O34" s="72"/>
      <c r="P34" s="52" t="str">
        <f>'OCTOBRE - SUIVI ENVELOPPES'!T14</f>
        <v>Cantine</v>
      </c>
      <c r="Q34" s="53">
        <f>'OCTOBRE - SUIVI ENVELOPPES'!U14</f>
        <v>180</v>
      </c>
      <c r="R34" s="73"/>
    </row>
    <row r="35" spans="2:18" ht="11.25" customHeight="1" x14ac:dyDescent="0.2">
      <c r="B35" s="106"/>
      <c r="C35" s="107"/>
      <c r="D35" s="108"/>
      <c r="E35" s="215">
        <f t="shared" si="0"/>
        <v>0</v>
      </c>
      <c r="G35" s="106" t="s">
        <v>258</v>
      </c>
      <c r="H35" s="107">
        <v>27.28</v>
      </c>
      <c r="I35" s="111" t="b">
        <v>0</v>
      </c>
      <c r="J35" s="215">
        <f t="shared" si="1"/>
        <v>27.28</v>
      </c>
      <c r="L35" s="26" t="str">
        <f>IF(OR('OCTOBRE - SUIVI ENVELOPPES'!J30="",'OCTOBRE - SUIVI ENVELOPPES'!J30="(vide)",'OCTOBRE - SUIVI ENVELOPPES'!J30="Total général",'OCTOBRE - SUIVI ENVELOPPES'!J30="Grand total"),"",(IF(OR('OCTOBRE - SUIVI ENVELOPPES'!J30&lt;&gt;"",'OCTOBRE - SUIVI ENVELOPPES'!J30&lt;&gt;"(vide)",'OCTOBRE - SUIVI ENVELOPPES'!J30&lt;&gt;"Total général",'OCTOBRE - SUIVI ENVELOPPES'!J30&lt;&gt;"Grand total"),'OCTOBRE - SUIVI ENVELOPPES'!J30,"")))</f>
        <v/>
      </c>
      <c r="M35" s="120" t="str">
        <f>IF(L35="","",'OCTOBRE - SUIVI ENVELOPPES'!K30)</f>
        <v/>
      </c>
      <c r="N35" s="110"/>
      <c r="O35" s="72"/>
      <c r="P35" s="52" t="str">
        <f>'OCTOBRE - SUIVI ENVELOPPES'!T15</f>
        <v>Centre aéré</v>
      </c>
      <c r="Q35" s="53">
        <f>'OCTOBRE - SUIVI ENVELOPPES'!U15</f>
        <v>230</v>
      </c>
      <c r="R35" s="73"/>
    </row>
    <row r="36" spans="2:18" ht="11.25" customHeight="1" x14ac:dyDescent="0.2">
      <c r="B36" s="106"/>
      <c r="C36" s="107"/>
      <c r="D36" s="36"/>
      <c r="E36" s="215">
        <f t="shared" si="0"/>
        <v>0</v>
      </c>
      <c r="G36" s="106" t="s">
        <v>307</v>
      </c>
      <c r="H36" s="107">
        <v>41.85</v>
      </c>
      <c r="I36" s="111" t="b">
        <v>0</v>
      </c>
      <c r="J36" s="215">
        <f t="shared" si="1"/>
        <v>41.85</v>
      </c>
      <c r="L36" s="26" t="str">
        <f>IF(OR('OCTOBRE - SUIVI ENVELOPPES'!J31="",'OCTOBRE - SUIVI ENVELOPPES'!J31="(vide)",'OCTOBRE - SUIVI ENVELOPPES'!J31="Total général",'OCTOBRE - SUIVI ENVELOPPES'!J31="Grand total"),"",(IF(OR('OCTOBRE - SUIVI ENVELOPPES'!J31&lt;&gt;"",'OCTOBRE - SUIVI ENVELOPPES'!J31&lt;&gt;"(vide)",'OCTOBRE - SUIVI ENVELOPPES'!J31&lt;&gt;"Total général",'OCTOBRE - SUIVI ENVELOPPES'!J31&lt;&gt;"Grand total"),'OCTOBRE - SUIVI ENVELOPPES'!J31,"")))</f>
        <v/>
      </c>
      <c r="M36" s="120" t="str">
        <f>IF(L36="","",'OCTOBRE - SUIVI ENVELOPPES'!K31)</f>
        <v/>
      </c>
      <c r="N36" s="110"/>
      <c r="O36" s="72"/>
      <c r="P36" s="52" t="str">
        <f>'OCTOBRE - SUIVI ENVELOPPES'!T16</f>
        <v>Voiture</v>
      </c>
      <c r="Q36" s="53">
        <f>'OCTOBRE - SUIVI ENVELOPPES'!U16</f>
        <v>100</v>
      </c>
      <c r="R36" s="73"/>
    </row>
    <row r="37" spans="2:18" ht="11.25" customHeight="1" x14ac:dyDescent="0.2">
      <c r="B37" s="106"/>
      <c r="C37" s="107"/>
      <c r="D37" s="36"/>
      <c r="E37" s="215">
        <f t="shared" si="0"/>
        <v>0</v>
      </c>
      <c r="G37" s="106"/>
      <c r="H37" s="107"/>
      <c r="I37" s="111"/>
      <c r="J37" s="215">
        <f t="shared" si="1"/>
        <v>0</v>
      </c>
      <c r="L37" s="26" t="str">
        <f>IF(OR('OCTOBRE - SUIVI ENVELOPPES'!J32="",'OCTOBRE - SUIVI ENVELOPPES'!J32="(vide)",'OCTOBRE - SUIVI ENVELOPPES'!J32="Total général",'OCTOBRE - SUIVI ENVELOPPES'!J32="Grand total"),"",(IF(OR('OCTOBRE - SUIVI ENVELOPPES'!J32&lt;&gt;"",'OCTOBRE - SUIVI ENVELOPPES'!J32&lt;&gt;"(vide)",'OCTOBRE - SUIVI ENVELOPPES'!J32&lt;&gt;"Total général",'OCTOBRE - SUIVI ENVELOPPES'!J32&lt;&gt;"Grand total"),'OCTOBRE - SUIVI ENVELOPPES'!J32,"")))</f>
        <v/>
      </c>
      <c r="M37" s="120" t="str">
        <f>IF(L37="","",'OCTOBRE - SUIVI ENVELOPPES'!K32)</f>
        <v/>
      </c>
      <c r="N37" s="110"/>
      <c r="O37" s="72"/>
      <c r="P37" s="52" t="str">
        <f>'OCTOBRE - SUIVI ENVELOPPES'!T17</f>
        <v>Retrait</v>
      </c>
      <c r="Q37" s="53">
        <f>'OCTOBRE - SUIVI ENVELOPPES'!U17</f>
        <v>300</v>
      </c>
      <c r="R37" s="73"/>
    </row>
    <row r="38" spans="2:18" ht="11.25" customHeight="1" x14ac:dyDescent="0.2">
      <c r="B38" s="106"/>
      <c r="C38" s="107"/>
      <c r="D38" s="36"/>
      <c r="E38" s="215">
        <f t="shared" si="0"/>
        <v>0</v>
      </c>
      <c r="G38" s="106"/>
      <c r="H38" s="107"/>
      <c r="I38" s="111"/>
      <c r="J38" s="215">
        <f t="shared" si="1"/>
        <v>0</v>
      </c>
      <c r="L38" s="26" t="str">
        <f>IF(OR('OCTOBRE - SUIVI ENVELOPPES'!J33="",'OCTOBRE - SUIVI ENVELOPPES'!J33="(vide)",'OCTOBRE - SUIVI ENVELOPPES'!J33="Total général",'OCTOBRE - SUIVI ENVELOPPES'!J33="Grand total"),"",(IF(OR('OCTOBRE - SUIVI ENVELOPPES'!J33&lt;&gt;"",'OCTOBRE - SUIVI ENVELOPPES'!J33&lt;&gt;"(vide)",'OCTOBRE - SUIVI ENVELOPPES'!J33&lt;&gt;"Total général",'OCTOBRE - SUIVI ENVELOPPES'!J33&lt;&gt;"Grand total"),'OCTOBRE - SUIVI ENVELOPPES'!J33,"")))</f>
        <v/>
      </c>
      <c r="M38" s="120" t="str">
        <f>IF(L38="","",'OCTOBRE - SUIVI ENVELOPPES'!K33)</f>
        <v/>
      </c>
      <c r="N38" s="110"/>
      <c r="O38" s="72"/>
      <c r="P38" s="52" t="str">
        <f>'OCTOBRE - SUIVI ENVELOPPES'!T18</f>
        <v>Santé</v>
      </c>
      <c r="Q38" s="53">
        <f>'OCTOBRE - SUIVI ENVELOPPES'!U18</f>
        <v>200</v>
      </c>
      <c r="R38" s="73"/>
    </row>
    <row r="39" spans="2:18" ht="11.25" customHeight="1" x14ac:dyDescent="0.2">
      <c r="B39" s="106"/>
      <c r="C39" s="107"/>
      <c r="D39" s="36"/>
      <c r="E39" s="215">
        <f t="shared" si="0"/>
        <v>0</v>
      </c>
      <c r="G39" s="106"/>
      <c r="H39" s="107"/>
      <c r="I39" s="111"/>
      <c r="J39" s="215">
        <f t="shared" si="1"/>
        <v>0</v>
      </c>
      <c r="L39" s="26" t="str">
        <f>IF(OR('OCTOBRE - SUIVI ENVELOPPES'!J34="",'OCTOBRE - SUIVI ENVELOPPES'!J34="(vide)",'OCTOBRE - SUIVI ENVELOPPES'!J34="Total général",'OCTOBRE - SUIVI ENVELOPPES'!J34="Grand total"),"",(IF(OR('OCTOBRE - SUIVI ENVELOPPES'!J34&lt;&gt;"",'OCTOBRE - SUIVI ENVELOPPES'!J34&lt;&gt;"(vide)",'OCTOBRE - SUIVI ENVELOPPES'!J34&lt;&gt;"Total général",'OCTOBRE - SUIVI ENVELOPPES'!J34&lt;&gt;"Grand total"),'OCTOBRE - SUIVI ENVELOPPES'!J34,"")))</f>
        <v/>
      </c>
      <c r="M39" s="120" t="str">
        <f>IF(L39="","",'OCTOBRE - SUIVI ENVELOPPES'!K34)</f>
        <v/>
      </c>
      <c r="N39" s="110"/>
      <c r="O39" s="72"/>
      <c r="P39" s="52" t="str">
        <f>'OCTOBRE - SUIVI ENVELOPPES'!T19</f>
        <v>Beauté</v>
      </c>
      <c r="Q39" s="53">
        <f>'OCTOBRE - SUIVI ENVELOPPES'!U19</f>
        <v>150</v>
      </c>
      <c r="R39" s="73"/>
    </row>
    <row r="40" spans="2:18" ht="11.25" customHeight="1" x14ac:dyDescent="0.2">
      <c r="B40" s="106"/>
      <c r="C40" s="107"/>
      <c r="D40" s="36"/>
      <c r="E40" s="215">
        <f t="shared" si="0"/>
        <v>0</v>
      </c>
      <c r="G40" s="106"/>
      <c r="H40" s="107"/>
      <c r="I40" s="111"/>
      <c r="J40" s="215">
        <f t="shared" si="1"/>
        <v>0</v>
      </c>
      <c r="L40" s="26" t="str">
        <f>IF(OR('OCTOBRE - SUIVI ENVELOPPES'!J35="",'OCTOBRE - SUIVI ENVELOPPES'!J35="(vide)",'OCTOBRE - SUIVI ENVELOPPES'!J35="Total général",'OCTOBRE - SUIVI ENVELOPPES'!J35="Grand total"),"",(IF(OR('OCTOBRE - SUIVI ENVELOPPES'!J35&lt;&gt;"",'OCTOBRE - SUIVI ENVELOPPES'!J35&lt;&gt;"(vide)",'OCTOBRE - SUIVI ENVELOPPES'!J35&lt;&gt;"Total général",'OCTOBRE - SUIVI ENVELOPPES'!J35&lt;&gt;"Grand total"),'OCTOBRE - SUIVI ENVELOPPES'!J35,"")))</f>
        <v/>
      </c>
      <c r="M40" s="120" t="str">
        <f>IF(L40="","",'OCTOBRE - SUIVI ENVELOPPES'!K35)</f>
        <v/>
      </c>
      <c r="N40" s="110"/>
      <c r="O40" s="72"/>
      <c r="P40" s="52" t="str">
        <f>'OCTOBRE - SUIVI ENVELOPPES'!T20</f>
        <v>Fêtes</v>
      </c>
      <c r="Q40" s="53">
        <f>'OCTOBRE - SUIVI ENVELOPPES'!U20</f>
        <v>100</v>
      </c>
      <c r="R40" s="73"/>
    </row>
    <row r="41" spans="2:18" ht="11.25" customHeight="1" x14ac:dyDescent="0.2">
      <c r="B41" s="106"/>
      <c r="C41" s="107"/>
      <c r="D41" s="36"/>
      <c r="E41" s="215">
        <f t="shared" si="0"/>
        <v>0</v>
      </c>
      <c r="G41" s="106"/>
      <c r="H41" s="107"/>
      <c r="I41" s="111" t="b">
        <v>0</v>
      </c>
      <c r="J41" s="215">
        <f t="shared" si="1"/>
        <v>0</v>
      </c>
      <c r="L41" s="26" t="str">
        <f>IF(OR('OCTOBRE - SUIVI ENVELOPPES'!J36="",'OCTOBRE - SUIVI ENVELOPPES'!J36="(vide)",'OCTOBRE - SUIVI ENVELOPPES'!J36="Total général",'OCTOBRE - SUIVI ENVELOPPES'!J36="Grand total"),"",(IF(OR('OCTOBRE - SUIVI ENVELOPPES'!J36&lt;&gt;"",'OCTOBRE - SUIVI ENVELOPPES'!J36&lt;&gt;"(vide)",'OCTOBRE - SUIVI ENVELOPPES'!J36&lt;&gt;"Total général",'OCTOBRE - SUIVI ENVELOPPES'!J36&lt;&gt;"Grand total"),'OCTOBRE - SUIVI ENVELOPPES'!J36,"")))</f>
        <v/>
      </c>
      <c r="M41" s="120" t="str">
        <f>IF(L41="","",'OCTOBRE - SUIVI ENVELOPPES'!K36)</f>
        <v/>
      </c>
      <c r="N41" s="110"/>
      <c r="O41" s="72"/>
      <c r="P41" s="52" t="str">
        <f>'OCTOBRE - SUIVI ENVELOPPES'!T21</f>
        <v xml:space="preserve">Maison </v>
      </c>
      <c r="Q41" s="53">
        <f>'OCTOBRE - SUIVI ENVELOPPES'!U21</f>
        <v>200</v>
      </c>
      <c r="R41" s="73"/>
    </row>
    <row r="42" spans="2:18" ht="11.25" customHeight="1" x14ac:dyDescent="0.2">
      <c r="B42" s="209" t="s">
        <v>111</v>
      </c>
      <c r="C42" s="126">
        <f>SUM(C13:C41)</f>
        <v>6446.64</v>
      </c>
      <c r="G42" s="209" t="s">
        <v>110</v>
      </c>
      <c r="H42" s="126">
        <f>SUM(H13:H41)</f>
        <v>3398.9099999999994</v>
      </c>
      <c r="I42" s="111"/>
      <c r="J42" s="114"/>
      <c r="L42" s="26" t="str">
        <f>IF(OR('OCTOBRE - SUIVI ENVELOPPES'!J37="",'OCTOBRE - SUIVI ENVELOPPES'!J37="(vide)",'OCTOBRE - SUIVI ENVELOPPES'!J37="Total général",'OCTOBRE - SUIVI ENVELOPPES'!J37="Grand total"),"",(IF(OR('OCTOBRE - SUIVI ENVELOPPES'!J37&lt;&gt;"",'OCTOBRE - SUIVI ENVELOPPES'!J37&lt;&gt;"(vide)",'OCTOBRE - SUIVI ENVELOPPES'!J37&lt;&gt;"Total général",'OCTOBRE - SUIVI ENVELOPPES'!J37&lt;&gt;"Grand total"),'OCTOBRE - SUIVI ENVELOPPES'!J37,"")))</f>
        <v/>
      </c>
      <c r="M42" s="120" t="str">
        <f>IF(L42="","",'OCTOBRE - SUIVI ENVELOPPES'!K37)</f>
        <v/>
      </c>
      <c r="N42" s="110"/>
      <c r="O42" s="72"/>
      <c r="P42" s="52" t="str">
        <f>'OCTOBRE - SUIVI ENVELOPPES'!T22</f>
        <v>Sorties</v>
      </c>
      <c r="Q42" s="53">
        <f>'OCTOBRE - SUIVI ENVELOPPES'!U22</f>
        <v>150</v>
      </c>
      <c r="R42" s="73"/>
    </row>
    <row r="43" spans="2:18" ht="11.25" customHeight="1" x14ac:dyDescent="0.2">
      <c r="B43" s="311" t="s">
        <v>154</v>
      </c>
      <c r="C43" s="311"/>
      <c r="G43" s="312" t="s">
        <v>155</v>
      </c>
      <c r="H43" s="312"/>
      <c r="I43" s="115"/>
      <c r="L43" s="121" t="s">
        <v>10</v>
      </c>
      <c r="M43" s="122">
        <f>SUM(M13:M42)</f>
        <v>0</v>
      </c>
      <c r="N43" s="116"/>
      <c r="O43" s="72"/>
      <c r="P43" s="52" t="str">
        <f>'OCTOBRE - SUIVI ENVELOPPES'!T23</f>
        <v>Sport</v>
      </c>
      <c r="Q43" s="53">
        <f>'OCTOBRE - SUIVI ENVELOPPES'!U23</f>
        <v>150</v>
      </c>
      <c r="R43" s="73"/>
    </row>
    <row r="44" spans="2:18" ht="11.25" customHeight="1" x14ac:dyDescent="0.2">
      <c r="B44" s="207" t="str">
        <f>IF('SYNTHESE ANNUELLE'!AC9="","",'SYNTHESE ANNUELLE'!AC9)</f>
        <v/>
      </c>
      <c r="C44" s="208">
        <f>IF('SYNTHESE ANNUELLE'!AD9="",0,'SYNTHESE ANNUELLE'!AD9)</f>
        <v>0</v>
      </c>
      <c r="D44" s="36" t="b">
        <v>0</v>
      </c>
      <c r="E44" s="215">
        <f>IF(D44=FALSE,C44,0)</f>
        <v>0</v>
      </c>
      <c r="G44" s="207" t="str">
        <f>IF('SYNTHESE ANNUELLE'!AC14="","",'SYNTHESE ANNUELLE'!AC14)</f>
        <v>Charges Courbevoie</v>
      </c>
      <c r="H44" s="208">
        <f>IF('SYNTHESE ANNUELLE'!AD14="",0,'SYNTHESE ANNUELLE'!AD14)</f>
        <v>580</v>
      </c>
      <c r="I44" s="36" t="b">
        <v>0</v>
      </c>
      <c r="J44" s="215">
        <f t="shared" ref="J44:J49" si="2">IF(I44=FALSE,H44,0)</f>
        <v>580</v>
      </c>
      <c r="N44" s="57"/>
      <c r="O44" s="72"/>
      <c r="P44" s="52" t="str">
        <f>'OCTOBRE - SUIVI ENVELOPPES'!T24</f>
        <v>Vêtements</v>
      </c>
      <c r="Q44" s="53">
        <f>'OCTOBRE - SUIVI ENVELOPPES'!U24</f>
        <v>0</v>
      </c>
      <c r="R44" s="73"/>
    </row>
    <row r="45" spans="2:18" ht="11.25" customHeight="1" x14ac:dyDescent="0.2">
      <c r="B45" s="207" t="str">
        <f>IF('SYNTHESE ANNUELLE'!AC10="","",'SYNTHESE ANNUELLE'!AC10)</f>
        <v/>
      </c>
      <c r="C45" s="208">
        <f>IF('SYNTHESE ANNUELLE'!AD10="",0,'SYNTHESE ANNUELLE'!AD10)</f>
        <v>0</v>
      </c>
      <c r="D45" s="36" t="b">
        <v>0</v>
      </c>
      <c r="E45" s="215">
        <f t="shared" ref="E45" si="3">IF(D45=FALSE,C45,0)</f>
        <v>0</v>
      </c>
      <c r="G45" s="207" t="str">
        <f>IF('SYNTHESE ANNUELLE'!AC15="","",'SYNTHESE ANNUELLE'!AC15)</f>
        <v>Frais CB + comptes</v>
      </c>
      <c r="H45" s="208">
        <f>IF('SYNTHESE ANNUELLE'!AD15="",0,'SYNTHESE ANNUELLE'!AD15)</f>
        <v>46.5</v>
      </c>
      <c r="I45" s="36" t="b">
        <v>0</v>
      </c>
      <c r="J45" s="215">
        <f t="shared" si="2"/>
        <v>46.5</v>
      </c>
      <c r="L45" s="11" t="s">
        <v>223</v>
      </c>
      <c r="N45" s="57"/>
      <c r="O45" s="72"/>
      <c r="P45" s="54" t="str">
        <f>'OCTOBRE - SUIVI ENVELOPPES'!T25</f>
        <v>Vacances</v>
      </c>
      <c r="Q45" s="55">
        <f>'OCTOBRE - SUIVI ENVELOPPES'!U25</f>
        <v>0</v>
      </c>
      <c r="R45" s="73"/>
    </row>
    <row r="46" spans="2:18" ht="11.25" customHeight="1" x14ac:dyDescent="0.2">
      <c r="B46" s="207" t="str">
        <f>IF('SYNTHESE ANNUELLE'!AC11="","",'SYNTHESE ANNUELLE'!AC11)</f>
        <v/>
      </c>
      <c r="C46" s="208">
        <f>IF('SYNTHESE ANNUELLE'!AD11="",0,'SYNTHESE ANNUELLE'!AD11)</f>
        <v>0</v>
      </c>
      <c r="D46" s="36" t="b">
        <v>0</v>
      </c>
      <c r="E46" s="215">
        <f>IF(D46=FALSE,C46,0)</f>
        <v>0</v>
      </c>
      <c r="G46" s="207" t="str">
        <f>IF('SYNTHESE ANNUELLE'!AC16="","",'SYNTHESE ANNUELLE'!AC16)</f>
        <v/>
      </c>
      <c r="H46" s="208">
        <f>IF('SYNTHESE ANNUELLE'!AD16="",0,'SYNTHESE ANNUELLE'!AD16)</f>
        <v>0</v>
      </c>
      <c r="I46" s="162" t="b">
        <v>0</v>
      </c>
      <c r="J46" s="215">
        <f t="shared" si="2"/>
        <v>0</v>
      </c>
      <c r="N46" s="57"/>
      <c r="O46" s="117"/>
      <c r="P46" s="118"/>
      <c r="Q46" s="118"/>
      <c r="R46" s="119"/>
    </row>
    <row r="47" spans="2:18" ht="11.25" customHeight="1" x14ac:dyDescent="0.2">
      <c r="B47" s="209" t="s">
        <v>112</v>
      </c>
      <c r="C47" s="126">
        <f>SUM(C44:C46)</f>
        <v>0</v>
      </c>
      <c r="G47" s="207" t="str">
        <f>IF('SYNTHESE ANNUELLE'!AC17="","",'SYNTHESE ANNUELLE'!AC17)</f>
        <v/>
      </c>
      <c r="H47" s="208">
        <f>IF('SYNTHESE ANNUELLE'!AD17="",0,'SYNTHESE ANNUELLE'!AD17)</f>
        <v>0</v>
      </c>
      <c r="I47" s="36" t="b">
        <v>0</v>
      </c>
      <c r="J47" s="215">
        <f t="shared" si="2"/>
        <v>0</v>
      </c>
    </row>
    <row r="48" spans="2:18" ht="11.25" customHeight="1" x14ac:dyDescent="0.2">
      <c r="B48" s="212" t="s">
        <v>109</v>
      </c>
      <c r="C48" s="213">
        <f>C42+C47</f>
        <v>6446.64</v>
      </c>
      <c r="G48" s="207" t="str">
        <f>IF('SYNTHESE ANNUELLE'!AC18="","",'SYNTHESE ANNUELLE'!AC18)</f>
        <v/>
      </c>
      <c r="H48" s="208">
        <f>IF('SYNTHESE ANNUELLE'!AD18="",0,'SYNTHESE ANNUELLE'!AD18)</f>
        <v>0</v>
      </c>
      <c r="I48" s="163" t="b">
        <v>0</v>
      </c>
      <c r="J48" s="215">
        <f t="shared" si="2"/>
        <v>0</v>
      </c>
    </row>
    <row r="49" spans="2:10" ht="11.25" customHeight="1" x14ac:dyDescent="0.2">
      <c r="B49" s="214" t="s">
        <v>9</v>
      </c>
      <c r="C49" s="161">
        <f>SUM(E13:E46)</f>
        <v>6446.64</v>
      </c>
      <c r="G49" s="207" t="str">
        <f>IF('SYNTHESE ANNUELLE'!AC19="","",'SYNTHESE ANNUELLE'!AC19)</f>
        <v/>
      </c>
      <c r="H49" s="208">
        <f>IF('SYNTHESE ANNUELLE'!AD19="",0,'SYNTHESE ANNUELLE'!AD19)</f>
        <v>0</v>
      </c>
      <c r="I49" s="36" t="b">
        <v>0</v>
      </c>
      <c r="J49" s="215">
        <f t="shared" si="2"/>
        <v>0</v>
      </c>
    </row>
    <row r="50" spans="2:10" ht="11.25" customHeight="1" x14ac:dyDescent="0.2">
      <c r="G50" s="209" t="s">
        <v>113</v>
      </c>
      <c r="H50" s="160">
        <f>SUM(H44:H49)</f>
        <v>626.5</v>
      </c>
    </row>
    <row r="51" spans="2:10" x14ac:dyDescent="0.2">
      <c r="G51" s="210" t="s">
        <v>114</v>
      </c>
      <c r="H51" s="211">
        <f>H42+H50</f>
        <v>4025.4099999999994</v>
      </c>
      <c r="I51" s="42"/>
    </row>
    <row r="52" spans="2:10" x14ac:dyDescent="0.2">
      <c r="G52" s="210" t="s">
        <v>10</v>
      </c>
      <c r="H52" s="211">
        <f>SUM(J13:J49)</f>
        <v>4025.4099999999994</v>
      </c>
    </row>
    <row r="55" spans="2:10" x14ac:dyDescent="0.2">
      <c r="D55" s="36"/>
      <c r="E55" s="113"/>
    </row>
  </sheetData>
  <sheetProtection password="DC52" sheet="1" objects="1" scenarios="1" pivotTables="0"/>
  <mergeCells count="10">
    <mergeCell ref="P26:Q26"/>
    <mergeCell ref="B43:C43"/>
    <mergeCell ref="G43:H43"/>
    <mergeCell ref="P3:Q3"/>
    <mergeCell ref="B5:C5"/>
    <mergeCell ref="G5:H5"/>
    <mergeCell ref="P5:Q5"/>
    <mergeCell ref="B11:C11"/>
    <mergeCell ref="G11:H11"/>
    <mergeCell ref="L11:M11"/>
  </mergeCells>
  <conditionalFormatting sqref="Q8:Q9">
    <cfRule type="cellIs" dxfId="72" priority="14" operator="lessThan">
      <formula>0</formula>
    </cfRule>
  </conditionalFormatting>
  <conditionalFormatting sqref="Q32:Q45">
    <cfRule type="cellIs" dxfId="71" priority="13" operator="lessThan">
      <formula>0</formula>
    </cfRule>
  </conditionalFormatting>
  <conditionalFormatting sqref="H13">
    <cfRule type="expression" dxfId="70" priority="12">
      <formula>IF(J13=0,TRUE,FALSE)</formula>
    </cfRule>
  </conditionalFormatting>
  <conditionalFormatting sqref="H14:H41">
    <cfRule type="expression" dxfId="69" priority="11">
      <formula>IF(J14=0,TRUE,FALSE)</formula>
    </cfRule>
  </conditionalFormatting>
  <conditionalFormatting sqref="C13:C14">
    <cfRule type="expression" dxfId="68" priority="10">
      <formula>IF(E13=0,TRUE,FALSE)</formula>
    </cfRule>
  </conditionalFormatting>
  <conditionalFormatting sqref="G13">
    <cfRule type="expression" dxfId="67" priority="9">
      <formula>IF(J13=0,TRUE,FALSE)</formula>
    </cfRule>
  </conditionalFormatting>
  <conditionalFormatting sqref="G14:G41">
    <cfRule type="expression" dxfId="66" priority="8">
      <formula>IF(J14=0,TRUE,FALSE)</formula>
    </cfRule>
  </conditionalFormatting>
  <conditionalFormatting sqref="B13:B14">
    <cfRule type="expression" dxfId="65" priority="7">
      <formula>IF(E13=0,TRUE,FALSE)</formula>
    </cfRule>
  </conditionalFormatting>
  <conditionalFormatting sqref="C15:C41">
    <cfRule type="expression" dxfId="64" priority="6">
      <formula>IF(E15=0,TRUE,FALSE)</formula>
    </cfRule>
  </conditionalFormatting>
  <conditionalFormatting sqref="B15:B41">
    <cfRule type="expression" dxfId="63" priority="5">
      <formula>IF(E15=0,TRUE,FALSE)</formula>
    </cfRule>
  </conditionalFormatting>
  <conditionalFormatting sqref="C44:C46">
    <cfRule type="expression" dxfId="62" priority="4">
      <formula>IF(E44=0,TRUE,FALSE)</formula>
    </cfRule>
  </conditionalFormatting>
  <conditionalFormatting sqref="B44:B46">
    <cfRule type="expression" dxfId="61" priority="3">
      <formula>IF(E44=0,TRUE,FALSE)</formula>
    </cfRule>
  </conditionalFormatting>
  <conditionalFormatting sqref="H44:H49">
    <cfRule type="expression" dxfId="60" priority="2">
      <formula>IF(J44=0,TRUE,FALSE)</formula>
    </cfRule>
  </conditionalFormatting>
  <conditionalFormatting sqref="G44:G49">
    <cfRule type="expression" dxfId="59" priority="1">
      <formula>IF(J44=0,TRUE,FALSE)</formula>
    </cfRule>
  </conditionalFormatting>
  <hyperlinks>
    <hyperlink ref="B1" r:id="rId1" xr:uid="{00000000-0004-0000-14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5" name="Button 1">
              <controlPr defaultSize="0" print="0" autoFill="0" autoPict="0" macro="[0]!OuvrirFormOCTOBRE.Bouton62_Cliquer">
                <anchor moveWithCells="1" sizeWithCells="1">
                  <from>
                    <xdr:col>11</xdr:col>
                    <xdr:colOff>95250</xdr:colOff>
                    <xdr:row>5</xdr:row>
                    <xdr:rowOff>28575</xdr:rowOff>
                  </from>
                  <to>
                    <xdr:col>12</xdr:col>
                    <xdr:colOff>723900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6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104775</xdr:rowOff>
                  </from>
                  <to>
                    <xdr:col>5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7" name="Check Box 3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104775</xdr:rowOff>
                  </from>
                  <to>
                    <xdr:col>5</xdr:col>
                    <xdr:colOff>85725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8" name="Check Box 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104775</xdr:rowOff>
                  </from>
                  <to>
                    <xdr:col>5</xdr:col>
                    <xdr:colOff>85725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9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104775</xdr:rowOff>
                  </from>
                  <to>
                    <xdr:col>5</xdr:col>
                    <xdr:colOff>85725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10" name="Check Box 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104775</xdr:rowOff>
                  </from>
                  <to>
                    <xdr:col>5</xdr:col>
                    <xdr:colOff>85725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1" name="Check Box 7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104775</xdr:rowOff>
                  </from>
                  <to>
                    <xdr:col>5</xdr:col>
                    <xdr:colOff>85725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2" name="Check Box 8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104775</xdr:rowOff>
                  </from>
                  <to>
                    <xdr:col>5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3" name="Check Box 9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104775</xdr:rowOff>
                  </from>
                  <to>
                    <xdr:col>5</xdr:col>
                    <xdr:colOff>85725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4" name="Check Box 10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104775</xdr:rowOff>
                  </from>
                  <to>
                    <xdr:col>5</xdr:col>
                    <xdr:colOff>85725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5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104775</xdr:rowOff>
                  </from>
                  <to>
                    <xdr:col>5</xdr:col>
                    <xdr:colOff>85725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6" name="Check Box 12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104775</xdr:rowOff>
                  </from>
                  <to>
                    <xdr:col>5</xdr:col>
                    <xdr:colOff>85725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7" name="Check Box 13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104775</xdr:rowOff>
                  </from>
                  <to>
                    <xdr:col>5</xdr:col>
                    <xdr:colOff>85725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8" name="Check Box 14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104775</xdr:rowOff>
                  </from>
                  <to>
                    <xdr:col>5</xdr:col>
                    <xdr:colOff>85725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9" name="Check Box 15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104775</xdr:rowOff>
                  </from>
                  <to>
                    <xdr:col>5</xdr:col>
                    <xdr:colOff>85725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20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104775</xdr:rowOff>
                  </from>
                  <to>
                    <xdr:col>5</xdr:col>
                    <xdr:colOff>85725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1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104775</xdr:rowOff>
                  </from>
                  <to>
                    <xdr:col>5</xdr:col>
                    <xdr:colOff>85725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2" name="Check Box 18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104775</xdr:rowOff>
                  </from>
                  <to>
                    <xdr:col>5</xdr:col>
                    <xdr:colOff>85725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3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104775</xdr:rowOff>
                  </from>
                  <to>
                    <xdr:col>5</xdr:col>
                    <xdr:colOff>85725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4" name="Check Box 20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104775</xdr:rowOff>
                  </from>
                  <to>
                    <xdr:col>5</xdr:col>
                    <xdr:colOff>85725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5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104775</xdr:rowOff>
                  </from>
                  <to>
                    <xdr:col>5</xdr:col>
                    <xdr:colOff>85725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6" name="Check Box 22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104775</xdr:rowOff>
                  </from>
                  <to>
                    <xdr:col>5</xdr:col>
                    <xdr:colOff>85725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7" name="Check Box 23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104775</xdr:rowOff>
                  </from>
                  <to>
                    <xdr:col>5</xdr:col>
                    <xdr:colOff>85725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8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104775</xdr:rowOff>
                  </from>
                  <to>
                    <xdr:col>5</xdr:col>
                    <xdr:colOff>85725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9" name="Check Box 25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104775</xdr:rowOff>
                  </from>
                  <to>
                    <xdr:col>5</xdr:col>
                    <xdr:colOff>85725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30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104775</xdr:rowOff>
                  </from>
                  <to>
                    <xdr:col>5</xdr:col>
                    <xdr:colOff>85725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1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104775</xdr:rowOff>
                  </from>
                  <to>
                    <xdr:col>5</xdr:col>
                    <xdr:colOff>85725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2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104775</xdr:rowOff>
                  </from>
                  <to>
                    <xdr:col>5</xdr:col>
                    <xdr:colOff>85725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3" name="Check Box 29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104775</xdr:rowOff>
                  </from>
                  <to>
                    <xdr:col>5</xdr:col>
                    <xdr:colOff>85725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4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104775</xdr:rowOff>
                  </from>
                  <to>
                    <xdr:col>5</xdr:col>
                    <xdr:colOff>85725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5" name="Check Box 31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114300</xdr:rowOff>
                  </from>
                  <to>
                    <xdr:col>10</xdr:col>
                    <xdr:colOff>85725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6" name="Check Box 32">
              <controlPr defaultSize="0" autoFill="0" autoLine="0" autoPict="0">
                <anchor moveWithCells="1"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10</xdr:col>
                    <xdr:colOff>85725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7" name="Check Box 33">
              <controlPr defaultSize="0" autoFill="0" autoLine="0" autoPict="0">
                <anchor moveWithCells="1">
                  <from>
                    <xdr:col>8</xdr:col>
                    <xdr:colOff>0</xdr:colOff>
                    <xdr:row>13</xdr:row>
                    <xdr:rowOff>114300</xdr:rowOff>
                  </from>
                  <to>
                    <xdr:col>10</xdr:col>
                    <xdr:colOff>85725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8" name="Check Box 34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114300</xdr:rowOff>
                  </from>
                  <to>
                    <xdr:col>10</xdr:col>
                    <xdr:colOff>85725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9" name="Check Box 35">
              <controlPr defaultSize="0" autoFill="0" autoLine="0" autoPict="0">
                <anchor moveWithCells="1">
                  <from>
                    <xdr:col>8</xdr:col>
                    <xdr:colOff>0</xdr:colOff>
                    <xdr:row>15</xdr:row>
                    <xdr:rowOff>114300</xdr:rowOff>
                  </from>
                  <to>
                    <xdr:col>10</xdr:col>
                    <xdr:colOff>85725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40" name="Check Box 36">
              <controlPr defaultSize="0" autoFill="0" autoLine="0" autoPict="0">
                <anchor moveWithCells="1">
                  <from>
                    <xdr:col>8</xdr:col>
                    <xdr:colOff>0</xdr:colOff>
                    <xdr:row>16</xdr:row>
                    <xdr:rowOff>114300</xdr:rowOff>
                  </from>
                  <to>
                    <xdr:col>10</xdr:col>
                    <xdr:colOff>85725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1" name="Check Box 37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114300</xdr:rowOff>
                  </from>
                  <to>
                    <xdr:col>10</xdr:col>
                    <xdr:colOff>85725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2" name="Check Box 38">
              <controlPr defaultSize="0" autoFill="0" autoLine="0" autoPict="0">
                <anchor moveWithCells="1">
                  <from>
                    <xdr:col>8</xdr:col>
                    <xdr:colOff>0</xdr:colOff>
                    <xdr:row>18</xdr:row>
                    <xdr:rowOff>114300</xdr:rowOff>
                  </from>
                  <to>
                    <xdr:col>10</xdr:col>
                    <xdr:colOff>85725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3" name="Check Box 39">
              <controlPr defaultSize="0" autoFill="0" autoLine="0" autoPict="0">
                <anchor moveWithCells="1">
                  <from>
                    <xdr:col>8</xdr:col>
                    <xdr:colOff>0</xdr:colOff>
                    <xdr:row>19</xdr:row>
                    <xdr:rowOff>114300</xdr:rowOff>
                  </from>
                  <to>
                    <xdr:col>10</xdr:col>
                    <xdr:colOff>85725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4" name="Check Box 40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114300</xdr:rowOff>
                  </from>
                  <to>
                    <xdr:col>10</xdr:col>
                    <xdr:colOff>85725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5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21</xdr:row>
                    <xdr:rowOff>114300</xdr:rowOff>
                  </from>
                  <to>
                    <xdr:col>10</xdr:col>
                    <xdr:colOff>85725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6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114300</xdr:rowOff>
                  </from>
                  <to>
                    <xdr:col>10</xdr:col>
                    <xdr:colOff>85725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7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23</xdr:row>
                    <xdr:rowOff>114300</xdr:rowOff>
                  </from>
                  <to>
                    <xdr:col>10</xdr:col>
                    <xdr:colOff>85725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8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24</xdr:row>
                    <xdr:rowOff>114300</xdr:rowOff>
                  </from>
                  <to>
                    <xdr:col>10</xdr:col>
                    <xdr:colOff>85725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9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25</xdr:row>
                    <xdr:rowOff>114300</xdr:rowOff>
                  </from>
                  <to>
                    <xdr:col>10</xdr:col>
                    <xdr:colOff>85725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50" name="Check Box 46">
              <controlPr defaultSize="0" autoFill="0" autoLine="0" autoPict="0">
                <anchor moveWithCells="1">
                  <from>
                    <xdr:col>8</xdr:col>
                    <xdr:colOff>0</xdr:colOff>
                    <xdr:row>26</xdr:row>
                    <xdr:rowOff>114300</xdr:rowOff>
                  </from>
                  <to>
                    <xdr:col>10</xdr:col>
                    <xdr:colOff>85725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1" name="Check Box 47">
              <controlPr defaultSize="0" autoFill="0" autoLine="0" autoPict="0">
                <anchor moveWithCells="1">
                  <from>
                    <xdr:col>8</xdr:col>
                    <xdr:colOff>0</xdr:colOff>
                    <xdr:row>27</xdr:row>
                    <xdr:rowOff>114300</xdr:rowOff>
                  </from>
                  <to>
                    <xdr:col>10</xdr:col>
                    <xdr:colOff>85725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2" name="Check Box 48">
              <controlPr defaultSize="0" autoFill="0" autoLine="0" autoPict="0">
                <anchor moveWithCells="1">
                  <from>
                    <xdr:col>8</xdr:col>
                    <xdr:colOff>0</xdr:colOff>
                    <xdr:row>28</xdr:row>
                    <xdr:rowOff>114300</xdr:rowOff>
                  </from>
                  <to>
                    <xdr:col>10</xdr:col>
                    <xdr:colOff>85725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3" name="Check Box 49">
              <controlPr defaultSize="0" autoFill="0" autoLine="0" autoPict="0">
                <anchor moveWithCells="1">
                  <from>
                    <xdr:col>8</xdr:col>
                    <xdr:colOff>0</xdr:colOff>
                    <xdr:row>29</xdr:row>
                    <xdr:rowOff>114300</xdr:rowOff>
                  </from>
                  <to>
                    <xdr:col>10</xdr:col>
                    <xdr:colOff>85725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4" name="Check Box 50">
              <controlPr defaultSize="0" autoFill="0" autoLine="0" autoPict="0">
                <anchor moveWithCells="1">
                  <from>
                    <xdr:col>8</xdr:col>
                    <xdr:colOff>0</xdr:colOff>
                    <xdr:row>30</xdr:row>
                    <xdr:rowOff>114300</xdr:rowOff>
                  </from>
                  <to>
                    <xdr:col>10</xdr:col>
                    <xdr:colOff>85725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5" name="Check Box 5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114300</xdr:rowOff>
                  </from>
                  <to>
                    <xdr:col>10</xdr:col>
                    <xdr:colOff>85725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6" name="Check Box 5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114300</xdr:rowOff>
                  </from>
                  <to>
                    <xdr:col>10</xdr:col>
                    <xdr:colOff>85725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7" name="Check Box 5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114300</xdr:rowOff>
                  </from>
                  <to>
                    <xdr:col>10</xdr:col>
                    <xdr:colOff>85725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8" name="Check Box 54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114300</xdr:rowOff>
                  </from>
                  <to>
                    <xdr:col>10</xdr:col>
                    <xdr:colOff>85725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9" name="Check Box 55">
              <controlPr defaultSize="0" autoFill="0" autoLine="0" autoPict="0">
                <anchor moveWithCells="1">
                  <from>
                    <xdr:col>8</xdr:col>
                    <xdr:colOff>0</xdr:colOff>
                    <xdr:row>35</xdr:row>
                    <xdr:rowOff>114300</xdr:rowOff>
                  </from>
                  <to>
                    <xdr:col>10</xdr:col>
                    <xdr:colOff>85725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60" name="Check Box 56">
              <controlPr defaultSize="0" autoFill="0" autoLine="0" autoPict="0">
                <anchor moveWithCells="1">
                  <from>
                    <xdr:col>8</xdr:col>
                    <xdr:colOff>0</xdr:colOff>
                    <xdr:row>36</xdr:row>
                    <xdr:rowOff>114300</xdr:rowOff>
                  </from>
                  <to>
                    <xdr:col>10</xdr:col>
                    <xdr:colOff>85725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1" name="Check Box 57">
              <controlPr defaultSize="0" autoFill="0" autoLine="0" autoPict="0">
                <anchor moveWithCells="1">
                  <from>
                    <xdr:col>8</xdr:col>
                    <xdr:colOff>0</xdr:colOff>
                    <xdr:row>37</xdr:row>
                    <xdr:rowOff>114300</xdr:rowOff>
                  </from>
                  <to>
                    <xdr:col>10</xdr:col>
                    <xdr:colOff>85725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2" name="Check Box 58">
              <controlPr defaultSize="0" autoFill="0" autoLine="0" autoPict="0">
                <anchor moveWithCells="1">
                  <from>
                    <xdr:col>8</xdr:col>
                    <xdr:colOff>0</xdr:colOff>
                    <xdr:row>38</xdr:row>
                    <xdr:rowOff>114300</xdr:rowOff>
                  </from>
                  <to>
                    <xdr:col>10</xdr:col>
                    <xdr:colOff>85725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3" name="Check Box 59">
              <controlPr defaultSize="0" autoFill="0" autoLine="0" autoPict="0">
                <anchor moveWithCells="1">
                  <from>
                    <xdr:col>8</xdr:col>
                    <xdr:colOff>0</xdr:colOff>
                    <xdr:row>39</xdr:row>
                    <xdr:rowOff>114300</xdr:rowOff>
                  </from>
                  <to>
                    <xdr:col>10</xdr:col>
                    <xdr:colOff>85725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4" name="Check Box 60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104775</xdr:rowOff>
                  </from>
                  <to>
                    <xdr:col>5</xdr:col>
                    <xdr:colOff>85725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5" name="Check Box 61">
              <controlPr defaultSize="0" autoFill="0" autoLine="0" autoPict="0">
                <anchor moveWithCells="1">
                  <from>
                    <xdr:col>3</xdr:col>
                    <xdr:colOff>0</xdr:colOff>
                    <xdr:row>43</xdr:row>
                    <xdr:rowOff>104775</xdr:rowOff>
                  </from>
                  <to>
                    <xdr:col>5</xdr:col>
                    <xdr:colOff>85725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6" name="Check Box 62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7" name="Check Box 63">
              <controlPr defaultSize="0" autoFill="0" autoLine="0" autoPict="0">
                <anchor moveWithCells="1">
                  <from>
                    <xdr:col>8</xdr:col>
                    <xdr:colOff>0</xdr:colOff>
                    <xdr:row>42</xdr:row>
                    <xdr:rowOff>114300</xdr:rowOff>
                  </from>
                  <to>
                    <xdr:col>10</xdr:col>
                    <xdr:colOff>85725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8" name="Check Box 64">
              <controlPr defaultSize="0" autoFill="0" autoLine="0" autoPict="0">
                <anchor moveWithCells="1">
                  <from>
                    <xdr:col>8</xdr:col>
                    <xdr:colOff>0</xdr:colOff>
                    <xdr:row>43</xdr:row>
                    <xdr:rowOff>114300</xdr:rowOff>
                  </from>
                  <to>
                    <xdr:col>10</xdr:col>
                    <xdr:colOff>85725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9" name="Check Box 65">
              <controlPr defaultSize="0" autoFill="0" autoLine="0" autoPict="0">
                <anchor moveWithCells="1">
                  <from>
                    <xdr:col>8</xdr:col>
                    <xdr:colOff>0</xdr:colOff>
                    <xdr:row>44</xdr:row>
                    <xdr:rowOff>114300</xdr:rowOff>
                  </from>
                  <to>
                    <xdr:col>10</xdr:col>
                    <xdr:colOff>85725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70" name="Check Box 66">
              <controlPr defaultSize="0" autoFill="0" autoLine="0" autoPict="0">
                <anchor moveWithCells="1">
                  <from>
                    <xdr:col>8</xdr:col>
                    <xdr:colOff>0</xdr:colOff>
                    <xdr:row>45</xdr:row>
                    <xdr:rowOff>114300</xdr:rowOff>
                  </from>
                  <to>
                    <xdr:col>10</xdr:col>
                    <xdr:colOff>85725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1" name="Check Box 67">
              <controlPr defaultSize="0" autoFill="0" autoLine="0" autoPict="0">
                <anchor moveWithCells="1">
                  <from>
                    <xdr:col>8</xdr:col>
                    <xdr:colOff>0</xdr:colOff>
                    <xdr:row>46</xdr:row>
                    <xdr:rowOff>114300</xdr:rowOff>
                  </from>
                  <to>
                    <xdr:col>10</xdr:col>
                    <xdr:colOff>85725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2" name="Check Box 68">
              <controlPr defaultSize="0" autoFill="0" autoLine="0" autoPict="0">
                <anchor moveWithCells="1">
                  <from>
                    <xdr:col>8</xdr:col>
                    <xdr:colOff>0</xdr:colOff>
                    <xdr:row>47</xdr:row>
                    <xdr:rowOff>114300</xdr:rowOff>
                  </from>
                  <to>
                    <xdr:col>10</xdr:col>
                    <xdr:colOff>85725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3" name="Check Box 69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6">
    <tabColor theme="7" tint="0.39997558519241921"/>
  </sheetPr>
  <dimension ref="B1:U130"/>
  <sheetViews>
    <sheetView showGridLines="0" zoomScale="90" zoomScaleNormal="90" workbookViewId="0">
      <pane ySplit="4" topLeftCell="A5" activePane="bottomLeft" state="frozen"/>
      <selection activeCell="B2" sqref="B2:H2"/>
      <selection pane="bottomLeft" activeCell="E94" sqref="E94"/>
    </sheetView>
  </sheetViews>
  <sheetFormatPr baseColWidth="10" defaultColWidth="11.42578125" defaultRowHeight="15" customHeight="1" x14ac:dyDescent="0.2"/>
  <cols>
    <col min="1" max="1" width="5" style="11" customWidth="1"/>
    <col min="2" max="2" width="24.5703125" style="11" bestFit="1" customWidth="1"/>
    <col min="3" max="3" width="11.42578125" style="28"/>
    <col min="4" max="4" width="28.42578125" style="11" customWidth="1"/>
    <col min="5" max="5" width="17.85546875" style="14" customWidth="1"/>
    <col min="6" max="6" width="6.7109375" style="29" hidden="1" customWidth="1"/>
    <col min="7" max="7" width="16.140625" style="11" customWidth="1"/>
    <col min="8" max="8" width="3.85546875" style="11" customWidth="1"/>
    <col min="9" max="9" width="6.7109375" style="11" customWidth="1"/>
    <col min="10" max="10" width="21" style="11" hidden="1" customWidth="1"/>
    <col min="11" max="11" width="18.7109375" style="11" hidden="1" customWidth="1"/>
    <col min="12" max="12" width="15.85546875" style="11" hidden="1" customWidth="1"/>
    <col min="13" max="15" width="11.42578125" style="11" hidden="1" customWidth="1"/>
    <col min="16" max="16" width="16.140625" style="11" hidden="1" customWidth="1"/>
    <col min="17" max="17" width="47" style="11" customWidth="1"/>
    <col min="18" max="18" width="16.42578125" style="29" customWidth="1"/>
    <col min="19" max="19" width="16.85546875" style="11" customWidth="1"/>
    <col min="20" max="21" width="11.42578125" style="11" hidden="1" customWidth="1"/>
    <col min="22" max="23" width="11.42578125" style="11" customWidth="1"/>
    <col min="24" max="16384" width="11.42578125" style="11"/>
  </cols>
  <sheetData>
    <row r="1" spans="2:21" ht="15" customHeight="1" x14ac:dyDescent="0.2">
      <c r="B1" s="145"/>
      <c r="H1" s="146" t="s">
        <v>64</v>
      </c>
    </row>
    <row r="2" spans="2:21" ht="36" customHeight="1" x14ac:dyDescent="0.2">
      <c r="B2" s="313" t="s">
        <v>152</v>
      </c>
      <c r="C2" s="314"/>
      <c r="D2" s="314"/>
      <c r="E2" s="314"/>
      <c r="F2" s="314"/>
      <c r="G2" s="314"/>
      <c r="H2" s="315"/>
      <c r="Q2" s="313" t="s">
        <v>153</v>
      </c>
      <c r="R2" s="318"/>
    </row>
    <row r="3" spans="2:21" ht="12.75" x14ac:dyDescent="0.2"/>
    <row r="4" spans="2:21" ht="15" customHeight="1" x14ac:dyDescent="0.25">
      <c r="B4" s="132" t="s">
        <v>23</v>
      </c>
      <c r="C4" s="133" t="s">
        <v>29</v>
      </c>
      <c r="D4" s="132" t="s">
        <v>1</v>
      </c>
      <c r="E4" s="134" t="s">
        <v>16</v>
      </c>
      <c r="F4" s="140" t="s">
        <v>2</v>
      </c>
      <c r="G4" s="56" t="s">
        <v>35</v>
      </c>
      <c r="H4" s="56" t="s">
        <v>31</v>
      </c>
      <c r="I4" s="32"/>
      <c r="J4" s="30" t="s">
        <v>31</v>
      </c>
      <c r="K4" s="31" t="s">
        <v>33</v>
      </c>
    </row>
    <row r="5" spans="2:21" x14ac:dyDescent="0.25">
      <c r="B5" s="33"/>
      <c r="C5" s="34"/>
      <c r="D5" s="33"/>
      <c r="E5" s="236"/>
      <c r="F5" s="196" t="str">
        <f t="shared" ref="F5:F68" si="0">IF(E5="","",E5+0)</f>
        <v/>
      </c>
      <c r="G5" s="48" t="str">
        <f>F5</f>
        <v/>
      </c>
      <c r="H5" s="135" t="b">
        <v>0</v>
      </c>
      <c r="I5" s="36"/>
      <c r="J5" s="32"/>
      <c r="K5" s="32"/>
      <c r="L5"/>
    </row>
    <row r="6" spans="2:21" x14ac:dyDescent="0.25">
      <c r="B6" s="23"/>
      <c r="C6" s="37"/>
      <c r="D6" s="23"/>
      <c r="E6" s="234"/>
      <c r="F6" s="196" t="str">
        <f t="shared" si="0"/>
        <v/>
      </c>
      <c r="G6" s="49" t="str">
        <f t="shared" ref="G6:G43" si="1">IF(E6="","",G5+E6)</f>
        <v/>
      </c>
      <c r="H6" s="135" t="b">
        <v>0</v>
      </c>
      <c r="I6" s="36"/>
      <c r="J6" s="30" t="s">
        <v>32</v>
      </c>
      <c r="K6" s="31" t="s">
        <v>30</v>
      </c>
      <c r="L6"/>
    </row>
    <row r="7" spans="2:21" x14ac:dyDescent="0.25">
      <c r="B7" s="23"/>
      <c r="C7" s="37"/>
      <c r="D7" s="23"/>
      <c r="E7" s="234"/>
      <c r="F7" s="196" t="str">
        <f t="shared" si="0"/>
        <v/>
      </c>
      <c r="G7" s="49" t="str">
        <f t="shared" si="1"/>
        <v/>
      </c>
      <c r="H7" s="135" t="b">
        <v>0</v>
      </c>
      <c r="I7" s="36"/>
      <c r="J7" s="39" t="s">
        <v>26</v>
      </c>
      <c r="K7" s="342">
        <v>0</v>
      </c>
      <c r="L7"/>
    </row>
    <row r="8" spans="2:21" ht="15" customHeight="1" x14ac:dyDescent="0.25">
      <c r="B8" s="23"/>
      <c r="C8" s="37"/>
      <c r="D8" s="23"/>
      <c r="E8" s="234"/>
      <c r="F8" s="196" t="str">
        <f t="shared" si="0"/>
        <v/>
      </c>
      <c r="G8" s="49" t="str">
        <f t="shared" si="1"/>
        <v/>
      </c>
      <c r="H8" s="135" t="b">
        <v>0</v>
      </c>
      <c r="I8" s="36"/>
      <c r="J8" s="39" t="s">
        <v>27</v>
      </c>
      <c r="K8" s="342">
        <v>0</v>
      </c>
      <c r="L8"/>
      <c r="S8" s="31"/>
    </row>
    <row r="9" spans="2:21" ht="15" customHeight="1" x14ac:dyDescent="0.25">
      <c r="B9" s="23"/>
      <c r="C9" s="37"/>
      <c r="D9" s="23"/>
      <c r="E9" s="234"/>
      <c r="F9" s="196" t="str">
        <f t="shared" si="0"/>
        <v/>
      </c>
      <c r="G9" s="49" t="str">
        <f t="shared" si="1"/>
        <v/>
      </c>
      <c r="H9" s="135" t="b">
        <v>0</v>
      </c>
      <c r="I9" s="36"/>
      <c r="J9"/>
      <c r="K9"/>
      <c r="L9"/>
      <c r="N9" s="316" t="s">
        <v>24</v>
      </c>
      <c r="O9" s="317"/>
      <c r="Q9" s="316" t="s">
        <v>25</v>
      </c>
      <c r="R9" s="317"/>
      <c r="S9" s="31"/>
      <c r="T9" s="316" t="s">
        <v>17</v>
      </c>
      <c r="U9" s="317"/>
    </row>
    <row r="10" spans="2:21" ht="15" customHeight="1" x14ac:dyDescent="0.25">
      <c r="B10" s="23"/>
      <c r="C10" s="40"/>
      <c r="D10" s="23"/>
      <c r="E10" s="234"/>
      <c r="F10" s="196" t="str">
        <f t="shared" si="0"/>
        <v/>
      </c>
      <c r="G10" s="49" t="str">
        <f t="shared" si="1"/>
        <v/>
      </c>
      <c r="H10" s="135" t="b">
        <v>0</v>
      </c>
      <c r="I10" s="36"/>
      <c r="J10"/>
      <c r="K10"/>
      <c r="L10" s="31"/>
      <c r="S10" s="31"/>
    </row>
    <row r="11" spans="2:21" x14ac:dyDescent="0.25">
      <c r="B11" s="23"/>
      <c r="C11" s="40"/>
      <c r="D11" s="23"/>
      <c r="E11" s="234"/>
      <c r="F11" s="196" t="str">
        <f t="shared" si="0"/>
        <v/>
      </c>
      <c r="G11" s="49" t="str">
        <f t="shared" si="1"/>
        <v/>
      </c>
      <c r="H11" s="135" t="b">
        <v>0</v>
      </c>
      <c r="I11" s="36"/>
      <c r="J11"/>
      <c r="K11"/>
      <c r="L11" s="31"/>
      <c r="N11" s="216" t="str">
        <f>OCTOBRE!P10</f>
        <v>Enveloppe</v>
      </c>
      <c r="O11" s="217" t="str">
        <f>OCTOBRE!Q10</f>
        <v>Montant</v>
      </c>
      <c r="Q11" s="338" t="s">
        <v>51</v>
      </c>
      <c r="R11" s="338" t="s">
        <v>30</v>
      </c>
      <c r="S11" s="31"/>
      <c r="T11" s="216" t="str">
        <f>OCTOBRE!P10</f>
        <v>Enveloppe</v>
      </c>
      <c r="U11" s="41" t="s">
        <v>28</v>
      </c>
    </row>
    <row r="12" spans="2:21" x14ac:dyDescent="0.25">
      <c r="B12" s="23"/>
      <c r="C12" s="40"/>
      <c r="D12" s="23"/>
      <c r="E12" s="234"/>
      <c r="F12" s="196" t="str">
        <f t="shared" si="0"/>
        <v/>
      </c>
      <c r="G12" s="49" t="str">
        <f t="shared" si="1"/>
        <v/>
      </c>
      <c r="H12" s="135" t="b">
        <v>0</v>
      </c>
      <c r="I12" s="36"/>
      <c r="J12"/>
      <c r="K12"/>
      <c r="L12" s="31"/>
      <c r="N12" s="50" t="str">
        <f>OCTOBRE!P11</f>
        <v>Alimentation</v>
      </c>
      <c r="O12" s="51">
        <f>OCTOBRE!Q11</f>
        <v>800</v>
      </c>
      <c r="Q12" s="339" t="s">
        <v>26</v>
      </c>
      <c r="R12" s="340">
        <v>0</v>
      </c>
      <c r="S12" s="31"/>
      <c r="T12" s="50" t="str">
        <f>OCTOBRE!P11</f>
        <v>Alimentation</v>
      </c>
      <c r="U12" s="51">
        <f t="shared" ref="U12:U25" si="2">IF(COUNTIF($Q$10:$Q$130,T12)=0,O12,O12-VLOOKUP(N12,$Q$11:$R$130,2,0))</f>
        <v>800</v>
      </c>
    </row>
    <row r="13" spans="2:21" x14ac:dyDescent="0.25">
      <c r="B13" s="23"/>
      <c r="C13" s="40"/>
      <c r="D13" s="23"/>
      <c r="E13" s="234"/>
      <c r="F13" s="196" t="str">
        <f t="shared" si="0"/>
        <v/>
      </c>
      <c r="G13" s="49" t="str">
        <f t="shared" si="1"/>
        <v/>
      </c>
      <c r="H13" s="135" t="b">
        <v>0</v>
      </c>
      <c r="I13" s="36"/>
      <c r="J13"/>
      <c r="K13"/>
      <c r="L13" s="31"/>
      <c r="N13" s="52" t="str">
        <f>OCTOBRE!P12</f>
        <v>Garderie</v>
      </c>
      <c r="O13" s="53">
        <f>OCTOBRE!Q12</f>
        <v>60</v>
      </c>
      <c r="Q13" s="341" t="s">
        <v>26</v>
      </c>
      <c r="R13" s="340">
        <v>0</v>
      </c>
      <c r="S13" s="31"/>
      <c r="T13" s="52" t="str">
        <f>OCTOBRE!P12</f>
        <v>Garderie</v>
      </c>
      <c r="U13" s="51">
        <f t="shared" si="2"/>
        <v>60</v>
      </c>
    </row>
    <row r="14" spans="2:21" x14ac:dyDescent="0.25">
      <c r="B14" s="23"/>
      <c r="C14" s="40"/>
      <c r="D14" s="23"/>
      <c r="E14" s="234"/>
      <c r="F14" s="196"/>
      <c r="G14" s="49" t="str">
        <f t="shared" si="1"/>
        <v/>
      </c>
      <c r="H14" s="135" t="b">
        <v>0</v>
      </c>
      <c r="I14" s="36"/>
      <c r="J14"/>
      <c r="K14"/>
      <c r="L14" s="31"/>
      <c r="N14" s="52" t="str">
        <f>OCTOBRE!P13</f>
        <v>Cantine</v>
      </c>
      <c r="O14" s="53">
        <f>OCTOBRE!Q13</f>
        <v>180</v>
      </c>
      <c r="Q14" s="339" t="s">
        <v>27</v>
      </c>
      <c r="R14" s="340">
        <v>0</v>
      </c>
      <c r="S14" s="31"/>
      <c r="T14" s="52" t="str">
        <f>OCTOBRE!P13</f>
        <v>Cantine</v>
      </c>
      <c r="U14" s="51">
        <f t="shared" si="2"/>
        <v>180</v>
      </c>
    </row>
    <row r="15" spans="2:21" ht="15" customHeight="1" x14ac:dyDescent="0.25">
      <c r="B15" s="23"/>
      <c r="C15" s="40"/>
      <c r="D15" s="23"/>
      <c r="E15" s="234"/>
      <c r="F15" s="196" t="str">
        <f t="shared" si="0"/>
        <v/>
      </c>
      <c r="G15" s="49" t="str">
        <f t="shared" si="1"/>
        <v/>
      </c>
      <c r="H15" s="135" t="b">
        <v>0</v>
      </c>
      <c r="I15" s="36"/>
      <c r="J15"/>
      <c r="K15"/>
      <c r="L15" s="31"/>
      <c r="N15" s="52" t="str">
        <f>OCTOBRE!P14</f>
        <v>Centre aéré</v>
      </c>
      <c r="O15" s="53">
        <f>OCTOBRE!Q14</f>
        <v>230</v>
      </c>
      <c r="Q15"/>
      <c r="R15"/>
      <c r="S15" s="31"/>
      <c r="T15" s="52" t="str">
        <f>OCTOBRE!P14</f>
        <v>Centre aéré</v>
      </c>
      <c r="U15" s="51">
        <f t="shared" si="2"/>
        <v>230</v>
      </c>
    </row>
    <row r="16" spans="2:21" ht="15" customHeight="1" x14ac:dyDescent="0.25">
      <c r="B16" s="23"/>
      <c r="C16" s="40"/>
      <c r="D16" s="23"/>
      <c r="E16" s="234"/>
      <c r="F16" s="196" t="str">
        <f t="shared" si="0"/>
        <v/>
      </c>
      <c r="G16" s="49" t="str">
        <f t="shared" si="1"/>
        <v/>
      </c>
      <c r="H16" s="135" t="b">
        <v>0</v>
      </c>
      <c r="I16" s="36"/>
      <c r="J16"/>
      <c r="K16"/>
      <c r="L16" s="31"/>
      <c r="N16" s="52" t="str">
        <f>OCTOBRE!P15</f>
        <v>Voiture</v>
      </c>
      <c r="O16" s="53">
        <f>OCTOBRE!Q15</f>
        <v>100</v>
      </c>
      <c r="Q16"/>
      <c r="R16"/>
      <c r="S16" s="31"/>
      <c r="T16" s="52" t="str">
        <f>OCTOBRE!P15</f>
        <v>Voiture</v>
      </c>
      <c r="U16" s="51">
        <f t="shared" si="2"/>
        <v>100</v>
      </c>
    </row>
    <row r="17" spans="2:21" ht="15" customHeight="1" x14ac:dyDescent="0.25">
      <c r="B17" s="23"/>
      <c r="C17" s="40"/>
      <c r="D17" s="23"/>
      <c r="E17" s="234"/>
      <c r="F17" s="196" t="str">
        <f t="shared" si="0"/>
        <v/>
      </c>
      <c r="G17" s="49" t="str">
        <f t="shared" si="1"/>
        <v/>
      </c>
      <c r="H17" s="135" t="b">
        <v>0</v>
      </c>
      <c r="I17" s="36"/>
      <c r="J17"/>
      <c r="K17"/>
      <c r="L17" s="31"/>
      <c r="N17" s="52" t="str">
        <f>OCTOBRE!P16</f>
        <v>Retrait</v>
      </c>
      <c r="O17" s="53">
        <f>OCTOBRE!Q16</f>
        <v>300</v>
      </c>
      <c r="Q17"/>
      <c r="R17"/>
      <c r="S17" s="31"/>
      <c r="T17" s="52" t="str">
        <f>OCTOBRE!P16</f>
        <v>Retrait</v>
      </c>
      <c r="U17" s="51">
        <f t="shared" si="2"/>
        <v>300</v>
      </c>
    </row>
    <row r="18" spans="2:21" ht="15" customHeight="1" x14ac:dyDescent="0.25">
      <c r="B18" s="23"/>
      <c r="C18" s="40"/>
      <c r="D18" s="23"/>
      <c r="E18" s="234"/>
      <c r="F18" s="196" t="str">
        <f t="shared" si="0"/>
        <v/>
      </c>
      <c r="G18" s="49" t="str">
        <f t="shared" si="1"/>
        <v/>
      </c>
      <c r="H18" s="135" t="b">
        <v>0</v>
      </c>
      <c r="I18" s="36"/>
      <c r="J18"/>
      <c r="K18"/>
      <c r="L18" s="31"/>
      <c r="N18" s="52" t="str">
        <f>OCTOBRE!P17</f>
        <v>Santé</v>
      </c>
      <c r="O18" s="53">
        <f>OCTOBRE!Q17</f>
        <v>200</v>
      </c>
      <c r="Q18"/>
      <c r="R18"/>
      <c r="S18" s="31"/>
      <c r="T18" s="52" t="str">
        <f>OCTOBRE!P17</f>
        <v>Santé</v>
      </c>
      <c r="U18" s="51">
        <f t="shared" si="2"/>
        <v>200</v>
      </c>
    </row>
    <row r="19" spans="2:21" ht="15" customHeight="1" x14ac:dyDescent="0.25">
      <c r="B19" s="23"/>
      <c r="C19" s="40"/>
      <c r="D19" s="23"/>
      <c r="E19" s="234"/>
      <c r="F19" s="196" t="str">
        <f t="shared" si="0"/>
        <v/>
      </c>
      <c r="G19" s="49" t="str">
        <f t="shared" si="1"/>
        <v/>
      </c>
      <c r="H19" s="135" t="b">
        <v>0</v>
      </c>
      <c r="I19" s="36"/>
      <c r="J19"/>
      <c r="K19"/>
      <c r="L19" s="31"/>
      <c r="N19" s="52" t="str">
        <f>OCTOBRE!P18</f>
        <v>Beauté</v>
      </c>
      <c r="O19" s="53">
        <f>OCTOBRE!Q18</f>
        <v>150</v>
      </c>
      <c r="Q19"/>
      <c r="R19"/>
      <c r="S19" s="31"/>
      <c r="T19" s="52" t="str">
        <f>OCTOBRE!P18</f>
        <v>Beauté</v>
      </c>
      <c r="U19" s="51">
        <f t="shared" si="2"/>
        <v>150</v>
      </c>
    </row>
    <row r="20" spans="2:21" ht="15" customHeight="1" x14ac:dyDescent="0.25">
      <c r="B20" s="23"/>
      <c r="C20" s="40"/>
      <c r="D20" s="23"/>
      <c r="E20" s="234"/>
      <c r="F20" s="196" t="str">
        <f t="shared" si="0"/>
        <v/>
      </c>
      <c r="G20" s="49" t="str">
        <f t="shared" si="1"/>
        <v/>
      </c>
      <c r="H20" s="135" t="b">
        <v>0</v>
      </c>
      <c r="I20" s="36"/>
      <c r="J20"/>
      <c r="K20"/>
      <c r="L20" s="31"/>
      <c r="N20" s="52" t="str">
        <f>OCTOBRE!P19</f>
        <v>Fêtes</v>
      </c>
      <c r="O20" s="53">
        <f>OCTOBRE!Q19</f>
        <v>100</v>
      </c>
      <c r="Q20"/>
      <c r="R20"/>
      <c r="S20" s="31"/>
      <c r="T20" s="52" t="str">
        <f>OCTOBRE!P19</f>
        <v>Fêtes</v>
      </c>
      <c r="U20" s="51">
        <f t="shared" si="2"/>
        <v>100</v>
      </c>
    </row>
    <row r="21" spans="2:21" ht="15" customHeight="1" x14ac:dyDescent="0.25">
      <c r="B21" s="23"/>
      <c r="C21" s="40"/>
      <c r="D21" s="23"/>
      <c r="E21" s="234"/>
      <c r="F21" s="196" t="str">
        <f t="shared" si="0"/>
        <v/>
      </c>
      <c r="G21" s="49" t="str">
        <f t="shared" si="1"/>
        <v/>
      </c>
      <c r="H21" s="135" t="b">
        <v>0</v>
      </c>
      <c r="I21" s="36"/>
      <c r="J21"/>
      <c r="K21"/>
      <c r="L21" s="31"/>
      <c r="N21" s="52" t="str">
        <f>OCTOBRE!P20</f>
        <v xml:space="preserve">Maison </v>
      </c>
      <c r="O21" s="53">
        <f>OCTOBRE!Q20</f>
        <v>200</v>
      </c>
      <c r="Q21"/>
      <c r="R21"/>
      <c r="S21" s="31"/>
      <c r="T21" s="52" t="str">
        <f>OCTOBRE!P20</f>
        <v xml:space="preserve">Maison </v>
      </c>
      <c r="U21" s="51">
        <f t="shared" si="2"/>
        <v>200</v>
      </c>
    </row>
    <row r="22" spans="2:21" ht="15" customHeight="1" x14ac:dyDescent="0.25">
      <c r="B22" s="23"/>
      <c r="C22" s="40"/>
      <c r="D22" s="23"/>
      <c r="E22" s="234"/>
      <c r="F22" s="196" t="str">
        <f t="shared" si="0"/>
        <v/>
      </c>
      <c r="G22" s="49" t="str">
        <f t="shared" si="1"/>
        <v/>
      </c>
      <c r="H22" s="135" t="b">
        <v>0</v>
      </c>
      <c r="I22" s="36"/>
      <c r="J22"/>
      <c r="K22"/>
      <c r="L22" s="31"/>
      <c r="N22" s="52" t="str">
        <f>OCTOBRE!P21</f>
        <v>Sorties</v>
      </c>
      <c r="O22" s="53">
        <f>OCTOBRE!Q21</f>
        <v>150</v>
      </c>
      <c r="Q22"/>
      <c r="R22"/>
      <c r="S22" s="31"/>
      <c r="T22" s="52" t="str">
        <f>OCTOBRE!P21</f>
        <v>Sorties</v>
      </c>
      <c r="U22" s="51">
        <f t="shared" si="2"/>
        <v>150</v>
      </c>
    </row>
    <row r="23" spans="2:21" ht="15" customHeight="1" x14ac:dyDescent="0.25">
      <c r="B23" s="23"/>
      <c r="C23" s="40"/>
      <c r="D23" s="23"/>
      <c r="E23" s="234"/>
      <c r="F23" s="196" t="str">
        <f t="shared" si="0"/>
        <v/>
      </c>
      <c r="G23" s="49" t="str">
        <f t="shared" si="1"/>
        <v/>
      </c>
      <c r="H23" s="135" t="b">
        <v>0</v>
      </c>
      <c r="I23" s="36"/>
      <c r="J23" s="31"/>
      <c r="K23" s="31"/>
      <c r="L23" s="31"/>
      <c r="N23" s="52" t="str">
        <f>OCTOBRE!P22</f>
        <v>Sport</v>
      </c>
      <c r="O23" s="53">
        <f>OCTOBRE!Q22</f>
        <v>150</v>
      </c>
      <c r="Q23"/>
      <c r="R23"/>
      <c r="S23" s="31"/>
      <c r="T23" s="52" t="str">
        <f>OCTOBRE!P22</f>
        <v>Sport</v>
      </c>
      <c r="U23" s="51">
        <f t="shared" si="2"/>
        <v>150</v>
      </c>
    </row>
    <row r="24" spans="2:21" ht="15" customHeight="1" x14ac:dyDescent="0.25">
      <c r="B24" s="23"/>
      <c r="C24" s="40"/>
      <c r="D24" s="23"/>
      <c r="E24" s="234"/>
      <c r="F24" s="196" t="str">
        <f t="shared" si="0"/>
        <v/>
      </c>
      <c r="G24" s="49" t="str">
        <f t="shared" si="1"/>
        <v/>
      </c>
      <c r="H24" s="135" t="b">
        <v>0</v>
      </c>
      <c r="I24" s="36"/>
      <c r="J24" s="31"/>
      <c r="K24" s="31"/>
      <c r="L24" s="31"/>
      <c r="N24" s="52" t="str">
        <f>OCTOBRE!P23</f>
        <v>Vêtements</v>
      </c>
      <c r="O24" s="53">
        <f>OCTOBRE!Q23</f>
        <v>0</v>
      </c>
      <c r="Q24"/>
      <c r="R24"/>
      <c r="S24" s="31"/>
      <c r="T24" s="52" t="str">
        <f>OCTOBRE!P23</f>
        <v>Vêtements</v>
      </c>
      <c r="U24" s="51">
        <f t="shared" si="2"/>
        <v>0</v>
      </c>
    </row>
    <row r="25" spans="2:21" x14ac:dyDescent="0.25">
      <c r="B25" s="23"/>
      <c r="C25" s="40"/>
      <c r="D25" s="23"/>
      <c r="E25" s="234"/>
      <c r="F25" s="196" t="str">
        <f t="shared" si="0"/>
        <v/>
      </c>
      <c r="G25" s="49" t="str">
        <f t="shared" si="1"/>
        <v/>
      </c>
      <c r="H25" s="135" t="b">
        <v>0</v>
      </c>
      <c r="I25" s="36"/>
      <c r="J25" s="31"/>
      <c r="K25" s="31"/>
      <c r="N25" s="54" t="str">
        <f>OCTOBRE!P24</f>
        <v>Vacances</v>
      </c>
      <c r="O25" s="55">
        <f>OCTOBRE!Q24</f>
        <v>0</v>
      </c>
      <c r="Q25"/>
      <c r="R25"/>
      <c r="S25" s="31"/>
      <c r="T25" s="54" t="str">
        <f>OCTOBRE!P24</f>
        <v>Vacances</v>
      </c>
      <c r="U25" s="51">
        <f t="shared" si="2"/>
        <v>0</v>
      </c>
    </row>
    <row r="26" spans="2:21" x14ac:dyDescent="0.25">
      <c r="B26" s="23"/>
      <c r="C26" s="40"/>
      <c r="D26" s="23"/>
      <c r="E26" s="234"/>
      <c r="F26" s="196" t="str">
        <f t="shared" si="0"/>
        <v/>
      </c>
      <c r="G26" s="49" t="str">
        <f t="shared" si="1"/>
        <v/>
      </c>
      <c r="H26" s="135" t="b">
        <v>0</v>
      </c>
      <c r="I26" s="36"/>
      <c r="J26" s="36"/>
      <c r="K26" s="36"/>
      <c r="Q26"/>
      <c r="R26"/>
      <c r="S26" s="31"/>
    </row>
    <row r="27" spans="2:21" x14ac:dyDescent="0.25">
      <c r="B27" s="23"/>
      <c r="C27" s="40"/>
      <c r="D27" s="23"/>
      <c r="E27" s="234"/>
      <c r="F27" s="196" t="str">
        <f t="shared" si="0"/>
        <v/>
      </c>
      <c r="G27" s="49" t="str">
        <f t="shared" si="1"/>
        <v/>
      </c>
      <c r="H27" s="135" t="b">
        <v>0</v>
      </c>
      <c r="I27" s="36"/>
      <c r="J27" s="36"/>
      <c r="K27" s="36"/>
      <c r="Q27"/>
      <c r="R27"/>
      <c r="S27" s="31"/>
    </row>
    <row r="28" spans="2:21" x14ac:dyDescent="0.25">
      <c r="B28" s="23"/>
      <c r="C28" s="40"/>
      <c r="D28" s="23"/>
      <c r="E28" s="234"/>
      <c r="F28" s="196" t="str">
        <f t="shared" si="0"/>
        <v/>
      </c>
      <c r="G28" s="49" t="str">
        <f t="shared" si="1"/>
        <v/>
      </c>
      <c r="H28" s="135" t="b">
        <v>0</v>
      </c>
      <c r="I28" s="36"/>
      <c r="J28" s="36"/>
      <c r="K28" s="36"/>
      <c r="Q28"/>
      <c r="R28"/>
      <c r="S28" s="31"/>
    </row>
    <row r="29" spans="2:21" x14ac:dyDescent="0.25">
      <c r="B29" s="23"/>
      <c r="C29" s="40"/>
      <c r="D29" s="23"/>
      <c r="E29" s="234"/>
      <c r="F29" s="196" t="str">
        <f t="shared" si="0"/>
        <v/>
      </c>
      <c r="G29" s="49" t="str">
        <f t="shared" si="1"/>
        <v/>
      </c>
      <c r="H29" s="135" t="b">
        <v>0</v>
      </c>
      <c r="I29" s="36"/>
      <c r="J29" s="36"/>
      <c r="K29" s="36"/>
      <c r="Q29"/>
      <c r="R29"/>
      <c r="S29" s="31"/>
    </row>
    <row r="30" spans="2:21" x14ac:dyDescent="0.25">
      <c r="B30" s="23"/>
      <c r="C30" s="40"/>
      <c r="D30" s="23"/>
      <c r="E30" s="234"/>
      <c r="F30" s="196" t="str">
        <f t="shared" si="0"/>
        <v/>
      </c>
      <c r="G30" s="49" t="str">
        <f t="shared" si="1"/>
        <v/>
      </c>
      <c r="H30" s="135" t="b">
        <v>0</v>
      </c>
      <c r="I30" s="36"/>
      <c r="J30" s="36"/>
      <c r="K30" s="36"/>
      <c r="Q30"/>
      <c r="R30"/>
      <c r="S30" s="31"/>
    </row>
    <row r="31" spans="2:21" x14ac:dyDescent="0.25">
      <c r="B31" s="23"/>
      <c r="C31" s="40"/>
      <c r="D31" s="23"/>
      <c r="E31" s="234"/>
      <c r="F31" s="196" t="str">
        <f t="shared" si="0"/>
        <v/>
      </c>
      <c r="G31" s="49" t="str">
        <f t="shared" si="1"/>
        <v/>
      </c>
      <c r="H31" s="135" t="b">
        <v>0</v>
      </c>
      <c r="I31" s="36"/>
      <c r="J31" s="36"/>
      <c r="K31" s="36"/>
      <c r="Q31"/>
      <c r="R31"/>
      <c r="S31" s="31"/>
    </row>
    <row r="32" spans="2:21" x14ac:dyDescent="0.25">
      <c r="B32" s="23"/>
      <c r="C32" s="40"/>
      <c r="D32" s="23"/>
      <c r="E32" s="234"/>
      <c r="F32" s="196" t="str">
        <f t="shared" si="0"/>
        <v/>
      </c>
      <c r="G32" s="49" t="str">
        <f t="shared" si="1"/>
        <v/>
      </c>
      <c r="H32" s="135" t="b">
        <v>0</v>
      </c>
      <c r="I32" s="36"/>
      <c r="J32" s="36"/>
      <c r="K32" s="36"/>
      <c r="Q32"/>
      <c r="R32"/>
      <c r="S32" s="31"/>
    </row>
    <row r="33" spans="2:19" x14ac:dyDescent="0.25">
      <c r="B33" s="23"/>
      <c r="C33" s="40"/>
      <c r="D33" s="23"/>
      <c r="E33" s="234"/>
      <c r="F33" s="196" t="str">
        <f t="shared" si="0"/>
        <v/>
      </c>
      <c r="G33" s="49" t="str">
        <f t="shared" si="1"/>
        <v/>
      </c>
      <c r="H33" s="135" t="b">
        <v>0</v>
      </c>
      <c r="I33" s="36"/>
      <c r="J33" s="36"/>
      <c r="K33" s="36"/>
      <c r="Q33"/>
      <c r="R33"/>
      <c r="S33" s="31"/>
    </row>
    <row r="34" spans="2:19" x14ac:dyDescent="0.25">
      <c r="B34" s="23"/>
      <c r="C34" s="40"/>
      <c r="D34" s="23"/>
      <c r="E34" s="234"/>
      <c r="F34" s="196" t="str">
        <f t="shared" si="0"/>
        <v/>
      </c>
      <c r="G34" s="49" t="str">
        <f t="shared" si="1"/>
        <v/>
      </c>
      <c r="H34" s="135" t="b">
        <v>0</v>
      </c>
      <c r="I34" s="36"/>
      <c r="J34" s="36"/>
      <c r="K34" s="36"/>
      <c r="Q34"/>
      <c r="R34"/>
      <c r="S34" s="31"/>
    </row>
    <row r="35" spans="2:19" x14ac:dyDescent="0.25">
      <c r="B35" s="23"/>
      <c r="C35" s="40"/>
      <c r="D35" s="23"/>
      <c r="E35" s="234"/>
      <c r="F35" s="196" t="str">
        <f t="shared" si="0"/>
        <v/>
      </c>
      <c r="G35" s="49" t="str">
        <f t="shared" si="1"/>
        <v/>
      </c>
      <c r="H35" s="135" t="b">
        <v>0</v>
      </c>
      <c r="I35" s="36"/>
      <c r="J35" s="36"/>
      <c r="K35" s="36"/>
      <c r="Q35"/>
      <c r="R35"/>
      <c r="S35" s="31"/>
    </row>
    <row r="36" spans="2:19" x14ac:dyDescent="0.25">
      <c r="B36" s="23"/>
      <c r="C36" s="40"/>
      <c r="D36" s="23"/>
      <c r="E36" s="234"/>
      <c r="F36" s="196" t="str">
        <f t="shared" si="0"/>
        <v/>
      </c>
      <c r="G36" s="49" t="str">
        <f t="shared" si="1"/>
        <v/>
      </c>
      <c r="H36" s="135" t="b">
        <v>0</v>
      </c>
      <c r="I36" s="36"/>
      <c r="J36" s="36"/>
      <c r="K36" s="36"/>
      <c r="Q36"/>
      <c r="R36"/>
      <c r="S36" s="31"/>
    </row>
    <row r="37" spans="2:19" x14ac:dyDescent="0.25">
      <c r="B37" s="23"/>
      <c r="C37" s="40"/>
      <c r="D37" s="23"/>
      <c r="E37" s="234"/>
      <c r="F37" s="196" t="str">
        <f t="shared" si="0"/>
        <v/>
      </c>
      <c r="G37" s="49" t="str">
        <f t="shared" si="1"/>
        <v/>
      </c>
      <c r="H37" s="135" t="b">
        <v>0</v>
      </c>
      <c r="I37" s="36"/>
      <c r="J37" s="36"/>
      <c r="K37" s="36"/>
      <c r="Q37"/>
      <c r="R37"/>
      <c r="S37" s="31"/>
    </row>
    <row r="38" spans="2:19" x14ac:dyDescent="0.25">
      <c r="B38" s="23"/>
      <c r="C38" s="40"/>
      <c r="D38" s="23"/>
      <c r="E38" s="234"/>
      <c r="F38" s="196" t="str">
        <f t="shared" si="0"/>
        <v/>
      </c>
      <c r="G38" s="49" t="str">
        <f t="shared" si="1"/>
        <v/>
      </c>
      <c r="H38" s="135" t="b">
        <v>0</v>
      </c>
      <c r="I38" s="36"/>
      <c r="J38" s="36"/>
      <c r="K38" s="36"/>
      <c r="Q38"/>
      <c r="R38"/>
      <c r="S38" s="31"/>
    </row>
    <row r="39" spans="2:19" x14ac:dyDescent="0.25">
      <c r="B39" s="23"/>
      <c r="C39" s="40"/>
      <c r="D39" s="23"/>
      <c r="E39" s="234"/>
      <c r="F39" s="196" t="str">
        <f t="shared" si="0"/>
        <v/>
      </c>
      <c r="G39" s="49" t="str">
        <f t="shared" si="1"/>
        <v/>
      </c>
      <c r="H39" s="135" t="b">
        <v>0</v>
      </c>
      <c r="I39" s="36"/>
      <c r="J39" s="36"/>
      <c r="K39" s="36"/>
      <c r="Q39"/>
      <c r="R39"/>
      <c r="S39" s="31"/>
    </row>
    <row r="40" spans="2:19" x14ac:dyDescent="0.25">
      <c r="B40" s="23"/>
      <c r="C40" s="40"/>
      <c r="D40" s="23"/>
      <c r="E40" s="234"/>
      <c r="F40" s="196" t="str">
        <f t="shared" si="0"/>
        <v/>
      </c>
      <c r="G40" s="49" t="str">
        <f t="shared" si="1"/>
        <v/>
      </c>
      <c r="H40" s="135" t="b">
        <v>0</v>
      </c>
      <c r="I40" s="36"/>
      <c r="J40" s="36"/>
      <c r="K40" s="36"/>
      <c r="Q40"/>
      <c r="R40"/>
      <c r="S40" s="31"/>
    </row>
    <row r="41" spans="2:19" x14ac:dyDescent="0.25">
      <c r="B41" s="23"/>
      <c r="C41" s="40"/>
      <c r="D41" s="23"/>
      <c r="E41" s="234"/>
      <c r="F41" s="196" t="str">
        <f t="shared" si="0"/>
        <v/>
      </c>
      <c r="G41" s="49" t="str">
        <f t="shared" si="1"/>
        <v/>
      </c>
      <c r="H41" s="135" t="b">
        <v>0</v>
      </c>
      <c r="I41" s="36"/>
      <c r="J41" s="36"/>
      <c r="K41" s="36"/>
      <c r="Q41"/>
      <c r="R41"/>
      <c r="S41" s="31"/>
    </row>
    <row r="42" spans="2:19" x14ac:dyDescent="0.25">
      <c r="B42" s="23"/>
      <c r="C42" s="40"/>
      <c r="D42" s="23"/>
      <c r="E42" s="234"/>
      <c r="F42" s="196" t="str">
        <f t="shared" si="0"/>
        <v/>
      </c>
      <c r="G42" s="49" t="str">
        <f t="shared" si="1"/>
        <v/>
      </c>
      <c r="H42" s="135" t="b">
        <v>0</v>
      </c>
      <c r="I42" s="36"/>
      <c r="J42" s="36"/>
      <c r="K42" s="36"/>
      <c r="Q42"/>
      <c r="R42"/>
      <c r="S42" s="31"/>
    </row>
    <row r="43" spans="2:19" x14ac:dyDescent="0.25">
      <c r="B43" s="23"/>
      <c r="C43" s="40"/>
      <c r="D43" s="23"/>
      <c r="E43" s="234"/>
      <c r="F43" s="196" t="str">
        <f t="shared" si="0"/>
        <v/>
      </c>
      <c r="G43" s="49" t="str">
        <f t="shared" si="1"/>
        <v/>
      </c>
      <c r="H43" s="135" t="b">
        <v>0</v>
      </c>
      <c r="I43" s="36"/>
      <c r="J43" s="36"/>
      <c r="K43" s="36"/>
      <c r="Q43"/>
      <c r="R43"/>
      <c r="S43" s="31"/>
    </row>
    <row r="44" spans="2:19" x14ac:dyDescent="0.25">
      <c r="B44" s="23"/>
      <c r="C44" s="40"/>
      <c r="D44" s="23"/>
      <c r="E44" s="234"/>
      <c r="F44" s="196" t="str">
        <f t="shared" si="0"/>
        <v/>
      </c>
      <c r="G44" s="49" t="str">
        <f t="shared" ref="G44:G81" si="3">IF(E44="","",G43+E44)</f>
        <v/>
      </c>
      <c r="H44" s="135" t="b">
        <v>0</v>
      </c>
      <c r="I44" s="36"/>
      <c r="J44" s="36"/>
      <c r="K44" s="36"/>
      <c r="Q44"/>
      <c r="R44"/>
      <c r="S44" s="31"/>
    </row>
    <row r="45" spans="2:19" x14ac:dyDescent="0.25">
      <c r="B45" s="23"/>
      <c r="C45" s="40"/>
      <c r="D45" s="23"/>
      <c r="E45" s="234"/>
      <c r="F45" s="196" t="str">
        <f t="shared" si="0"/>
        <v/>
      </c>
      <c r="G45" s="49" t="str">
        <f t="shared" si="3"/>
        <v/>
      </c>
      <c r="H45" s="135" t="b">
        <v>0</v>
      </c>
      <c r="I45" s="36"/>
      <c r="J45" s="36"/>
      <c r="K45" s="36"/>
      <c r="Q45"/>
      <c r="R45"/>
      <c r="S45" s="31"/>
    </row>
    <row r="46" spans="2:19" x14ac:dyDescent="0.25">
      <c r="B46" s="23"/>
      <c r="C46" s="40"/>
      <c r="D46" s="23"/>
      <c r="E46" s="234"/>
      <c r="F46" s="196" t="str">
        <f t="shared" si="0"/>
        <v/>
      </c>
      <c r="G46" s="49" t="str">
        <f t="shared" si="3"/>
        <v/>
      </c>
      <c r="H46" s="135" t="b">
        <v>0</v>
      </c>
      <c r="I46" s="36"/>
      <c r="J46" s="36"/>
      <c r="K46" s="36"/>
      <c r="Q46"/>
      <c r="R46"/>
      <c r="S46" s="31"/>
    </row>
    <row r="47" spans="2:19" x14ac:dyDescent="0.25">
      <c r="B47" s="23"/>
      <c r="C47" s="40"/>
      <c r="D47" s="23"/>
      <c r="E47" s="234"/>
      <c r="F47" s="196" t="str">
        <f t="shared" si="0"/>
        <v/>
      </c>
      <c r="G47" s="49" t="str">
        <f t="shared" si="3"/>
        <v/>
      </c>
      <c r="H47" s="135" t="b">
        <v>0</v>
      </c>
      <c r="I47" s="36"/>
      <c r="J47" s="36"/>
      <c r="K47" s="36"/>
      <c r="Q47"/>
      <c r="R47"/>
      <c r="S47" s="31"/>
    </row>
    <row r="48" spans="2:19" x14ac:dyDescent="0.25">
      <c r="B48" s="23"/>
      <c r="C48" s="40"/>
      <c r="D48" s="23"/>
      <c r="E48" s="234"/>
      <c r="F48" s="196" t="str">
        <f t="shared" si="0"/>
        <v/>
      </c>
      <c r="G48" s="49" t="str">
        <f t="shared" si="3"/>
        <v/>
      </c>
      <c r="H48" s="135" t="b">
        <v>0</v>
      </c>
      <c r="I48" s="36"/>
      <c r="J48" s="36"/>
      <c r="K48" s="36"/>
      <c r="Q48"/>
      <c r="R48"/>
      <c r="S48" s="31"/>
    </row>
    <row r="49" spans="2:19" x14ac:dyDescent="0.25">
      <c r="B49" s="23"/>
      <c r="C49" s="40"/>
      <c r="D49" s="23"/>
      <c r="E49" s="234"/>
      <c r="F49" s="196" t="str">
        <f t="shared" si="0"/>
        <v/>
      </c>
      <c r="G49" s="49" t="str">
        <f t="shared" si="3"/>
        <v/>
      </c>
      <c r="H49" s="135" t="b">
        <v>0</v>
      </c>
      <c r="I49" s="36"/>
      <c r="J49" s="36"/>
      <c r="K49" s="36"/>
      <c r="Q49"/>
      <c r="R49"/>
      <c r="S49" s="31"/>
    </row>
    <row r="50" spans="2:19" x14ac:dyDescent="0.25">
      <c r="B50" s="23"/>
      <c r="C50" s="40"/>
      <c r="D50" s="23"/>
      <c r="E50" s="234"/>
      <c r="F50" s="196" t="str">
        <f t="shared" si="0"/>
        <v/>
      </c>
      <c r="G50" s="49" t="str">
        <f t="shared" si="3"/>
        <v/>
      </c>
      <c r="H50" s="135" t="b">
        <v>0</v>
      </c>
      <c r="I50" s="36"/>
      <c r="J50" s="36"/>
      <c r="K50" s="36"/>
      <c r="Q50"/>
      <c r="R50"/>
      <c r="S50" s="31"/>
    </row>
    <row r="51" spans="2:19" x14ac:dyDescent="0.25">
      <c r="B51" s="23"/>
      <c r="C51" s="40"/>
      <c r="D51" s="23"/>
      <c r="E51" s="234"/>
      <c r="F51" s="196" t="str">
        <f t="shared" si="0"/>
        <v/>
      </c>
      <c r="G51" s="49" t="str">
        <f t="shared" si="3"/>
        <v/>
      </c>
      <c r="H51" s="135" t="b">
        <v>0</v>
      </c>
      <c r="I51" s="36"/>
      <c r="J51" s="36"/>
      <c r="K51" s="36"/>
      <c r="Q51"/>
      <c r="R51"/>
      <c r="S51" s="31"/>
    </row>
    <row r="52" spans="2:19" x14ac:dyDescent="0.25">
      <c r="B52" s="23"/>
      <c r="C52" s="40"/>
      <c r="D52" s="23"/>
      <c r="E52" s="234"/>
      <c r="F52" s="196" t="str">
        <f t="shared" si="0"/>
        <v/>
      </c>
      <c r="G52" s="49" t="str">
        <f t="shared" si="3"/>
        <v/>
      </c>
      <c r="H52" s="135" t="b">
        <v>0</v>
      </c>
      <c r="I52" s="36"/>
      <c r="J52" s="36"/>
      <c r="K52" s="36"/>
      <c r="Q52"/>
      <c r="R52"/>
      <c r="S52" s="31"/>
    </row>
    <row r="53" spans="2:19" x14ac:dyDescent="0.25">
      <c r="B53" s="23"/>
      <c r="C53" s="40"/>
      <c r="D53" s="23"/>
      <c r="E53" s="234"/>
      <c r="F53" s="196" t="str">
        <f t="shared" si="0"/>
        <v/>
      </c>
      <c r="G53" s="49" t="str">
        <f t="shared" si="3"/>
        <v/>
      </c>
      <c r="H53" s="135" t="b">
        <v>0</v>
      </c>
      <c r="I53" s="36"/>
      <c r="J53" s="36"/>
      <c r="K53" s="36"/>
      <c r="Q53"/>
      <c r="R53"/>
      <c r="S53" s="31"/>
    </row>
    <row r="54" spans="2:19" x14ac:dyDescent="0.25">
      <c r="B54" s="23"/>
      <c r="C54" s="40"/>
      <c r="D54" s="23"/>
      <c r="E54" s="234"/>
      <c r="F54" s="196" t="str">
        <f t="shared" si="0"/>
        <v/>
      </c>
      <c r="G54" s="49" t="str">
        <f t="shared" si="3"/>
        <v/>
      </c>
      <c r="H54" s="135" t="b">
        <v>0</v>
      </c>
      <c r="I54" s="36"/>
      <c r="J54" s="36"/>
      <c r="K54" s="36"/>
      <c r="Q54"/>
      <c r="R54"/>
      <c r="S54" s="31"/>
    </row>
    <row r="55" spans="2:19" x14ac:dyDescent="0.25">
      <c r="B55" s="23"/>
      <c r="C55" s="40"/>
      <c r="D55" s="23"/>
      <c r="E55" s="234"/>
      <c r="F55" s="196" t="str">
        <f t="shared" si="0"/>
        <v/>
      </c>
      <c r="G55" s="49" t="str">
        <f t="shared" si="3"/>
        <v/>
      </c>
      <c r="H55" s="135" t="b">
        <v>0</v>
      </c>
      <c r="I55" s="36"/>
      <c r="J55" s="36"/>
      <c r="K55" s="36"/>
      <c r="Q55"/>
      <c r="R55"/>
      <c r="S55" s="31"/>
    </row>
    <row r="56" spans="2:19" x14ac:dyDescent="0.25">
      <c r="B56" s="23"/>
      <c r="C56" s="40"/>
      <c r="D56" s="23"/>
      <c r="E56" s="234"/>
      <c r="F56" s="196" t="str">
        <f t="shared" si="0"/>
        <v/>
      </c>
      <c r="G56" s="49" t="str">
        <f t="shared" si="3"/>
        <v/>
      </c>
      <c r="H56" s="135" t="b">
        <v>0</v>
      </c>
      <c r="I56" s="36"/>
      <c r="J56" s="36"/>
      <c r="K56" s="36"/>
      <c r="Q56"/>
      <c r="R56"/>
      <c r="S56" s="31"/>
    </row>
    <row r="57" spans="2:19" x14ac:dyDescent="0.25">
      <c r="B57" s="23"/>
      <c r="C57" s="40"/>
      <c r="D57" s="23"/>
      <c r="E57" s="234"/>
      <c r="F57" s="196" t="str">
        <f t="shared" si="0"/>
        <v/>
      </c>
      <c r="G57" s="49" t="str">
        <f t="shared" si="3"/>
        <v/>
      </c>
      <c r="H57" s="135" t="b">
        <v>0</v>
      </c>
      <c r="I57" s="36"/>
      <c r="J57" s="36"/>
      <c r="K57" s="36"/>
      <c r="Q57"/>
      <c r="R57"/>
      <c r="S57" s="31"/>
    </row>
    <row r="58" spans="2:19" x14ac:dyDescent="0.25">
      <c r="B58" s="23"/>
      <c r="C58" s="40"/>
      <c r="D58" s="23"/>
      <c r="E58" s="234"/>
      <c r="F58" s="196" t="str">
        <f t="shared" si="0"/>
        <v/>
      </c>
      <c r="G58" s="49" t="str">
        <f t="shared" si="3"/>
        <v/>
      </c>
      <c r="H58" s="135" t="b">
        <v>0</v>
      </c>
      <c r="I58" s="36"/>
      <c r="J58" s="36"/>
      <c r="K58" s="36"/>
      <c r="Q58"/>
      <c r="R58"/>
      <c r="S58" s="31"/>
    </row>
    <row r="59" spans="2:19" x14ac:dyDescent="0.25">
      <c r="B59" s="23"/>
      <c r="C59" s="40"/>
      <c r="D59" s="23"/>
      <c r="E59" s="234"/>
      <c r="F59" s="196" t="str">
        <f t="shared" si="0"/>
        <v/>
      </c>
      <c r="G59" s="49" t="str">
        <f t="shared" si="3"/>
        <v/>
      </c>
      <c r="H59" s="135" t="b">
        <v>0</v>
      </c>
      <c r="I59" s="36"/>
      <c r="J59" s="36"/>
      <c r="K59" s="36"/>
      <c r="Q59"/>
      <c r="R59"/>
      <c r="S59" s="31"/>
    </row>
    <row r="60" spans="2:19" x14ac:dyDescent="0.25">
      <c r="B60" s="23"/>
      <c r="C60" s="40"/>
      <c r="D60" s="23"/>
      <c r="E60" s="234"/>
      <c r="F60" s="196" t="str">
        <f t="shared" si="0"/>
        <v/>
      </c>
      <c r="G60" s="49" t="str">
        <f t="shared" si="3"/>
        <v/>
      </c>
      <c r="H60" s="135" t="b">
        <v>0</v>
      </c>
      <c r="I60" s="36"/>
      <c r="J60" s="36"/>
      <c r="K60" s="36"/>
      <c r="Q60"/>
      <c r="R60"/>
      <c r="S60" s="31"/>
    </row>
    <row r="61" spans="2:19" x14ac:dyDescent="0.25">
      <c r="B61" s="23"/>
      <c r="C61" s="40"/>
      <c r="D61" s="23"/>
      <c r="E61" s="234"/>
      <c r="F61" s="196" t="str">
        <f t="shared" si="0"/>
        <v/>
      </c>
      <c r="G61" s="49" t="str">
        <f t="shared" si="3"/>
        <v/>
      </c>
      <c r="H61" s="135" t="b">
        <v>0</v>
      </c>
      <c r="I61" s="36"/>
      <c r="J61" s="36"/>
      <c r="K61" s="36"/>
      <c r="Q61"/>
      <c r="R61"/>
      <c r="S61" s="31"/>
    </row>
    <row r="62" spans="2:19" x14ac:dyDescent="0.25">
      <c r="B62" s="23"/>
      <c r="C62" s="40"/>
      <c r="D62" s="23"/>
      <c r="E62" s="234"/>
      <c r="F62" s="196" t="str">
        <f t="shared" si="0"/>
        <v/>
      </c>
      <c r="G62" s="49" t="str">
        <f t="shared" si="3"/>
        <v/>
      </c>
      <c r="H62" s="135" t="b">
        <v>0</v>
      </c>
      <c r="I62" s="36"/>
      <c r="J62" s="36"/>
      <c r="K62" s="36"/>
      <c r="Q62"/>
      <c r="R62"/>
      <c r="S62" s="31"/>
    </row>
    <row r="63" spans="2:19" x14ac:dyDescent="0.25">
      <c r="B63" s="23"/>
      <c r="C63" s="40"/>
      <c r="D63" s="23"/>
      <c r="E63" s="234"/>
      <c r="F63" s="196" t="str">
        <f t="shared" si="0"/>
        <v/>
      </c>
      <c r="G63" s="49" t="str">
        <f t="shared" si="3"/>
        <v/>
      </c>
      <c r="H63" s="135" t="b">
        <v>0</v>
      </c>
      <c r="I63" s="36"/>
      <c r="J63" s="36"/>
      <c r="K63" s="36"/>
      <c r="Q63"/>
      <c r="R63"/>
      <c r="S63" s="31"/>
    </row>
    <row r="64" spans="2:19" x14ac:dyDescent="0.25">
      <c r="B64" s="23"/>
      <c r="C64" s="40"/>
      <c r="D64" s="23"/>
      <c r="E64" s="234"/>
      <c r="F64" s="196" t="str">
        <f t="shared" si="0"/>
        <v/>
      </c>
      <c r="G64" s="49" t="str">
        <f t="shared" si="3"/>
        <v/>
      </c>
      <c r="H64" s="135" t="b">
        <v>0</v>
      </c>
      <c r="I64" s="36"/>
      <c r="J64" s="36"/>
      <c r="K64" s="36"/>
      <c r="Q64"/>
      <c r="R64"/>
      <c r="S64" s="31"/>
    </row>
    <row r="65" spans="2:19" x14ac:dyDescent="0.25">
      <c r="B65" s="23"/>
      <c r="C65" s="40"/>
      <c r="D65" s="23"/>
      <c r="E65" s="234"/>
      <c r="F65" s="196" t="str">
        <f t="shared" si="0"/>
        <v/>
      </c>
      <c r="G65" s="49" t="str">
        <f t="shared" si="3"/>
        <v/>
      </c>
      <c r="H65" s="135" t="b">
        <v>0</v>
      </c>
      <c r="I65" s="36"/>
      <c r="J65" s="36"/>
      <c r="K65" s="36"/>
      <c r="Q65"/>
      <c r="R65"/>
      <c r="S65" s="31"/>
    </row>
    <row r="66" spans="2:19" x14ac:dyDescent="0.25">
      <c r="B66" s="23"/>
      <c r="C66" s="40"/>
      <c r="D66" s="23"/>
      <c r="E66" s="234"/>
      <c r="F66" s="196" t="str">
        <f t="shared" si="0"/>
        <v/>
      </c>
      <c r="G66" s="49" t="str">
        <f t="shared" si="3"/>
        <v/>
      </c>
      <c r="H66" s="135" t="b">
        <v>0</v>
      </c>
      <c r="I66" s="36"/>
      <c r="J66" s="36"/>
      <c r="K66" s="36"/>
      <c r="Q66"/>
      <c r="R66"/>
      <c r="S66" s="31"/>
    </row>
    <row r="67" spans="2:19" x14ac:dyDescent="0.25">
      <c r="B67" s="23"/>
      <c r="C67" s="40"/>
      <c r="D67" s="23"/>
      <c r="E67" s="234"/>
      <c r="F67" s="196" t="str">
        <f t="shared" si="0"/>
        <v/>
      </c>
      <c r="G67" s="49" t="str">
        <f t="shared" si="3"/>
        <v/>
      </c>
      <c r="H67" s="135" t="b">
        <v>0</v>
      </c>
      <c r="I67" s="36"/>
      <c r="J67" s="36"/>
      <c r="K67" s="36"/>
      <c r="Q67"/>
      <c r="R67"/>
      <c r="S67" s="31"/>
    </row>
    <row r="68" spans="2:19" x14ac:dyDescent="0.25">
      <c r="B68" s="23"/>
      <c r="C68" s="40"/>
      <c r="D68" s="23"/>
      <c r="E68" s="234"/>
      <c r="F68" s="196" t="str">
        <f t="shared" si="0"/>
        <v/>
      </c>
      <c r="G68" s="49" t="str">
        <f t="shared" si="3"/>
        <v/>
      </c>
      <c r="H68" s="135" t="b">
        <v>0</v>
      </c>
      <c r="I68" s="36"/>
      <c r="J68" s="36"/>
      <c r="K68" s="36"/>
      <c r="Q68"/>
      <c r="R68"/>
      <c r="S68" s="31"/>
    </row>
    <row r="69" spans="2:19" x14ac:dyDescent="0.25">
      <c r="B69" s="23"/>
      <c r="C69" s="40"/>
      <c r="D69" s="23"/>
      <c r="E69" s="234"/>
      <c r="F69" s="196" t="str">
        <f t="shared" ref="F69:F130" si="4">IF(E69="","",E69+0)</f>
        <v/>
      </c>
      <c r="G69" s="49" t="str">
        <f t="shared" si="3"/>
        <v/>
      </c>
      <c r="H69" s="135" t="b">
        <v>0</v>
      </c>
      <c r="I69" s="36"/>
      <c r="J69" s="36"/>
      <c r="K69" s="36"/>
      <c r="Q69"/>
      <c r="R69"/>
      <c r="S69" s="31"/>
    </row>
    <row r="70" spans="2:19" x14ac:dyDescent="0.25">
      <c r="B70" s="23"/>
      <c r="C70" s="40"/>
      <c r="D70" s="23"/>
      <c r="E70" s="234"/>
      <c r="F70" s="196" t="str">
        <f t="shared" si="4"/>
        <v/>
      </c>
      <c r="G70" s="49" t="str">
        <f t="shared" si="3"/>
        <v/>
      </c>
      <c r="H70" s="135" t="b">
        <v>0</v>
      </c>
      <c r="I70" s="36"/>
      <c r="J70" s="36"/>
      <c r="K70" s="36"/>
      <c r="Q70"/>
      <c r="R70"/>
      <c r="S70" s="31"/>
    </row>
    <row r="71" spans="2:19" x14ac:dyDescent="0.25">
      <c r="B71" s="23"/>
      <c r="C71" s="40"/>
      <c r="D71" s="23"/>
      <c r="E71" s="234"/>
      <c r="F71" s="196" t="str">
        <f t="shared" si="4"/>
        <v/>
      </c>
      <c r="G71" s="49" t="str">
        <f t="shared" si="3"/>
        <v/>
      </c>
      <c r="H71" s="135" t="b">
        <v>0</v>
      </c>
      <c r="I71" s="36"/>
      <c r="J71" s="36"/>
      <c r="K71" s="36"/>
      <c r="Q71"/>
      <c r="R71"/>
      <c r="S71" s="31"/>
    </row>
    <row r="72" spans="2:19" x14ac:dyDescent="0.25">
      <c r="B72" s="23"/>
      <c r="C72" s="40"/>
      <c r="D72" s="23"/>
      <c r="E72" s="234"/>
      <c r="F72" s="196" t="str">
        <f t="shared" si="4"/>
        <v/>
      </c>
      <c r="G72" s="49" t="str">
        <f t="shared" si="3"/>
        <v/>
      </c>
      <c r="H72" s="135" t="b">
        <v>0</v>
      </c>
      <c r="I72" s="36"/>
      <c r="J72" s="36"/>
      <c r="K72" s="36"/>
      <c r="Q72" s="31"/>
      <c r="R72" s="31"/>
      <c r="S72" s="31"/>
    </row>
    <row r="73" spans="2:19" x14ac:dyDescent="0.25">
      <c r="B73" s="23"/>
      <c r="C73" s="40"/>
      <c r="D73" s="23"/>
      <c r="E73" s="234"/>
      <c r="F73" s="196" t="str">
        <f t="shared" si="4"/>
        <v/>
      </c>
      <c r="G73" s="49" t="str">
        <f t="shared" si="3"/>
        <v/>
      </c>
      <c r="H73" s="135" t="b">
        <v>0</v>
      </c>
      <c r="I73" s="36"/>
      <c r="J73" s="36"/>
      <c r="K73" s="36"/>
      <c r="Q73" s="31"/>
      <c r="R73" s="31"/>
      <c r="S73" s="31"/>
    </row>
    <row r="74" spans="2:19" x14ac:dyDescent="0.25">
      <c r="B74" s="23"/>
      <c r="C74" s="40"/>
      <c r="D74" s="23"/>
      <c r="E74" s="234"/>
      <c r="F74" s="196" t="str">
        <f t="shared" si="4"/>
        <v/>
      </c>
      <c r="G74" s="49" t="str">
        <f t="shared" si="3"/>
        <v/>
      </c>
      <c r="H74" s="135" t="b">
        <v>0</v>
      </c>
      <c r="I74" s="36"/>
      <c r="J74" s="36"/>
      <c r="K74" s="36"/>
      <c r="Q74" s="31"/>
      <c r="R74" s="31"/>
      <c r="S74" s="31"/>
    </row>
    <row r="75" spans="2:19" x14ac:dyDescent="0.25">
      <c r="B75" s="23"/>
      <c r="C75" s="40"/>
      <c r="D75" s="23"/>
      <c r="E75" s="234"/>
      <c r="F75" s="196" t="str">
        <f t="shared" si="4"/>
        <v/>
      </c>
      <c r="G75" s="49" t="str">
        <f t="shared" si="3"/>
        <v/>
      </c>
      <c r="H75" s="135" t="b">
        <v>0</v>
      </c>
      <c r="I75" s="36"/>
      <c r="J75" s="36"/>
      <c r="K75" s="36"/>
      <c r="Q75" s="31"/>
      <c r="R75" s="31"/>
      <c r="S75" s="31"/>
    </row>
    <row r="76" spans="2:19" x14ac:dyDescent="0.25">
      <c r="B76" s="23"/>
      <c r="C76" s="40"/>
      <c r="D76" s="23"/>
      <c r="E76" s="234"/>
      <c r="F76" s="196" t="str">
        <f t="shared" si="4"/>
        <v/>
      </c>
      <c r="G76" s="49" t="str">
        <f t="shared" si="3"/>
        <v/>
      </c>
      <c r="H76" s="135" t="b">
        <v>0</v>
      </c>
      <c r="I76" s="36"/>
      <c r="J76" s="36"/>
      <c r="K76" s="36"/>
      <c r="Q76" s="31"/>
      <c r="R76" s="31"/>
      <c r="S76" s="31"/>
    </row>
    <row r="77" spans="2:19" x14ac:dyDescent="0.25">
      <c r="B77" s="23"/>
      <c r="C77" s="40"/>
      <c r="D77" s="23"/>
      <c r="E77" s="234"/>
      <c r="F77" s="196" t="str">
        <f t="shared" si="4"/>
        <v/>
      </c>
      <c r="G77" s="49" t="str">
        <f t="shared" si="3"/>
        <v/>
      </c>
      <c r="H77" s="135" t="b">
        <v>0</v>
      </c>
      <c r="I77" s="36"/>
      <c r="J77" s="36"/>
      <c r="K77" s="36"/>
      <c r="Q77" s="31"/>
      <c r="R77" s="31"/>
      <c r="S77" s="31"/>
    </row>
    <row r="78" spans="2:19" x14ac:dyDescent="0.25">
      <c r="B78" s="23"/>
      <c r="C78" s="40"/>
      <c r="D78" s="23"/>
      <c r="E78" s="234"/>
      <c r="F78" s="196" t="str">
        <f t="shared" si="4"/>
        <v/>
      </c>
      <c r="G78" s="49" t="str">
        <f t="shared" si="3"/>
        <v/>
      </c>
      <c r="H78" s="135" t="b">
        <v>0</v>
      </c>
      <c r="I78" s="36"/>
      <c r="J78" s="36"/>
      <c r="K78" s="36"/>
      <c r="Q78" s="31"/>
      <c r="R78" s="31"/>
      <c r="S78" s="31"/>
    </row>
    <row r="79" spans="2:19" x14ac:dyDescent="0.25">
      <c r="B79" s="23"/>
      <c r="C79" s="40"/>
      <c r="D79" s="23"/>
      <c r="E79" s="234"/>
      <c r="F79" s="196" t="str">
        <f t="shared" si="4"/>
        <v/>
      </c>
      <c r="G79" s="49" t="str">
        <f t="shared" si="3"/>
        <v/>
      </c>
      <c r="H79" s="135" t="b">
        <v>0</v>
      </c>
      <c r="I79" s="36"/>
      <c r="J79" s="36"/>
      <c r="K79" s="36"/>
      <c r="Q79" s="31"/>
      <c r="R79" s="31"/>
      <c r="S79" s="31"/>
    </row>
    <row r="80" spans="2:19" x14ac:dyDescent="0.25">
      <c r="B80" s="23"/>
      <c r="C80" s="40"/>
      <c r="D80" s="23"/>
      <c r="E80" s="234"/>
      <c r="F80" s="196" t="str">
        <f t="shared" si="4"/>
        <v/>
      </c>
      <c r="G80" s="49" t="str">
        <f t="shared" si="3"/>
        <v/>
      </c>
      <c r="H80" s="135" t="b">
        <v>0</v>
      </c>
      <c r="I80" s="36"/>
      <c r="J80" s="36"/>
      <c r="K80" s="36"/>
      <c r="Q80" s="31"/>
      <c r="R80" s="31"/>
      <c r="S80" s="31"/>
    </row>
    <row r="81" spans="2:19" x14ac:dyDescent="0.25">
      <c r="B81" s="23"/>
      <c r="C81" s="40"/>
      <c r="D81" s="23"/>
      <c r="E81" s="234"/>
      <c r="F81" s="196" t="str">
        <f t="shared" si="4"/>
        <v/>
      </c>
      <c r="G81" s="49" t="str">
        <f t="shared" si="3"/>
        <v/>
      </c>
      <c r="H81" s="135" t="b">
        <v>0</v>
      </c>
      <c r="I81" s="36"/>
      <c r="J81" s="36"/>
      <c r="K81" s="36"/>
      <c r="Q81" s="31"/>
      <c r="R81" s="31"/>
      <c r="S81" s="31"/>
    </row>
    <row r="82" spans="2:19" x14ac:dyDescent="0.25">
      <c r="B82" s="23"/>
      <c r="C82" s="40"/>
      <c r="D82" s="23"/>
      <c r="E82" s="234"/>
      <c r="F82" s="196" t="str">
        <f t="shared" si="4"/>
        <v/>
      </c>
      <c r="G82" s="49" t="str">
        <f t="shared" ref="G82:G130" si="5">IF(E82="","",G81+E82)</f>
        <v/>
      </c>
      <c r="H82" s="135" t="b">
        <v>0</v>
      </c>
      <c r="I82" s="36"/>
      <c r="J82" s="36"/>
      <c r="K82" s="36"/>
      <c r="Q82" s="31"/>
      <c r="R82" s="31"/>
      <c r="S82" s="31"/>
    </row>
    <row r="83" spans="2:19" ht="15" customHeight="1" x14ac:dyDescent="0.25">
      <c r="B83" s="23"/>
      <c r="C83" s="40"/>
      <c r="D83" s="23"/>
      <c r="E83" s="234"/>
      <c r="F83" s="196" t="str">
        <f t="shared" si="4"/>
        <v/>
      </c>
      <c r="G83" s="49" t="str">
        <f t="shared" si="5"/>
        <v/>
      </c>
      <c r="H83" s="135" t="b">
        <v>0</v>
      </c>
      <c r="I83" s="36"/>
      <c r="J83" s="36"/>
      <c r="K83" s="36"/>
      <c r="Q83" s="31"/>
      <c r="R83" s="31"/>
      <c r="S83" s="31"/>
    </row>
    <row r="84" spans="2:19" ht="15" customHeight="1" x14ac:dyDescent="0.25">
      <c r="B84" s="23"/>
      <c r="C84" s="40"/>
      <c r="D84" s="23"/>
      <c r="E84" s="234"/>
      <c r="F84" s="196" t="str">
        <f t="shared" si="4"/>
        <v/>
      </c>
      <c r="G84" s="49" t="str">
        <f t="shared" si="5"/>
        <v/>
      </c>
      <c r="H84" s="135" t="b">
        <v>0</v>
      </c>
      <c r="I84" s="36"/>
      <c r="J84" s="36"/>
      <c r="K84" s="36"/>
      <c r="Q84" s="31"/>
      <c r="R84" s="31"/>
      <c r="S84" s="31"/>
    </row>
    <row r="85" spans="2:19" ht="15" customHeight="1" x14ac:dyDescent="0.25">
      <c r="B85" s="23"/>
      <c r="C85" s="40"/>
      <c r="D85" s="23"/>
      <c r="E85" s="234"/>
      <c r="F85" s="196" t="str">
        <f t="shared" si="4"/>
        <v/>
      </c>
      <c r="G85" s="49" t="str">
        <f t="shared" si="5"/>
        <v/>
      </c>
      <c r="H85" s="135" t="b">
        <v>0</v>
      </c>
      <c r="I85" s="36"/>
      <c r="J85" s="36"/>
      <c r="K85" s="36"/>
      <c r="Q85" s="31"/>
      <c r="R85" s="31"/>
      <c r="S85" s="31"/>
    </row>
    <row r="86" spans="2:19" ht="15" customHeight="1" x14ac:dyDescent="0.25">
      <c r="B86" s="23"/>
      <c r="C86" s="40"/>
      <c r="D86" s="23"/>
      <c r="E86" s="234"/>
      <c r="F86" s="196" t="str">
        <f t="shared" si="4"/>
        <v/>
      </c>
      <c r="G86" s="49" t="str">
        <f t="shared" si="5"/>
        <v/>
      </c>
      <c r="H86" s="135" t="b">
        <v>0</v>
      </c>
      <c r="I86" s="36"/>
      <c r="J86" s="36"/>
      <c r="K86" s="36"/>
      <c r="Q86" s="31"/>
      <c r="R86" s="31"/>
      <c r="S86" s="31"/>
    </row>
    <row r="87" spans="2:19" ht="15" customHeight="1" x14ac:dyDescent="0.25">
      <c r="B87" s="23"/>
      <c r="C87" s="40"/>
      <c r="D87" s="23"/>
      <c r="E87" s="234"/>
      <c r="F87" s="196" t="str">
        <f t="shared" si="4"/>
        <v/>
      </c>
      <c r="G87" s="49" t="str">
        <f t="shared" si="5"/>
        <v/>
      </c>
      <c r="H87" s="135" t="b">
        <v>0</v>
      </c>
      <c r="I87" s="36"/>
      <c r="J87" s="36"/>
      <c r="K87" s="36"/>
      <c r="Q87" s="31"/>
      <c r="R87" s="31"/>
      <c r="S87" s="31"/>
    </row>
    <row r="88" spans="2:19" ht="15" customHeight="1" x14ac:dyDescent="0.25">
      <c r="B88" s="23"/>
      <c r="C88" s="40"/>
      <c r="D88" s="23"/>
      <c r="E88" s="234"/>
      <c r="F88" s="196" t="str">
        <f t="shared" si="4"/>
        <v/>
      </c>
      <c r="G88" s="49" t="str">
        <f t="shared" si="5"/>
        <v/>
      </c>
      <c r="H88" s="135" t="b">
        <v>0</v>
      </c>
      <c r="I88" s="36"/>
      <c r="J88" s="36"/>
      <c r="K88" s="36"/>
      <c r="Q88" s="31"/>
      <c r="R88" s="31"/>
      <c r="S88" s="31"/>
    </row>
    <row r="89" spans="2:19" ht="15" customHeight="1" x14ac:dyDescent="0.25">
      <c r="B89" s="23"/>
      <c r="C89" s="40"/>
      <c r="D89" s="23"/>
      <c r="E89" s="234"/>
      <c r="F89" s="196" t="str">
        <f t="shared" si="4"/>
        <v/>
      </c>
      <c r="G89" s="49" t="str">
        <f t="shared" si="5"/>
        <v/>
      </c>
      <c r="H89" s="135" t="b">
        <v>0</v>
      </c>
      <c r="I89" s="36"/>
      <c r="J89" s="36"/>
      <c r="K89" s="36"/>
      <c r="Q89" s="31"/>
      <c r="R89" s="31"/>
      <c r="S89" s="31"/>
    </row>
    <row r="90" spans="2:19" ht="15" customHeight="1" x14ac:dyDescent="0.25">
      <c r="B90" s="23"/>
      <c r="C90" s="40"/>
      <c r="D90" s="23"/>
      <c r="E90" s="234"/>
      <c r="F90" s="196" t="str">
        <f t="shared" si="4"/>
        <v/>
      </c>
      <c r="G90" s="49" t="str">
        <f t="shared" si="5"/>
        <v/>
      </c>
      <c r="H90" s="135" t="b">
        <v>0</v>
      </c>
      <c r="I90" s="36"/>
      <c r="J90" s="36"/>
      <c r="K90" s="36"/>
      <c r="Q90" s="31"/>
      <c r="R90" s="31"/>
      <c r="S90" s="31"/>
    </row>
    <row r="91" spans="2:19" ht="15" customHeight="1" x14ac:dyDescent="0.25">
      <c r="B91" s="23"/>
      <c r="C91" s="40"/>
      <c r="D91" s="23"/>
      <c r="E91" s="234"/>
      <c r="F91" s="196" t="str">
        <f t="shared" si="4"/>
        <v/>
      </c>
      <c r="G91" s="49" t="str">
        <f t="shared" si="5"/>
        <v/>
      </c>
      <c r="H91" s="135" t="b">
        <v>0</v>
      </c>
      <c r="I91" s="36"/>
      <c r="J91" s="36"/>
      <c r="K91" s="36"/>
      <c r="Q91" s="31"/>
      <c r="R91" s="31"/>
      <c r="S91" s="31"/>
    </row>
    <row r="92" spans="2:19" ht="15" customHeight="1" x14ac:dyDescent="0.25">
      <c r="B92" s="23"/>
      <c r="C92" s="40"/>
      <c r="D92" s="23"/>
      <c r="E92" s="234"/>
      <c r="F92" s="196" t="str">
        <f t="shared" si="4"/>
        <v/>
      </c>
      <c r="G92" s="49" t="str">
        <f t="shared" si="5"/>
        <v/>
      </c>
      <c r="H92" s="135" t="b">
        <v>0</v>
      </c>
      <c r="I92" s="36"/>
      <c r="J92" s="36"/>
      <c r="K92" s="36"/>
      <c r="Q92" s="31"/>
      <c r="R92" s="31"/>
      <c r="S92" s="31"/>
    </row>
    <row r="93" spans="2:19" ht="15" customHeight="1" x14ac:dyDescent="0.25">
      <c r="B93" s="23"/>
      <c r="C93" s="40"/>
      <c r="D93" s="23"/>
      <c r="E93" s="234"/>
      <c r="F93" s="196" t="str">
        <f t="shared" si="4"/>
        <v/>
      </c>
      <c r="G93" s="49" t="str">
        <f t="shared" si="5"/>
        <v/>
      </c>
      <c r="H93" s="135" t="b">
        <v>0</v>
      </c>
      <c r="I93" s="36"/>
      <c r="J93" s="36"/>
      <c r="K93" s="36"/>
      <c r="Q93" s="31"/>
      <c r="R93" s="31"/>
      <c r="S93" s="31"/>
    </row>
    <row r="94" spans="2:19" ht="15" customHeight="1" x14ac:dyDescent="0.25">
      <c r="B94" s="23"/>
      <c r="C94" s="40"/>
      <c r="D94" s="23"/>
      <c r="E94" s="234"/>
      <c r="F94" s="196" t="str">
        <f t="shared" si="4"/>
        <v/>
      </c>
      <c r="G94" s="49" t="str">
        <f t="shared" si="5"/>
        <v/>
      </c>
      <c r="H94" s="135" t="b">
        <v>0</v>
      </c>
      <c r="I94" s="36"/>
      <c r="J94" s="36"/>
      <c r="K94" s="36"/>
      <c r="Q94" s="31"/>
      <c r="R94" s="31"/>
      <c r="S94" s="31"/>
    </row>
    <row r="95" spans="2:19" ht="15" customHeight="1" x14ac:dyDescent="0.25">
      <c r="B95" s="23"/>
      <c r="C95" s="40"/>
      <c r="D95" s="23"/>
      <c r="E95" s="234"/>
      <c r="F95" s="196" t="str">
        <f t="shared" si="4"/>
        <v/>
      </c>
      <c r="G95" s="49" t="str">
        <f t="shared" si="5"/>
        <v/>
      </c>
      <c r="H95" s="135" t="b">
        <v>0</v>
      </c>
      <c r="I95" s="36"/>
      <c r="J95" s="36"/>
      <c r="K95" s="36"/>
      <c r="Q95" s="31"/>
      <c r="R95" s="31"/>
      <c r="S95" s="31"/>
    </row>
    <row r="96" spans="2:19" ht="15" customHeight="1" x14ac:dyDescent="0.25">
      <c r="B96" s="23"/>
      <c r="C96" s="40"/>
      <c r="D96" s="23"/>
      <c r="E96" s="234"/>
      <c r="F96" s="196" t="str">
        <f t="shared" si="4"/>
        <v/>
      </c>
      <c r="G96" s="49" t="str">
        <f t="shared" si="5"/>
        <v/>
      </c>
      <c r="H96" s="135" t="b">
        <v>0</v>
      </c>
      <c r="I96" s="36"/>
      <c r="J96" s="36"/>
      <c r="K96" s="36"/>
      <c r="Q96" s="31"/>
      <c r="R96" s="31"/>
      <c r="S96" s="31"/>
    </row>
    <row r="97" spans="2:19" ht="15" customHeight="1" x14ac:dyDescent="0.25">
      <c r="B97" s="23"/>
      <c r="C97" s="40"/>
      <c r="D97" s="23"/>
      <c r="E97" s="234"/>
      <c r="F97" s="196" t="str">
        <f t="shared" si="4"/>
        <v/>
      </c>
      <c r="G97" s="49" t="str">
        <f t="shared" si="5"/>
        <v/>
      </c>
      <c r="H97" s="135" t="b">
        <v>0</v>
      </c>
      <c r="I97" s="36"/>
      <c r="J97" s="36"/>
      <c r="K97" s="36"/>
      <c r="Q97" s="31"/>
      <c r="R97" s="31"/>
      <c r="S97" s="31"/>
    </row>
    <row r="98" spans="2:19" ht="15" customHeight="1" x14ac:dyDescent="0.25">
      <c r="B98" s="23"/>
      <c r="C98" s="40"/>
      <c r="D98" s="23"/>
      <c r="E98" s="234"/>
      <c r="F98" s="196" t="str">
        <f t="shared" si="4"/>
        <v/>
      </c>
      <c r="G98" s="49" t="str">
        <f t="shared" si="5"/>
        <v/>
      </c>
      <c r="H98" s="135" t="b">
        <v>0</v>
      </c>
      <c r="I98" s="36"/>
      <c r="J98" s="36"/>
      <c r="K98" s="36"/>
      <c r="Q98" s="31"/>
      <c r="R98" s="31"/>
      <c r="S98" s="31"/>
    </row>
    <row r="99" spans="2:19" ht="15" customHeight="1" x14ac:dyDescent="0.25">
      <c r="B99" s="23"/>
      <c r="C99" s="40"/>
      <c r="D99" s="23"/>
      <c r="E99" s="234"/>
      <c r="F99" s="196" t="str">
        <f t="shared" si="4"/>
        <v/>
      </c>
      <c r="G99" s="49" t="str">
        <f t="shared" si="5"/>
        <v/>
      </c>
      <c r="H99" s="135" t="b">
        <v>0</v>
      </c>
      <c r="I99" s="36"/>
      <c r="J99" s="36"/>
      <c r="K99" s="36"/>
      <c r="Q99" s="31"/>
      <c r="R99" s="31"/>
      <c r="S99" s="31"/>
    </row>
    <row r="100" spans="2:19" ht="15" customHeight="1" x14ac:dyDescent="0.25">
      <c r="B100" s="23"/>
      <c r="C100" s="40"/>
      <c r="D100" s="23"/>
      <c r="E100" s="234"/>
      <c r="F100" s="196" t="str">
        <f t="shared" si="4"/>
        <v/>
      </c>
      <c r="G100" s="49" t="str">
        <f t="shared" si="5"/>
        <v/>
      </c>
      <c r="H100" s="135" t="b">
        <v>0</v>
      </c>
      <c r="I100" s="36"/>
      <c r="J100" s="36"/>
      <c r="K100" s="36"/>
      <c r="Q100" s="31"/>
      <c r="R100" s="31"/>
      <c r="S100" s="31"/>
    </row>
    <row r="101" spans="2:19" ht="15" customHeight="1" x14ac:dyDescent="0.25">
      <c r="B101" s="23"/>
      <c r="C101" s="40"/>
      <c r="D101" s="23"/>
      <c r="E101" s="234"/>
      <c r="F101" s="196" t="str">
        <f t="shared" si="4"/>
        <v/>
      </c>
      <c r="G101" s="49" t="str">
        <f t="shared" si="5"/>
        <v/>
      </c>
      <c r="H101" s="135" t="b">
        <v>0</v>
      </c>
      <c r="I101" s="36"/>
      <c r="J101" s="36"/>
      <c r="K101" s="36"/>
      <c r="Q101" s="31"/>
      <c r="R101" s="31"/>
      <c r="S101" s="31"/>
    </row>
    <row r="102" spans="2:19" ht="15" customHeight="1" x14ac:dyDescent="0.25">
      <c r="B102" s="23"/>
      <c r="C102" s="40"/>
      <c r="D102" s="23"/>
      <c r="E102" s="234"/>
      <c r="F102" s="196" t="str">
        <f t="shared" si="4"/>
        <v/>
      </c>
      <c r="G102" s="49" t="str">
        <f t="shared" si="5"/>
        <v/>
      </c>
      <c r="H102" s="135" t="b">
        <v>0</v>
      </c>
      <c r="I102" s="36"/>
      <c r="J102" s="36"/>
      <c r="K102" s="36"/>
      <c r="Q102" s="31"/>
      <c r="R102" s="31"/>
      <c r="S102" s="31"/>
    </row>
    <row r="103" spans="2:19" ht="15" customHeight="1" x14ac:dyDescent="0.25">
      <c r="B103" s="23"/>
      <c r="C103" s="40"/>
      <c r="D103" s="23"/>
      <c r="E103" s="234"/>
      <c r="F103" s="196" t="str">
        <f t="shared" si="4"/>
        <v/>
      </c>
      <c r="G103" s="49" t="str">
        <f t="shared" si="5"/>
        <v/>
      </c>
      <c r="H103" s="135" t="b">
        <v>0</v>
      </c>
      <c r="I103" s="36"/>
      <c r="J103" s="36"/>
      <c r="K103" s="36"/>
      <c r="Q103" s="31"/>
      <c r="R103" s="31"/>
      <c r="S103" s="31"/>
    </row>
    <row r="104" spans="2:19" ht="15" customHeight="1" x14ac:dyDescent="0.25">
      <c r="B104" s="23"/>
      <c r="C104" s="40"/>
      <c r="D104" s="23"/>
      <c r="E104" s="234"/>
      <c r="F104" s="196" t="str">
        <f t="shared" si="4"/>
        <v/>
      </c>
      <c r="G104" s="49" t="str">
        <f t="shared" si="5"/>
        <v/>
      </c>
      <c r="H104" s="135" t="b">
        <v>0</v>
      </c>
      <c r="I104" s="36"/>
      <c r="J104" s="36"/>
      <c r="K104" s="36"/>
      <c r="Q104" s="31"/>
      <c r="R104" s="31"/>
      <c r="S104" s="31"/>
    </row>
    <row r="105" spans="2:19" ht="15" customHeight="1" x14ac:dyDescent="0.25">
      <c r="B105" s="23"/>
      <c r="C105" s="40"/>
      <c r="D105" s="23"/>
      <c r="E105" s="234"/>
      <c r="F105" s="196" t="str">
        <f t="shared" si="4"/>
        <v/>
      </c>
      <c r="G105" s="49" t="str">
        <f t="shared" si="5"/>
        <v/>
      </c>
      <c r="H105" s="135" t="b">
        <v>0</v>
      </c>
      <c r="I105" s="36"/>
      <c r="J105" s="36"/>
      <c r="K105" s="36"/>
      <c r="Q105" s="31"/>
      <c r="R105" s="31"/>
      <c r="S105" s="31"/>
    </row>
    <row r="106" spans="2:19" ht="15" customHeight="1" x14ac:dyDescent="0.25">
      <c r="B106" s="23"/>
      <c r="C106" s="40"/>
      <c r="D106" s="23"/>
      <c r="E106" s="234"/>
      <c r="F106" s="196" t="str">
        <f t="shared" si="4"/>
        <v/>
      </c>
      <c r="G106" s="49" t="str">
        <f t="shared" si="5"/>
        <v/>
      </c>
      <c r="H106" s="135" t="b">
        <v>0</v>
      </c>
      <c r="I106" s="36"/>
      <c r="J106" s="36"/>
      <c r="K106" s="36"/>
      <c r="Q106" s="31"/>
      <c r="R106" s="31"/>
      <c r="S106" s="31"/>
    </row>
    <row r="107" spans="2:19" ht="15" customHeight="1" x14ac:dyDescent="0.25">
      <c r="B107" s="23"/>
      <c r="C107" s="40"/>
      <c r="D107" s="23"/>
      <c r="E107" s="234"/>
      <c r="F107" s="196" t="str">
        <f t="shared" si="4"/>
        <v/>
      </c>
      <c r="G107" s="49" t="str">
        <f t="shared" si="5"/>
        <v/>
      </c>
      <c r="H107" s="135" t="b">
        <v>0</v>
      </c>
      <c r="I107" s="36"/>
      <c r="J107" s="36"/>
      <c r="K107" s="36"/>
      <c r="Q107" s="31"/>
      <c r="R107" s="31"/>
      <c r="S107" s="31"/>
    </row>
    <row r="108" spans="2:19" ht="15" customHeight="1" x14ac:dyDescent="0.25">
      <c r="B108" s="23"/>
      <c r="C108" s="40"/>
      <c r="D108" s="23"/>
      <c r="E108" s="234"/>
      <c r="F108" s="196" t="str">
        <f t="shared" si="4"/>
        <v/>
      </c>
      <c r="G108" s="49" t="str">
        <f t="shared" si="5"/>
        <v/>
      </c>
      <c r="H108" s="135" t="b">
        <v>0</v>
      </c>
      <c r="I108" s="36"/>
      <c r="J108" s="36"/>
      <c r="K108" s="36"/>
      <c r="Q108" s="31"/>
      <c r="R108" s="31"/>
      <c r="S108" s="31"/>
    </row>
    <row r="109" spans="2:19" ht="15" customHeight="1" x14ac:dyDescent="0.25">
      <c r="B109" s="23"/>
      <c r="C109" s="40"/>
      <c r="D109" s="23"/>
      <c r="E109" s="234"/>
      <c r="F109" s="196" t="str">
        <f t="shared" si="4"/>
        <v/>
      </c>
      <c r="G109" s="49" t="str">
        <f t="shared" si="5"/>
        <v/>
      </c>
      <c r="H109" s="135" t="b">
        <v>0</v>
      </c>
      <c r="I109" s="36"/>
      <c r="J109" s="36"/>
      <c r="K109" s="36"/>
      <c r="Q109" s="31"/>
      <c r="R109" s="31"/>
      <c r="S109" s="31"/>
    </row>
    <row r="110" spans="2:19" ht="15" customHeight="1" x14ac:dyDescent="0.25">
      <c r="B110" s="23"/>
      <c r="C110" s="40"/>
      <c r="D110" s="23"/>
      <c r="E110" s="38"/>
      <c r="F110" s="196" t="str">
        <f t="shared" si="4"/>
        <v/>
      </c>
      <c r="G110" s="49" t="str">
        <f t="shared" si="5"/>
        <v/>
      </c>
      <c r="H110" s="135" t="b">
        <v>0</v>
      </c>
      <c r="I110" s="36"/>
      <c r="J110" s="36"/>
      <c r="K110" s="36"/>
      <c r="Q110" s="31"/>
      <c r="R110" s="31"/>
      <c r="S110" s="31"/>
    </row>
    <row r="111" spans="2:19" ht="15" customHeight="1" x14ac:dyDescent="0.25">
      <c r="B111" s="23"/>
      <c r="C111" s="40"/>
      <c r="D111" s="23"/>
      <c r="E111" s="38"/>
      <c r="F111" s="196" t="str">
        <f t="shared" si="4"/>
        <v/>
      </c>
      <c r="G111" s="49" t="str">
        <f t="shared" si="5"/>
        <v/>
      </c>
      <c r="H111" s="135" t="b">
        <v>0</v>
      </c>
      <c r="I111" s="36"/>
      <c r="J111" s="36"/>
      <c r="K111" s="36"/>
      <c r="Q111" s="31"/>
      <c r="R111" s="31"/>
      <c r="S111" s="31"/>
    </row>
    <row r="112" spans="2:19" ht="15" customHeight="1" x14ac:dyDescent="0.25">
      <c r="B112" s="23"/>
      <c r="C112" s="40"/>
      <c r="D112" s="23"/>
      <c r="E112" s="38"/>
      <c r="F112" s="196" t="str">
        <f t="shared" si="4"/>
        <v/>
      </c>
      <c r="G112" s="49" t="str">
        <f t="shared" si="5"/>
        <v/>
      </c>
      <c r="H112" s="135" t="b">
        <v>0</v>
      </c>
      <c r="I112" s="36"/>
      <c r="J112" s="36"/>
      <c r="K112" s="36"/>
      <c r="Q112" s="31"/>
      <c r="R112" s="31"/>
      <c r="S112" s="31"/>
    </row>
    <row r="113" spans="2:19" ht="15" customHeight="1" x14ac:dyDescent="0.25">
      <c r="B113" s="23"/>
      <c r="C113" s="40"/>
      <c r="D113" s="23"/>
      <c r="E113" s="38"/>
      <c r="F113" s="196" t="str">
        <f t="shared" si="4"/>
        <v/>
      </c>
      <c r="G113" s="49" t="str">
        <f t="shared" si="5"/>
        <v/>
      </c>
      <c r="H113" s="135" t="b">
        <v>0</v>
      </c>
      <c r="I113" s="36"/>
      <c r="J113" s="36"/>
      <c r="K113" s="36"/>
      <c r="Q113" s="31"/>
      <c r="R113" s="31"/>
      <c r="S113" s="31"/>
    </row>
    <row r="114" spans="2:19" ht="15" customHeight="1" x14ac:dyDescent="0.25">
      <c r="B114" s="23"/>
      <c r="C114" s="40"/>
      <c r="D114" s="23"/>
      <c r="E114" s="38"/>
      <c r="F114" s="196" t="str">
        <f t="shared" si="4"/>
        <v/>
      </c>
      <c r="G114" s="49" t="str">
        <f t="shared" si="5"/>
        <v/>
      </c>
      <c r="H114" s="135" t="b">
        <v>0</v>
      </c>
      <c r="I114" s="36"/>
      <c r="J114" s="36"/>
      <c r="K114" s="36"/>
      <c r="Q114" s="31"/>
      <c r="R114" s="31"/>
      <c r="S114" s="31"/>
    </row>
    <row r="115" spans="2:19" ht="15" customHeight="1" x14ac:dyDescent="0.25">
      <c r="B115" s="23"/>
      <c r="C115" s="40"/>
      <c r="D115" s="23"/>
      <c r="E115" s="38"/>
      <c r="F115" s="196" t="str">
        <f t="shared" si="4"/>
        <v/>
      </c>
      <c r="G115" s="49" t="str">
        <f t="shared" si="5"/>
        <v/>
      </c>
      <c r="H115" s="135" t="b">
        <v>0</v>
      </c>
      <c r="I115" s="36"/>
      <c r="J115" s="36"/>
      <c r="K115" s="36"/>
      <c r="Q115" s="31"/>
      <c r="R115" s="31"/>
      <c r="S115" s="31"/>
    </row>
    <row r="116" spans="2:19" ht="15" customHeight="1" x14ac:dyDescent="0.25">
      <c r="B116" s="23"/>
      <c r="C116" s="40"/>
      <c r="D116" s="23"/>
      <c r="E116" s="38"/>
      <c r="F116" s="196" t="str">
        <f t="shared" si="4"/>
        <v/>
      </c>
      <c r="G116" s="49" t="str">
        <f t="shared" si="5"/>
        <v/>
      </c>
      <c r="H116" s="135" t="b">
        <v>0</v>
      </c>
      <c r="I116" s="36"/>
      <c r="J116" s="36"/>
      <c r="K116" s="36"/>
      <c r="Q116" s="31"/>
      <c r="R116" s="31"/>
      <c r="S116" s="31"/>
    </row>
    <row r="117" spans="2:19" ht="15" customHeight="1" x14ac:dyDescent="0.25">
      <c r="B117" s="23"/>
      <c r="C117" s="40"/>
      <c r="D117" s="23"/>
      <c r="E117" s="38"/>
      <c r="F117" s="196" t="str">
        <f t="shared" si="4"/>
        <v/>
      </c>
      <c r="G117" s="49" t="str">
        <f t="shared" si="5"/>
        <v/>
      </c>
      <c r="H117" s="135" t="b">
        <v>0</v>
      </c>
      <c r="I117" s="36"/>
      <c r="J117" s="36"/>
      <c r="K117" s="36"/>
      <c r="Q117" s="31"/>
      <c r="R117" s="31"/>
      <c r="S117" s="31"/>
    </row>
    <row r="118" spans="2:19" ht="15" customHeight="1" x14ac:dyDescent="0.25">
      <c r="B118" s="23"/>
      <c r="C118" s="40"/>
      <c r="D118" s="23"/>
      <c r="E118" s="38"/>
      <c r="F118" s="196" t="str">
        <f t="shared" si="4"/>
        <v/>
      </c>
      <c r="G118" s="49" t="str">
        <f t="shared" si="5"/>
        <v/>
      </c>
      <c r="H118" s="135" t="b">
        <v>0</v>
      </c>
      <c r="I118" s="36"/>
      <c r="J118" s="36"/>
      <c r="K118" s="36"/>
      <c r="Q118" s="31"/>
      <c r="R118" s="31"/>
      <c r="S118" s="31"/>
    </row>
    <row r="119" spans="2:19" ht="15" customHeight="1" x14ac:dyDescent="0.25">
      <c r="B119" s="23"/>
      <c r="C119" s="40"/>
      <c r="D119" s="23"/>
      <c r="E119" s="38"/>
      <c r="F119" s="196" t="str">
        <f t="shared" si="4"/>
        <v/>
      </c>
      <c r="G119" s="49" t="str">
        <f t="shared" si="5"/>
        <v/>
      </c>
      <c r="H119" s="135" t="b">
        <v>0</v>
      </c>
      <c r="I119" s="36"/>
      <c r="J119" s="36"/>
      <c r="K119" s="36"/>
      <c r="Q119" s="31"/>
      <c r="R119" s="31"/>
      <c r="S119" s="31"/>
    </row>
    <row r="120" spans="2:19" ht="15" customHeight="1" x14ac:dyDescent="0.25">
      <c r="B120" s="23"/>
      <c r="C120" s="40"/>
      <c r="D120" s="23"/>
      <c r="E120" s="38"/>
      <c r="F120" s="196" t="str">
        <f t="shared" si="4"/>
        <v/>
      </c>
      <c r="G120" s="49" t="str">
        <f t="shared" si="5"/>
        <v/>
      </c>
      <c r="H120" s="135" t="b">
        <v>0</v>
      </c>
      <c r="I120" s="36"/>
      <c r="J120" s="36"/>
      <c r="K120" s="36"/>
      <c r="Q120" s="31"/>
      <c r="R120" s="31"/>
      <c r="S120" s="31"/>
    </row>
    <row r="121" spans="2:19" ht="15" customHeight="1" x14ac:dyDescent="0.25">
      <c r="B121" s="23"/>
      <c r="C121" s="40"/>
      <c r="D121" s="23"/>
      <c r="E121" s="38"/>
      <c r="F121" s="196" t="str">
        <f t="shared" si="4"/>
        <v/>
      </c>
      <c r="G121" s="49" t="str">
        <f t="shared" si="5"/>
        <v/>
      </c>
      <c r="H121" s="135" t="b">
        <v>0</v>
      </c>
      <c r="I121" s="36"/>
      <c r="J121" s="36"/>
      <c r="K121" s="36"/>
      <c r="Q121" s="31"/>
      <c r="R121" s="31"/>
      <c r="S121" s="31"/>
    </row>
    <row r="122" spans="2:19" ht="15" customHeight="1" x14ac:dyDescent="0.25">
      <c r="B122" s="23"/>
      <c r="C122" s="40"/>
      <c r="D122" s="23"/>
      <c r="E122" s="38"/>
      <c r="F122" s="196" t="str">
        <f t="shared" si="4"/>
        <v/>
      </c>
      <c r="G122" s="49" t="str">
        <f t="shared" si="5"/>
        <v/>
      </c>
      <c r="H122" s="135" t="b">
        <v>0</v>
      </c>
      <c r="I122" s="36"/>
      <c r="J122" s="36"/>
      <c r="K122" s="36"/>
      <c r="Q122" s="31"/>
      <c r="R122" s="31"/>
      <c r="S122" s="31"/>
    </row>
    <row r="123" spans="2:19" ht="15" customHeight="1" x14ac:dyDescent="0.25">
      <c r="B123" s="23"/>
      <c r="C123" s="40"/>
      <c r="D123" s="23"/>
      <c r="E123" s="38"/>
      <c r="F123" s="196" t="str">
        <f t="shared" si="4"/>
        <v/>
      </c>
      <c r="G123" s="49" t="str">
        <f t="shared" si="5"/>
        <v/>
      </c>
      <c r="H123" s="135" t="b">
        <v>0</v>
      </c>
      <c r="I123" s="36"/>
      <c r="J123" s="36"/>
      <c r="K123" s="36"/>
      <c r="Q123" s="31"/>
      <c r="R123" s="31"/>
      <c r="S123" s="31"/>
    </row>
    <row r="124" spans="2:19" ht="15" customHeight="1" x14ac:dyDescent="0.25">
      <c r="B124" s="23"/>
      <c r="C124" s="40"/>
      <c r="D124" s="23"/>
      <c r="E124" s="38"/>
      <c r="F124" s="196" t="str">
        <f t="shared" si="4"/>
        <v/>
      </c>
      <c r="G124" s="49" t="str">
        <f t="shared" si="5"/>
        <v/>
      </c>
      <c r="H124" s="135" t="b">
        <v>0</v>
      </c>
      <c r="I124" s="36"/>
      <c r="J124" s="36"/>
      <c r="K124" s="36"/>
      <c r="Q124" s="31"/>
      <c r="R124" s="31"/>
      <c r="S124" s="31"/>
    </row>
    <row r="125" spans="2:19" ht="15" customHeight="1" x14ac:dyDescent="0.25">
      <c r="B125" s="23"/>
      <c r="C125" s="40"/>
      <c r="D125" s="23"/>
      <c r="E125" s="38"/>
      <c r="F125" s="196" t="str">
        <f t="shared" si="4"/>
        <v/>
      </c>
      <c r="G125" s="49" t="str">
        <f t="shared" si="5"/>
        <v/>
      </c>
      <c r="H125" s="135" t="b">
        <v>0</v>
      </c>
      <c r="I125" s="36"/>
      <c r="J125" s="36"/>
      <c r="K125" s="36"/>
      <c r="Q125" s="31"/>
      <c r="R125" s="31"/>
      <c r="S125" s="31"/>
    </row>
    <row r="126" spans="2:19" ht="15" customHeight="1" x14ac:dyDescent="0.25">
      <c r="B126" s="23"/>
      <c r="C126" s="40"/>
      <c r="D126" s="23"/>
      <c r="E126" s="38"/>
      <c r="F126" s="196" t="str">
        <f t="shared" si="4"/>
        <v/>
      </c>
      <c r="G126" s="49" t="str">
        <f t="shared" si="5"/>
        <v/>
      </c>
      <c r="H126" s="135" t="b">
        <v>0</v>
      </c>
      <c r="I126" s="36"/>
      <c r="J126" s="36"/>
      <c r="K126" s="36"/>
      <c r="Q126" s="31"/>
      <c r="R126" s="31"/>
      <c r="S126" s="31"/>
    </row>
    <row r="127" spans="2:19" ht="15" customHeight="1" x14ac:dyDescent="0.25">
      <c r="B127" s="23"/>
      <c r="C127" s="40"/>
      <c r="D127" s="23"/>
      <c r="E127" s="38"/>
      <c r="F127" s="196" t="str">
        <f t="shared" si="4"/>
        <v/>
      </c>
      <c r="G127" s="49" t="str">
        <f t="shared" si="5"/>
        <v/>
      </c>
      <c r="H127" s="135" t="b">
        <v>0</v>
      </c>
      <c r="I127" s="36"/>
      <c r="J127" s="36"/>
      <c r="K127" s="36"/>
      <c r="Q127" s="31"/>
      <c r="R127" s="31"/>
      <c r="S127" s="31"/>
    </row>
    <row r="128" spans="2:19" ht="15" customHeight="1" x14ac:dyDescent="0.25">
      <c r="B128" s="23"/>
      <c r="C128" s="40"/>
      <c r="D128" s="23"/>
      <c r="E128" s="38"/>
      <c r="F128" s="196" t="str">
        <f t="shared" si="4"/>
        <v/>
      </c>
      <c r="G128" s="49" t="str">
        <f t="shared" si="5"/>
        <v/>
      </c>
      <c r="H128" s="135" t="b">
        <v>0</v>
      </c>
      <c r="I128" s="36"/>
      <c r="J128" s="36"/>
      <c r="K128" s="36"/>
      <c r="Q128" s="31"/>
      <c r="R128" s="31"/>
      <c r="S128" s="31"/>
    </row>
    <row r="129" spans="2:19" ht="15" customHeight="1" x14ac:dyDescent="0.25">
      <c r="B129" s="23"/>
      <c r="C129" s="40"/>
      <c r="D129" s="23"/>
      <c r="E129" s="38"/>
      <c r="F129" s="196" t="str">
        <f t="shared" si="4"/>
        <v/>
      </c>
      <c r="G129" s="49" t="str">
        <f t="shared" si="5"/>
        <v/>
      </c>
      <c r="H129" s="135" t="b">
        <v>0</v>
      </c>
      <c r="I129" s="36"/>
      <c r="J129" s="36"/>
      <c r="K129" s="36"/>
      <c r="Q129" s="31"/>
      <c r="R129" s="31"/>
      <c r="S129" s="31"/>
    </row>
    <row r="130" spans="2:19" ht="15" customHeight="1" x14ac:dyDescent="0.25">
      <c r="B130" s="23"/>
      <c r="C130" s="40"/>
      <c r="D130" s="23"/>
      <c r="E130" s="38"/>
      <c r="F130" s="196" t="str">
        <f t="shared" si="4"/>
        <v/>
      </c>
      <c r="G130" s="49" t="str">
        <f t="shared" si="5"/>
        <v/>
      </c>
      <c r="H130" s="135" t="b">
        <v>0</v>
      </c>
      <c r="I130" s="36"/>
      <c r="J130" s="36"/>
      <c r="K130" s="36"/>
      <c r="Q130" s="31"/>
      <c r="R130" s="31"/>
      <c r="S130" s="31"/>
    </row>
  </sheetData>
  <sheetProtection pivotTables="0"/>
  <mergeCells count="5">
    <mergeCell ref="B2:H2"/>
    <mergeCell ref="Q2:R2"/>
    <mergeCell ref="N9:O9"/>
    <mergeCell ref="Q9:R9"/>
    <mergeCell ref="T9:U9"/>
  </mergeCells>
  <dataValidations count="1">
    <dataValidation type="list" allowBlank="1" showInputMessage="1" showErrorMessage="1" sqref="B5:B130" xr:uid="{00000000-0002-0000-1500-000000000000}">
      <formula1>$N$12:$N$25</formula1>
    </dataValidation>
  </dataValidation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6" name="Button 1">
              <controlPr defaultSize="0" print="0" autoFill="0" autoPict="0" macro="[0]!DévTCD">
                <anchor moveWithCells="1" sizeWithCells="1">
                  <from>
                    <xdr:col>16</xdr:col>
                    <xdr:colOff>2743200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7" name="Button 2">
              <controlPr defaultSize="0" print="0" autoFill="0" autoPict="0" macro="[0]!RedTCD">
                <anchor moveWithCells="1" sizeWithCells="1">
                  <from>
                    <xdr:col>16</xdr:col>
                    <xdr:colOff>2752725</xdr:colOff>
                    <xdr:row>5</xdr:row>
                    <xdr:rowOff>19050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8" name="Button 3">
              <controlPr defaultSize="0" print="0" autoFill="0" autoPict="0" macro="[0]!MAJTCD2">
                <anchor moveWithCells="1" siz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1257300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9" name="Check Box 4">
              <controlPr defaultSize="0" autoFill="0" autoLine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161925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10" name="Check Box 5">
              <controlPr defaultSize="0" autoFill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161925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11" name="Check Box 6">
              <controlPr defaultSize="0" autoFill="0" autoLine="0" autoPict="0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161925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2" name="Check Box 7">
              <controlPr defaultSize="0" autoFill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38100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3" name="Check Box 8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38100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4" name="Check Box 9">
              <controlPr defaultSize="0" autoFill="0" autoLine="0" autoPict="0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38100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5" name="Check Box 10">
              <controlPr defaultSize="0" autoFill="0" autoLine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38100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6" name="Check Box 11">
              <controlPr defaultSize="0" autoFill="0" autoLine="0" autoPict="0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38100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7" name="Check Box 12">
              <controlPr defaultSize="0" autoFill="0" autoLine="0" autoPict="0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38100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8" name="Check Box 13">
              <controlPr defaultSize="0" autoFill="0" autoLine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38100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9" name="Check Box 14">
              <controlPr defaultSize="0" autoFill="0" autoLine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38100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20" name="Check Box 15">
              <controlPr defaultSize="0" autoFill="0" autoLine="0" autoPict="0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38100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21" name="Check Box 16">
              <controlPr defaultSize="0" autoFill="0" autoLine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38100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2" name="Check Box 17">
              <controlPr defaultSize="0" autoFill="0" autoLine="0" autoPict="0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38100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3" name="Check Box 18">
              <controlPr defaultSize="0" autoFill="0" autoLine="0" autoPict="0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38100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4" name="Check Box 19">
              <controlPr defaultSize="0" autoFill="0" autoLine="0" autoPict="0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38100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5" name="Check Box 20">
              <controlPr defaultSize="0" autoFill="0" autoLine="0" autoPict="0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38100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6" name="Check Box 21">
              <controlPr defaultSize="0" autoFill="0" autoLine="0" autoPict="0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38100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7" name="Check Box 22">
              <controlPr defaultSize="0" autoFill="0" autoLine="0" autoPict="0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38100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8" name="Check Box 23">
              <controlPr defaultSize="0" autoFill="0" autoLine="0" autoPict="0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38100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9" name="Check Box 24">
              <controlPr defaultSize="0" autoFill="0" autoLine="0" autoPict="0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38100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30" name="Check Box 25">
              <controlPr defaultSize="0" autoFill="0" autoLine="0" autoPict="0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38100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31" name="Check Box 26">
              <controlPr defaultSize="0" autoFill="0" autoLine="0" autoPict="0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2" name="Check Box 27">
              <controlPr defaultSize="0" autoFill="0" autoLine="0" autoPict="0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38100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3" name="Check Box 28">
              <controlPr defaultSize="0" autoFill="0" autoLine="0" autoPict="0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38100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4" name="Check Box 29">
              <controlPr defaultSize="0" autoFill="0" autoLine="0" autoPict="0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38100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5" name="Check Box 30">
              <controlPr defaultSize="0" autoFill="0" autoLine="0" autoPict="0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6" name="Check Box 31">
              <controlPr defaultSize="0" autoFill="0" autoLine="0" autoPict="0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38100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7" name="Check Box 32">
              <controlPr defaultSize="0" autoFill="0" autoLine="0" autoPict="0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38100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8" name="Check Box 33">
              <controlPr defaultSize="0" autoFill="0" autoLine="0" autoPict="0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38100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9" name="Check Box 34">
              <controlPr defaultSize="0" autoFill="0" autoLine="0" autoPict="0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38100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40" name="Check Box 35">
              <controlPr defaultSize="0" autoFill="0" autoLine="0" autoPict="0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38100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41" name="Check Box 36">
              <controlPr defaultSize="0" autoFill="0" autoLine="0" autoPict="0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38100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2" name="Check Box 37">
              <controlPr defaultSize="0" autoFill="0" autoLine="0" autoPict="0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38100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3" name="Check Box 38">
              <controlPr defaultSize="0" autoFill="0" autoLine="0" autoPict="0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38100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4" name="Check Box 39">
              <controlPr defaultSize="0" autoFill="0" autoLine="0" autoPict="0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38100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5" name="Check Box 40">
              <controlPr defaultSize="0" autoFill="0" autoLine="0" autoPict="0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38100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6" name="Check Box 41">
              <controlPr defaultSize="0" autoFill="0" autoLine="0" autoPict="0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38100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7" name="Check Box 42">
              <controlPr defaultSize="0" autoFill="0" autoLine="0" autoPict="0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38100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8" name="Check Box 43">
              <controlPr defaultSize="0" autoFill="0" autoLine="0" autoPict="0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38100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9" name="Check Box 44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38100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50" name="Check Box 45">
              <controlPr defaultSize="0" autoFill="0" autoLine="0" autoPict="0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38100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51" name="Check Box 46">
              <controlPr defaultSize="0" autoFill="0" autoLine="0" autoPict="0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38100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2" name="Check Box 47">
              <controlPr defaultSize="0" autoFill="0" autoLine="0" autoPict="0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38100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3" name="Check Box 48">
              <controlPr defaultSize="0" autoFill="0" autoLine="0" autoPict="0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38100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4" name="Check Box 49">
              <controlPr defaultSize="0" autoFill="0" autoLine="0" autoPict="0">
                <anchor moveWithCells="1">
                  <from>
                    <xdr:col>7</xdr:col>
                    <xdr:colOff>0</xdr:colOff>
                    <xdr:row>49</xdr:row>
                    <xdr:rowOff>0</xdr:rowOff>
                  </from>
                  <to>
                    <xdr:col>8</xdr:col>
                    <xdr:colOff>38100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5" name="Check Box 50">
              <controlPr defaultSize="0" autoFill="0" autoLine="0" autoPict="0">
                <anchor moveWithCells="1">
                  <from>
                    <xdr:col>7</xdr:col>
                    <xdr:colOff>0</xdr:colOff>
                    <xdr:row>50</xdr:row>
                    <xdr:rowOff>0</xdr:rowOff>
                  </from>
                  <to>
                    <xdr:col>8</xdr:col>
                    <xdr:colOff>38100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6" name="Check Box 51">
              <controlPr defaultSize="0" autoFill="0" autoLine="0" autoPict="0">
                <anchor moveWithCells="1">
                  <from>
                    <xdr:col>7</xdr:col>
                    <xdr:colOff>0</xdr:colOff>
                    <xdr:row>51</xdr:row>
                    <xdr:rowOff>0</xdr:rowOff>
                  </from>
                  <to>
                    <xdr:col>8</xdr:col>
                    <xdr:colOff>38100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7" name="Check Box 52">
              <controlPr defaultSize="0" autoFill="0" autoLine="0" autoPict="0">
                <anchor moveWithCells="1">
                  <from>
                    <xdr:col>7</xdr:col>
                    <xdr:colOff>0</xdr:colOff>
                    <xdr:row>52</xdr:row>
                    <xdr:rowOff>0</xdr:rowOff>
                  </from>
                  <to>
                    <xdr:col>8</xdr:col>
                    <xdr:colOff>38100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8" name="Check Box 53">
              <controlPr defaultSize="0" autoFill="0" autoLine="0" autoPict="0">
                <anchor moveWithCells="1">
                  <from>
                    <xdr:col>7</xdr:col>
                    <xdr:colOff>0</xdr:colOff>
                    <xdr:row>53</xdr:row>
                    <xdr:rowOff>0</xdr:rowOff>
                  </from>
                  <to>
                    <xdr:col>8</xdr:col>
                    <xdr:colOff>38100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9" name="Check Box 54">
              <controlPr defaultSize="0" autoFill="0" autoLine="0" autoPict="0">
                <anchor moveWithCells="1">
                  <from>
                    <xdr:col>7</xdr:col>
                    <xdr:colOff>0</xdr:colOff>
                    <xdr:row>54</xdr:row>
                    <xdr:rowOff>0</xdr:rowOff>
                  </from>
                  <to>
                    <xdr:col>8</xdr:col>
                    <xdr:colOff>38100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60" name="Check Box 55">
              <controlPr defaultSize="0" autoFill="0" autoLine="0" autoPict="0">
                <anchor moveWithCells="1">
                  <from>
                    <xdr:col>7</xdr:col>
                    <xdr:colOff>0</xdr:colOff>
                    <xdr:row>55</xdr:row>
                    <xdr:rowOff>0</xdr:rowOff>
                  </from>
                  <to>
                    <xdr:col>8</xdr:col>
                    <xdr:colOff>38100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61" name="Check Box 56">
              <controlPr defaultSize="0" autoFill="0" autoLine="0" autoPict="0">
                <anchor moveWithCells="1">
                  <from>
                    <xdr:col>7</xdr:col>
                    <xdr:colOff>0</xdr:colOff>
                    <xdr:row>56</xdr:row>
                    <xdr:rowOff>0</xdr:rowOff>
                  </from>
                  <to>
                    <xdr:col>8</xdr:col>
                    <xdr:colOff>38100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2" name="Check Box 57">
              <controlPr defaultSize="0" autoFill="0" autoLine="0" autoPict="0">
                <anchor moveWithCells="1">
                  <from>
                    <xdr:col>7</xdr:col>
                    <xdr:colOff>0</xdr:colOff>
                    <xdr:row>57</xdr:row>
                    <xdr:rowOff>0</xdr:rowOff>
                  </from>
                  <to>
                    <xdr:col>8</xdr:col>
                    <xdr:colOff>38100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3" name="Check Box 58">
              <controlPr defaultSize="0" autoFill="0" autoLine="0" autoPict="0">
                <anchor moveWithCells="1">
                  <from>
                    <xdr:col>7</xdr:col>
                    <xdr:colOff>0</xdr:colOff>
                    <xdr:row>58</xdr:row>
                    <xdr:rowOff>0</xdr:rowOff>
                  </from>
                  <to>
                    <xdr:col>8</xdr:col>
                    <xdr:colOff>38100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4" name="Check Box 59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0</xdr:rowOff>
                  </from>
                  <to>
                    <xdr:col>8</xdr:col>
                    <xdr:colOff>38100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5" name="Check Box 60">
              <controlPr defaultSize="0" autoFill="0" autoLine="0" autoPict="0">
                <anchor moveWithCells="1">
                  <from>
                    <xdr:col>7</xdr:col>
                    <xdr:colOff>0</xdr:colOff>
                    <xdr:row>60</xdr:row>
                    <xdr:rowOff>0</xdr:rowOff>
                  </from>
                  <to>
                    <xdr:col>8</xdr:col>
                    <xdr:colOff>38100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6" name="Check Box 61">
              <controlPr defaultSize="0" autoFill="0" autoLine="0" autoPict="0">
                <anchor moveWithCells="1">
                  <from>
                    <xdr:col>7</xdr:col>
                    <xdr:colOff>0</xdr:colOff>
                    <xdr:row>61</xdr:row>
                    <xdr:rowOff>0</xdr:rowOff>
                  </from>
                  <to>
                    <xdr:col>8</xdr:col>
                    <xdr:colOff>38100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7" name="Check Box 62">
              <controlPr defaultSize="0" autoFill="0" autoLine="0" autoPict="0">
                <anchor moveWithCells="1">
                  <from>
                    <xdr:col>7</xdr:col>
                    <xdr:colOff>0</xdr:colOff>
                    <xdr:row>62</xdr:row>
                    <xdr:rowOff>0</xdr:rowOff>
                  </from>
                  <to>
                    <xdr:col>8</xdr:col>
                    <xdr:colOff>38100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8" name="Check Box 63">
              <controlPr defaultSize="0" autoFill="0" autoLine="0" autoPict="0">
                <anchor moveWithCells="1">
                  <from>
                    <xdr:col>7</xdr:col>
                    <xdr:colOff>0</xdr:colOff>
                    <xdr:row>63</xdr:row>
                    <xdr:rowOff>0</xdr:rowOff>
                  </from>
                  <to>
                    <xdr:col>8</xdr:col>
                    <xdr:colOff>38100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9" name="Check Box 64">
              <controlPr defaultSize="0" autoFill="0" autoLine="0" autoPict="0">
                <anchor moveWithCells="1">
                  <from>
                    <xdr:col>7</xdr:col>
                    <xdr:colOff>0</xdr:colOff>
                    <xdr:row>64</xdr:row>
                    <xdr:rowOff>0</xdr:rowOff>
                  </from>
                  <to>
                    <xdr:col>8</xdr:col>
                    <xdr:colOff>38100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70" name="Check Box 65">
              <controlPr defaultSize="0" autoFill="0" autoLine="0" autoPict="0">
                <anchor moveWithCells="1">
                  <from>
                    <xdr:col>7</xdr:col>
                    <xdr:colOff>0</xdr:colOff>
                    <xdr:row>65</xdr:row>
                    <xdr:rowOff>0</xdr:rowOff>
                  </from>
                  <to>
                    <xdr:col>8</xdr:col>
                    <xdr:colOff>38100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71" name="Check Box 66">
              <controlPr defaultSize="0" autoFill="0" autoLine="0" autoPict="0">
                <anchor moveWithCells="1">
                  <from>
                    <xdr:col>7</xdr:col>
                    <xdr:colOff>0</xdr:colOff>
                    <xdr:row>66</xdr:row>
                    <xdr:rowOff>0</xdr:rowOff>
                  </from>
                  <to>
                    <xdr:col>8</xdr:col>
                    <xdr:colOff>38100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2" name="Check Box 67">
              <controlPr defaultSize="0" autoFill="0" autoLine="0" autoPict="0">
                <anchor moveWithCells="1">
                  <from>
                    <xdr:col>7</xdr:col>
                    <xdr:colOff>0</xdr:colOff>
                    <xdr:row>67</xdr:row>
                    <xdr:rowOff>0</xdr:rowOff>
                  </from>
                  <to>
                    <xdr:col>8</xdr:col>
                    <xdr:colOff>38100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3" name="Check Box 68">
              <controlPr defaultSize="0" autoFill="0" autoLine="0" autoPict="0">
                <anchor moveWithCells="1">
                  <from>
                    <xdr:col>7</xdr:col>
                    <xdr:colOff>0</xdr:colOff>
                    <xdr:row>68</xdr:row>
                    <xdr:rowOff>0</xdr:rowOff>
                  </from>
                  <to>
                    <xdr:col>8</xdr:col>
                    <xdr:colOff>38100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4" name="Check Box 69">
              <controlPr defaultSize="0" autoFill="0" autoLine="0" autoPict="0">
                <anchor moveWithCells="1">
                  <from>
                    <xdr:col>7</xdr:col>
                    <xdr:colOff>0</xdr:colOff>
                    <xdr:row>69</xdr:row>
                    <xdr:rowOff>0</xdr:rowOff>
                  </from>
                  <to>
                    <xdr:col>8</xdr:col>
                    <xdr:colOff>38100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5" name="Check Box 70">
              <controlPr defaultSize="0" autoFill="0" autoLine="0" autoPict="0">
                <anchor moveWithCells="1">
                  <from>
                    <xdr:col>7</xdr:col>
                    <xdr:colOff>0</xdr:colOff>
                    <xdr:row>70</xdr:row>
                    <xdr:rowOff>0</xdr:rowOff>
                  </from>
                  <to>
                    <xdr:col>8</xdr:col>
                    <xdr:colOff>38100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6" name="Check Box 71">
              <controlPr defaultSize="0" autoFill="0" autoLine="0" autoPict="0">
                <anchor moveWithCells="1">
                  <from>
                    <xdr:col>7</xdr:col>
                    <xdr:colOff>0</xdr:colOff>
                    <xdr:row>71</xdr:row>
                    <xdr:rowOff>0</xdr:rowOff>
                  </from>
                  <to>
                    <xdr:col>8</xdr:col>
                    <xdr:colOff>38100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7" name="Check Box 72">
              <controlPr defaultSize="0" autoFill="0" autoLine="0" autoPict="0">
                <anchor moveWithCells="1">
                  <from>
                    <xdr:col>7</xdr:col>
                    <xdr:colOff>0</xdr:colOff>
                    <xdr:row>72</xdr:row>
                    <xdr:rowOff>0</xdr:rowOff>
                  </from>
                  <to>
                    <xdr:col>8</xdr:col>
                    <xdr:colOff>38100</xdr:colOff>
                    <xdr:row>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8" name="Check Box 73">
              <controlPr defaultSize="0" autoFill="0" autoLine="0" autoPict="0">
                <anchor moveWithCells="1">
                  <from>
                    <xdr:col>7</xdr:col>
                    <xdr:colOff>0</xdr:colOff>
                    <xdr:row>73</xdr:row>
                    <xdr:rowOff>0</xdr:rowOff>
                  </from>
                  <to>
                    <xdr:col>8</xdr:col>
                    <xdr:colOff>38100</xdr:colOff>
                    <xdr:row>74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9" name="Check Box 74">
              <controlPr defaultSize="0" autoFill="0" autoLine="0" autoPict="0">
                <anchor moveWithCells="1">
                  <from>
                    <xdr:col>7</xdr:col>
                    <xdr:colOff>0</xdr:colOff>
                    <xdr:row>74</xdr:row>
                    <xdr:rowOff>0</xdr:rowOff>
                  </from>
                  <to>
                    <xdr:col>8</xdr:col>
                    <xdr:colOff>38100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80" name="Check Box 75">
              <controlPr defaultSize="0" autoFill="0" autoLine="0" autoPict="0">
                <anchor moveWithCells="1">
                  <from>
                    <xdr:col>7</xdr:col>
                    <xdr:colOff>0</xdr:colOff>
                    <xdr:row>75</xdr:row>
                    <xdr:rowOff>0</xdr:rowOff>
                  </from>
                  <to>
                    <xdr:col>8</xdr:col>
                    <xdr:colOff>38100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81" name="Check Box 76">
              <controlPr defaultSize="0" autoFill="0" autoLine="0" autoPict="0">
                <anchor moveWithCells="1">
                  <from>
                    <xdr:col>7</xdr:col>
                    <xdr:colOff>0</xdr:colOff>
                    <xdr:row>76</xdr:row>
                    <xdr:rowOff>0</xdr:rowOff>
                  </from>
                  <to>
                    <xdr:col>8</xdr:col>
                    <xdr:colOff>38100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2" name="Check Box 77">
              <controlPr defaultSize="0" autoFill="0" autoLine="0" autoPict="0">
                <anchor moveWithCells="1">
                  <from>
                    <xdr:col>7</xdr:col>
                    <xdr:colOff>0</xdr:colOff>
                    <xdr:row>77</xdr:row>
                    <xdr:rowOff>0</xdr:rowOff>
                  </from>
                  <to>
                    <xdr:col>8</xdr:col>
                    <xdr:colOff>38100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3" name="Check Box 78">
              <controlPr defaultSize="0" autoFill="0" autoLine="0" autoPict="0">
                <anchor moveWithCells="1">
                  <from>
                    <xdr:col>7</xdr:col>
                    <xdr:colOff>0</xdr:colOff>
                    <xdr:row>78</xdr:row>
                    <xdr:rowOff>0</xdr:rowOff>
                  </from>
                  <to>
                    <xdr:col>8</xdr:col>
                    <xdr:colOff>38100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4" name="Check Box 79">
              <controlPr defaultSize="0" autoFill="0" autoLine="0" autoPict="0">
                <anchor moveWithCells="1">
                  <from>
                    <xdr:col>7</xdr:col>
                    <xdr:colOff>0</xdr:colOff>
                    <xdr:row>79</xdr:row>
                    <xdr:rowOff>0</xdr:rowOff>
                  </from>
                  <to>
                    <xdr:col>8</xdr:col>
                    <xdr:colOff>38100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5" name="Check Box 80">
              <controlPr defaultSize="0" autoFill="0" autoLine="0" autoPict="0">
                <anchor moveWithCells="1">
                  <from>
                    <xdr:col>7</xdr:col>
                    <xdr:colOff>0</xdr:colOff>
                    <xdr:row>80</xdr:row>
                    <xdr:rowOff>0</xdr:rowOff>
                  </from>
                  <to>
                    <xdr:col>8</xdr:col>
                    <xdr:colOff>38100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6" name="Check Box 81">
              <controlPr defaultSize="0" autoFill="0" autoLine="0" autoPict="0">
                <anchor moveWithCells="1">
                  <from>
                    <xdr:col>7</xdr:col>
                    <xdr:colOff>0</xdr:colOff>
                    <xdr:row>81</xdr:row>
                    <xdr:rowOff>0</xdr:rowOff>
                  </from>
                  <to>
                    <xdr:col>8</xdr:col>
                    <xdr:colOff>38100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7" name="Check Box 82">
              <controlPr defaultSize="0" autoFill="0" autoLine="0" autoPict="0">
                <anchor moveWithCells="1">
                  <from>
                    <xdr:col>7</xdr:col>
                    <xdr:colOff>0</xdr:colOff>
                    <xdr:row>82</xdr:row>
                    <xdr:rowOff>0</xdr:rowOff>
                  </from>
                  <to>
                    <xdr:col>8</xdr:col>
                    <xdr:colOff>38100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8" name="Check Box 83">
              <controlPr defaultSize="0" autoFill="0" autoLine="0" autoPict="0">
                <anchor moveWithCells="1">
                  <from>
                    <xdr:col>7</xdr:col>
                    <xdr:colOff>0</xdr:colOff>
                    <xdr:row>83</xdr:row>
                    <xdr:rowOff>0</xdr:rowOff>
                  </from>
                  <to>
                    <xdr:col>8</xdr:col>
                    <xdr:colOff>38100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9" name="Check Box 84">
              <controlPr defaultSize="0" autoFill="0" autoLine="0" autoPict="0">
                <anchor moveWithCells="1">
                  <from>
                    <xdr:col>7</xdr:col>
                    <xdr:colOff>0</xdr:colOff>
                    <xdr:row>84</xdr:row>
                    <xdr:rowOff>0</xdr:rowOff>
                  </from>
                  <to>
                    <xdr:col>8</xdr:col>
                    <xdr:colOff>38100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90" name="Check Box 85">
              <controlPr defaultSize="0" autoFill="0" autoLine="0" autoPict="0">
                <anchor moveWithCells="1">
                  <from>
                    <xdr:col>7</xdr:col>
                    <xdr:colOff>0</xdr:colOff>
                    <xdr:row>85</xdr:row>
                    <xdr:rowOff>0</xdr:rowOff>
                  </from>
                  <to>
                    <xdr:col>8</xdr:col>
                    <xdr:colOff>38100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91" name="Check Box 86">
              <controlPr defaultSize="0" autoFill="0" autoLine="0" autoPict="0">
                <anchor moveWithCells="1">
                  <from>
                    <xdr:col>7</xdr:col>
                    <xdr:colOff>0</xdr:colOff>
                    <xdr:row>86</xdr:row>
                    <xdr:rowOff>0</xdr:rowOff>
                  </from>
                  <to>
                    <xdr:col>8</xdr:col>
                    <xdr:colOff>38100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2" name="Check Box 87">
              <controlPr defaultSize="0" autoFill="0" autoLine="0" autoPict="0">
                <anchor moveWithCells="1">
                  <from>
                    <xdr:col>7</xdr:col>
                    <xdr:colOff>0</xdr:colOff>
                    <xdr:row>87</xdr:row>
                    <xdr:rowOff>0</xdr:rowOff>
                  </from>
                  <to>
                    <xdr:col>8</xdr:col>
                    <xdr:colOff>38100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3" name="Check Box 88">
              <controlPr defaultSize="0" autoFill="0" autoLine="0" autoPict="0">
                <anchor moveWithCells="1">
                  <from>
                    <xdr:col>7</xdr:col>
                    <xdr:colOff>0</xdr:colOff>
                    <xdr:row>88</xdr:row>
                    <xdr:rowOff>0</xdr:rowOff>
                  </from>
                  <to>
                    <xdr:col>8</xdr:col>
                    <xdr:colOff>38100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4" name="Check Box 89">
              <controlPr defaultSize="0" autoFill="0" autoLine="0" autoPict="0">
                <anchor moveWithCells="1">
                  <from>
                    <xdr:col>7</xdr:col>
                    <xdr:colOff>0</xdr:colOff>
                    <xdr:row>89</xdr:row>
                    <xdr:rowOff>0</xdr:rowOff>
                  </from>
                  <to>
                    <xdr:col>8</xdr:col>
                    <xdr:colOff>38100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5" name="Check Box 90">
              <controlPr defaultSize="0" autoFill="0" autoLine="0" autoPict="0">
                <anchor moveWithCells="1">
                  <from>
                    <xdr:col>7</xdr:col>
                    <xdr:colOff>0</xdr:colOff>
                    <xdr:row>90</xdr:row>
                    <xdr:rowOff>0</xdr:rowOff>
                  </from>
                  <to>
                    <xdr:col>8</xdr:col>
                    <xdr:colOff>38100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6" name="Check Box 91">
              <controlPr defaultSize="0" autoFill="0" autoLine="0" autoPict="0">
                <anchor moveWithCells="1">
                  <from>
                    <xdr:col>7</xdr:col>
                    <xdr:colOff>0</xdr:colOff>
                    <xdr:row>91</xdr:row>
                    <xdr:rowOff>0</xdr:rowOff>
                  </from>
                  <to>
                    <xdr:col>8</xdr:col>
                    <xdr:colOff>38100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7" name="Check Box 92">
              <controlPr defaultSize="0" autoFill="0" autoLine="0" autoPict="0">
                <anchor moveWithCells="1">
                  <from>
                    <xdr:col>7</xdr:col>
                    <xdr:colOff>0</xdr:colOff>
                    <xdr:row>92</xdr:row>
                    <xdr:rowOff>0</xdr:rowOff>
                  </from>
                  <to>
                    <xdr:col>8</xdr:col>
                    <xdr:colOff>38100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8" name="Check Box 93">
              <controlPr defaultSize="0" autoFill="0" autoLine="0" autoPict="0">
                <anchor moveWithCells="1">
                  <from>
                    <xdr:col>7</xdr:col>
                    <xdr:colOff>0</xdr:colOff>
                    <xdr:row>93</xdr:row>
                    <xdr:rowOff>0</xdr:rowOff>
                  </from>
                  <to>
                    <xdr:col>8</xdr:col>
                    <xdr:colOff>38100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9" name="Check Box 94">
              <controlPr defaultSize="0" autoFill="0" autoLine="0" autoPict="0">
                <anchor moveWithCells="1">
                  <from>
                    <xdr:col>7</xdr:col>
                    <xdr:colOff>0</xdr:colOff>
                    <xdr:row>94</xdr:row>
                    <xdr:rowOff>0</xdr:rowOff>
                  </from>
                  <to>
                    <xdr:col>8</xdr:col>
                    <xdr:colOff>38100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100" name="Check Box 95">
              <controlPr defaultSize="0" autoFill="0" autoLine="0" autoPict="0">
                <anchor moveWithCells="1">
                  <from>
                    <xdr:col>7</xdr:col>
                    <xdr:colOff>0</xdr:colOff>
                    <xdr:row>95</xdr:row>
                    <xdr:rowOff>0</xdr:rowOff>
                  </from>
                  <to>
                    <xdr:col>8</xdr:col>
                    <xdr:colOff>38100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101" name="Check Box 96">
              <controlPr defaultSize="0" autoFill="0" autoLine="0" autoPict="0">
                <anchor moveWithCells="1">
                  <from>
                    <xdr:col>7</xdr:col>
                    <xdr:colOff>0</xdr:colOff>
                    <xdr:row>96</xdr:row>
                    <xdr:rowOff>0</xdr:rowOff>
                  </from>
                  <to>
                    <xdr:col>8</xdr:col>
                    <xdr:colOff>38100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2" name="Check Box 97">
              <controlPr defaultSize="0" autoFill="0" autoLine="0" autoPict="0">
                <anchor moveWithCells="1">
                  <from>
                    <xdr:col>7</xdr:col>
                    <xdr:colOff>0</xdr:colOff>
                    <xdr:row>97</xdr:row>
                    <xdr:rowOff>0</xdr:rowOff>
                  </from>
                  <to>
                    <xdr:col>8</xdr:col>
                    <xdr:colOff>38100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3" name="Check Box 98">
              <controlPr defaultSize="0" autoFill="0" autoLine="0" autoPict="0">
                <anchor moveWithCells="1">
                  <from>
                    <xdr:col>7</xdr:col>
                    <xdr:colOff>0</xdr:colOff>
                    <xdr:row>98</xdr:row>
                    <xdr:rowOff>0</xdr:rowOff>
                  </from>
                  <to>
                    <xdr:col>8</xdr:col>
                    <xdr:colOff>38100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4" name="Check Box 99">
              <controlPr defaultSize="0" autoFill="0" autoLine="0" autoPict="0">
                <anchor moveWithCells="1">
                  <from>
                    <xdr:col>7</xdr:col>
                    <xdr:colOff>0</xdr:colOff>
                    <xdr:row>99</xdr:row>
                    <xdr:rowOff>0</xdr:rowOff>
                  </from>
                  <to>
                    <xdr:col>8</xdr:col>
                    <xdr:colOff>38100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5" name="Check Box 100">
              <controlPr defaultSize="0" autoFill="0" autoLine="0" autoPict="0">
                <anchor moveWithCells="1">
                  <from>
                    <xdr:col>7</xdr:col>
                    <xdr:colOff>0</xdr:colOff>
                    <xdr:row>100</xdr:row>
                    <xdr:rowOff>0</xdr:rowOff>
                  </from>
                  <to>
                    <xdr:col>8</xdr:col>
                    <xdr:colOff>38100</xdr:colOff>
                    <xdr:row>101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6" name="Check Box 101">
              <controlPr defaultSize="0" autoFill="0" autoLine="0" autoPict="0">
                <anchor moveWithCells="1">
                  <from>
                    <xdr:col>7</xdr:col>
                    <xdr:colOff>0</xdr:colOff>
                    <xdr:row>101</xdr:row>
                    <xdr:rowOff>0</xdr:rowOff>
                  </from>
                  <to>
                    <xdr:col>8</xdr:col>
                    <xdr:colOff>38100</xdr:colOff>
                    <xdr:row>102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7" name="Check Box 102">
              <controlPr defaultSize="0" autoFill="0" autoLine="0" autoPict="0">
                <anchor moveWithCells="1">
                  <from>
                    <xdr:col>7</xdr:col>
                    <xdr:colOff>0</xdr:colOff>
                    <xdr:row>102</xdr:row>
                    <xdr:rowOff>0</xdr:rowOff>
                  </from>
                  <to>
                    <xdr:col>8</xdr:col>
                    <xdr:colOff>38100</xdr:colOff>
                    <xdr:row>103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8" name="Check Box 103">
              <controlPr defaultSize="0" autoFill="0" autoLine="0" autoPict="0">
                <anchor moveWithCells="1">
                  <from>
                    <xdr:col>7</xdr:col>
                    <xdr:colOff>0</xdr:colOff>
                    <xdr:row>103</xdr:row>
                    <xdr:rowOff>0</xdr:rowOff>
                  </from>
                  <to>
                    <xdr:col>8</xdr:col>
                    <xdr:colOff>38100</xdr:colOff>
                    <xdr:row>104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9" name="Check Box 104">
              <controlPr defaultSize="0" autoFill="0" autoLine="0" autoPict="0">
                <anchor moveWithCells="1">
                  <from>
                    <xdr:col>7</xdr:col>
                    <xdr:colOff>0</xdr:colOff>
                    <xdr:row>104</xdr:row>
                    <xdr:rowOff>0</xdr:rowOff>
                  </from>
                  <to>
                    <xdr:col>8</xdr:col>
                    <xdr:colOff>38100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10" name="Check Box 105">
              <controlPr defaultSize="0" autoFill="0" autoLine="0" autoPict="0">
                <anchor moveWithCells="1">
                  <from>
                    <xdr:col>7</xdr:col>
                    <xdr:colOff>0</xdr:colOff>
                    <xdr:row>105</xdr:row>
                    <xdr:rowOff>0</xdr:rowOff>
                  </from>
                  <to>
                    <xdr:col>8</xdr:col>
                    <xdr:colOff>38100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11" name="Check Box 106">
              <controlPr defaultSize="0" autoFill="0" autoLine="0" autoPict="0">
                <anchor moveWithCells="1">
                  <from>
                    <xdr:col>7</xdr:col>
                    <xdr:colOff>0</xdr:colOff>
                    <xdr:row>106</xdr:row>
                    <xdr:rowOff>0</xdr:rowOff>
                  </from>
                  <to>
                    <xdr:col>8</xdr:col>
                    <xdr:colOff>38100</xdr:colOff>
                    <xdr:row>107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2" name="Check Box 107">
              <controlPr defaultSize="0" autoFill="0" autoLine="0" autoPict="0">
                <anchor moveWithCells="1">
                  <from>
                    <xdr:col>7</xdr:col>
                    <xdr:colOff>0</xdr:colOff>
                    <xdr:row>107</xdr:row>
                    <xdr:rowOff>0</xdr:rowOff>
                  </from>
                  <to>
                    <xdr:col>8</xdr:col>
                    <xdr:colOff>38100</xdr:colOff>
                    <xdr:row>108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3" name="Check Box 108">
              <controlPr defaultSize="0" autoFill="0" autoLine="0" autoPict="0">
                <anchor moveWithCells="1">
                  <from>
                    <xdr:col>7</xdr:col>
                    <xdr:colOff>0</xdr:colOff>
                    <xdr:row>108</xdr:row>
                    <xdr:rowOff>0</xdr:rowOff>
                  </from>
                  <to>
                    <xdr:col>8</xdr:col>
                    <xdr:colOff>38100</xdr:colOff>
                    <xdr:row>109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4" name="Check Box 109">
              <controlPr defaultSize="0" autoFill="0" autoLine="0" autoPict="0">
                <anchor moveWithCells="1">
                  <from>
                    <xdr:col>7</xdr:col>
                    <xdr:colOff>0</xdr:colOff>
                    <xdr:row>109</xdr:row>
                    <xdr:rowOff>0</xdr:rowOff>
                  </from>
                  <to>
                    <xdr:col>8</xdr:col>
                    <xdr:colOff>38100</xdr:colOff>
                    <xdr:row>110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5" name="Check Box 110">
              <controlPr defaultSize="0" autoFill="0" autoLine="0" autoPict="0">
                <anchor moveWithCells="1">
                  <from>
                    <xdr:col>7</xdr:col>
                    <xdr:colOff>0</xdr:colOff>
                    <xdr:row>110</xdr:row>
                    <xdr:rowOff>0</xdr:rowOff>
                  </from>
                  <to>
                    <xdr:col>8</xdr:col>
                    <xdr:colOff>38100</xdr:colOff>
                    <xdr:row>111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6" name="Check Box 111">
              <controlPr defaultSize="0" autoFill="0" autoLine="0" autoPict="0">
                <anchor moveWithCells="1">
                  <from>
                    <xdr:col>7</xdr:col>
                    <xdr:colOff>0</xdr:colOff>
                    <xdr:row>111</xdr:row>
                    <xdr:rowOff>0</xdr:rowOff>
                  </from>
                  <to>
                    <xdr:col>8</xdr:col>
                    <xdr:colOff>38100</xdr:colOff>
                    <xdr:row>112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7" name="Check Box 112">
              <controlPr defaultSize="0" autoFill="0" autoLine="0" autoPict="0">
                <anchor moveWithCells="1">
                  <from>
                    <xdr:col>7</xdr:col>
                    <xdr:colOff>0</xdr:colOff>
                    <xdr:row>112</xdr:row>
                    <xdr:rowOff>0</xdr:rowOff>
                  </from>
                  <to>
                    <xdr:col>8</xdr:col>
                    <xdr:colOff>38100</xdr:colOff>
                    <xdr:row>113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8" name="Check Box 113">
              <controlPr defaultSize="0" autoFill="0" autoLine="0" autoPict="0">
                <anchor moveWithCells="1">
                  <from>
                    <xdr:col>7</xdr:col>
                    <xdr:colOff>0</xdr:colOff>
                    <xdr:row>113</xdr:row>
                    <xdr:rowOff>0</xdr:rowOff>
                  </from>
                  <to>
                    <xdr:col>8</xdr:col>
                    <xdr:colOff>38100</xdr:colOff>
                    <xdr:row>114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9" name="Check Box 114">
              <controlPr defaultSize="0" autoFill="0" autoLine="0" autoPict="0">
                <anchor moveWithCells="1">
                  <from>
                    <xdr:col>7</xdr:col>
                    <xdr:colOff>0</xdr:colOff>
                    <xdr:row>114</xdr:row>
                    <xdr:rowOff>0</xdr:rowOff>
                  </from>
                  <to>
                    <xdr:col>8</xdr:col>
                    <xdr:colOff>38100</xdr:colOff>
                    <xdr:row>115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20" name="Check Box 115">
              <controlPr defaultSize="0" autoFill="0" autoLine="0" autoPict="0">
                <anchor moveWithCells="1">
                  <from>
                    <xdr:col>7</xdr:col>
                    <xdr:colOff>0</xdr:colOff>
                    <xdr:row>115</xdr:row>
                    <xdr:rowOff>0</xdr:rowOff>
                  </from>
                  <to>
                    <xdr:col>8</xdr:col>
                    <xdr:colOff>38100</xdr:colOff>
                    <xdr:row>116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21" name="Check Box 116">
              <controlPr defaultSize="0" autoFill="0" autoLine="0" autoPict="0">
                <anchor moveWithCells="1">
                  <from>
                    <xdr:col>7</xdr:col>
                    <xdr:colOff>0</xdr:colOff>
                    <xdr:row>116</xdr:row>
                    <xdr:rowOff>0</xdr:rowOff>
                  </from>
                  <to>
                    <xdr:col>8</xdr:col>
                    <xdr:colOff>38100</xdr:colOff>
                    <xdr:row>117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2" name="Check Box 117">
              <controlPr defaultSize="0" autoFill="0" autoLine="0" autoPict="0">
                <anchor moveWithCells="1">
                  <from>
                    <xdr:col>7</xdr:col>
                    <xdr:colOff>0</xdr:colOff>
                    <xdr:row>117</xdr:row>
                    <xdr:rowOff>0</xdr:rowOff>
                  </from>
                  <to>
                    <xdr:col>8</xdr:col>
                    <xdr:colOff>38100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3" name="Check Box 118">
              <controlPr defaultSize="0" autoFill="0" autoLine="0" autoPict="0">
                <anchor moveWithCells="1">
                  <from>
                    <xdr:col>7</xdr:col>
                    <xdr:colOff>0</xdr:colOff>
                    <xdr:row>118</xdr:row>
                    <xdr:rowOff>0</xdr:rowOff>
                  </from>
                  <to>
                    <xdr:col>8</xdr:col>
                    <xdr:colOff>38100</xdr:colOff>
                    <xdr:row>119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4" name="Check Box 119">
              <controlPr defaultSize="0" autoFill="0" autoLine="0" autoPict="0">
                <anchor moveWithCells="1">
                  <from>
                    <xdr:col>7</xdr:col>
                    <xdr:colOff>0</xdr:colOff>
                    <xdr:row>119</xdr:row>
                    <xdr:rowOff>0</xdr:rowOff>
                  </from>
                  <to>
                    <xdr:col>8</xdr:col>
                    <xdr:colOff>38100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5" name="Check Box 120">
              <controlPr defaultSize="0" autoFill="0" autoLine="0" autoPict="0">
                <anchor moveWithCells="1">
                  <from>
                    <xdr:col>7</xdr:col>
                    <xdr:colOff>0</xdr:colOff>
                    <xdr:row>120</xdr:row>
                    <xdr:rowOff>0</xdr:rowOff>
                  </from>
                  <to>
                    <xdr:col>8</xdr:col>
                    <xdr:colOff>38100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6" name="Check Box 121">
              <controlPr defaultSize="0" autoFill="0" autoLine="0" autoPict="0">
                <anchor moveWithCells="1">
                  <from>
                    <xdr:col>7</xdr:col>
                    <xdr:colOff>0</xdr:colOff>
                    <xdr:row>121</xdr:row>
                    <xdr:rowOff>0</xdr:rowOff>
                  </from>
                  <to>
                    <xdr:col>8</xdr:col>
                    <xdr:colOff>38100</xdr:colOff>
                    <xdr:row>122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7" name="Check Box 122">
              <controlPr defaultSize="0" autoFill="0" autoLine="0" autoPict="0">
                <anchor moveWithCells="1">
                  <from>
                    <xdr:col>7</xdr:col>
                    <xdr:colOff>0</xdr:colOff>
                    <xdr:row>122</xdr:row>
                    <xdr:rowOff>0</xdr:rowOff>
                  </from>
                  <to>
                    <xdr:col>8</xdr:col>
                    <xdr:colOff>38100</xdr:colOff>
                    <xdr:row>123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8" name="Check Box 123">
              <controlPr defaultSize="0" autoFill="0" autoLine="0" autoPict="0">
                <anchor moveWithCells="1">
                  <from>
                    <xdr:col>7</xdr:col>
                    <xdr:colOff>0</xdr:colOff>
                    <xdr:row>123</xdr:row>
                    <xdr:rowOff>0</xdr:rowOff>
                  </from>
                  <to>
                    <xdr:col>8</xdr:col>
                    <xdr:colOff>38100</xdr:colOff>
                    <xdr:row>124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9" name="Check Box 124">
              <controlPr defaultSize="0" autoFill="0" autoLine="0" autoPict="0">
                <anchor mov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8</xdr:col>
                    <xdr:colOff>38100</xdr:colOff>
                    <xdr:row>125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30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125</xdr:row>
                    <xdr:rowOff>0</xdr:rowOff>
                  </from>
                  <to>
                    <xdr:col>8</xdr:col>
                    <xdr:colOff>38100</xdr:colOff>
                    <xdr:row>126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31" name="Check Box 126">
              <controlPr defaultSize="0" autoFill="0" autoLine="0" autoPict="0">
                <anchor moveWithCells="1">
                  <from>
                    <xdr:col>7</xdr:col>
                    <xdr:colOff>0</xdr:colOff>
                    <xdr:row>126</xdr:row>
                    <xdr:rowOff>0</xdr:rowOff>
                  </from>
                  <to>
                    <xdr:col>8</xdr:col>
                    <xdr:colOff>38100</xdr:colOff>
                    <xdr:row>127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2" name="Check Box 127">
              <controlPr defaultSize="0" autoFill="0" autoLine="0" autoPict="0">
                <anchor moveWithCells="1">
                  <from>
                    <xdr:col>7</xdr:col>
                    <xdr:colOff>0</xdr:colOff>
                    <xdr:row>127</xdr:row>
                    <xdr:rowOff>0</xdr:rowOff>
                  </from>
                  <to>
                    <xdr:col>8</xdr:col>
                    <xdr:colOff>38100</xdr:colOff>
                    <xdr:row>128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3" name="Check Box 128">
              <controlPr defaultSize="0" autoFill="0" autoLine="0" autoPict="0">
                <anchor moveWithCells="1">
                  <from>
                    <xdr:col>7</xdr:col>
                    <xdr:colOff>0</xdr:colOff>
                    <xdr:row>128</xdr:row>
                    <xdr:rowOff>0</xdr:rowOff>
                  </from>
                  <to>
                    <xdr:col>8</xdr:col>
                    <xdr:colOff>38100</xdr:colOff>
                    <xdr:row>129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4" name="Check Box 129">
              <controlPr defaultSize="0" autoFill="0" autoLine="0" autoPict="0">
                <anchor moveWithCells="1">
                  <from>
                    <xdr:col>7</xdr:col>
                    <xdr:colOff>0</xdr:colOff>
                    <xdr:row>129</xdr:row>
                    <xdr:rowOff>0</xdr:rowOff>
                  </from>
                  <to>
                    <xdr:col>8</xdr:col>
                    <xdr:colOff>38100</xdr:colOff>
                    <xdr:row>130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27">
    <tabColor theme="7" tint="0.59999389629810485"/>
  </sheetPr>
  <dimension ref="B1:R55"/>
  <sheetViews>
    <sheetView showGridLines="0" zoomScale="90" zoomScaleNormal="90" workbookViewId="0">
      <selection activeCell="I14" sqref="I14"/>
    </sheetView>
  </sheetViews>
  <sheetFormatPr baseColWidth="10" defaultColWidth="11.42578125" defaultRowHeight="12.75" x14ac:dyDescent="0.2"/>
  <cols>
    <col min="1" max="1" width="4" style="11" customWidth="1"/>
    <col min="2" max="2" width="25" style="11" customWidth="1"/>
    <col min="3" max="3" width="12" style="11" customWidth="1"/>
    <col min="4" max="4" width="3.140625" style="11" customWidth="1"/>
    <col min="5" max="5" width="11" style="11" hidden="1" customWidth="1"/>
    <col min="6" max="6" width="3" style="11" customWidth="1"/>
    <col min="7" max="7" width="26.7109375" style="11" customWidth="1"/>
    <col min="8" max="8" width="12" style="11" customWidth="1"/>
    <col min="9" max="9" width="3.140625" style="11" customWidth="1"/>
    <col min="10" max="10" width="8" style="11" hidden="1" customWidth="1"/>
    <col min="11" max="11" width="3" style="11" customWidth="1"/>
    <col min="12" max="12" width="28.28515625" style="11" customWidth="1"/>
    <col min="13" max="13" width="12" style="11" customWidth="1"/>
    <col min="14" max="14" width="4.42578125" style="11" customWidth="1"/>
    <col min="15" max="15" width="5.28515625" style="11" customWidth="1"/>
    <col min="16" max="16" width="28.5703125" style="11" customWidth="1"/>
    <col min="17" max="17" width="14.7109375" style="11" customWidth="1"/>
    <col min="18" max="18" width="4.85546875" style="11" customWidth="1"/>
    <col min="19" max="19" width="25" style="11" customWidth="1"/>
    <col min="20" max="16384" width="11.42578125" style="11"/>
  </cols>
  <sheetData>
    <row r="1" spans="2:18" x14ac:dyDescent="0.2">
      <c r="B1" s="144" t="s">
        <v>63</v>
      </c>
      <c r="R1" s="146" t="s">
        <v>64</v>
      </c>
    </row>
    <row r="2" spans="2:18" x14ac:dyDescent="0.2">
      <c r="N2" s="57"/>
      <c r="O2" s="58"/>
      <c r="P2" s="59"/>
      <c r="Q2" s="59"/>
      <c r="R2" s="60"/>
    </row>
    <row r="3" spans="2:18" ht="28.5" customHeight="1" x14ac:dyDescent="0.2">
      <c r="B3" s="61" t="s">
        <v>4</v>
      </c>
      <c r="C3" s="62">
        <v>46327</v>
      </c>
      <c r="D3" s="63"/>
      <c r="E3" s="64"/>
      <c r="F3" s="65"/>
      <c r="G3" s="66" t="s">
        <v>18</v>
      </c>
      <c r="H3" s="67"/>
      <c r="I3" s="68"/>
      <c r="J3" s="69"/>
      <c r="K3" s="65"/>
      <c r="L3" s="138" t="s">
        <v>62</v>
      </c>
      <c r="M3" s="139">
        <f>'SUIVI EPARGNE'!C15</f>
        <v>49106.859999999993</v>
      </c>
      <c r="N3" s="71"/>
      <c r="O3" s="72"/>
      <c r="P3" s="246" t="s">
        <v>47</v>
      </c>
      <c r="Q3" s="247"/>
      <c r="R3" s="73"/>
    </row>
    <row r="4" spans="2:18" ht="11.25" customHeight="1" x14ac:dyDescent="0.2">
      <c r="B4" s="64"/>
      <c r="C4" s="64"/>
      <c r="D4" s="64"/>
      <c r="E4" s="64"/>
      <c r="F4" s="65"/>
      <c r="G4" s="69"/>
      <c r="H4" s="69"/>
      <c r="I4" s="69"/>
      <c r="J4" s="69"/>
      <c r="K4" s="65"/>
      <c r="L4" s="70"/>
      <c r="M4" s="74"/>
      <c r="N4" s="75"/>
      <c r="O4" s="72"/>
      <c r="P4" s="76"/>
      <c r="Q4" s="76"/>
      <c r="R4" s="73"/>
    </row>
    <row r="5" spans="2:18" ht="12.2" customHeight="1" x14ac:dyDescent="0.2">
      <c r="B5" s="248" t="s">
        <v>11</v>
      </c>
      <c r="C5" s="249"/>
      <c r="D5" s="77"/>
      <c r="E5" s="64"/>
      <c r="F5" s="65"/>
      <c r="G5" s="250" t="s">
        <v>22</v>
      </c>
      <c r="H5" s="251"/>
      <c r="J5" s="164"/>
      <c r="K5" s="42"/>
      <c r="N5" s="78"/>
      <c r="O5" s="72"/>
      <c r="P5" s="240" t="s">
        <v>12</v>
      </c>
      <c r="Q5" s="241"/>
      <c r="R5" s="79"/>
    </row>
    <row r="6" spans="2:18" ht="12.2" customHeight="1" x14ac:dyDescent="0.2">
      <c r="B6" s="80" t="s">
        <v>218</v>
      </c>
      <c r="C6" s="81"/>
      <c r="D6" s="82"/>
      <c r="E6" s="64"/>
      <c r="F6" s="65"/>
      <c r="G6" s="83" t="s">
        <v>5</v>
      </c>
      <c r="H6" s="123">
        <f>C9</f>
        <v>0</v>
      </c>
      <c r="J6" s="165"/>
      <c r="N6" s="84"/>
      <c r="O6" s="72"/>
      <c r="P6" s="85"/>
      <c r="Q6" s="86"/>
      <c r="R6" s="87"/>
    </row>
    <row r="7" spans="2:18" ht="12.2" customHeight="1" x14ac:dyDescent="0.2">
      <c r="B7" s="80" t="s">
        <v>213</v>
      </c>
      <c r="C7" s="81"/>
      <c r="D7" s="82"/>
      <c r="E7" s="64"/>
      <c r="F7" s="65"/>
      <c r="G7" s="83" t="s">
        <v>8</v>
      </c>
      <c r="H7" s="123">
        <f>C49</f>
        <v>6446.64</v>
      </c>
      <c r="J7" s="165"/>
      <c r="N7" s="84"/>
      <c r="O7" s="72"/>
      <c r="P7" s="88" t="s">
        <v>46</v>
      </c>
      <c r="Q7" s="127">
        <f>H3+C48-H51</f>
        <v>3047.7300000000009</v>
      </c>
      <c r="R7" s="89"/>
    </row>
    <row r="8" spans="2:18" ht="12.2" customHeight="1" x14ac:dyDescent="0.2">
      <c r="B8" s="80" t="s">
        <v>220</v>
      </c>
      <c r="C8" s="81"/>
      <c r="D8" s="82"/>
      <c r="E8" s="90"/>
      <c r="F8" s="65"/>
      <c r="G8" s="83" t="s">
        <v>7</v>
      </c>
      <c r="H8" s="123">
        <f>H52+M43</f>
        <v>3398.9099999999994</v>
      </c>
      <c r="J8" s="165"/>
      <c r="N8" s="84"/>
      <c r="O8" s="72"/>
      <c r="P8" s="85" t="s">
        <v>19</v>
      </c>
      <c r="Q8" s="128">
        <f>Q7-SUM(Q11:Q24)</f>
        <v>427.73000000000093</v>
      </c>
      <c r="R8" s="87"/>
    </row>
    <row r="9" spans="2:18" ht="12.2" customHeight="1" x14ac:dyDescent="0.2">
      <c r="B9" s="92" t="s">
        <v>14</v>
      </c>
      <c r="C9" s="125">
        <f>SUM(C6:D8)</f>
        <v>0</v>
      </c>
      <c r="D9" s="93"/>
      <c r="E9" s="90"/>
      <c r="F9" s="65"/>
      <c r="G9" s="94" t="s">
        <v>13</v>
      </c>
      <c r="H9" s="124">
        <f>H6+H7-H8</f>
        <v>3047.7300000000009</v>
      </c>
      <c r="J9" s="166"/>
      <c r="N9" s="95"/>
      <c r="O9" s="72"/>
      <c r="P9" s="85"/>
      <c r="Q9" s="91"/>
      <c r="R9" s="87"/>
    </row>
    <row r="10" spans="2:18" ht="11.25" customHeight="1" x14ac:dyDescent="0.2">
      <c r="N10" s="57"/>
      <c r="O10" s="72"/>
      <c r="P10" s="142" t="s">
        <v>21</v>
      </c>
      <c r="Q10" s="142" t="s">
        <v>2</v>
      </c>
      <c r="R10" s="96"/>
    </row>
    <row r="11" spans="2:18" s="42" customFormat="1" ht="11.25" customHeight="1" x14ac:dyDescent="0.25">
      <c r="B11" s="310" t="s">
        <v>0</v>
      </c>
      <c r="C11" s="310"/>
      <c r="D11" s="97"/>
      <c r="E11" s="98"/>
      <c r="F11" s="99"/>
      <c r="G11" s="309" t="s">
        <v>3</v>
      </c>
      <c r="H11" s="309"/>
      <c r="I11" s="100"/>
      <c r="J11" s="101"/>
      <c r="K11" s="99"/>
      <c r="L11" s="256" t="s">
        <v>34</v>
      </c>
      <c r="M11" s="257"/>
      <c r="N11" s="102"/>
      <c r="O11" s="103"/>
      <c r="P11" s="141" t="s">
        <v>204</v>
      </c>
      <c r="Q11" s="147">
        <v>800</v>
      </c>
      <c r="R11" s="87"/>
    </row>
    <row r="12" spans="2:18" ht="11.25" customHeight="1" x14ac:dyDescent="0.2">
      <c r="B12" s="104" t="s">
        <v>1</v>
      </c>
      <c r="C12" s="104" t="s">
        <v>2</v>
      </c>
      <c r="D12" s="42"/>
      <c r="E12" s="104" t="s">
        <v>15</v>
      </c>
      <c r="G12" s="104" t="s">
        <v>1</v>
      </c>
      <c r="H12" s="104" t="s">
        <v>2</v>
      </c>
      <c r="I12" s="42"/>
      <c r="J12" s="104" t="s">
        <v>15</v>
      </c>
      <c r="L12" s="104" t="s">
        <v>1</v>
      </c>
      <c r="M12" s="104" t="s">
        <v>2</v>
      </c>
      <c r="N12" s="105"/>
      <c r="O12" s="72"/>
      <c r="P12" s="44" t="s">
        <v>228</v>
      </c>
      <c r="Q12" s="45">
        <v>60</v>
      </c>
      <c r="R12" s="87"/>
    </row>
    <row r="13" spans="2:18" ht="11.25" customHeight="1" x14ac:dyDescent="0.2">
      <c r="B13" s="106" t="s">
        <v>224</v>
      </c>
      <c r="C13" s="107">
        <v>3695.75</v>
      </c>
      <c r="D13" s="108" t="b">
        <v>0</v>
      </c>
      <c r="E13" s="215">
        <f>IF(D13=FALSE,C13,0)</f>
        <v>3695.75</v>
      </c>
      <c r="G13" s="106" t="s">
        <v>236</v>
      </c>
      <c r="H13" s="107">
        <v>1207.8</v>
      </c>
      <c r="I13" s="109" t="b">
        <v>0</v>
      </c>
      <c r="J13" s="215">
        <f>IF(I13=FALSE,H13,0)</f>
        <v>1207.8</v>
      </c>
      <c r="L13" s="26" t="str">
        <f>IF(OR('NOVEMBRE - SUIVI ENVELOPPES'!J8="",'NOVEMBRE - SUIVI ENVELOPPES'!J8="(vide)",'NOVEMBRE - SUIVI ENVELOPPES'!J8="Total général",'NOVEMBRE - SUIVI ENVELOPPES'!J8="Grand total"),"",(IF(OR('NOVEMBRE - SUIVI ENVELOPPES'!J8&lt;&gt;"",'NOVEMBRE - SUIVI ENVELOPPES'!J8&lt;&gt;"(vide)",'NOVEMBRE - SUIVI ENVELOPPES'!J8&lt;&gt;"Total général",'NOVEMBRE - SUIVI ENVELOPPES'!J8&lt;&gt;"Grand total"),'NOVEMBRE - SUIVI ENVELOPPES'!J8,"")))</f>
        <v/>
      </c>
      <c r="M13" s="120" t="str">
        <f>IF(L13="","",'NOVEMBRE - SUIVI ENVELOPPES'!K8)</f>
        <v/>
      </c>
      <c r="N13" s="110"/>
      <c r="O13" s="72"/>
      <c r="P13" s="44" t="s">
        <v>229</v>
      </c>
      <c r="Q13" s="45">
        <v>180</v>
      </c>
      <c r="R13" s="87"/>
    </row>
    <row r="14" spans="2:18" ht="11.25" customHeight="1" x14ac:dyDescent="0.2">
      <c r="B14" s="106" t="s">
        <v>225</v>
      </c>
      <c r="C14" s="107">
        <v>2406.33</v>
      </c>
      <c r="D14" s="108" t="b">
        <v>0</v>
      </c>
      <c r="E14" s="215">
        <f t="shared" ref="E14:E41" si="0">IF(D14=FALSE,C14,0)</f>
        <v>2406.33</v>
      </c>
      <c r="G14" s="106" t="s">
        <v>237</v>
      </c>
      <c r="H14" s="107">
        <v>255</v>
      </c>
      <c r="I14" s="109" t="b">
        <v>0</v>
      </c>
      <c r="J14" s="215">
        <f t="shared" ref="J14:J41" si="1">IF(I14=FALSE,H14,0)</f>
        <v>255</v>
      </c>
      <c r="L14" s="26" t="str">
        <f>IF(OR('NOVEMBRE - SUIVI ENVELOPPES'!J9="",'NOVEMBRE - SUIVI ENVELOPPES'!J9="(vide)",'NOVEMBRE - SUIVI ENVELOPPES'!J9="Total général",'NOVEMBRE - SUIVI ENVELOPPES'!J9="Grand total"),"",(IF(OR('NOVEMBRE - SUIVI ENVELOPPES'!J9&lt;&gt;"",'NOVEMBRE - SUIVI ENVELOPPES'!J9&lt;&gt;"(vide)",'NOVEMBRE - SUIVI ENVELOPPES'!J9&lt;&gt;"Total général",'NOVEMBRE - SUIVI ENVELOPPES'!J9&lt;&gt;"Grand total"),'NOVEMBRE - SUIVI ENVELOPPES'!J9,"")))</f>
        <v/>
      </c>
      <c r="M14" s="120" t="str">
        <f>IF(L14="","",'NOVEMBRE - SUIVI ENVELOPPES'!K9)</f>
        <v/>
      </c>
      <c r="N14" s="110"/>
      <c r="O14" s="72"/>
      <c r="P14" s="44" t="s">
        <v>230</v>
      </c>
      <c r="Q14" s="45">
        <v>230</v>
      </c>
      <c r="R14" s="87"/>
    </row>
    <row r="15" spans="2:18" ht="11.25" customHeight="1" x14ac:dyDescent="0.2">
      <c r="B15" s="106" t="s">
        <v>226</v>
      </c>
      <c r="C15" s="107">
        <v>0</v>
      </c>
      <c r="D15" s="108" t="b">
        <v>0</v>
      </c>
      <c r="E15" s="215">
        <f t="shared" si="0"/>
        <v>0</v>
      </c>
      <c r="G15" s="106" t="s">
        <v>238</v>
      </c>
      <c r="H15" s="107">
        <v>132</v>
      </c>
      <c r="I15" s="109" t="b">
        <v>0</v>
      </c>
      <c r="J15" s="215">
        <f t="shared" si="1"/>
        <v>132</v>
      </c>
      <c r="L15" s="26" t="str">
        <f>IF(OR('NOVEMBRE - SUIVI ENVELOPPES'!J10="",'NOVEMBRE - SUIVI ENVELOPPES'!J10="(vide)",'NOVEMBRE - SUIVI ENVELOPPES'!J10="Total général",'NOVEMBRE - SUIVI ENVELOPPES'!J10="Grand total"),"",(IF(OR('NOVEMBRE - SUIVI ENVELOPPES'!J10&lt;&gt;"",'NOVEMBRE - SUIVI ENVELOPPES'!J10&lt;&gt;"(vide)",'NOVEMBRE - SUIVI ENVELOPPES'!J10&lt;&gt;"Total général",'NOVEMBRE - SUIVI ENVELOPPES'!J10&lt;&gt;"Grand total"),'NOVEMBRE - SUIVI ENVELOPPES'!J10,"")))</f>
        <v/>
      </c>
      <c r="M15" s="120" t="str">
        <f>IF(L15="","",'NOVEMBRE - SUIVI ENVELOPPES'!K10)</f>
        <v/>
      </c>
      <c r="N15" s="110"/>
      <c r="O15" s="72"/>
      <c r="P15" s="44" t="s">
        <v>206</v>
      </c>
      <c r="Q15" s="45">
        <v>100</v>
      </c>
      <c r="R15" s="87"/>
    </row>
    <row r="16" spans="2:18" ht="11.25" customHeight="1" x14ac:dyDescent="0.2">
      <c r="B16" s="106" t="s">
        <v>227</v>
      </c>
      <c r="C16" s="107">
        <v>344.56</v>
      </c>
      <c r="D16" s="108" t="b">
        <v>0</v>
      </c>
      <c r="E16" s="215">
        <f t="shared" si="0"/>
        <v>344.56</v>
      </c>
      <c r="G16" s="106" t="s">
        <v>239</v>
      </c>
      <c r="H16" s="107">
        <v>54</v>
      </c>
      <c r="I16" s="109" t="b">
        <v>0</v>
      </c>
      <c r="J16" s="215">
        <f t="shared" si="1"/>
        <v>54</v>
      </c>
      <c r="L16" s="26" t="str">
        <f>IF(OR('NOVEMBRE - SUIVI ENVELOPPES'!J11="",'NOVEMBRE - SUIVI ENVELOPPES'!J11="(vide)",'NOVEMBRE - SUIVI ENVELOPPES'!J11="Total général",'NOVEMBRE - SUIVI ENVELOPPES'!J11="Grand total"),"",(IF(OR('NOVEMBRE - SUIVI ENVELOPPES'!J11&lt;&gt;"",'NOVEMBRE - SUIVI ENVELOPPES'!J11&lt;&gt;"(vide)",'NOVEMBRE - SUIVI ENVELOPPES'!J11&lt;&gt;"Total général",'NOVEMBRE - SUIVI ENVELOPPES'!J11&lt;&gt;"Grand total"),'NOVEMBRE - SUIVI ENVELOPPES'!J11,"")))</f>
        <v/>
      </c>
      <c r="M16" s="120" t="str">
        <f>IF(L16="","",'NOVEMBRE - SUIVI ENVELOPPES'!K11)</f>
        <v/>
      </c>
      <c r="N16" s="110"/>
      <c r="O16" s="72"/>
      <c r="P16" s="44" t="s">
        <v>207</v>
      </c>
      <c r="Q16" s="45">
        <v>300</v>
      </c>
      <c r="R16" s="87"/>
    </row>
    <row r="17" spans="2:18" ht="11.25" customHeight="1" x14ac:dyDescent="0.2">
      <c r="B17" s="106"/>
      <c r="C17" s="107"/>
      <c r="D17" s="108" t="b">
        <v>0</v>
      </c>
      <c r="E17" s="215">
        <f t="shared" si="0"/>
        <v>0</v>
      </c>
      <c r="G17" s="106" t="s">
        <v>240</v>
      </c>
      <c r="H17" s="107">
        <v>70</v>
      </c>
      <c r="I17" s="109" t="b">
        <v>0</v>
      </c>
      <c r="J17" s="215">
        <f t="shared" si="1"/>
        <v>70</v>
      </c>
      <c r="L17" s="26" t="str">
        <f>IF(OR('NOVEMBRE - SUIVI ENVELOPPES'!J12="",'NOVEMBRE - SUIVI ENVELOPPES'!J12="(vide)",'NOVEMBRE - SUIVI ENVELOPPES'!J12="Total général",'NOVEMBRE - SUIVI ENVELOPPES'!J12="Grand total"),"",(IF(OR('NOVEMBRE - SUIVI ENVELOPPES'!J12&lt;&gt;"",'NOVEMBRE - SUIVI ENVELOPPES'!J12&lt;&gt;"(vide)",'NOVEMBRE - SUIVI ENVELOPPES'!J12&lt;&gt;"Total général",'NOVEMBRE - SUIVI ENVELOPPES'!J12&lt;&gt;"Grand total"),'NOVEMBRE - SUIVI ENVELOPPES'!J12,"")))</f>
        <v/>
      </c>
      <c r="M17" s="120" t="str">
        <f>IF(L17="","",'NOVEMBRE - SUIVI ENVELOPPES'!K12)</f>
        <v/>
      </c>
      <c r="N17" s="110"/>
      <c r="O17" s="72"/>
      <c r="P17" s="44" t="s">
        <v>205</v>
      </c>
      <c r="Q17" s="45">
        <v>200</v>
      </c>
      <c r="R17" s="87"/>
    </row>
    <row r="18" spans="2:18" ht="11.25" customHeight="1" x14ac:dyDescent="0.2">
      <c r="B18" s="106"/>
      <c r="C18" s="107"/>
      <c r="D18" s="108"/>
      <c r="E18" s="215">
        <f t="shared" si="0"/>
        <v>0</v>
      </c>
      <c r="G18" s="106" t="s">
        <v>241</v>
      </c>
      <c r="H18" s="107">
        <v>82.73</v>
      </c>
      <c r="I18" s="109" t="b">
        <v>0</v>
      </c>
      <c r="J18" s="215">
        <f t="shared" si="1"/>
        <v>82.73</v>
      </c>
      <c r="L18" s="26" t="str">
        <f>IF(OR('NOVEMBRE - SUIVI ENVELOPPES'!J13="",'NOVEMBRE - SUIVI ENVELOPPES'!J13="(vide)",'NOVEMBRE - SUIVI ENVELOPPES'!J13="Total général",'NOVEMBRE - SUIVI ENVELOPPES'!J13="Grand total"),"",(IF(OR('NOVEMBRE - SUIVI ENVELOPPES'!J13&lt;&gt;"",'NOVEMBRE - SUIVI ENVELOPPES'!J13&lt;&gt;"(vide)",'NOVEMBRE - SUIVI ENVELOPPES'!J13&lt;&gt;"Total général",'NOVEMBRE - SUIVI ENVELOPPES'!J13&lt;&gt;"Grand total"),'NOVEMBRE - SUIVI ENVELOPPES'!J13,"")))</f>
        <v/>
      </c>
      <c r="M18" s="120" t="str">
        <f>IF(L18="","",'NOVEMBRE - SUIVI ENVELOPPES'!K13)</f>
        <v/>
      </c>
      <c r="N18" s="110"/>
      <c r="O18" s="72"/>
      <c r="P18" s="44" t="s">
        <v>208</v>
      </c>
      <c r="Q18" s="45">
        <v>150</v>
      </c>
      <c r="R18" s="87"/>
    </row>
    <row r="19" spans="2:18" ht="11.25" customHeight="1" x14ac:dyDescent="0.2">
      <c r="B19" s="106"/>
      <c r="C19" s="107"/>
      <c r="D19" s="108" t="b">
        <v>0</v>
      </c>
      <c r="E19" s="215">
        <f t="shared" si="0"/>
        <v>0</v>
      </c>
      <c r="G19" s="106" t="s">
        <v>242</v>
      </c>
      <c r="H19" s="107">
        <v>98.43</v>
      </c>
      <c r="I19" s="109" t="b">
        <v>0</v>
      </c>
      <c r="J19" s="215">
        <f t="shared" si="1"/>
        <v>98.43</v>
      </c>
      <c r="L19" s="26" t="str">
        <f>IF(OR('NOVEMBRE - SUIVI ENVELOPPES'!J14="",'NOVEMBRE - SUIVI ENVELOPPES'!J14="(vide)",'NOVEMBRE - SUIVI ENVELOPPES'!J14="Total général",'NOVEMBRE - SUIVI ENVELOPPES'!J14="Grand total"),"",(IF(OR('NOVEMBRE - SUIVI ENVELOPPES'!J14&lt;&gt;"",'NOVEMBRE - SUIVI ENVELOPPES'!J14&lt;&gt;"(vide)",'NOVEMBRE - SUIVI ENVELOPPES'!J14&lt;&gt;"Total général",'NOVEMBRE - SUIVI ENVELOPPES'!J14&lt;&gt;"Grand total"),'NOVEMBRE - SUIVI ENVELOPPES'!J14,"")))</f>
        <v/>
      </c>
      <c r="M19" s="120" t="str">
        <f>IF(L19="","",'NOVEMBRE - SUIVI ENVELOPPES'!K14)</f>
        <v/>
      </c>
      <c r="N19" s="110"/>
      <c r="O19" s="72"/>
      <c r="P19" s="44" t="s">
        <v>231</v>
      </c>
      <c r="Q19" s="45">
        <v>100</v>
      </c>
      <c r="R19" s="87"/>
    </row>
    <row r="20" spans="2:18" ht="11.25" customHeight="1" x14ac:dyDescent="0.2">
      <c r="B20" s="106"/>
      <c r="C20" s="107"/>
      <c r="D20" s="108"/>
      <c r="E20" s="215">
        <f t="shared" si="0"/>
        <v>0</v>
      </c>
      <c r="G20" s="106" t="s">
        <v>243</v>
      </c>
      <c r="H20" s="107">
        <v>50.55</v>
      </c>
      <c r="I20" s="109" t="b">
        <v>0</v>
      </c>
      <c r="J20" s="215">
        <f t="shared" si="1"/>
        <v>50.55</v>
      </c>
      <c r="L20" s="26" t="str">
        <f>IF(OR('NOVEMBRE - SUIVI ENVELOPPES'!J15="",'NOVEMBRE - SUIVI ENVELOPPES'!J15="(vide)",'NOVEMBRE - SUIVI ENVELOPPES'!J15="Total général",'NOVEMBRE - SUIVI ENVELOPPES'!J15="Grand total"),"",(IF(OR('NOVEMBRE - SUIVI ENVELOPPES'!J15&lt;&gt;"",'NOVEMBRE - SUIVI ENVELOPPES'!J15&lt;&gt;"(vide)",'NOVEMBRE - SUIVI ENVELOPPES'!J15&lt;&gt;"Total général",'NOVEMBRE - SUIVI ENVELOPPES'!J15&lt;&gt;"Grand total"),'NOVEMBRE - SUIVI ENVELOPPES'!J15,"")))</f>
        <v/>
      </c>
      <c r="M20" s="120" t="str">
        <f>IF(L20="","",'NOVEMBRE - SUIVI ENVELOPPES'!K15)</f>
        <v/>
      </c>
      <c r="N20" s="110"/>
      <c r="O20" s="72"/>
      <c r="P20" s="44" t="s">
        <v>232</v>
      </c>
      <c r="Q20" s="45">
        <v>200</v>
      </c>
      <c r="R20" s="87"/>
    </row>
    <row r="21" spans="2:18" ht="11.25" customHeight="1" x14ac:dyDescent="0.2">
      <c r="B21" s="106"/>
      <c r="C21" s="107"/>
      <c r="D21" s="108"/>
      <c r="E21" s="215">
        <f t="shared" si="0"/>
        <v>0</v>
      </c>
      <c r="G21" s="106" t="s">
        <v>244</v>
      </c>
      <c r="H21" s="107">
        <v>13.8</v>
      </c>
      <c r="I21" s="109" t="b">
        <v>0</v>
      </c>
      <c r="J21" s="215">
        <f t="shared" si="1"/>
        <v>13.8</v>
      </c>
      <c r="L21" s="26" t="str">
        <f>IF(OR('NOVEMBRE - SUIVI ENVELOPPES'!J16="",'NOVEMBRE - SUIVI ENVELOPPES'!J16="(vide)",'NOVEMBRE - SUIVI ENVELOPPES'!J16="Total général",'NOVEMBRE - SUIVI ENVELOPPES'!J16="Grand total"),"",(IF(OR('NOVEMBRE - SUIVI ENVELOPPES'!J16&lt;&gt;"",'NOVEMBRE - SUIVI ENVELOPPES'!J16&lt;&gt;"(vide)",'NOVEMBRE - SUIVI ENVELOPPES'!J16&lt;&gt;"Total général",'NOVEMBRE - SUIVI ENVELOPPES'!J16&lt;&gt;"Grand total"),'NOVEMBRE - SUIVI ENVELOPPES'!J16,"")))</f>
        <v/>
      </c>
      <c r="M21" s="120" t="str">
        <f>IF(L21="","",'NOVEMBRE - SUIVI ENVELOPPES'!K16)</f>
        <v/>
      </c>
      <c r="N21" s="110"/>
      <c r="O21" s="72"/>
      <c r="P21" s="44" t="s">
        <v>233</v>
      </c>
      <c r="Q21" s="45">
        <v>150</v>
      </c>
      <c r="R21" s="87"/>
    </row>
    <row r="22" spans="2:18" ht="11.25" customHeight="1" x14ac:dyDescent="0.2">
      <c r="B22" s="106"/>
      <c r="C22" s="107"/>
      <c r="D22" s="108"/>
      <c r="E22" s="215">
        <f t="shared" si="0"/>
        <v>0</v>
      </c>
      <c r="G22" s="106" t="s">
        <v>245</v>
      </c>
      <c r="H22" s="107">
        <v>240</v>
      </c>
      <c r="I22" s="109" t="b">
        <v>0</v>
      </c>
      <c r="J22" s="215">
        <f t="shared" si="1"/>
        <v>240</v>
      </c>
      <c r="L22" s="26" t="str">
        <f>IF(OR('NOVEMBRE - SUIVI ENVELOPPES'!J17="",'NOVEMBRE - SUIVI ENVELOPPES'!J17="(vide)",'NOVEMBRE - SUIVI ENVELOPPES'!J17="Total général",'NOVEMBRE - SUIVI ENVELOPPES'!J17="Grand total"),"",(IF(OR('NOVEMBRE - SUIVI ENVELOPPES'!J17&lt;&gt;"",'NOVEMBRE - SUIVI ENVELOPPES'!J17&lt;&gt;"(vide)",'NOVEMBRE - SUIVI ENVELOPPES'!J17&lt;&gt;"Total général",'NOVEMBRE - SUIVI ENVELOPPES'!J17&lt;&gt;"Grand total"),'NOVEMBRE - SUIVI ENVELOPPES'!J17,"")))</f>
        <v/>
      </c>
      <c r="M22" s="120" t="str">
        <f>IF(L22="","",'NOVEMBRE - SUIVI ENVELOPPES'!K17)</f>
        <v/>
      </c>
      <c r="N22" s="110"/>
      <c r="O22" s="72"/>
      <c r="P22" s="44" t="s">
        <v>234</v>
      </c>
      <c r="Q22" s="45">
        <v>150</v>
      </c>
      <c r="R22" s="87"/>
    </row>
    <row r="23" spans="2:18" ht="11.25" customHeight="1" x14ac:dyDescent="0.2">
      <c r="B23" s="106"/>
      <c r="C23" s="107"/>
      <c r="D23" s="108"/>
      <c r="E23" s="215">
        <f t="shared" si="0"/>
        <v>0</v>
      </c>
      <c r="G23" s="106" t="s">
        <v>246</v>
      </c>
      <c r="H23" s="107">
        <v>3.99</v>
      </c>
      <c r="I23" s="109" t="b">
        <v>0</v>
      </c>
      <c r="J23" s="215">
        <f t="shared" si="1"/>
        <v>3.99</v>
      </c>
      <c r="L23" s="26" t="str">
        <f>IF(OR('NOVEMBRE - SUIVI ENVELOPPES'!J18="",'NOVEMBRE - SUIVI ENVELOPPES'!J18="(vide)",'NOVEMBRE - SUIVI ENVELOPPES'!J18="Total général",'NOVEMBRE - SUIVI ENVELOPPES'!J18="Grand total"),"",(IF(OR('NOVEMBRE - SUIVI ENVELOPPES'!J18&lt;&gt;"",'NOVEMBRE - SUIVI ENVELOPPES'!J18&lt;&gt;"(vide)",'NOVEMBRE - SUIVI ENVELOPPES'!J18&lt;&gt;"Total général",'NOVEMBRE - SUIVI ENVELOPPES'!J18&lt;&gt;"Grand total"),'NOVEMBRE - SUIVI ENVELOPPES'!J18,"")))</f>
        <v/>
      </c>
      <c r="M23" s="120" t="str">
        <f>IF(L23="","",'NOVEMBRE - SUIVI ENVELOPPES'!K18)</f>
        <v/>
      </c>
      <c r="N23" s="110"/>
      <c r="O23" s="72"/>
      <c r="P23" s="44" t="s">
        <v>235</v>
      </c>
      <c r="Q23" s="45">
        <v>0</v>
      </c>
      <c r="R23" s="87"/>
    </row>
    <row r="24" spans="2:18" ht="11.25" customHeight="1" x14ac:dyDescent="0.2">
      <c r="B24" s="106"/>
      <c r="C24" s="107"/>
      <c r="D24" s="108"/>
      <c r="E24" s="215">
        <f t="shared" si="0"/>
        <v>0</v>
      </c>
      <c r="G24" s="106" t="s">
        <v>247</v>
      </c>
      <c r="H24" s="107">
        <v>20.99</v>
      </c>
      <c r="I24" s="109" t="b">
        <v>0</v>
      </c>
      <c r="J24" s="215">
        <f t="shared" si="1"/>
        <v>20.99</v>
      </c>
      <c r="L24" s="26" t="str">
        <f>IF(OR('NOVEMBRE - SUIVI ENVELOPPES'!J19="",'NOVEMBRE - SUIVI ENVELOPPES'!J19="(vide)",'NOVEMBRE - SUIVI ENVELOPPES'!J19="Total général",'NOVEMBRE - SUIVI ENVELOPPES'!J19="Grand total"),"",(IF(OR('NOVEMBRE - SUIVI ENVELOPPES'!J19&lt;&gt;"",'NOVEMBRE - SUIVI ENVELOPPES'!J19&lt;&gt;"(vide)",'NOVEMBRE - SUIVI ENVELOPPES'!J19&lt;&gt;"Total général",'NOVEMBRE - SUIVI ENVELOPPES'!J19&lt;&gt;"Grand total"),'NOVEMBRE - SUIVI ENVELOPPES'!J19,"")))</f>
        <v/>
      </c>
      <c r="M24" s="120" t="str">
        <f>IF(L24="","",'NOVEMBRE - SUIVI ENVELOPPES'!K19)</f>
        <v/>
      </c>
      <c r="N24" s="110"/>
      <c r="O24" s="72"/>
      <c r="P24" s="46" t="s">
        <v>219</v>
      </c>
      <c r="Q24" s="47">
        <v>0</v>
      </c>
      <c r="R24" s="87"/>
    </row>
    <row r="25" spans="2:18" ht="11.25" customHeight="1" x14ac:dyDescent="0.2">
      <c r="B25" s="106"/>
      <c r="C25" s="107"/>
      <c r="D25" s="108"/>
      <c r="E25" s="215">
        <f t="shared" si="0"/>
        <v>0</v>
      </c>
      <c r="G25" s="106" t="s">
        <v>248</v>
      </c>
      <c r="H25" s="107">
        <v>18.84</v>
      </c>
      <c r="I25" s="109" t="b">
        <v>0</v>
      </c>
      <c r="J25" s="215">
        <f t="shared" si="1"/>
        <v>18.84</v>
      </c>
      <c r="L25" s="26" t="str">
        <f>IF(OR('NOVEMBRE - SUIVI ENVELOPPES'!J20="",'NOVEMBRE - SUIVI ENVELOPPES'!J20="(vide)",'NOVEMBRE - SUIVI ENVELOPPES'!J20="Total général",'NOVEMBRE - SUIVI ENVELOPPES'!J20="Grand total"),"",(IF(OR('NOVEMBRE - SUIVI ENVELOPPES'!J20&lt;&gt;"",'NOVEMBRE - SUIVI ENVELOPPES'!J20&lt;&gt;"(vide)",'NOVEMBRE - SUIVI ENVELOPPES'!J20&lt;&gt;"Total général",'NOVEMBRE - SUIVI ENVELOPPES'!J20&lt;&gt;"Grand total"),'NOVEMBRE - SUIVI ENVELOPPES'!J20,"")))</f>
        <v/>
      </c>
      <c r="M25" s="120" t="str">
        <f>IF(L25="","",'NOVEMBRE - SUIVI ENVELOPPES'!K20)</f>
        <v/>
      </c>
      <c r="N25" s="110"/>
      <c r="O25" s="72"/>
      <c r="P25" s="76"/>
      <c r="Q25" s="76"/>
      <c r="R25" s="73"/>
    </row>
    <row r="26" spans="2:18" ht="11.25" customHeight="1" x14ac:dyDescent="0.2">
      <c r="B26" s="106"/>
      <c r="C26" s="107"/>
      <c r="D26" s="108" t="b">
        <v>0</v>
      </c>
      <c r="E26" s="215">
        <f t="shared" si="0"/>
        <v>0</v>
      </c>
      <c r="G26" s="106" t="s">
        <v>249</v>
      </c>
      <c r="H26" s="107">
        <v>60</v>
      </c>
      <c r="I26" s="109" t="b">
        <v>0</v>
      </c>
      <c r="J26" s="215">
        <f t="shared" si="1"/>
        <v>60</v>
      </c>
      <c r="L26" s="26" t="str">
        <f>IF(OR('NOVEMBRE - SUIVI ENVELOPPES'!J21="",'NOVEMBRE - SUIVI ENVELOPPES'!J21="(vide)",'NOVEMBRE - SUIVI ENVELOPPES'!J21="Total général",'NOVEMBRE - SUIVI ENVELOPPES'!J21="Grand total"),"",(IF(OR('NOVEMBRE - SUIVI ENVELOPPES'!J21&lt;&gt;"",'NOVEMBRE - SUIVI ENVELOPPES'!J21&lt;&gt;"(vide)",'NOVEMBRE - SUIVI ENVELOPPES'!J21&lt;&gt;"Total général",'NOVEMBRE - SUIVI ENVELOPPES'!J21&lt;&gt;"Grand total"),'NOVEMBRE - SUIVI ENVELOPPES'!J21,"")))</f>
        <v/>
      </c>
      <c r="M26" s="120" t="str">
        <f>IF(L26="","",'NOVEMBRE - SUIVI ENVELOPPES'!K21)</f>
        <v/>
      </c>
      <c r="N26" s="110"/>
      <c r="O26" s="72"/>
      <c r="P26" s="240" t="s">
        <v>48</v>
      </c>
      <c r="Q26" s="241"/>
      <c r="R26" s="73"/>
    </row>
    <row r="27" spans="2:18" ht="11.25" customHeight="1" x14ac:dyDescent="0.2">
      <c r="B27" s="106"/>
      <c r="C27" s="107"/>
      <c r="D27" s="108" t="b">
        <v>0</v>
      </c>
      <c r="E27" s="215">
        <f t="shared" si="0"/>
        <v>0</v>
      </c>
      <c r="G27" s="106" t="s">
        <v>250</v>
      </c>
      <c r="H27" s="107">
        <v>0</v>
      </c>
      <c r="I27" s="109" t="b">
        <v>0</v>
      </c>
      <c r="J27" s="215">
        <f t="shared" si="1"/>
        <v>0</v>
      </c>
      <c r="L27" s="26" t="str">
        <f>IF(OR('NOVEMBRE - SUIVI ENVELOPPES'!J22="",'NOVEMBRE - SUIVI ENVELOPPES'!J22="(vide)",'NOVEMBRE - SUIVI ENVELOPPES'!J22="Total général",'NOVEMBRE - SUIVI ENVELOPPES'!J22="Grand total"),"",(IF(OR('NOVEMBRE - SUIVI ENVELOPPES'!J22&lt;&gt;"",'NOVEMBRE - SUIVI ENVELOPPES'!J22&lt;&gt;"(vide)",'NOVEMBRE - SUIVI ENVELOPPES'!J22&lt;&gt;"Total général",'NOVEMBRE - SUIVI ENVELOPPES'!J22&lt;&gt;"Grand total"),'NOVEMBRE - SUIVI ENVELOPPES'!J22,"")))</f>
        <v/>
      </c>
      <c r="M27" s="120" t="str">
        <f>IF(L27="","",'NOVEMBRE - SUIVI ENVELOPPES'!K22)</f>
        <v/>
      </c>
      <c r="N27" s="110"/>
      <c r="O27" s="72"/>
      <c r="P27" s="85"/>
      <c r="Q27" s="86"/>
      <c r="R27" s="73"/>
    </row>
    <row r="28" spans="2:18" ht="11.25" customHeight="1" x14ac:dyDescent="0.2">
      <c r="B28" s="106"/>
      <c r="C28" s="107"/>
      <c r="D28" s="108" t="b">
        <v>0</v>
      </c>
      <c r="E28" s="215">
        <f t="shared" si="0"/>
        <v>0</v>
      </c>
      <c r="G28" s="106" t="s">
        <v>251</v>
      </c>
      <c r="H28" s="107">
        <v>0</v>
      </c>
      <c r="I28" s="109" t="b">
        <v>0</v>
      </c>
      <c r="J28" s="215">
        <f t="shared" si="1"/>
        <v>0</v>
      </c>
      <c r="L28" s="26" t="str">
        <f>IF(OR('NOVEMBRE - SUIVI ENVELOPPES'!J23="",'NOVEMBRE - SUIVI ENVELOPPES'!J23="(vide)",'NOVEMBRE - SUIVI ENVELOPPES'!J23="Total général",'NOVEMBRE - SUIVI ENVELOPPES'!J23="Grand total"),"",(IF(OR('NOVEMBRE - SUIVI ENVELOPPES'!J23&lt;&gt;"",'NOVEMBRE - SUIVI ENVELOPPES'!J23&lt;&gt;"(vide)",'NOVEMBRE - SUIVI ENVELOPPES'!J23&lt;&gt;"Total général",'NOVEMBRE - SUIVI ENVELOPPES'!J23&lt;&gt;"Grand total"),'NOVEMBRE - SUIVI ENVELOPPES'!J23,"")))</f>
        <v/>
      </c>
      <c r="M28" s="120" t="str">
        <f>IF(L28="","",'NOVEMBRE - SUIVI ENVELOPPES'!K23)</f>
        <v/>
      </c>
      <c r="N28" s="110"/>
      <c r="O28" s="72"/>
      <c r="P28" s="88" t="s">
        <v>20</v>
      </c>
      <c r="Q28" s="129">
        <f>H9</f>
        <v>3047.7300000000009</v>
      </c>
      <c r="R28" s="73"/>
    </row>
    <row r="29" spans="2:18" ht="11.25" customHeight="1" x14ac:dyDescent="0.2">
      <c r="B29" s="106"/>
      <c r="C29" s="107"/>
      <c r="D29" s="108" t="b">
        <v>0</v>
      </c>
      <c r="E29" s="215">
        <f t="shared" si="0"/>
        <v>0</v>
      </c>
      <c r="G29" s="106" t="s">
        <v>252</v>
      </c>
      <c r="H29" s="107">
        <v>319.83</v>
      </c>
      <c r="I29" s="109" t="b">
        <v>0</v>
      </c>
      <c r="J29" s="215">
        <f t="shared" si="1"/>
        <v>319.83</v>
      </c>
      <c r="L29" s="26" t="str">
        <f>IF(OR('NOVEMBRE - SUIVI ENVELOPPES'!J24="",'NOVEMBRE - SUIVI ENVELOPPES'!J24="(vide)",'NOVEMBRE - SUIVI ENVELOPPES'!J24="Total général",'NOVEMBRE - SUIVI ENVELOPPES'!J24="Grand total"),"",(IF(OR('NOVEMBRE - SUIVI ENVELOPPES'!J24&lt;&gt;"",'NOVEMBRE - SUIVI ENVELOPPES'!J24&lt;&gt;"(vide)",'NOVEMBRE - SUIVI ENVELOPPES'!J24&lt;&gt;"Total général",'NOVEMBRE - SUIVI ENVELOPPES'!J24&lt;&gt;"Grand total"),'NOVEMBRE - SUIVI ENVELOPPES'!J24,"")))</f>
        <v/>
      </c>
      <c r="M29" s="120" t="str">
        <f>IF(L29="","",'NOVEMBRE - SUIVI ENVELOPPES'!K24)</f>
        <v/>
      </c>
      <c r="N29" s="110"/>
      <c r="O29" s="72"/>
      <c r="P29" s="85" t="s">
        <v>45</v>
      </c>
      <c r="Q29" s="128">
        <f>Q28-((IF(Q32&gt;0,+Q32,0))+(IF(Q33&gt;0,Q33,0))+(IF(Q34&gt;0,Q34,0))+(IF(Q35&gt;0,Q35,0))+(IF(Q36&gt;0,Q36,0))+(IF(Q37&gt;0,Q37,0))+(IF(Q38&gt;0,Q38,0))+(IF(Q39&gt;0,Q39,0))+(IF(Q40&gt;0,Q40,0))+(IF(Q41&gt;0,Q41,0))+(IF(Q42&gt;0,Q42,0))+(IF(Q43&gt;0,Q43,0))+(IF(Q44&gt;0,Q44,0))+(IF(Q45&gt;0,Q45,0)))</f>
        <v>427.73000000000093</v>
      </c>
      <c r="R29" s="73"/>
    </row>
    <row r="30" spans="2:18" ht="11.25" customHeight="1" x14ac:dyDescent="0.2">
      <c r="B30" s="106"/>
      <c r="C30" s="107"/>
      <c r="D30" s="108" t="b">
        <v>0</v>
      </c>
      <c r="E30" s="215">
        <f t="shared" si="0"/>
        <v>0</v>
      </c>
      <c r="G30" s="106" t="s">
        <v>253</v>
      </c>
      <c r="H30" s="107">
        <v>492.12</v>
      </c>
      <c r="I30" s="109" t="b">
        <v>0</v>
      </c>
      <c r="J30" s="215">
        <f t="shared" si="1"/>
        <v>492.12</v>
      </c>
      <c r="L30" s="26" t="str">
        <f>IF(OR('NOVEMBRE - SUIVI ENVELOPPES'!J25="",'NOVEMBRE - SUIVI ENVELOPPES'!J25="(vide)",'NOVEMBRE - SUIVI ENVELOPPES'!J25="Total général",'NOVEMBRE - SUIVI ENVELOPPES'!J25="Grand total"),"",(IF(OR('NOVEMBRE - SUIVI ENVELOPPES'!J25&lt;&gt;"",'NOVEMBRE - SUIVI ENVELOPPES'!J25&lt;&gt;"(vide)",'NOVEMBRE - SUIVI ENVELOPPES'!J25&lt;&gt;"Total général",'NOVEMBRE - SUIVI ENVELOPPES'!J25&lt;&gt;"Grand total"),'NOVEMBRE - SUIVI ENVELOPPES'!J25,"")))</f>
        <v/>
      </c>
      <c r="M30" s="120" t="str">
        <f>IF(L30="","",'NOVEMBRE - SUIVI ENVELOPPES'!K25)</f>
        <v/>
      </c>
      <c r="N30" s="110"/>
      <c r="O30" s="72"/>
      <c r="P30" s="85"/>
      <c r="Q30" s="86"/>
      <c r="R30" s="73"/>
    </row>
    <row r="31" spans="2:18" ht="11.25" customHeight="1" x14ac:dyDescent="0.2">
      <c r="B31" s="106"/>
      <c r="C31" s="107"/>
      <c r="D31" s="108"/>
      <c r="E31" s="215">
        <f t="shared" si="0"/>
        <v>0</v>
      </c>
      <c r="G31" s="106" t="s">
        <v>254</v>
      </c>
      <c r="H31" s="107">
        <v>48.92</v>
      </c>
      <c r="I31" s="111" t="b">
        <v>0</v>
      </c>
      <c r="J31" s="215">
        <f t="shared" si="1"/>
        <v>48.92</v>
      </c>
      <c r="L31" s="26" t="str">
        <f>IF(OR('NOVEMBRE - SUIVI ENVELOPPES'!J26="",'NOVEMBRE - SUIVI ENVELOPPES'!J26="(vide)",'NOVEMBRE - SUIVI ENVELOPPES'!J26="Total général",'NOVEMBRE - SUIVI ENVELOPPES'!J26="Grand total"),"",(IF(OR('NOVEMBRE - SUIVI ENVELOPPES'!J26&lt;&gt;"",'NOVEMBRE - SUIVI ENVELOPPES'!J26&lt;&gt;"(vide)",'NOVEMBRE - SUIVI ENVELOPPES'!J26&lt;&gt;"Total général",'NOVEMBRE - SUIVI ENVELOPPES'!J26&lt;&gt;"Grand total"),'NOVEMBRE - SUIVI ENVELOPPES'!J26,"")))</f>
        <v/>
      </c>
      <c r="M31" s="120" t="str">
        <f>IF(L31="","",'NOVEMBRE - SUIVI ENVELOPPES'!K26)</f>
        <v/>
      </c>
      <c r="N31" s="110"/>
      <c r="O31" s="72"/>
      <c r="P31" s="130" t="str">
        <f>'NOVEMBRE - SUIVI ENVELOPPES'!T11</f>
        <v>Enveloppe</v>
      </c>
      <c r="Q31" s="131" t="str">
        <f>'NOVEMBRE - SUIVI ENVELOPPES'!U11</f>
        <v>Montant restant</v>
      </c>
      <c r="R31" s="73"/>
    </row>
    <row r="32" spans="2:18" ht="11.25" customHeight="1" x14ac:dyDescent="0.2">
      <c r="B32" s="106"/>
      <c r="C32" s="107"/>
      <c r="D32" s="108" t="b">
        <v>0</v>
      </c>
      <c r="E32" s="215">
        <f t="shared" si="0"/>
        <v>0</v>
      </c>
      <c r="G32" s="106" t="s">
        <v>255</v>
      </c>
      <c r="H32" s="107">
        <v>66.16</v>
      </c>
      <c r="I32" s="111"/>
      <c r="J32" s="215">
        <f t="shared" si="1"/>
        <v>66.16</v>
      </c>
      <c r="L32" s="26" t="str">
        <f>IF(OR('NOVEMBRE - SUIVI ENVELOPPES'!J27="",'NOVEMBRE - SUIVI ENVELOPPES'!J27="(vide)",'NOVEMBRE - SUIVI ENVELOPPES'!J27="Total général",'NOVEMBRE - SUIVI ENVELOPPES'!J27="Grand total"),"",(IF(OR('NOVEMBRE - SUIVI ENVELOPPES'!J27&lt;&gt;"",'NOVEMBRE - SUIVI ENVELOPPES'!J27&lt;&gt;"(vide)",'NOVEMBRE - SUIVI ENVELOPPES'!J27&lt;&gt;"Total général",'NOVEMBRE - SUIVI ENVELOPPES'!J27&lt;&gt;"Grand total"),'NOVEMBRE - SUIVI ENVELOPPES'!J27,"")))</f>
        <v/>
      </c>
      <c r="M32" s="120" t="str">
        <f>IF(L32="","",'NOVEMBRE - SUIVI ENVELOPPES'!K27)</f>
        <v/>
      </c>
      <c r="N32" s="110"/>
      <c r="O32" s="72"/>
      <c r="P32" s="50" t="str">
        <f>'NOVEMBRE - SUIVI ENVELOPPES'!T12</f>
        <v>Alimentation</v>
      </c>
      <c r="Q32" s="51">
        <f>'NOVEMBRE - SUIVI ENVELOPPES'!U12</f>
        <v>800</v>
      </c>
      <c r="R32" s="73"/>
    </row>
    <row r="33" spans="2:18" ht="11.25" customHeight="1" x14ac:dyDescent="0.2">
      <c r="B33" s="106"/>
      <c r="C33" s="107"/>
      <c r="D33" s="108"/>
      <c r="E33" s="215">
        <f t="shared" si="0"/>
        <v>0</v>
      </c>
      <c r="G33" s="106" t="s">
        <v>256</v>
      </c>
      <c r="H33" s="107">
        <v>49.99</v>
      </c>
      <c r="I33" s="111"/>
      <c r="J33" s="215">
        <f t="shared" si="1"/>
        <v>49.99</v>
      </c>
      <c r="L33" s="26" t="str">
        <f>IF(OR('NOVEMBRE - SUIVI ENVELOPPES'!J28="",'NOVEMBRE - SUIVI ENVELOPPES'!J28="(vide)",'NOVEMBRE - SUIVI ENVELOPPES'!J28="Total général",'NOVEMBRE - SUIVI ENVELOPPES'!J28="Grand total"),"",(IF(OR('NOVEMBRE - SUIVI ENVELOPPES'!J28&lt;&gt;"",'NOVEMBRE - SUIVI ENVELOPPES'!J28&lt;&gt;"(vide)",'NOVEMBRE - SUIVI ENVELOPPES'!J28&lt;&gt;"Total général",'NOVEMBRE - SUIVI ENVELOPPES'!J28&lt;&gt;"Grand total"),'NOVEMBRE - SUIVI ENVELOPPES'!J28,"")))</f>
        <v/>
      </c>
      <c r="M33" s="120" t="str">
        <f>IF(L33="","",'NOVEMBRE - SUIVI ENVELOPPES'!K28)</f>
        <v/>
      </c>
      <c r="N33" s="110"/>
      <c r="O33" s="72"/>
      <c r="P33" s="52" t="str">
        <f>'NOVEMBRE - SUIVI ENVELOPPES'!T13</f>
        <v>Garderie</v>
      </c>
      <c r="Q33" s="53">
        <f>'NOVEMBRE - SUIVI ENVELOPPES'!U13</f>
        <v>60</v>
      </c>
      <c r="R33" s="73"/>
    </row>
    <row r="34" spans="2:18" ht="11.25" customHeight="1" x14ac:dyDescent="0.2">
      <c r="B34" s="106"/>
      <c r="C34" s="107"/>
      <c r="D34" s="108"/>
      <c r="E34" s="215">
        <f t="shared" si="0"/>
        <v>0</v>
      </c>
      <c r="G34" s="106" t="s">
        <v>257</v>
      </c>
      <c r="H34" s="107">
        <v>44.63</v>
      </c>
      <c r="I34" s="111"/>
      <c r="J34" s="215">
        <f t="shared" si="1"/>
        <v>44.63</v>
      </c>
      <c r="L34" s="26" t="str">
        <f>IF(OR('NOVEMBRE - SUIVI ENVELOPPES'!J29="",'NOVEMBRE - SUIVI ENVELOPPES'!J29="(vide)",'NOVEMBRE - SUIVI ENVELOPPES'!J29="Total général",'NOVEMBRE - SUIVI ENVELOPPES'!J29="Grand total"),"",(IF(OR('NOVEMBRE - SUIVI ENVELOPPES'!J29&lt;&gt;"",'NOVEMBRE - SUIVI ENVELOPPES'!J29&lt;&gt;"(vide)",'NOVEMBRE - SUIVI ENVELOPPES'!J29&lt;&gt;"Total général",'NOVEMBRE - SUIVI ENVELOPPES'!J29&lt;&gt;"Grand total"),'NOVEMBRE - SUIVI ENVELOPPES'!J29,"")))</f>
        <v/>
      </c>
      <c r="M34" s="120" t="str">
        <f>IF(L34="","",'NOVEMBRE - SUIVI ENVELOPPES'!K29)</f>
        <v/>
      </c>
      <c r="N34" s="110"/>
      <c r="O34" s="72"/>
      <c r="P34" s="52" t="str">
        <f>'NOVEMBRE - SUIVI ENVELOPPES'!T14</f>
        <v>Cantine</v>
      </c>
      <c r="Q34" s="53">
        <f>'NOVEMBRE - SUIVI ENVELOPPES'!U14</f>
        <v>180</v>
      </c>
      <c r="R34" s="73"/>
    </row>
    <row r="35" spans="2:18" ht="11.25" customHeight="1" x14ac:dyDescent="0.2">
      <c r="B35" s="106"/>
      <c r="C35" s="107"/>
      <c r="D35" s="108"/>
      <c r="E35" s="215">
        <f t="shared" si="0"/>
        <v>0</v>
      </c>
      <c r="G35" s="106" t="s">
        <v>258</v>
      </c>
      <c r="H35" s="107">
        <v>27.28</v>
      </c>
      <c r="I35" s="111" t="b">
        <v>0</v>
      </c>
      <c r="J35" s="215">
        <f t="shared" si="1"/>
        <v>27.28</v>
      </c>
      <c r="L35" s="26" t="str">
        <f>IF(OR('NOVEMBRE - SUIVI ENVELOPPES'!J30="",'NOVEMBRE - SUIVI ENVELOPPES'!J30="(vide)",'NOVEMBRE - SUIVI ENVELOPPES'!J30="Total général",'NOVEMBRE - SUIVI ENVELOPPES'!J30="Grand total"),"",(IF(OR('NOVEMBRE - SUIVI ENVELOPPES'!J30&lt;&gt;"",'NOVEMBRE - SUIVI ENVELOPPES'!J30&lt;&gt;"(vide)",'NOVEMBRE - SUIVI ENVELOPPES'!J30&lt;&gt;"Total général",'NOVEMBRE - SUIVI ENVELOPPES'!J30&lt;&gt;"Grand total"),'NOVEMBRE - SUIVI ENVELOPPES'!J30,"")))</f>
        <v/>
      </c>
      <c r="M35" s="120" t="str">
        <f>IF(L35="","",'NOVEMBRE - SUIVI ENVELOPPES'!K30)</f>
        <v/>
      </c>
      <c r="N35" s="110"/>
      <c r="O35" s="72"/>
      <c r="P35" s="52" t="str">
        <f>'NOVEMBRE - SUIVI ENVELOPPES'!T15</f>
        <v>Centre aéré</v>
      </c>
      <c r="Q35" s="53">
        <f>'NOVEMBRE - SUIVI ENVELOPPES'!U15</f>
        <v>230</v>
      </c>
      <c r="R35" s="73"/>
    </row>
    <row r="36" spans="2:18" ht="11.25" customHeight="1" x14ac:dyDescent="0.2">
      <c r="B36" s="106"/>
      <c r="C36" s="107"/>
      <c r="D36" s="36"/>
      <c r="E36" s="215">
        <f t="shared" si="0"/>
        <v>0</v>
      </c>
      <c r="G36" s="106" t="s">
        <v>307</v>
      </c>
      <c r="H36" s="107">
        <v>41.85</v>
      </c>
      <c r="I36" s="111" t="b">
        <v>0</v>
      </c>
      <c r="J36" s="215">
        <f t="shared" si="1"/>
        <v>41.85</v>
      </c>
      <c r="L36" s="26" t="str">
        <f>IF(OR('NOVEMBRE - SUIVI ENVELOPPES'!J31="",'NOVEMBRE - SUIVI ENVELOPPES'!J31="(vide)",'NOVEMBRE - SUIVI ENVELOPPES'!J31="Total général",'NOVEMBRE - SUIVI ENVELOPPES'!J31="Grand total"),"",(IF(OR('NOVEMBRE - SUIVI ENVELOPPES'!J31&lt;&gt;"",'NOVEMBRE - SUIVI ENVELOPPES'!J31&lt;&gt;"(vide)",'NOVEMBRE - SUIVI ENVELOPPES'!J31&lt;&gt;"Total général",'NOVEMBRE - SUIVI ENVELOPPES'!J31&lt;&gt;"Grand total"),'NOVEMBRE - SUIVI ENVELOPPES'!J31,"")))</f>
        <v/>
      </c>
      <c r="M36" s="120" t="str">
        <f>IF(L36="","",'NOVEMBRE - SUIVI ENVELOPPES'!K31)</f>
        <v/>
      </c>
      <c r="N36" s="110"/>
      <c r="O36" s="72"/>
      <c r="P36" s="52" t="str">
        <f>'NOVEMBRE - SUIVI ENVELOPPES'!T16</f>
        <v>Voiture</v>
      </c>
      <c r="Q36" s="53">
        <f>'NOVEMBRE - SUIVI ENVELOPPES'!U16</f>
        <v>100</v>
      </c>
      <c r="R36" s="73"/>
    </row>
    <row r="37" spans="2:18" ht="11.25" customHeight="1" x14ac:dyDescent="0.2">
      <c r="B37" s="106"/>
      <c r="C37" s="107"/>
      <c r="D37" s="36"/>
      <c r="E37" s="215">
        <f t="shared" si="0"/>
        <v>0</v>
      </c>
      <c r="G37" s="106"/>
      <c r="H37" s="107"/>
      <c r="I37" s="111"/>
      <c r="J37" s="215">
        <f t="shared" si="1"/>
        <v>0</v>
      </c>
      <c r="L37" s="26" t="str">
        <f>IF(OR('NOVEMBRE - SUIVI ENVELOPPES'!J32="",'NOVEMBRE - SUIVI ENVELOPPES'!J32="(vide)",'NOVEMBRE - SUIVI ENVELOPPES'!J32="Total général",'NOVEMBRE - SUIVI ENVELOPPES'!J32="Grand total"),"",(IF(OR('NOVEMBRE - SUIVI ENVELOPPES'!J32&lt;&gt;"",'NOVEMBRE - SUIVI ENVELOPPES'!J32&lt;&gt;"(vide)",'NOVEMBRE - SUIVI ENVELOPPES'!J32&lt;&gt;"Total général",'NOVEMBRE - SUIVI ENVELOPPES'!J32&lt;&gt;"Grand total"),'NOVEMBRE - SUIVI ENVELOPPES'!J32,"")))</f>
        <v/>
      </c>
      <c r="M37" s="120" t="str">
        <f>IF(L37="","",'NOVEMBRE - SUIVI ENVELOPPES'!K32)</f>
        <v/>
      </c>
      <c r="N37" s="110"/>
      <c r="O37" s="72"/>
      <c r="P37" s="52" t="str">
        <f>'NOVEMBRE - SUIVI ENVELOPPES'!T17</f>
        <v>Retrait</v>
      </c>
      <c r="Q37" s="53">
        <f>'NOVEMBRE - SUIVI ENVELOPPES'!U17</f>
        <v>300</v>
      </c>
      <c r="R37" s="73"/>
    </row>
    <row r="38" spans="2:18" ht="11.25" customHeight="1" x14ac:dyDescent="0.2">
      <c r="B38" s="106"/>
      <c r="C38" s="107"/>
      <c r="D38" s="36"/>
      <c r="E38" s="215">
        <f t="shared" si="0"/>
        <v>0</v>
      </c>
      <c r="G38" s="106"/>
      <c r="H38" s="107"/>
      <c r="I38" s="111"/>
      <c r="J38" s="215">
        <f t="shared" si="1"/>
        <v>0</v>
      </c>
      <c r="L38" s="26" t="str">
        <f>IF(OR('NOVEMBRE - SUIVI ENVELOPPES'!J33="",'NOVEMBRE - SUIVI ENVELOPPES'!J33="(vide)",'NOVEMBRE - SUIVI ENVELOPPES'!J33="Total général",'NOVEMBRE - SUIVI ENVELOPPES'!J33="Grand total"),"",(IF(OR('NOVEMBRE - SUIVI ENVELOPPES'!J33&lt;&gt;"",'NOVEMBRE - SUIVI ENVELOPPES'!J33&lt;&gt;"(vide)",'NOVEMBRE - SUIVI ENVELOPPES'!J33&lt;&gt;"Total général",'NOVEMBRE - SUIVI ENVELOPPES'!J33&lt;&gt;"Grand total"),'NOVEMBRE - SUIVI ENVELOPPES'!J33,"")))</f>
        <v/>
      </c>
      <c r="M38" s="120" t="str">
        <f>IF(L38="","",'NOVEMBRE - SUIVI ENVELOPPES'!K33)</f>
        <v/>
      </c>
      <c r="N38" s="110"/>
      <c r="O38" s="72"/>
      <c r="P38" s="52" t="str">
        <f>'NOVEMBRE - SUIVI ENVELOPPES'!T18</f>
        <v>Santé</v>
      </c>
      <c r="Q38" s="53">
        <f>'NOVEMBRE - SUIVI ENVELOPPES'!U18</f>
        <v>200</v>
      </c>
      <c r="R38" s="73"/>
    </row>
    <row r="39" spans="2:18" ht="11.25" customHeight="1" x14ac:dyDescent="0.2">
      <c r="B39" s="106"/>
      <c r="C39" s="107"/>
      <c r="D39" s="36"/>
      <c r="E39" s="215">
        <f t="shared" si="0"/>
        <v>0</v>
      </c>
      <c r="G39" s="106"/>
      <c r="H39" s="107"/>
      <c r="I39" s="111"/>
      <c r="J39" s="215">
        <f t="shared" si="1"/>
        <v>0</v>
      </c>
      <c r="L39" s="26" t="str">
        <f>IF(OR('NOVEMBRE - SUIVI ENVELOPPES'!J34="",'NOVEMBRE - SUIVI ENVELOPPES'!J34="(vide)",'NOVEMBRE - SUIVI ENVELOPPES'!J34="Total général",'NOVEMBRE - SUIVI ENVELOPPES'!J34="Grand total"),"",(IF(OR('NOVEMBRE - SUIVI ENVELOPPES'!J34&lt;&gt;"",'NOVEMBRE - SUIVI ENVELOPPES'!J34&lt;&gt;"(vide)",'NOVEMBRE - SUIVI ENVELOPPES'!J34&lt;&gt;"Total général",'NOVEMBRE - SUIVI ENVELOPPES'!J34&lt;&gt;"Grand total"),'NOVEMBRE - SUIVI ENVELOPPES'!J34,"")))</f>
        <v/>
      </c>
      <c r="M39" s="120" t="str">
        <f>IF(L39="","",'NOVEMBRE - SUIVI ENVELOPPES'!K34)</f>
        <v/>
      </c>
      <c r="N39" s="110"/>
      <c r="O39" s="72"/>
      <c r="P39" s="52" t="str">
        <f>'NOVEMBRE - SUIVI ENVELOPPES'!T19</f>
        <v>Beauté</v>
      </c>
      <c r="Q39" s="53">
        <f>'NOVEMBRE - SUIVI ENVELOPPES'!U19</f>
        <v>150</v>
      </c>
      <c r="R39" s="73"/>
    </row>
    <row r="40" spans="2:18" ht="11.25" customHeight="1" x14ac:dyDescent="0.2">
      <c r="B40" s="106"/>
      <c r="C40" s="107"/>
      <c r="D40" s="36"/>
      <c r="E40" s="215">
        <f t="shared" si="0"/>
        <v>0</v>
      </c>
      <c r="G40" s="106"/>
      <c r="H40" s="107"/>
      <c r="I40" s="111"/>
      <c r="J40" s="215">
        <f t="shared" si="1"/>
        <v>0</v>
      </c>
      <c r="L40" s="26" t="str">
        <f>IF(OR('NOVEMBRE - SUIVI ENVELOPPES'!J35="",'NOVEMBRE - SUIVI ENVELOPPES'!J35="(vide)",'NOVEMBRE - SUIVI ENVELOPPES'!J35="Total général",'NOVEMBRE - SUIVI ENVELOPPES'!J35="Grand total"),"",(IF(OR('NOVEMBRE - SUIVI ENVELOPPES'!J35&lt;&gt;"",'NOVEMBRE - SUIVI ENVELOPPES'!J35&lt;&gt;"(vide)",'NOVEMBRE - SUIVI ENVELOPPES'!J35&lt;&gt;"Total général",'NOVEMBRE - SUIVI ENVELOPPES'!J35&lt;&gt;"Grand total"),'NOVEMBRE - SUIVI ENVELOPPES'!J35,"")))</f>
        <v/>
      </c>
      <c r="M40" s="120" t="str">
        <f>IF(L40="","",'NOVEMBRE - SUIVI ENVELOPPES'!K35)</f>
        <v/>
      </c>
      <c r="N40" s="110"/>
      <c r="O40" s="72"/>
      <c r="P40" s="52" t="str">
        <f>'NOVEMBRE - SUIVI ENVELOPPES'!T20</f>
        <v>Fêtes</v>
      </c>
      <c r="Q40" s="53">
        <f>'NOVEMBRE - SUIVI ENVELOPPES'!U20</f>
        <v>100</v>
      </c>
      <c r="R40" s="73"/>
    </row>
    <row r="41" spans="2:18" ht="11.25" customHeight="1" x14ac:dyDescent="0.2">
      <c r="B41" s="106"/>
      <c r="C41" s="107"/>
      <c r="D41" s="36"/>
      <c r="E41" s="215">
        <f t="shared" si="0"/>
        <v>0</v>
      </c>
      <c r="G41" s="106"/>
      <c r="H41" s="107"/>
      <c r="I41" s="111" t="b">
        <v>0</v>
      </c>
      <c r="J41" s="215">
        <f t="shared" si="1"/>
        <v>0</v>
      </c>
      <c r="L41" s="26" t="str">
        <f>IF(OR('NOVEMBRE - SUIVI ENVELOPPES'!J36="",'NOVEMBRE - SUIVI ENVELOPPES'!J36="(vide)",'NOVEMBRE - SUIVI ENVELOPPES'!J36="Total général",'NOVEMBRE - SUIVI ENVELOPPES'!J36="Grand total"),"",(IF(OR('NOVEMBRE - SUIVI ENVELOPPES'!J36&lt;&gt;"",'NOVEMBRE - SUIVI ENVELOPPES'!J36&lt;&gt;"(vide)",'NOVEMBRE - SUIVI ENVELOPPES'!J36&lt;&gt;"Total général",'NOVEMBRE - SUIVI ENVELOPPES'!J36&lt;&gt;"Grand total"),'NOVEMBRE - SUIVI ENVELOPPES'!J36,"")))</f>
        <v/>
      </c>
      <c r="M41" s="120" t="str">
        <f>IF(L41="","",'NOVEMBRE - SUIVI ENVELOPPES'!K36)</f>
        <v/>
      </c>
      <c r="N41" s="110"/>
      <c r="O41" s="72"/>
      <c r="P41" s="52" t="str">
        <f>'NOVEMBRE - SUIVI ENVELOPPES'!T21</f>
        <v xml:space="preserve">Maison </v>
      </c>
      <c r="Q41" s="53">
        <f>'NOVEMBRE - SUIVI ENVELOPPES'!U21</f>
        <v>200</v>
      </c>
      <c r="R41" s="73"/>
    </row>
    <row r="42" spans="2:18" ht="11.25" customHeight="1" x14ac:dyDescent="0.2">
      <c r="B42" s="209" t="s">
        <v>111</v>
      </c>
      <c r="C42" s="126">
        <f>SUM(C13:C41)</f>
        <v>6446.64</v>
      </c>
      <c r="G42" s="209" t="s">
        <v>110</v>
      </c>
      <c r="H42" s="126">
        <f>SUM(H13:H41)</f>
        <v>3398.9099999999994</v>
      </c>
      <c r="I42" s="111"/>
      <c r="J42" s="114"/>
      <c r="L42" s="26" t="str">
        <f>IF(OR('NOVEMBRE - SUIVI ENVELOPPES'!J37="",'NOVEMBRE - SUIVI ENVELOPPES'!J37="(vide)",'NOVEMBRE - SUIVI ENVELOPPES'!J37="Total général",'NOVEMBRE - SUIVI ENVELOPPES'!J37="Grand total"),"",(IF(OR('NOVEMBRE - SUIVI ENVELOPPES'!J37&lt;&gt;"",'NOVEMBRE - SUIVI ENVELOPPES'!J37&lt;&gt;"(vide)",'NOVEMBRE - SUIVI ENVELOPPES'!J37&lt;&gt;"Total général",'NOVEMBRE - SUIVI ENVELOPPES'!J37&lt;&gt;"Grand total"),'NOVEMBRE - SUIVI ENVELOPPES'!J37,"")))</f>
        <v/>
      </c>
      <c r="M42" s="120" t="str">
        <f>IF(L42="","",'NOVEMBRE - SUIVI ENVELOPPES'!K37)</f>
        <v/>
      </c>
      <c r="N42" s="110"/>
      <c r="O42" s="72"/>
      <c r="P42" s="52" t="str">
        <f>'NOVEMBRE - SUIVI ENVELOPPES'!T22</f>
        <v>Sorties</v>
      </c>
      <c r="Q42" s="53">
        <f>'NOVEMBRE - SUIVI ENVELOPPES'!U22</f>
        <v>150</v>
      </c>
      <c r="R42" s="73"/>
    </row>
    <row r="43" spans="2:18" ht="11.25" customHeight="1" x14ac:dyDescent="0.2">
      <c r="B43" s="311" t="s">
        <v>158</v>
      </c>
      <c r="C43" s="311"/>
      <c r="G43" s="312" t="s">
        <v>159</v>
      </c>
      <c r="H43" s="312"/>
      <c r="I43" s="115"/>
      <c r="L43" s="121" t="s">
        <v>10</v>
      </c>
      <c r="M43" s="122">
        <f>SUM(M13:M42)</f>
        <v>0</v>
      </c>
      <c r="N43" s="116"/>
      <c r="O43" s="72"/>
      <c r="P43" s="52" t="str">
        <f>'NOVEMBRE - SUIVI ENVELOPPES'!T23</f>
        <v>Sport</v>
      </c>
      <c r="Q43" s="53">
        <f>'NOVEMBRE - SUIVI ENVELOPPES'!U23</f>
        <v>150</v>
      </c>
      <c r="R43" s="73"/>
    </row>
    <row r="44" spans="2:18" ht="11.25" customHeight="1" x14ac:dyDescent="0.2">
      <c r="B44" s="207" t="str">
        <f>IF('SYNTHESE ANNUELLE'!AF9="","",'SYNTHESE ANNUELLE'!AF9)</f>
        <v/>
      </c>
      <c r="C44" s="208">
        <f>IF('SYNTHESE ANNUELLE'!AG9="",0,'SYNTHESE ANNUELLE'!AG9)</f>
        <v>0</v>
      </c>
      <c r="D44" s="36" t="b">
        <v>0</v>
      </c>
      <c r="E44" s="215">
        <f>IF(D44=FALSE,C44,0)</f>
        <v>0</v>
      </c>
      <c r="G44" s="207" t="str">
        <f>IF('SYNTHESE ANNUELLE'!AF14="","",'SYNTHESE ANNUELLE'!AF14)</f>
        <v/>
      </c>
      <c r="H44" s="208">
        <f>IF('SYNTHESE ANNUELLE'!AG14="",0,'SYNTHESE ANNUELLE'!AG14)</f>
        <v>0</v>
      </c>
      <c r="I44" s="36" t="b">
        <v>0</v>
      </c>
      <c r="J44" s="215">
        <f t="shared" ref="J44:J49" si="2">IF(I44=FALSE,H44,0)</f>
        <v>0</v>
      </c>
      <c r="N44" s="57"/>
      <c r="O44" s="72"/>
      <c r="P44" s="52" t="str">
        <f>'NOVEMBRE - SUIVI ENVELOPPES'!T24</f>
        <v>Vêtements</v>
      </c>
      <c r="Q44" s="53">
        <f>'NOVEMBRE - SUIVI ENVELOPPES'!U24</f>
        <v>0</v>
      </c>
      <c r="R44" s="73"/>
    </row>
    <row r="45" spans="2:18" ht="11.25" customHeight="1" x14ac:dyDescent="0.2">
      <c r="B45" s="207" t="str">
        <f>IF('SYNTHESE ANNUELLE'!AF10="","",'SYNTHESE ANNUELLE'!AF10)</f>
        <v/>
      </c>
      <c r="C45" s="208">
        <f>IF('SYNTHESE ANNUELLE'!AG10="",0,'SYNTHESE ANNUELLE'!AG10)</f>
        <v>0</v>
      </c>
      <c r="D45" s="36" t="b">
        <v>0</v>
      </c>
      <c r="E45" s="215">
        <f t="shared" ref="E45" si="3">IF(D45=FALSE,C45,0)</f>
        <v>0</v>
      </c>
      <c r="G45" s="207" t="str">
        <f>IF('SYNTHESE ANNUELLE'!AF15="","",'SYNTHESE ANNUELLE'!AF15)</f>
        <v/>
      </c>
      <c r="H45" s="208">
        <f>IF('SYNTHESE ANNUELLE'!AG15="",0,'SYNTHESE ANNUELLE'!AG15)</f>
        <v>0</v>
      </c>
      <c r="I45" s="36" t="b">
        <v>0</v>
      </c>
      <c r="J45" s="215">
        <f t="shared" si="2"/>
        <v>0</v>
      </c>
      <c r="N45" s="57"/>
      <c r="O45" s="72"/>
      <c r="P45" s="54" t="str">
        <f>'NOVEMBRE - SUIVI ENVELOPPES'!T25</f>
        <v>Vacances</v>
      </c>
      <c r="Q45" s="55">
        <f>'NOVEMBRE - SUIVI ENVELOPPES'!U25</f>
        <v>0</v>
      </c>
      <c r="R45" s="73"/>
    </row>
    <row r="46" spans="2:18" ht="11.25" customHeight="1" x14ac:dyDescent="0.2">
      <c r="B46" s="207" t="str">
        <f>IF('SYNTHESE ANNUELLE'!AF11="","",'SYNTHESE ANNUELLE'!AF11)</f>
        <v/>
      </c>
      <c r="C46" s="208">
        <f>IF('SYNTHESE ANNUELLE'!AG11="",0,'SYNTHESE ANNUELLE'!AG11)</f>
        <v>0</v>
      </c>
      <c r="D46" s="36" t="b">
        <v>0</v>
      </c>
      <c r="E46" s="215">
        <f>IF(D46=FALSE,C46,0)</f>
        <v>0</v>
      </c>
      <c r="G46" s="207" t="str">
        <f>IF('SYNTHESE ANNUELLE'!AF16="","",'SYNTHESE ANNUELLE'!AF16)</f>
        <v/>
      </c>
      <c r="H46" s="208">
        <f>IF('SYNTHESE ANNUELLE'!AG16="",0,'SYNTHESE ANNUELLE'!AG16)</f>
        <v>0</v>
      </c>
      <c r="I46" s="162" t="b">
        <v>0</v>
      </c>
      <c r="J46" s="215">
        <f t="shared" si="2"/>
        <v>0</v>
      </c>
      <c r="N46" s="57"/>
      <c r="O46" s="117"/>
      <c r="P46" s="118"/>
      <c r="Q46" s="118"/>
      <c r="R46" s="119"/>
    </row>
    <row r="47" spans="2:18" ht="11.25" customHeight="1" x14ac:dyDescent="0.2">
      <c r="B47" s="209" t="s">
        <v>112</v>
      </c>
      <c r="C47" s="126">
        <f>SUM(C44:C46)</f>
        <v>0</v>
      </c>
      <c r="G47" s="207" t="str">
        <f>IF('SYNTHESE ANNUELLE'!AF17="","",'SYNTHESE ANNUELLE'!AF17)</f>
        <v/>
      </c>
      <c r="H47" s="208">
        <f>IF('SYNTHESE ANNUELLE'!AG17="",0,'SYNTHESE ANNUELLE'!AG17)</f>
        <v>0</v>
      </c>
      <c r="I47" s="36" t="b">
        <v>0</v>
      </c>
      <c r="J47" s="215">
        <f t="shared" si="2"/>
        <v>0</v>
      </c>
    </row>
    <row r="48" spans="2:18" ht="11.25" customHeight="1" x14ac:dyDescent="0.2">
      <c r="B48" s="212" t="s">
        <v>109</v>
      </c>
      <c r="C48" s="213">
        <f>C42+C47</f>
        <v>6446.64</v>
      </c>
      <c r="G48" s="207" t="str">
        <f>IF('SYNTHESE ANNUELLE'!AF18="","",'SYNTHESE ANNUELLE'!AF18)</f>
        <v/>
      </c>
      <c r="H48" s="208">
        <f>IF('SYNTHESE ANNUELLE'!AG18="",0,'SYNTHESE ANNUELLE'!AG18)</f>
        <v>0</v>
      </c>
      <c r="I48" s="163" t="b">
        <v>0</v>
      </c>
      <c r="J48" s="215">
        <f t="shared" si="2"/>
        <v>0</v>
      </c>
    </row>
    <row r="49" spans="2:10" ht="11.25" customHeight="1" x14ac:dyDescent="0.2">
      <c r="B49" s="214" t="s">
        <v>9</v>
      </c>
      <c r="C49" s="161">
        <f>SUM(E13:E46)</f>
        <v>6446.64</v>
      </c>
      <c r="G49" s="207" t="str">
        <f>IF('SYNTHESE ANNUELLE'!AF19="","",'SYNTHESE ANNUELLE'!AF19)</f>
        <v/>
      </c>
      <c r="H49" s="208">
        <f>IF('SYNTHESE ANNUELLE'!AG19="",0,'SYNTHESE ANNUELLE'!AG19)</f>
        <v>0</v>
      </c>
      <c r="I49" s="36" t="b">
        <v>0</v>
      </c>
      <c r="J49" s="215">
        <f t="shared" si="2"/>
        <v>0</v>
      </c>
    </row>
    <row r="50" spans="2:10" ht="11.25" customHeight="1" x14ac:dyDescent="0.2">
      <c r="G50" s="209" t="s">
        <v>113</v>
      </c>
      <c r="H50" s="160">
        <f>SUM(H44:H49)</f>
        <v>0</v>
      </c>
    </row>
    <row r="51" spans="2:10" x14ac:dyDescent="0.2">
      <c r="G51" s="210" t="s">
        <v>114</v>
      </c>
      <c r="H51" s="211">
        <f>H42+H50</f>
        <v>3398.9099999999994</v>
      </c>
      <c r="I51" s="42"/>
    </row>
    <row r="52" spans="2:10" x14ac:dyDescent="0.2">
      <c r="G52" s="210" t="s">
        <v>10</v>
      </c>
      <c r="H52" s="211">
        <f>SUM(J13:J49)</f>
        <v>3398.9099999999994</v>
      </c>
    </row>
    <row r="55" spans="2:10" x14ac:dyDescent="0.2">
      <c r="D55" s="36"/>
      <c r="E55" s="113"/>
    </row>
  </sheetData>
  <sheetProtection password="DC52" sheet="1" objects="1" scenarios="1" pivotTables="0"/>
  <mergeCells count="10">
    <mergeCell ref="P26:Q26"/>
    <mergeCell ref="B43:C43"/>
    <mergeCell ref="G43:H43"/>
    <mergeCell ref="P3:Q3"/>
    <mergeCell ref="B5:C5"/>
    <mergeCell ref="G5:H5"/>
    <mergeCell ref="P5:Q5"/>
    <mergeCell ref="B11:C11"/>
    <mergeCell ref="G11:H11"/>
    <mergeCell ref="L11:M11"/>
  </mergeCells>
  <conditionalFormatting sqref="Q8:Q9">
    <cfRule type="cellIs" dxfId="52" priority="14" operator="lessThan">
      <formula>0</formula>
    </cfRule>
  </conditionalFormatting>
  <conditionalFormatting sqref="Q32:Q45">
    <cfRule type="cellIs" dxfId="51" priority="13" operator="lessThan">
      <formula>0</formula>
    </cfRule>
  </conditionalFormatting>
  <conditionalFormatting sqref="H13">
    <cfRule type="expression" dxfId="50" priority="12">
      <formula>IF(J13=0,TRUE,FALSE)</formula>
    </cfRule>
  </conditionalFormatting>
  <conditionalFormatting sqref="H14:H41">
    <cfRule type="expression" dxfId="49" priority="11">
      <formula>IF(J14=0,TRUE,FALSE)</formula>
    </cfRule>
  </conditionalFormatting>
  <conditionalFormatting sqref="C13:C14">
    <cfRule type="expression" dxfId="48" priority="10">
      <formula>IF(E13=0,TRUE,FALSE)</formula>
    </cfRule>
  </conditionalFormatting>
  <conditionalFormatting sqref="G13">
    <cfRule type="expression" dxfId="47" priority="9">
      <formula>IF(J13=0,TRUE,FALSE)</formula>
    </cfRule>
  </conditionalFormatting>
  <conditionalFormatting sqref="G14:G41">
    <cfRule type="expression" dxfId="46" priority="8">
      <formula>IF(J14=0,TRUE,FALSE)</formula>
    </cfRule>
  </conditionalFormatting>
  <conditionalFormatting sqref="B13:B14">
    <cfRule type="expression" dxfId="45" priority="7">
      <formula>IF(E13=0,TRUE,FALSE)</formula>
    </cfRule>
  </conditionalFormatting>
  <conditionalFormatting sqref="C15:C41">
    <cfRule type="expression" dxfId="44" priority="6">
      <formula>IF(E15=0,TRUE,FALSE)</formula>
    </cfRule>
  </conditionalFormatting>
  <conditionalFormatting sqref="B15:B41">
    <cfRule type="expression" dxfId="43" priority="5">
      <formula>IF(E15=0,TRUE,FALSE)</formula>
    </cfRule>
  </conditionalFormatting>
  <conditionalFormatting sqref="C44:C46">
    <cfRule type="expression" dxfId="42" priority="4">
      <formula>IF(E44=0,TRUE,FALSE)</formula>
    </cfRule>
  </conditionalFormatting>
  <conditionalFormatting sqref="B44:B46">
    <cfRule type="expression" dxfId="41" priority="3">
      <formula>IF(E44=0,TRUE,FALSE)</formula>
    </cfRule>
  </conditionalFormatting>
  <conditionalFormatting sqref="H44:H49">
    <cfRule type="expression" dxfId="40" priority="2">
      <formula>IF(J44=0,TRUE,FALSE)</formula>
    </cfRule>
  </conditionalFormatting>
  <conditionalFormatting sqref="G44:G49">
    <cfRule type="expression" dxfId="39" priority="1">
      <formula>IF(J44=0,TRUE,FALSE)</formula>
    </cfRule>
  </conditionalFormatting>
  <hyperlinks>
    <hyperlink ref="B1" r:id="rId1" xr:uid="{00000000-0004-0000-16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OuvrirFormNOVEMBRE.Bouton62_Cliquer">
                <anchor moveWithCells="1" sizeWithCells="1">
                  <from>
                    <xdr:col>11</xdr:col>
                    <xdr:colOff>95250</xdr:colOff>
                    <xdr:row>5</xdr:row>
                    <xdr:rowOff>28575</xdr:rowOff>
                  </from>
                  <to>
                    <xdr:col>12</xdr:col>
                    <xdr:colOff>723900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104775</xdr:rowOff>
                  </from>
                  <to>
                    <xdr:col>5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Check Box 3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104775</xdr:rowOff>
                  </from>
                  <to>
                    <xdr:col>5</xdr:col>
                    <xdr:colOff>85725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Check Box 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104775</xdr:rowOff>
                  </from>
                  <to>
                    <xdr:col>5</xdr:col>
                    <xdr:colOff>85725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9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104775</xdr:rowOff>
                  </from>
                  <to>
                    <xdr:col>5</xdr:col>
                    <xdr:colOff>85725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10" name="Check Box 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104775</xdr:rowOff>
                  </from>
                  <to>
                    <xdr:col>5</xdr:col>
                    <xdr:colOff>85725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1" name="Check Box 7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104775</xdr:rowOff>
                  </from>
                  <to>
                    <xdr:col>5</xdr:col>
                    <xdr:colOff>85725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2" name="Check Box 8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104775</xdr:rowOff>
                  </from>
                  <to>
                    <xdr:col>5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3" name="Check Box 9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104775</xdr:rowOff>
                  </from>
                  <to>
                    <xdr:col>5</xdr:col>
                    <xdr:colOff>85725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4" name="Check Box 10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104775</xdr:rowOff>
                  </from>
                  <to>
                    <xdr:col>5</xdr:col>
                    <xdr:colOff>85725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5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104775</xdr:rowOff>
                  </from>
                  <to>
                    <xdr:col>5</xdr:col>
                    <xdr:colOff>85725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6" name="Check Box 12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104775</xdr:rowOff>
                  </from>
                  <to>
                    <xdr:col>5</xdr:col>
                    <xdr:colOff>85725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7" name="Check Box 13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104775</xdr:rowOff>
                  </from>
                  <to>
                    <xdr:col>5</xdr:col>
                    <xdr:colOff>85725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8" name="Check Box 14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104775</xdr:rowOff>
                  </from>
                  <to>
                    <xdr:col>5</xdr:col>
                    <xdr:colOff>85725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9" name="Check Box 15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104775</xdr:rowOff>
                  </from>
                  <to>
                    <xdr:col>5</xdr:col>
                    <xdr:colOff>85725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20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104775</xdr:rowOff>
                  </from>
                  <to>
                    <xdr:col>5</xdr:col>
                    <xdr:colOff>85725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1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104775</xdr:rowOff>
                  </from>
                  <to>
                    <xdr:col>5</xdr:col>
                    <xdr:colOff>85725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2" name="Check Box 18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104775</xdr:rowOff>
                  </from>
                  <to>
                    <xdr:col>5</xdr:col>
                    <xdr:colOff>85725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3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104775</xdr:rowOff>
                  </from>
                  <to>
                    <xdr:col>5</xdr:col>
                    <xdr:colOff>85725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4" name="Check Box 20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104775</xdr:rowOff>
                  </from>
                  <to>
                    <xdr:col>5</xdr:col>
                    <xdr:colOff>85725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5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104775</xdr:rowOff>
                  </from>
                  <to>
                    <xdr:col>5</xdr:col>
                    <xdr:colOff>85725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6" name="Check Box 22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104775</xdr:rowOff>
                  </from>
                  <to>
                    <xdr:col>5</xdr:col>
                    <xdr:colOff>85725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7" name="Check Box 23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104775</xdr:rowOff>
                  </from>
                  <to>
                    <xdr:col>5</xdr:col>
                    <xdr:colOff>85725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8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104775</xdr:rowOff>
                  </from>
                  <to>
                    <xdr:col>5</xdr:col>
                    <xdr:colOff>85725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9" name="Check Box 25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104775</xdr:rowOff>
                  </from>
                  <to>
                    <xdr:col>5</xdr:col>
                    <xdr:colOff>85725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30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104775</xdr:rowOff>
                  </from>
                  <to>
                    <xdr:col>5</xdr:col>
                    <xdr:colOff>85725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1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104775</xdr:rowOff>
                  </from>
                  <to>
                    <xdr:col>5</xdr:col>
                    <xdr:colOff>85725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2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104775</xdr:rowOff>
                  </from>
                  <to>
                    <xdr:col>5</xdr:col>
                    <xdr:colOff>85725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3" name="Check Box 29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104775</xdr:rowOff>
                  </from>
                  <to>
                    <xdr:col>5</xdr:col>
                    <xdr:colOff>85725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4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104775</xdr:rowOff>
                  </from>
                  <to>
                    <xdr:col>5</xdr:col>
                    <xdr:colOff>85725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5" name="Check Box 31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114300</xdr:rowOff>
                  </from>
                  <to>
                    <xdr:col>10</xdr:col>
                    <xdr:colOff>85725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6" name="Check Box 32">
              <controlPr defaultSize="0" autoFill="0" autoLine="0" autoPict="0">
                <anchor moveWithCells="1"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10</xdr:col>
                    <xdr:colOff>85725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7" name="Check Box 33">
              <controlPr defaultSize="0" autoFill="0" autoLine="0" autoPict="0">
                <anchor moveWithCells="1">
                  <from>
                    <xdr:col>8</xdr:col>
                    <xdr:colOff>0</xdr:colOff>
                    <xdr:row>13</xdr:row>
                    <xdr:rowOff>114300</xdr:rowOff>
                  </from>
                  <to>
                    <xdr:col>10</xdr:col>
                    <xdr:colOff>85725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8" name="Check Box 34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114300</xdr:rowOff>
                  </from>
                  <to>
                    <xdr:col>10</xdr:col>
                    <xdr:colOff>85725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9" name="Check Box 35">
              <controlPr defaultSize="0" autoFill="0" autoLine="0" autoPict="0">
                <anchor moveWithCells="1">
                  <from>
                    <xdr:col>8</xdr:col>
                    <xdr:colOff>0</xdr:colOff>
                    <xdr:row>15</xdr:row>
                    <xdr:rowOff>114300</xdr:rowOff>
                  </from>
                  <to>
                    <xdr:col>10</xdr:col>
                    <xdr:colOff>85725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40" name="Check Box 36">
              <controlPr defaultSize="0" autoFill="0" autoLine="0" autoPict="0">
                <anchor moveWithCells="1">
                  <from>
                    <xdr:col>8</xdr:col>
                    <xdr:colOff>0</xdr:colOff>
                    <xdr:row>16</xdr:row>
                    <xdr:rowOff>114300</xdr:rowOff>
                  </from>
                  <to>
                    <xdr:col>10</xdr:col>
                    <xdr:colOff>85725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1" name="Check Box 37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114300</xdr:rowOff>
                  </from>
                  <to>
                    <xdr:col>10</xdr:col>
                    <xdr:colOff>85725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2" name="Check Box 38">
              <controlPr defaultSize="0" autoFill="0" autoLine="0" autoPict="0">
                <anchor moveWithCells="1">
                  <from>
                    <xdr:col>8</xdr:col>
                    <xdr:colOff>0</xdr:colOff>
                    <xdr:row>18</xdr:row>
                    <xdr:rowOff>114300</xdr:rowOff>
                  </from>
                  <to>
                    <xdr:col>10</xdr:col>
                    <xdr:colOff>85725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3" name="Check Box 39">
              <controlPr defaultSize="0" autoFill="0" autoLine="0" autoPict="0">
                <anchor moveWithCells="1">
                  <from>
                    <xdr:col>8</xdr:col>
                    <xdr:colOff>0</xdr:colOff>
                    <xdr:row>19</xdr:row>
                    <xdr:rowOff>114300</xdr:rowOff>
                  </from>
                  <to>
                    <xdr:col>10</xdr:col>
                    <xdr:colOff>85725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4" name="Check Box 40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114300</xdr:rowOff>
                  </from>
                  <to>
                    <xdr:col>10</xdr:col>
                    <xdr:colOff>85725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5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21</xdr:row>
                    <xdr:rowOff>114300</xdr:rowOff>
                  </from>
                  <to>
                    <xdr:col>10</xdr:col>
                    <xdr:colOff>85725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6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114300</xdr:rowOff>
                  </from>
                  <to>
                    <xdr:col>10</xdr:col>
                    <xdr:colOff>85725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7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23</xdr:row>
                    <xdr:rowOff>114300</xdr:rowOff>
                  </from>
                  <to>
                    <xdr:col>10</xdr:col>
                    <xdr:colOff>85725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8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24</xdr:row>
                    <xdr:rowOff>114300</xdr:rowOff>
                  </from>
                  <to>
                    <xdr:col>10</xdr:col>
                    <xdr:colOff>85725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9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25</xdr:row>
                    <xdr:rowOff>114300</xdr:rowOff>
                  </from>
                  <to>
                    <xdr:col>10</xdr:col>
                    <xdr:colOff>85725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50" name="Check Box 46">
              <controlPr defaultSize="0" autoFill="0" autoLine="0" autoPict="0">
                <anchor moveWithCells="1">
                  <from>
                    <xdr:col>8</xdr:col>
                    <xdr:colOff>0</xdr:colOff>
                    <xdr:row>26</xdr:row>
                    <xdr:rowOff>114300</xdr:rowOff>
                  </from>
                  <to>
                    <xdr:col>10</xdr:col>
                    <xdr:colOff>85725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1" name="Check Box 47">
              <controlPr defaultSize="0" autoFill="0" autoLine="0" autoPict="0">
                <anchor moveWithCells="1">
                  <from>
                    <xdr:col>8</xdr:col>
                    <xdr:colOff>0</xdr:colOff>
                    <xdr:row>27</xdr:row>
                    <xdr:rowOff>114300</xdr:rowOff>
                  </from>
                  <to>
                    <xdr:col>10</xdr:col>
                    <xdr:colOff>85725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2" name="Check Box 48">
              <controlPr defaultSize="0" autoFill="0" autoLine="0" autoPict="0">
                <anchor moveWithCells="1">
                  <from>
                    <xdr:col>8</xdr:col>
                    <xdr:colOff>0</xdr:colOff>
                    <xdr:row>28</xdr:row>
                    <xdr:rowOff>114300</xdr:rowOff>
                  </from>
                  <to>
                    <xdr:col>10</xdr:col>
                    <xdr:colOff>85725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3" name="Check Box 49">
              <controlPr defaultSize="0" autoFill="0" autoLine="0" autoPict="0">
                <anchor moveWithCells="1">
                  <from>
                    <xdr:col>8</xdr:col>
                    <xdr:colOff>0</xdr:colOff>
                    <xdr:row>29</xdr:row>
                    <xdr:rowOff>114300</xdr:rowOff>
                  </from>
                  <to>
                    <xdr:col>10</xdr:col>
                    <xdr:colOff>85725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4" name="Check Box 50">
              <controlPr defaultSize="0" autoFill="0" autoLine="0" autoPict="0">
                <anchor moveWithCells="1">
                  <from>
                    <xdr:col>8</xdr:col>
                    <xdr:colOff>0</xdr:colOff>
                    <xdr:row>30</xdr:row>
                    <xdr:rowOff>114300</xdr:rowOff>
                  </from>
                  <to>
                    <xdr:col>10</xdr:col>
                    <xdr:colOff>85725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5" name="Check Box 5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114300</xdr:rowOff>
                  </from>
                  <to>
                    <xdr:col>10</xdr:col>
                    <xdr:colOff>85725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6" name="Check Box 5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114300</xdr:rowOff>
                  </from>
                  <to>
                    <xdr:col>10</xdr:col>
                    <xdr:colOff>85725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7" name="Check Box 5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114300</xdr:rowOff>
                  </from>
                  <to>
                    <xdr:col>10</xdr:col>
                    <xdr:colOff>85725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8" name="Check Box 54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114300</xdr:rowOff>
                  </from>
                  <to>
                    <xdr:col>10</xdr:col>
                    <xdr:colOff>85725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9" name="Check Box 55">
              <controlPr defaultSize="0" autoFill="0" autoLine="0" autoPict="0">
                <anchor moveWithCells="1">
                  <from>
                    <xdr:col>8</xdr:col>
                    <xdr:colOff>0</xdr:colOff>
                    <xdr:row>35</xdr:row>
                    <xdr:rowOff>114300</xdr:rowOff>
                  </from>
                  <to>
                    <xdr:col>10</xdr:col>
                    <xdr:colOff>85725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60" name="Check Box 56">
              <controlPr defaultSize="0" autoFill="0" autoLine="0" autoPict="0">
                <anchor moveWithCells="1">
                  <from>
                    <xdr:col>8</xdr:col>
                    <xdr:colOff>0</xdr:colOff>
                    <xdr:row>36</xdr:row>
                    <xdr:rowOff>114300</xdr:rowOff>
                  </from>
                  <to>
                    <xdr:col>10</xdr:col>
                    <xdr:colOff>85725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1" name="Check Box 57">
              <controlPr defaultSize="0" autoFill="0" autoLine="0" autoPict="0">
                <anchor moveWithCells="1">
                  <from>
                    <xdr:col>8</xdr:col>
                    <xdr:colOff>0</xdr:colOff>
                    <xdr:row>37</xdr:row>
                    <xdr:rowOff>114300</xdr:rowOff>
                  </from>
                  <to>
                    <xdr:col>10</xdr:col>
                    <xdr:colOff>85725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2" name="Check Box 58">
              <controlPr defaultSize="0" autoFill="0" autoLine="0" autoPict="0">
                <anchor moveWithCells="1">
                  <from>
                    <xdr:col>8</xdr:col>
                    <xdr:colOff>0</xdr:colOff>
                    <xdr:row>38</xdr:row>
                    <xdr:rowOff>114300</xdr:rowOff>
                  </from>
                  <to>
                    <xdr:col>10</xdr:col>
                    <xdr:colOff>85725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3" name="Check Box 59">
              <controlPr defaultSize="0" autoFill="0" autoLine="0" autoPict="0">
                <anchor moveWithCells="1">
                  <from>
                    <xdr:col>8</xdr:col>
                    <xdr:colOff>0</xdr:colOff>
                    <xdr:row>39</xdr:row>
                    <xdr:rowOff>114300</xdr:rowOff>
                  </from>
                  <to>
                    <xdr:col>10</xdr:col>
                    <xdr:colOff>85725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4" name="Check Box 60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104775</xdr:rowOff>
                  </from>
                  <to>
                    <xdr:col>5</xdr:col>
                    <xdr:colOff>85725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5" name="Check Box 61">
              <controlPr defaultSize="0" autoFill="0" autoLine="0" autoPict="0">
                <anchor moveWithCells="1">
                  <from>
                    <xdr:col>3</xdr:col>
                    <xdr:colOff>0</xdr:colOff>
                    <xdr:row>43</xdr:row>
                    <xdr:rowOff>104775</xdr:rowOff>
                  </from>
                  <to>
                    <xdr:col>5</xdr:col>
                    <xdr:colOff>85725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6" name="Check Box 62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7" name="Check Box 63">
              <controlPr defaultSize="0" autoFill="0" autoLine="0" autoPict="0">
                <anchor moveWithCells="1">
                  <from>
                    <xdr:col>8</xdr:col>
                    <xdr:colOff>0</xdr:colOff>
                    <xdr:row>42</xdr:row>
                    <xdr:rowOff>114300</xdr:rowOff>
                  </from>
                  <to>
                    <xdr:col>10</xdr:col>
                    <xdr:colOff>85725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8" name="Check Box 64">
              <controlPr defaultSize="0" autoFill="0" autoLine="0" autoPict="0">
                <anchor moveWithCells="1">
                  <from>
                    <xdr:col>8</xdr:col>
                    <xdr:colOff>0</xdr:colOff>
                    <xdr:row>43</xdr:row>
                    <xdr:rowOff>114300</xdr:rowOff>
                  </from>
                  <to>
                    <xdr:col>10</xdr:col>
                    <xdr:colOff>85725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9" name="Check Box 65">
              <controlPr defaultSize="0" autoFill="0" autoLine="0" autoPict="0">
                <anchor moveWithCells="1">
                  <from>
                    <xdr:col>8</xdr:col>
                    <xdr:colOff>0</xdr:colOff>
                    <xdr:row>44</xdr:row>
                    <xdr:rowOff>114300</xdr:rowOff>
                  </from>
                  <to>
                    <xdr:col>10</xdr:col>
                    <xdr:colOff>85725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70" name="Check Box 66">
              <controlPr defaultSize="0" autoFill="0" autoLine="0" autoPict="0">
                <anchor moveWithCells="1">
                  <from>
                    <xdr:col>8</xdr:col>
                    <xdr:colOff>0</xdr:colOff>
                    <xdr:row>45</xdr:row>
                    <xdr:rowOff>114300</xdr:rowOff>
                  </from>
                  <to>
                    <xdr:col>10</xdr:col>
                    <xdr:colOff>85725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1" name="Check Box 67">
              <controlPr defaultSize="0" autoFill="0" autoLine="0" autoPict="0">
                <anchor moveWithCells="1">
                  <from>
                    <xdr:col>8</xdr:col>
                    <xdr:colOff>0</xdr:colOff>
                    <xdr:row>46</xdr:row>
                    <xdr:rowOff>114300</xdr:rowOff>
                  </from>
                  <to>
                    <xdr:col>10</xdr:col>
                    <xdr:colOff>85725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2" name="Check Box 68">
              <controlPr defaultSize="0" autoFill="0" autoLine="0" autoPict="0">
                <anchor moveWithCells="1">
                  <from>
                    <xdr:col>8</xdr:col>
                    <xdr:colOff>0</xdr:colOff>
                    <xdr:row>47</xdr:row>
                    <xdr:rowOff>114300</xdr:rowOff>
                  </from>
                  <to>
                    <xdr:col>10</xdr:col>
                    <xdr:colOff>85725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3" name="Check Box 69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28">
    <tabColor theme="7" tint="0.39997558519241921"/>
  </sheetPr>
  <dimension ref="B1:U130"/>
  <sheetViews>
    <sheetView showGridLines="0" zoomScale="90" zoomScaleNormal="90" workbookViewId="0">
      <pane ySplit="4" topLeftCell="A5" activePane="bottomLeft" state="frozen"/>
      <selection activeCell="B2" sqref="B2:H2"/>
      <selection pane="bottomLeft" activeCell="G42" sqref="G42:G54"/>
    </sheetView>
  </sheetViews>
  <sheetFormatPr baseColWidth="10" defaultColWidth="11.42578125" defaultRowHeight="15" customHeight="1" x14ac:dyDescent="0.2"/>
  <cols>
    <col min="1" max="1" width="5" style="11" customWidth="1"/>
    <col min="2" max="2" width="24.5703125" style="11" bestFit="1" customWidth="1"/>
    <col min="3" max="3" width="11.42578125" style="28"/>
    <col min="4" max="4" width="28.42578125" style="11" customWidth="1"/>
    <col min="5" max="5" width="17.85546875" style="14" customWidth="1"/>
    <col min="6" max="6" width="12" style="29" hidden="1" customWidth="1"/>
    <col min="7" max="7" width="16.140625" style="11" customWidth="1"/>
    <col min="8" max="8" width="3.85546875" style="11" customWidth="1"/>
    <col min="9" max="9" width="6.7109375" style="11" customWidth="1"/>
    <col min="10" max="10" width="21" style="11" hidden="1" customWidth="1"/>
    <col min="11" max="11" width="18.7109375" style="11" hidden="1" customWidth="1"/>
    <col min="12" max="12" width="15.85546875" style="11" hidden="1" customWidth="1"/>
    <col min="13" max="15" width="11.42578125" style="11" hidden="1" customWidth="1"/>
    <col min="16" max="16" width="16.140625" style="11" hidden="1" customWidth="1"/>
    <col min="17" max="17" width="47" style="11" customWidth="1"/>
    <col min="18" max="18" width="16.42578125" style="29" customWidth="1"/>
    <col min="19" max="19" width="16.85546875" style="11" customWidth="1"/>
    <col min="20" max="21" width="11.42578125" style="11" hidden="1" customWidth="1"/>
    <col min="22" max="23" width="11.42578125" style="11" customWidth="1"/>
    <col min="24" max="16384" width="11.42578125" style="11"/>
  </cols>
  <sheetData>
    <row r="1" spans="2:21" ht="15" customHeight="1" x14ac:dyDescent="0.2">
      <c r="B1" s="145"/>
      <c r="H1" s="146" t="s">
        <v>64</v>
      </c>
    </row>
    <row r="2" spans="2:21" ht="36" customHeight="1" x14ac:dyDescent="0.2">
      <c r="B2" s="313" t="s">
        <v>156</v>
      </c>
      <c r="C2" s="314"/>
      <c r="D2" s="314"/>
      <c r="E2" s="314"/>
      <c r="F2" s="314"/>
      <c r="G2" s="314"/>
      <c r="H2" s="315"/>
      <c r="Q2" s="313" t="s">
        <v>157</v>
      </c>
      <c r="R2" s="318"/>
    </row>
    <row r="3" spans="2:21" ht="12.75" x14ac:dyDescent="0.2"/>
    <row r="4" spans="2:21" ht="15" customHeight="1" x14ac:dyDescent="0.25">
      <c r="B4" s="132" t="s">
        <v>23</v>
      </c>
      <c r="C4" s="133" t="s">
        <v>29</v>
      </c>
      <c r="D4" s="132" t="s">
        <v>1</v>
      </c>
      <c r="E4" s="134" t="s">
        <v>16</v>
      </c>
      <c r="F4" s="140" t="s">
        <v>2</v>
      </c>
      <c r="G4" s="56" t="s">
        <v>35</v>
      </c>
      <c r="H4" s="56" t="s">
        <v>31</v>
      </c>
      <c r="I4" s="32"/>
      <c r="J4" s="30" t="s">
        <v>31</v>
      </c>
      <c r="K4" s="31" t="s">
        <v>33</v>
      </c>
    </row>
    <row r="5" spans="2:21" x14ac:dyDescent="0.25">
      <c r="B5" s="33"/>
      <c r="C5" s="34"/>
      <c r="D5" s="33"/>
      <c r="E5" s="236"/>
      <c r="F5" s="196" t="str">
        <f t="shared" ref="F5:F68" si="0">IF(E5="","",E5+0)</f>
        <v/>
      </c>
      <c r="G5" s="48" t="str">
        <f>F5</f>
        <v/>
      </c>
      <c r="H5" s="135" t="b">
        <v>0</v>
      </c>
      <c r="I5" s="36"/>
      <c r="J5" s="32"/>
      <c r="K5" s="32"/>
      <c r="L5"/>
    </row>
    <row r="6" spans="2:21" x14ac:dyDescent="0.25">
      <c r="B6" s="23"/>
      <c r="C6" s="37"/>
      <c r="D6" s="23"/>
      <c r="E6" s="234"/>
      <c r="F6" s="196" t="str">
        <f t="shared" si="0"/>
        <v/>
      </c>
      <c r="G6" s="49" t="str">
        <f t="shared" ref="G6:G43" si="1">IF(E6="","",G5+E6)</f>
        <v/>
      </c>
      <c r="H6" s="135" t="b">
        <v>0</v>
      </c>
      <c r="I6" s="36"/>
      <c r="J6" s="30" t="s">
        <v>32</v>
      </c>
      <c r="K6" s="31" t="s">
        <v>30</v>
      </c>
      <c r="L6"/>
    </row>
    <row r="7" spans="2:21" x14ac:dyDescent="0.25">
      <c r="B7" s="23"/>
      <c r="C7" s="37"/>
      <c r="D7" s="23"/>
      <c r="E7" s="234"/>
      <c r="F7" s="196" t="str">
        <f t="shared" si="0"/>
        <v/>
      </c>
      <c r="G7" s="49" t="str">
        <f t="shared" si="1"/>
        <v/>
      </c>
      <c r="H7" s="135" t="b">
        <v>0</v>
      </c>
      <c r="I7" s="36"/>
      <c r="J7" s="39" t="s">
        <v>26</v>
      </c>
      <c r="K7" s="342">
        <v>0</v>
      </c>
      <c r="L7"/>
    </row>
    <row r="8" spans="2:21" ht="15" customHeight="1" x14ac:dyDescent="0.25">
      <c r="B8" s="23"/>
      <c r="C8" s="37"/>
      <c r="D8" s="23"/>
      <c r="E8" s="234"/>
      <c r="F8" s="196" t="str">
        <f t="shared" si="0"/>
        <v/>
      </c>
      <c r="G8" s="49" t="str">
        <f t="shared" si="1"/>
        <v/>
      </c>
      <c r="H8" s="135" t="b">
        <v>0</v>
      </c>
      <c r="I8" s="36"/>
      <c r="J8" s="39" t="s">
        <v>27</v>
      </c>
      <c r="K8" s="342">
        <v>0</v>
      </c>
      <c r="L8"/>
      <c r="S8" s="31"/>
    </row>
    <row r="9" spans="2:21" ht="15" customHeight="1" x14ac:dyDescent="0.25">
      <c r="B9" s="23"/>
      <c r="C9" s="37"/>
      <c r="D9" s="23"/>
      <c r="E9" s="234"/>
      <c r="F9" s="196" t="str">
        <f t="shared" si="0"/>
        <v/>
      </c>
      <c r="G9" s="49" t="str">
        <f t="shared" si="1"/>
        <v/>
      </c>
      <c r="H9" s="135" t="b">
        <v>0</v>
      </c>
      <c r="I9" s="36"/>
      <c r="J9"/>
      <c r="K9"/>
      <c r="L9"/>
      <c r="N9" s="316" t="s">
        <v>24</v>
      </c>
      <c r="O9" s="317"/>
      <c r="Q9" s="316" t="s">
        <v>25</v>
      </c>
      <c r="R9" s="317"/>
      <c r="S9" s="31"/>
      <c r="T9" s="316" t="s">
        <v>17</v>
      </c>
      <c r="U9" s="317"/>
    </row>
    <row r="10" spans="2:21" ht="15" customHeight="1" x14ac:dyDescent="0.25">
      <c r="B10" s="23"/>
      <c r="C10" s="40"/>
      <c r="D10" s="23"/>
      <c r="E10" s="234"/>
      <c r="F10" s="196" t="str">
        <f t="shared" si="0"/>
        <v/>
      </c>
      <c r="G10" s="49" t="str">
        <f t="shared" si="1"/>
        <v/>
      </c>
      <c r="H10" s="135" t="b">
        <v>0</v>
      </c>
      <c r="I10" s="36"/>
      <c r="J10"/>
      <c r="K10"/>
      <c r="L10" s="31"/>
      <c r="S10" s="31"/>
    </row>
    <row r="11" spans="2:21" x14ac:dyDescent="0.25">
      <c r="B11" s="23"/>
      <c r="C11" s="40"/>
      <c r="D11" s="23"/>
      <c r="E11" s="234"/>
      <c r="F11" s="196" t="str">
        <f t="shared" si="0"/>
        <v/>
      </c>
      <c r="G11" s="49" t="str">
        <f t="shared" si="1"/>
        <v/>
      </c>
      <c r="H11" s="135" t="b">
        <v>0</v>
      </c>
      <c r="I11" s="36"/>
      <c r="J11"/>
      <c r="K11"/>
      <c r="L11" s="31"/>
      <c r="N11" s="216" t="str">
        <f>NOVEMBRE!P10</f>
        <v>Enveloppe</v>
      </c>
      <c r="O11" s="217" t="str">
        <f>NOVEMBRE!Q10</f>
        <v>Montant</v>
      </c>
      <c r="Q11" s="338" t="s">
        <v>51</v>
      </c>
      <c r="R11" s="338" t="s">
        <v>30</v>
      </c>
      <c r="S11" s="31"/>
      <c r="T11" s="216" t="str">
        <f>NOVEMBRE!P10</f>
        <v>Enveloppe</v>
      </c>
      <c r="U11" s="41" t="s">
        <v>28</v>
      </c>
    </row>
    <row r="12" spans="2:21" x14ac:dyDescent="0.25">
      <c r="B12" s="23"/>
      <c r="C12" s="40"/>
      <c r="D12" s="23"/>
      <c r="E12" s="234"/>
      <c r="F12" s="196" t="str">
        <f t="shared" si="0"/>
        <v/>
      </c>
      <c r="G12" s="49" t="str">
        <f t="shared" si="1"/>
        <v/>
      </c>
      <c r="H12" s="135" t="b">
        <v>0</v>
      </c>
      <c r="I12" s="36"/>
      <c r="J12"/>
      <c r="K12"/>
      <c r="L12" s="31"/>
      <c r="N12" s="50" t="str">
        <f>NOVEMBRE!P11</f>
        <v>Alimentation</v>
      </c>
      <c r="O12" s="51">
        <f>NOVEMBRE!Q11</f>
        <v>800</v>
      </c>
      <c r="Q12" s="339" t="s">
        <v>26</v>
      </c>
      <c r="R12" s="340">
        <v>0</v>
      </c>
      <c r="S12" s="31"/>
      <c r="T12" s="50" t="str">
        <f>NOVEMBRE!P11</f>
        <v>Alimentation</v>
      </c>
      <c r="U12" s="51">
        <f t="shared" ref="U12:U25" si="2">IF(COUNTIF($Q$10:$Q$130,T12)=0,O12,O12-VLOOKUP(N12,$Q$11:$R$130,2,0))</f>
        <v>800</v>
      </c>
    </row>
    <row r="13" spans="2:21" x14ac:dyDescent="0.25">
      <c r="B13" s="23"/>
      <c r="C13" s="40"/>
      <c r="D13" s="23"/>
      <c r="E13" s="234"/>
      <c r="F13" s="196" t="str">
        <f t="shared" si="0"/>
        <v/>
      </c>
      <c r="G13" s="49" t="str">
        <f t="shared" si="1"/>
        <v/>
      </c>
      <c r="H13" s="135" t="b">
        <v>0</v>
      </c>
      <c r="I13" s="36"/>
      <c r="J13"/>
      <c r="K13"/>
      <c r="L13" s="31"/>
      <c r="N13" s="52" t="str">
        <f>NOVEMBRE!P12</f>
        <v>Garderie</v>
      </c>
      <c r="O13" s="53">
        <f>NOVEMBRE!Q12</f>
        <v>60</v>
      </c>
      <c r="Q13" s="341" t="s">
        <v>26</v>
      </c>
      <c r="R13" s="340">
        <v>0</v>
      </c>
      <c r="S13" s="31"/>
      <c r="T13" s="52" t="str">
        <f>NOVEMBRE!P12</f>
        <v>Garderie</v>
      </c>
      <c r="U13" s="51">
        <f t="shared" si="2"/>
        <v>60</v>
      </c>
    </row>
    <row r="14" spans="2:21" x14ac:dyDescent="0.25">
      <c r="B14" s="23"/>
      <c r="C14" s="40"/>
      <c r="D14" s="23"/>
      <c r="E14" s="234"/>
      <c r="F14" s="196" t="str">
        <f t="shared" si="0"/>
        <v/>
      </c>
      <c r="G14" s="49" t="str">
        <f t="shared" si="1"/>
        <v/>
      </c>
      <c r="H14" s="135" t="b">
        <v>0</v>
      </c>
      <c r="I14" s="36"/>
      <c r="J14"/>
      <c r="K14"/>
      <c r="L14" s="31"/>
      <c r="N14" s="52" t="str">
        <f>NOVEMBRE!P13</f>
        <v>Cantine</v>
      </c>
      <c r="O14" s="53">
        <f>NOVEMBRE!Q13</f>
        <v>180</v>
      </c>
      <c r="Q14" s="339" t="s">
        <v>27</v>
      </c>
      <c r="R14" s="340">
        <v>0</v>
      </c>
      <c r="S14" s="31"/>
      <c r="T14" s="52" t="str">
        <f>NOVEMBRE!P13</f>
        <v>Cantine</v>
      </c>
      <c r="U14" s="51">
        <f t="shared" si="2"/>
        <v>180</v>
      </c>
    </row>
    <row r="15" spans="2:21" ht="15" customHeight="1" x14ac:dyDescent="0.25">
      <c r="B15" s="23"/>
      <c r="C15" s="40"/>
      <c r="D15" s="23"/>
      <c r="E15" s="234"/>
      <c r="F15" s="196" t="str">
        <f t="shared" si="0"/>
        <v/>
      </c>
      <c r="G15" s="49" t="str">
        <f t="shared" si="1"/>
        <v/>
      </c>
      <c r="H15" s="135" t="b">
        <v>0</v>
      </c>
      <c r="I15" s="36"/>
      <c r="J15"/>
      <c r="K15"/>
      <c r="L15" s="31"/>
      <c r="N15" s="52" t="str">
        <f>NOVEMBRE!P14</f>
        <v>Centre aéré</v>
      </c>
      <c r="O15" s="53">
        <f>NOVEMBRE!Q14</f>
        <v>230</v>
      </c>
      <c r="Q15"/>
      <c r="R15"/>
      <c r="S15" s="31"/>
      <c r="T15" s="52" t="str">
        <f>NOVEMBRE!P14</f>
        <v>Centre aéré</v>
      </c>
      <c r="U15" s="51">
        <f t="shared" si="2"/>
        <v>230</v>
      </c>
    </row>
    <row r="16" spans="2:21" ht="15" customHeight="1" x14ac:dyDescent="0.25">
      <c r="B16" s="23"/>
      <c r="C16" s="40"/>
      <c r="D16" s="23"/>
      <c r="E16" s="234"/>
      <c r="F16" s="196" t="str">
        <f t="shared" si="0"/>
        <v/>
      </c>
      <c r="G16" s="49" t="str">
        <f t="shared" si="1"/>
        <v/>
      </c>
      <c r="H16" s="135" t="b">
        <v>0</v>
      </c>
      <c r="I16" s="36"/>
      <c r="J16"/>
      <c r="K16"/>
      <c r="L16" s="31"/>
      <c r="N16" s="52" t="str">
        <f>NOVEMBRE!P15</f>
        <v>Voiture</v>
      </c>
      <c r="O16" s="53">
        <f>NOVEMBRE!Q15</f>
        <v>100</v>
      </c>
      <c r="Q16"/>
      <c r="R16"/>
      <c r="S16" s="31"/>
      <c r="T16" s="52" t="str">
        <f>NOVEMBRE!P15</f>
        <v>Voiture</v>
      </c>
      <c r="U16" s="51">
        <f t="shared" si="2"/>
        <v>100</v>
      </c>
    </row>
    <row r="17" spans="2:21" ht="15" customHeight="1" x14ac:dyDescent="0.25">
      <c r="B17" s="23"/>
      <c r="C17" s="40"/>
      <c r="D17" s="23"/>
      <c r="E17" s="234"/>
      <c r="F17" s="196" t="str">
        <f t="shared" si="0"/>
        <v/>
      </c>
      <c r="G17" s="49" t="str">
        <f t="shared" si="1"/>
        <v/>
      </c>
      <c r="H17" s="135" t="b">
        <v>0</v>
      </c>
      <c r="I17" s="36"/>
      <c r="J17"/>
      <c r="K17"/>
      <c r="L17" s="31"/>
      <c r="N17" s="52" t="str">
        <f>NOVEMBRE!P16</f>
        <v>Retrait</v>
      </c>
      <c r="O17" s="53">
        <f>NOVEMBRE!Q16</f>
        <v>300</v>
      </c>
      <c r="Q17"/>
      <c r="R17"/>
      <c r="S17" s="31"/>
      <c r="T17" s="52" t="str">
        <f>NOVEMBRE!P16</f>
        <v>Retrait</v>
      </c>
      <c r="U17" s="51">
        <f t="shared" si="2"/>
        <v>300</v>
      </c>
    </row>
    <row r="18" spans="2:21" ht="15" customHeight="1" x14ac:dyDescent="0.25">
      <c r="B18" s="23"/>
      <c r="C18" s="40"/>
      <c r="D18" s="23"/>
      <c r="E18" s="234"/>
      <c r="F18" s="196" t="str">
        <f t="shared" si="0"/>
        <v/>
      </c>
      <c r="G18" s="49" t="str">
        <f t="shared" si="1"/>
        <v/>
      </c>
      <c r="H18" s="135" t="b">
        <v>0</v>
      </c>
      <c r="I18" s="36"/>
      <c r="J18"/>
      <c r="K18"/>
      <c r="L18" s="31"/>
      <c r="N18" s="52" t="str">
        <f>NOVEMBRE!P17</f>
        <v>Santé</v>
      </c>
      <c r="O18" s="53">
        <f>NOVEMBRE!Q17</f>
        <v>200</v>
      </c>
      <c r="Q18"/>
      <c r="R18"/>
      <c r="S18" s="31"/>
      <c r="T18" s="52" t="str">
        <f>NOVEMBRE!P17</f>
        <v>Santé</v>
      </c>
      <c r="U18" s="51">
        <f t="shared" si="2"/>
        <v>200</v>
      </c>
    </row>
    <row r="19" spans="2:21" ht="15" customHeight="1" x14ac:dyDescent="0.25">
      <c r="B19" s="23"/>
      <c r="C19" s="40"/>
      <c r="D19" s="23"/>
      <c r="E19" s="234"/>
      <c r="F19" s="196" t="str">
        <f t="shared" si="0"/>
        <v/>
      </c>
      <c r="G19" s="49" t="str">
        <f t="shared" si="1"/>
        <v/>
      </c>
      <c r="H19" s="135" t="b">
        <v>0</v>
      </c>
      <c r="I19" s="36"/>
      <c r="J19"/>
      <c r="K19"/>
      <c r="L19" s="31"/>
      <c r="N19" s="52" t="str">
        <f>NOVEMBRE!P18</f>
        <v>Beauté</v>
      </c>
      <c r="O19" s="53">
        <f>NOVEMBRE!Q18</f>
        <v>150</v>
      </c>
      <c r="Q19"/>
      <c r="R19"/>
      <c r="S19" s="31"/>
      <c r="T19" s="52" t="str">
        <f>NOVEMBRE!P18</f>
        <v>Beauté</v>
      </c>
      <c r="U19" s="51">
        <f t="shared" si="2"/>
        <v>150</v>
      </c>
    </row>
    <row r="20" spans="2:21" ht="15" customHeight="1" x14ac:dyDescent="0.25">
      <c r="B20" s="23"/>
      <c r="C20" s="40"/>
      <c r="D20" s="23"/>
      <c r="E20" s="234"/>
      <c r="F20" s="196" t="str">
        <f t="shared" si="0"/>
        <v/>
      </c>
      <c r="G20" s="49" t="str">
        <f t="shared" si="1"/>
        <v/>
      </c>
      <c r="H20" s="135" t="b">
        <v>0</v>
      </c>
      <c r="I20" s="36"/>
      <c r="J20"/>
      <c r="K20"/>
      <c r="L20" s="31"/>
      <c r="N20" s="52" t="str">
        <f>NOVEMBRE!P19</f>
        <v>Fêtes</v>
      </c>
      <c r="O20" s="53">
        <f>NOVEMBRE!Q19</f>
        <v>100</v>
      </c>
      <c r="Q20"/>
      <c r="R20"/>
      <c r="S20" s="31"/>
      <c r="T20" s="52" t="str">
        <f>NOVEMBRE!P19</f>
        <v>Fêtes</v>
      </c>
      <c r="U20" s="51">
        <f t="shared" si="2"/>
        <v>100</v>
      </c>
    </row>
    <row r="21" spans="2:21" ht="15" customHeight="1" x14ac:dyDescent="0.25">
      <c r="B21" s="23"/>
      <c r="C21" s="40"/>
      <c r="D21" s="23"/>
      <c r="E21" s="234"/>
      <c r="F21" s="196" t="str">
        <f t="shared" si="0"/>
        <v/>
      </c>
      <c r="G21" s="49" t="str">
        <f t="shared" si="1"/>
        <v/>
      </c>
      <c r="H21" s="135" t="b">
        <v>0</v>
      </c>
      <c r="I21" s="36"/>
      <c r="J21"/>
      <c r="K21"/>
      <c r="L21" s="31"/>
      <c r="N21" s="52" t="str">
        <f>NOVEMBRE!P20</f>
        <v xml:space="preserve">Maison </v>
      </c>
      <c r="O21" s="53">
        <f>NOVEMBRE!Q20</f>
        <v>200</v>
      </c>
      <c r="Q21"/>
      <c r="R21"/>
      <c r="S21" s="31"/>
      <c r="T21" s="52" t="str">
        <f>NOVEMBRE!P20</f>
        <v xml:space="preserve">Maison </v>
      </c>
      <c r="U21" s="51">
        <f t="shared" si="2"/>
        <v>200</v>
      </c>
    </row>
    <row r="22" spans="2:21" ht="15" customHeight="1" x14ac:dyDescent="0.25">
      <c r="B22" s="23"/>
      <c r="C22" s="40"/>
      <c r="D22" s="23"/>
      <c r="E22" s="234"/>
      <c r="F22" s="196" t="str">
        <f t="shared" si="0"/>
        <v/>
      </c>
      <c r="G22" s="49" t="str">
        <f t="shared" si="1"/>
        <v/>
      </c>
      <c r="H22" s="135" t="b">
        <v>0</v>
      </c>
      <c r="I22" s="36"/>
      <c r="J22"/>
      <c r="K22"/>
      <c r="L22" s="31"/>
      <c r="N22" s="52" t="str">
        <f>NOVEMBRE!P21</f>
        <v>Sorties</v>
      </c>
      <c r="O22" s="53">
        <f>NOVEMBRE!Q21</f>
        <v>150</v>
      </c>
      <c r="Q22"/>
      <c r="R22"/>
      <c r="S22" s="31"/>
      <c r="T22" s="52" t="str">
        <f>NOVEMBRE!P21</f>
        <v>Sorties</v>
      </c>
      <c r="U22" s="51">
        <f t="shared" si="2"/>
        <v>150</v>
      </c>
    </row>
    <row r="23" spans="2:21" ht="15" customHeight="1" x14ac:dyDescent="0.25">
      <c r="B23" s="23"/>
      <c r="C23" s="40"/>
      <c r="D23" s="23"/>
      <c r="E23" s="234"/>
      <c r="F23" s="196" t="str">
        <f t="shared" si="0"/>
        <v/>
      </c>
      <c r="G23" s="49" t="str">
        <f t="shared" si="1"/>
        <v/>
      </c>
      <c r="H23" s="135" t="b">
        <v>0</v>
      </c>
      <c r="I23" s="36"/>
      <c r="J23" s="31"/>
      <c r="K23" s="31"/>
      <c r="L23" s="31"/>
      <c r="N23" s="52" t="str">
        <f>NOVEMBRE!P22</f>
        <v>Sport</v>
      </c>
      <c r="O23" s="53">
        <f>NOVEMBRE!Q22</f>
        <v>150</v>
      </c>
      <c r="Q23"/>
      <c r="R23"/>
      <c r="S23" s="31"/>
      <c r="T23" s="52" t="str">
        <f>NOVEMBRE!P22</f>
        <v>Sport</v>
      </c>
      <c r="U23" s="51">
        <f t="shared" si="2"/>
        <v>150</v>
      </c>
    </row>
    <row r="24" spans="2:21" ht="15" customHeight="1" x14ac:dyDescent="0.25">
      <c r="B24" s="23"/>
      <c r="C24" s="40"/>
      <c r="D24" s="23"/>
      <c r="E24" s="234"/>
      <c r="F24" s="196" t="str">
        <f t="shared" si="0"/>
        <v/>
      </c>
      <c r="G24" s="49" t="str">
        <f t="shared" si="1"/>
        <v/>
      </c>
      <c r="H24" s="135" t="b">
        <v>0</v>
      </c>
      <c r="I24" s="36"/>
      <c r="J24" s="31"/>
      <c r="K24" s="31"/>
      <c r="L24" s="31"/>
      <c r="N24" s="52" t="str">
        <f>NOVEMBRE!P23</f>
        <v>Vêtements</v>
      </c>
      <c r="O24" s="53">
        <f>NOVEMBRE!Q23</f>
        <v>0</v>
      </c>
      <c r="Q24"/>
      <c r="R24"/>
      <c r="S24" s="31"/>
      <c r="T24" s="52" t="str">
        <f>NOVEMBRE!P23</f>
        <v>Vêtements</v>
      </c>
      <c r="U24" s="51">
        <f t="shared" si="2"/>
        <v>0</v>
      </c>
    </row>
    <row r="25" spans="2:21" x14ac:dyDescent="0.25">
      <c r="B25" s="23"/>
      <c r="C25" s="40"/>
      <c r="D25" s="23"/>
      <c r="E25" s="234"/>
      <c r="F25" s="196" t="str">
        <f t="shared" si="0"/>
        <v/>
      </c>
      <c r="G25" s="49" t="str">
        <f t="shared" si="1"/>
        <v/>
      </c>
      <c r="H25" s="135" t="b">
        <v>0</v>
      </c>
      <c r="I25" s="36"/>
      <c r="J25" s="31"/>
      <c r="K25" s="31"/>
      <c r="N25" s="54" t="str">
        <f>NOVEMBRE!P24</f>
        <v>Vacances</v>
      </c>
      <c r="O25" s="55">
        <f>NOVEMBRE!Q24</f>
        <v>0</v>
      </c>
      <c r="Q25"/>
      <c r="R25"/>
      <c r="S25" s="31"/>
      <c r="T25" s="54" t="str">
        <f>NOVEMBRE!P24</f>
        <v>Vacances</v>
      </c>
      <c r="U25" s="51">
        <f t="shared" si="2"/>
        <v>0</v>
      </c>
    </row>
    <row r="26" spans="2:21" x14ac:dyDescent="0.25">
      <c r="B26" s="23"/>
      <c r="C26" s="40"/>
      <c r="D26" s="23"/>
      <c r="E26" s="234"/>
      <c r="F26" s="196" t="str">
        <f t="shared" si="0"/>
        <v/>
      </c>
      <c r="G26" s="49" t="str">
        <f t="shared" si="1"/>
        <v/>
      </c>
      <c r="H26" s="135" t="b">
        <v>0</v>
      </c>
      <c r="I26" s="36"/>
      <c r="J26" s="36"/>
      <c r="K26" s="36"/>
      <c r="Q26"/>
      <c r="R26"/>
      <c r="S26" s="31"/>
    </row>
    <row r="27" spans="2:21" x14ac:dyDescent="0.25">
      <c r="B27" s="23"/>
      <c r="C27" s="40"/>
      <c r="D27" s="23"/>
      <c r="E27" s="234"/>
      <c r="F27" s="196" t="str">
        <f t="shared" si="0"/>
        <v/>
      </c>
      <c r="G27" s="49" t="str">
        <f t="shared" si="1"/>
        <v/>
      </c>
      <c r="H27" s="135" t="b">
        <v>0</v>
      </c>
      <c r="I27" s="36"/>
      <c r="J27" s="36"/>
      <c r="K27" s="36"/>
      <c r="Q27"/>
      <c r="R27"/>
      <c r="S27" s="31"/>
    </row>
    <row r="28" spans="2:21" x14ac:dyDescent="0.25">
      <c r="B28" s="23"/>
      <c r="C28" s="40"/>
      <c r="D28" s="23"/>
      <c r="E28" s="234"/>
      <c r="F28" s="196" t="str">
        <f t="shared" si="0"/>
        <v/>
      </c>
      <c r="G28" s="49" t="str">
        <f t="shared" si="1"/>
        <v/>
      </c>
      <c r="H28" s="135" t="b">
        <v>0</v>
      </c>
      <c r="I28" s="36"/>
      <c r="J28" s="36"/>
      <c r="K28" s="36"/>
      <c r="Q28"/>
      <c r="R28"/>
      <c r="S28" s="31"/>
    </row>
    <row r="29" spans="2:21" x14ac:dyDescent="0.25">
      <c r="B29" s="23"/>
      <c r="C29" s="40"/>
      <c r="D29" s="23"/>
      <c r="E29" s="234"/>
      <c r="F29" s="196" t="str">
        <f t="shared" si="0"/>
        <v/>
      </c>
      <c r="G29" s="49" t="str">
        <f t="shared" si="1"/>
        <v/>
      </c>
      <c r="H29" s="135" t="b">
        <v>0</v>
      </c>
      <c r="I29" s="36"/>
      <c r="J29" s="36"/>
      <c r="K29" s="36"/>
      <c r="Q29"/>
      <c r="R29"/>
      <c r="S29" s="31"/>
    </row>
    <row r="30" spans="2:21" x14ac:dyDescent="0.25">
      <c r="B30" s="23"/>
      <c r="C30" s="40"/>
      <c r="D30" s="23"/>
      <c r="E30" s="234"/>
      <c r="F30" s="196" t="str">
        <f t="shared" si="0"/>
        <v/>
      </c>
      <c r="G30" s="49" t="str">
        <f t="shared" si="1"/>
        <v/>
      </c>
      <c r="H30" s="135" t="b">
        <v>0</v>
      </c>
      <c r="I30" s="36"/>
      <c r="J30" s="36"/>
      <c r="K30" s="36"/>
      <c r="Q30"/>
      <c r="R30"/>
      <c r="S30" s="31"/>
    </row>
    <row r="31" spans="2:21" x14ac:dyDescent="0.25">
      <c r="B31" s="23"/>
      <c r="C31" s="40"/>
      <c r="D31" s="23"/>
      <c r="E31" s="234"/>
      <c r="F31" s="196" t="str">
        <f t="shared" si="0"/>
        <v/>
      </c>
      <c r="G31" s="49" t="str">
        <f t="shared" si="1"/>
        <v/>
      </c>
      <c r="H31" s="135" t="b">
        <v>0</v>
      </c>
      <c r="I31" s="36"/>
      <c r="J31" s="36"/>
      <c r="K31" s="36"/>
      <c r="Q31"/>
      <c r="R31"/>
      <c r="S31" s="31"/>
    </row>
    <row r="32" spans="2:21" x14ac:dyDescent="0.25">
      <c r="B32" s="23"/>
      <c r="C32" s="40"/>
      <c r="D32" s="23"/>
      <c r="E32" s="234"/>
      <c r="F32" s="196" t="str">
        <f t="shared" si="0"/>
        <v/>
      </c>
      <c r="G32" s="49" t="str">
        <f t="shared" si="1"/>
        <v/>
      </c>
      <c r="H32" s="135" t="b">
        <v>0</v>
      </c>
      <c r="I32" s="36"/>
      <c r="J32" s="36"/>
      <c r="K32" s="36"/>
      <c r="Q32"/>
      <c r="R32"/>
      <c r="S32" s="31"/>
    </row>
    <row r="33" spans="2:19" x14ac:dyDescent="0.25">
      <c r="B33" s="23"/>
      <c r="C33" s="40"/>
      <c r="D33" s="23"/>
      <c r="E33" s="234"/>
      <c r="F33" s="196" t="str">
        <f t="shared" si="0"/>
        <v/>
      </c>
      <c r="G33" s="49" t="str">
        <f t="shared" si="1"/>
        <v/>
      </c>
      <c r="H33" s="135" t="b">
        <v>0</v>
      </c>
      <c r="I33" s="36"/>
      <c r="J33" s="36"/>
      <c r="K33" s="36"/>
      <c r="Q33"/>
      <c r="R33"/>
      <c r="S33" s="31"/>
    </row>
    <row r="34" spans="2:19" x14ac:dyDescent="0.25">
      <c r="B34" s="23"/>
      <c r="C34" s="40"/>
      <c r="D34" s="23"/>
      <c r="E34" s="234"/>
      <c r="F34" s="196" t="str">
        <f t="shared" si="0"/>
        <v/>
      </c>
      <c r="G34" s="49" t="str">
        <f t="shared" si="1"/>
        <v/>
      </c>
      <c r="H34" s="135" t="b">
        <v>0</v>
      </c>
      <c r="I34" s="36"/>
      <c r="J34" s="36"/>
      <c r="K34" s="36"/>
      <c r="Q34"/>
      <c r="R34"/>
      <c r="S34" s="31"/>
    </row>
    <row r="35" spans="2:19" x14ac:dyDescent="0.25">
      <c r="B35" s="23"/>
      <c r="C35" s="40"/>
      <c r="D35" s="23"/>
      <c r="E35" s="234"/>
      <c r="F35" s="196" t="str">
        <f t="shared" si="0"/>
        <v/>
      </c>
      <c r="G35" s="49" t="str">
        <f t="shared" si="1"/>
        <v/>
      </c>
      <c r="H35" s="135" t="b">
        <v>0</v>
      </c>
      <c r="I35" s="36"/>
      <c r="J35" s="36"/>
      <c r="K35" s="36"/>
      <c r="Q35"/>
      <c r="R35"/>
      <c r="S35" s="31"/>
    </row>
    <row r="36" spans="2:19" x14ac:dyDescent="0.25">
      <c r="B36" s="23"/>
      <c r="C36" s="40"/>
      <c r="D36" s="23"/>
      <c r="E36" s="234"/>
      <c r="F36" s="196" t="str">
        <f t="shared" si="0"/>
        <v/>
      </c>
      <c r="G36" s="49" t="str">
        <f t="shared" si="1"/>
        <v/>
      </c>
      <c r="H36" s="135" t="b">
        <v>0</v>
      </c>
      <c r="I36" s="36"/>
      <c r="J36" s="36"/>
      <c r="K36" s="36"/>
      <c r="Q36"/>
      <c r="R36"/>
      <c r="S36" s="31"/>
    </row>
    <row r="37" spans="2:19" x14ac:dyDescent="0.25">
      <c r="B37" s="23"/>
      <c r="C37" s="40"/>
      <c r="D37" s="23"/>
      <c r="E37" s="234"/>
      <c r="F37" s="196" t="str">
        <f t="shared" si="0"/>
        <v/>
      </c>
      <c r="G37" s="49" t="str">
        <f t="shared" si="1"/>
        <v/>
      </c>
      <c r="H37" s="135" t="b">
        <v>0</v>
      </c>
      <c r="I37" s="36"/>
      <c r="J37" s="36"/>
      <c r="K37" s="36"/>
      <c r="Q37"/>
      <c r="R37"/>
      <c r="S37" s="31"/>
    </row>
    <row r="38" spans="2:19" x14ac:dyDescent="0.25">
      <c r="B38" s="23"/>
      <c r="C38" s="40"/>
      <c r="D38" s="23"/>
      <c r="E38" s="234"/>
      <c r="F38" s="196" t="str">
        <f t="shared" si="0"/>
        <v/>
      </c>
      <c r="G38" s="49" t="str">
        <f t="shared" si="1"/>
        <v/>
      </c>
      <c r="H38" s="135" t="b">
        <v>0</v>
      </c>
      <c r="I38" s="36"/>
      <c r="J38" s="36"/>
      <c r="K38" s="36"/>
      <c r="Q38"/>
      <c r="R38"/>
      <c r="S38" s="31"/>
    </row>
    <row r="39" spans="2:19" x14ac:dyDescent="0.25">
      <c r="B39" s="23"/>
      <c r="C39" s="40"/>
      <c r="D39" s="23"/>
      <c r="E39" s="234"/>
      <c r="F39" s="196" t="str">
        <f t="shared" si="0"/>
        <v/>
      </c>
      <c r="G39" s="49" t="str">
        <f t="shared" si="1"/>
        <v/>
      </c>
      <c r="H39" s="135" t="b">
        <v>0</v>
      </c>
      <c r="I39" s="36"/>
      <c r="J39" s="36"/>
      <c r="K39" s="36"/>
      <c r="Q39"/>
      <c r="R39"/>
      <c r="S39" s="31"/>
    </row>
    <row r="40" spans="2:19" x14ac:dyDescent="0.25">
      <c r="B40" s="23"/>
      <c r="C40" s="40"/>
      <c r="D40" s="23"/>
      <c r="E40" s="234"/>
      <c r="F40" s="196" t="str">
        <f t="shared" si="0"/>
        <v/>
      </c>
      <c r="G40" s="49" t="str">
        <f t="shared" si="1"/>
        <v/>
      </c>
      <c r="H40" s="135" t="b">
        <v>0</v>
      </c>
      <c r="I40" s="36"/>
      <c r="J40" s="36"/>
      <c r="K40" s="36"/>
      <c r="Q40"/>
      <c r="R40"/>
      <c r="S40" s="31"/>
    </row>
    <row r="41" spans="2:19" x14ac:dyDescent="0.25">
      <c r="B41" s="23"/>
      <c r="C41" s="40"/>
      <c r="D41" s="23"/>
      <c r="E41" s="234"/>
      <c r="F41" s="196" t="str">
        <f t="shared" si="0"/>
        <v/>
      </c>
      <c r="G41" s="49" t="str">
        <f t="shared" si="1"/>
        <v/>
      </c>
      <c r="H41" s="135" t="b">
        <v>0</v>
      </c>
      <c r="I41" s="36"/>
      <c r="J41" s="36"/>
      <c r="K41" s="36"/>
      <c r="Q41"/>
      <c r="R41"/>
      <c r="S41" s="31"/>
    </row>
    <row r="42" spans="2:19" x14ac:dyDescent="0.25">
      <c r="B42" s="23"/>
      <c r="C42" s="40"/>
      <c r="D42" s="23"/>
      <c r="E42" s="234"/>
      <c r="F42" s="196" t="str">
        <f t="shared" si="0"/>
        <v/>
      </c>
      <c r="G42" s="49" t="str">
        <f t="shared" si="1"/>
        <v/>
      </c>
      <c r="H42" s="135" t="b">
        <v>0</v>
      </c>
      <c r="I42" s="36"/>
      <c r="J42" s="36"/>
      <c r="K42" s="36"/>
      <c r="Q42"/>
      <c r="R42"/>
      <c r="S42" s="31"/>
    </row>
    <row r="43" spans="2:19" x14ac:dyDescent="0.25">
      <c r="B43" s="23"/>
      <c r="C43" s="40"/>
      <c r="D43" s="23"/>
      <c r="E43" s="234"/>
      <c r="F43" s="196" t="str">
        <f t="shared" si="0"/>
        <v/>
      </c>
      <c r="G43" s="49" t="str">
        <f t="shared" si="1"/>
        <v/>
      </c>
      <c r="H43" s="135" t="b">
        <v>0</v>
      </c>
      <c r="I43" s="36"/>
      <c r="J43" s="36"/>
      <c r="K43" s="36"/>
      <c r="Q43"/>
      <c r="R43"/>
      <c r="S43" s="31"/>
    </row>
    <row r="44" spans="2:19" x14ac:dyDescent="0.25">
      <c r="B44" s="23"/>
      <c r="C44" s="40"/>
      <c r="D44" s="23"/>
      <c r="E44" s="234"/>
      <c r="F44" s="196" t="str">
        <f t="shared" si="0"/>
        <v/>
      </c>
      <c r="G44" s="49" t="str">
        <f t="shared" ref="G44:G81" si="3">IF(E44="","",G43+E44)</f>
        <v/>
      </c>
      <c r="H44" s="135" t="b">
        <v>0</v>
      </c>
      <c r="I44" s="36"/>
      <c r="J44" s="36"/>
      <c r="K44" s="36"/>
      <c r="Q44"/>
      <c r="R44"/>
      <c r="S44" s="31"/>
    </row>
    <row r="45" spans="2:19" x14ac:dyDescent="0.25">
      <c r="B45" s="23"/>
      <c r="C45" s="40"/>
      <c r="D45" s="23"/>
      <c r="E45" s="234"/>
      <c r="F45" s="235" t="str">
        <f t="shared" si="0"/>
        <v/>
      </c>
      <c r="G45" s="49" t="str">
        <f t="shared" si="3"/>
        <v/>
      </c>
      <c r="H45" s="135" t="b">
        <v>0</v>
      </c>
      <c r="I45" s="36"/>
      <c r="J45" s="36"/>
      <c r="K45" s="36"/>
      <c r="Q45"/>
      <c r="R45"/>
      <c r="S45" s="31"/>
    </row>
    <row r="46" spans="2:19" x14ac:dyDescent="0.25">
      <c r="B46" s="23"/>
      <c r="C46" s="40"/>
      <c r="D46" s="23"/>
      <c r="E46" s="234"/>
      <c r="F46" s="196" t="str">
        <f t="shared" si="0"/>
        <v/>
      </c>
      <c r="G46" s="49" t="str">
        <f t="shared" si="3"/>
        <v/>
      </c>
      <c r="H46" s="135" t="b">
        <v>0</v>
      </c>
      <c r="I46" s="36"/>
      <c r="J46" s="36"/>
      <c r="K46" s="36"/>
      <c r="Q46"/>
      <c r="R46"/>
      <c r="S46" s="31"/>
    </row>
    <row r="47" spans="2:19" x14ac:dyDescent="0.25">
      <c r="B47" s="23"/>
      <c r="C47" s="40"/>
      <c r="D47" s="23"/>
      <c r="E47" s="234"/>
      <c r="F47" s="196" t="str">
        <f t="shared" si="0"/>
        <v/>
      </c>
      <c r="G47" s="49" t="str">
        <f t="shared" si="3"/>
        <v/>
      </c>
      <c r="H47" s="135" t="b">
        <v>0</v>
      </c>
      <c r="I47" s="36"/>
      <c r="J47" s="36"/>
      <c r="K47" s="36"/>
      <c r="Q47"/>
      <c r="R47"/>
      <c r="S47" s="31"/>
    </row>
    <row r="48" spans="2:19" x14ac:dyDescent="0.25">
      <c r="B48" s="23"/>
      <c r="C48" s="40"/>
      <c r="D48" s="23"/>
      <c r="E48" s="234"/>
      <c r="F48" s="196" t="str">
        <f t="shared" si="0"/>
        <v/>
      </c>
      <c r="G48" s="49" t="str">
        <f t="shared" si="3"/>
        <v/>
      </c>
      <c r="H48" s="135" t="b">
        <v>0</v>
      </c>
      <c r="I48" s="36"/>
      <c r="J48" s="36"/>
      <c r="K48" s="36"/>
      <c r="Q48"/>
      <c r="R48"/>
      <c r="S48" s="31"/>
    </row>
    <row r="49" spans="2:19" x14ac:dyDescent="0.25">
      <c r="B49" s="23"/>
      <c r="C49" s="40"/>
      <c r="D49" s="23"/>
      <c r="E49" s="234"/>
      <c r="F49" s="196" t="str">
        <f t="shared" si="0"/>
        <v/>
      </c>
      <c r="G49" s="49" t="str">
        <f t="shared" si="3"/>
        <v/>
      </c>
      <c r="H49" s="135" t="b">
        <v>0</v>
      </c>
      <c r="I49" s="36"/>
      <c r="J49" s="36"/>
      <c r="K49" s="36"/>
      <c r="Q49"/>
      <c r="R49"/>
      <c r="S49" s="31"/>
    </row>
    <row r="50" spans="2:19" x14ac:dyDescent="0.25">
      <c r="B50" s="23"/>
      <c r="C50" s="40"/>
      <c r="D50" s="23"/>
      <c r="E50" s="38"/>
      <c r="F50" s="196" t="str">
        <f t="shared" si="0"/>
        <v/>
      </c>
      <c r="G50" s="49" t="str">
        <f t="shared" si="3"/>
        <v/>
      </c>
      <c r="H50" s="135" t="b">
        <v>0</v>
      </c>
      <c r="I50" s="36"/>
      <c r="J50" s="36"/>
      <c r="K50" s="36"/>
      <c r="Q50"/>
      <c r="R50"/>
      <c r="S50" s="31"/>
    </row>
    <row r="51" spans="2:19" x14ac:dyDescent="0.25">
      <c r="B51" s="23"/>
      <c r="C51" s="40"/>
      <c r="D51" s="23"/>
      <c r="E51" s="38"/>
      <c r="F51" s="196" t="str">
        <f t="shared" si="0"/>
        <v/>
      </c>
      <c r="G51" s="49" t="str">
        <f t="shared" si="3"/>
        <v/>
      </c>
      <c r="H51" s="135" t="b">
        <v>0</v>
      </c>
      <c r="I51" s="36"/>
      <c r="J51" s="36"/>
      <c r="K51" s="36"/>
      <c r="Q51"/>
      <c r="R51"/>
      <c r="S51" s="31"/>
    </row>
    <row r="52" spans="2:19" x14ac:dyDescent="0.25">
      <c r="B52" s="23"/>
      <c r="C52" s="40"/>
      <c r="D52" s="23"/>
      <c r="E52" s="38"/>
      <c r="F52" s="196" t="str">
        <f t="shared" si="0"/>
        <v/>
      </c>
      <c r="G52" s="49" t="str">
        <f t="shared" si="3"/>
        <v/>
      </c>
      <c r="H52" s="135" t="b">
        <v>0</v>
      </c>
      <c r="I52" s="36"/>
      <c r="J52" s="36"/>
      <c r="K52" s="36"/>
      <c r="Q52"/>
      <c r="R52"/>
      <c r="S52" s="31"/>
    </row>
    <row r="53" spans="2:19" x14ac:dyDescent="0.25">
      <c r="B53" s="23"/>
      <c r="C53" s="40"/>
      <c r="D53" s="23"/>
      <c r="E53" s="38"/>
      <c r="F53" s="196" t="str">
        <f t="shared" si="0"/>
        <v/>
      </c>
      <c r="G53" s="49" t="str">
        <f t="shared" si="3"/>
        <v/>
      </c>
      <c r="H53" s="135" t="b">
        <v>0</v>
      </c>
      <c r="I53" s="36"/>
      <c r="J53" s="36"/>
      <c r="K53" s="36"/>
      <c r="Q53"/>
      <c r="R53"/>
      <c r="S53" s="31"/>
    </row>
    <row r="54" spans="2:19" x14ac:dyDescent="0.25">
      <c r="B54" s="23"/>
      <c r="C54" s="40"/>
      <c r="D54" s="23"/>
      <c r="E54" s="38"/>
      <c r="F54" s="196" t="str">
        <f t="shared" si="0"/>
        <v/>
      </c>
      <c r="G54" s="49" t="str">
        <f t="shared" si="3"/>
        <v/>
      </c>
      <c r="H54" s="135" t="b">
        <v>0</v>
      </c>
      <c r="I54" s="36"/>
      <c r="J54" s="36"/>
      <c r="K54" s="36"/>
      <c r="Q54"/>
      <c r="R54"/>
      <c r="S54" s="31"/>
    </row>
    <row r="55" spans="2:19" x14ac:dyDescent="0.25">
      <c r="B55" s="23"/>
      <c r="C55" s="40"/>
      <c r="D55" s="23"/>
      <c r="E55" s="38"/>
      <c r="F55" s="196" t="str">
        <f t="shared" si="0"/>
        <v/>
      </c>
      <c r="G55" s="49" t="str">
        <f t="shared" si="3"/>
        <v/>
      </c>
      <c r="H55" s="135" t="b">
        <v>0</v>
      </c>
      <c r="I55" s="36"/>
      <c r="J55" s="36"/>
      <c r="K55" s="36"/>
      <c r="Q55"/>
      <c r="R55"/>
      <c r="S55" s="31"/>
    </row>
    <row r="56" spans="2:19" x14ac:dyDescent="0.25">
      <c r="B56" s="23"/>
      <c r="C56" s="40"/>
      <c r="D56" s="23"/>
      <c r="E56" s="38"/>
      <c r="F56" s="196" t="str">
        <f t="shared" si="0"/>
        <v/>
      </c>
      <c r="G56" s="49" t="str">
        <f t="shared" si="3"/>
        <v/>
      </c>
      <c r="H56" s="135" t="b">
        <v>0</v>
      </c>
      <c r="I56" s="36"/>
      <c r="J56" s="36"/>
      <c r="K56" s="36"/>
      <c r="Q56"/>
      <c r="R56"/>
      <c r="S56" s="31"/>
    </row>
    <row r="57" spans="2:19" x14ac:dyDescent="0.25">
      <c r="B57" s="23"/>
      <c r="C57" s="40"/>
      <c r="D57" s="23"/>
      <c r="E57" s="38"/>
      <c r="F57" s="196" t="str">
        <f t="shared" si="0"/>
        <v/>
      </c>
      <c r="G57" s="49" t="str">
        <f t="shared" si="3"/>
        <v/>
      </c>
      <c r="H57" s="135" t="b">
        <v>0</v>
      </c>
      <c r="I57" s="36"/>
      <c r="J57" s="36"/>
      <c r="K57" s="36"/>
      <c r="Q57"/>
      <c r="R57"/>
      <c r="S57" s="31"/>
    </row>
    <row r="58" spans="2:19" x14ac:dyDescent="0.25">
      <c r="B58" s="23"/>
      <c r="C58" s="40"/>
      <c r="D58" s="23"/>
      <c r="E58" s="38"/>
      <c r="F58" s="196" t="str">
        <f t="shared" si="0"/>
        <v/>
      </c>
      <c r="G58" s="49" t="str">
        <f t="shared" si="3"/>
        <v/>
      </c>
      <c r="H58" s="135" t="b">
        <v>0</v>
      </c>
      <c r="I58" s="36"/>
      <c r="J58" s="36"/>
      <c r="K58" s="36"/>
      <c r="Q58"/>
      <c r="R58"/>
      <c r="S58" s="31"/>
    </row>
    <row r="59" spans="2:19" x14ac:dyDescent="0.25">
      <c r="B59" s="23"/>
      <c r="C59" s="40"/>
      <c r="D59" s="23"/>
      <c r="E59" s="38"/>
      <c r="F59" s="196" t="str">
        <f t="shared" si="0"/>
        <v/>
      </c>
      <c r="G59" s="49" t="str">
        <f t="shared" si="3"/>
        <v/>
      </c>
      <c r="H59" s="135" t="b">
        <v>0</v>
      </c>
      <c r="I59" s="36"/>
      <c r="J59" s="36"/>
      <c r="K59" s="36"/>
      <c r="Q59"/>
      <c r="R59"/>
      <c r="S59" s="31"/>
    </row>
    <row r="60" spans="2:19" x14ac:dyDescent="0.25">
      <c r="B60" s="23"/>
      <c r="C60" s="40"/>
      <c r="D60" s="23"/>
      <c r="E60" s="38"/>
      <c r="F60" s="196" t="str">
        <f t="shared" si="0"/>
        <v/>
      </c>
      <c r="G60" s="49" t="str">
        <f t="shared" si="3"/>
        <v/>
      </c>
      <c r="H60" s="135" t="b">
        <v>0</v>
      </c>
      <c r="I60" s="36"/>
      <c r="J60" s="36"/>
      <c r="K60" s="36"/>
      <c r="Q60"/>
      <c r="R60"/>
      <c r="S60" s="31"/>
    </row>
    <row r="61" spans="2:19" x14ac:dyDescent="0.25">
      <c r="B61" s="23"/>
      <c r="C61" s="40"/>
      <c r="D61" s="23"/>
      <c r="E61" s="38"/>
      <c r="F61" s="196" t="str">
        <f t="shared" si="0"/>
        <v/>
      </c>
      <c r="G61" s="49" t="str">
        <f t="shared" si="3"/>
        <v/>
      </c>
      <c r="H61" s="135" t="b">
        <v>0</v>
      </c>
      <c r="I61" s="36"/>
      <c r="J61" s="36"/>
      <c r="K61" s="36"/>
      <c r="Q61"/>
      <c r="R61"/>
      <c r="S61" s="31"/>
    </row>
    <row r="62" spans="2:19" x14ac:dyDescent="0.25">
      <c r="B62" s="23"/>
      <c r="C62" s="40"/>
      <c r="D62" s="23"/>
      <c r="E62" s="38"/>
      <c r="F62" s="196" t="str">
        <f t="shared" si="0"/>
        <v/>
      </c>
      <c r="G62" s="49" t="str">
        <f t="shared" si="3"/>
        <v/>
      </c>
      <c r="H62" s="135" t="b">
        <v>0</v>
      </c>
      <c r="I62" s="36"/>
      <c r="J62" s="36"/>
      <c r="K62" s="36"/>
      <c r="Q62"/>
      <c r="R62"/>
      <c r="S62" s="31"/>
    </row>
    <row r="63" spans="2:19" x14ac:dyDescent="0.25">
      <c r="B63" s="23"/>
      <c r="C63" s="40"/>
      <c r="D63" s="23"/>
      <c r="E63" s="38"/>
      <c r="F63" s="196" t="str">
        <f t="shared" si="0"/>
        <v/>
      </c>
      <c r="G63" s="49" t="str">
        <f t="shared" si="3"/>
        <v/>
      </c>
      <c r="H63" s="135" t="b">
        <v>0</v>
      </c>
      <c r="I63" s="36"/>
      <c r="J63" s="36"/>
      <c r="K63" s="36"/>
      <c r="Q63"/>
      <c r="R63"/>
      <c r="S63" s="31"/>
    </row>
    <row r="64" spans="2:19" x14ac:dyDescent="0.25">
      <c r="B64" s="23"/>
      <c r="C64" s="40"/>
      <c r="D64" s="23"/>
      <c r="E64" s="38"/>
      <c r="F64" s="196" t="str">
        <f t="shared" si="0"/>
        <v/>
      </c>
      <c r="G64" s="49" t="str">
        <f t="shared" si="3"/>
        <v/>
      </c>
      <c r="H64" s="135" t="b">
        <v>0</v>
      </c>
      <c r="I64" s="36"/>
      <c r="J64" s="36"/>
      <c r="K64" s="36"/>
      <c r="Q64"/>
      <c r="R64"/>
      <c r="S64" s="31"/>
    </row>
    <row r="65" spans="2:19" x14ac:dyDescent="0.25">
      <c r="B65" s="23"/>
      <c r="C65" s="40"/>
      <c r="D65" s="23"/>
      <c r="E65" s="38"/>
      <c r="F65" s="196" t="str">
        <f t="shared" si="0"/>
        <v/>
      </c>
      <c r="G65" s="49" t="str">
        <f t="shared" si="3"/>
        <v/>
      </c>
      <c r="H65" s="135" t="b">
        <v>0</v>
      </c>
      <c r="I65" s="36"/>
      <c r="J65" s="36"/>
      <c r="K65" s="36"/>
      <c r="Q65" s="31"/>
      <c r="R65" s="31"/>
      <c r="S65" s="31"/>
    </row>
    <row r="66" spans="2:19" x14ac:dyDescent="0.25">
      <c r="B66" s="23"/>
      <c r="C66" s="40"/>
      <c r="D66" s="23"/>
      <c r="E66" s="38"/>
      <c r="F66" s="196" t="str">
        <f t="shared" si="0"/>
        <v/>
      </c>
      <c r="G66" s="49" t="str">
        <f t="shared" si="3"/>
        <v/>
      </c>
      <c r="H66" s="135" t="b">
        <v>0</v>
      </c>
      <c r="I66" s="36"/>
      <c r="J66" s="36"/>
      <c r="K66" s="36"/>
      <c r="Q66" s="31"/>
      <c r="R66" s="31"/>
      <c r="S66" s="31"/>
    </row>
    <row r="67" spans="2:19" x14ac:dyDescent="0.25">
      <c r="B67" s="23"/>
      <c r="C67" s="40"/>
      <c r="D67" s="23"/>
      <c r="E67" s="38"/>
      <c r="F67" s="196" t="str">
        <f t="shared" si="0"/>
        <v/>
      </c>
      <c r="G67" s="49" t="str">
        <f t="shared" si="3"/>
        <v/>
      </c>
      <c r="H67" s="135" t="b">
        <v>0</v>
      </c>
      <c r="I67" s="36"/>
      <c r="J67" s="36"/>
      <c r="K67" s="36"/>
      <c r="Q67" s="31"/>
      <c r="R67" s="31"/>
      <c r="S67" s="31"/>
    </row>
    <row r="68" spans="2:19" x14ac:dyDescent="0.25">
      <c r="B68" s="23"/>
      <c r="C68" s="40"/>
      <c r="D68" s="23"/>
      <c r="E68" s="38"/>
      <c r="F68" s="196" t="str">
        <f t="shared" si="0"/>
        <v/>
      </c>
      <c r="G68" s="49" t="str">
        <f t="shared" si="3"/>
        <v/>
      </c>
      <c r="H68" s="135" t="b">
        <v>0</v>
      </c>
      <c r="I68" s="36"/>
      <c r="J68" s="36"/>
      <c r="K68" s="36"/>
      <c r="Q68" s="31"/>
      <c r="R68" s="31"/>
      <c r="S68" s="31"/>
    </row>
    <row r="69" spans="2:19" x14ac:dyDescent="0.25">
      <c r="B69" s="23"/>
      <c r="C69" s="40"/>
      <c r="D69" s="23"/>
      <c r="E69" s="38"/>
      <c r="F69" s="196" t="str">
        <f t="shared" ref="F69:F130" si="4">IF(E69="","",E69+0)</f>
        <v/>
      </c>
      <c r="G69" s="49" t="str">
        <f t="shared" si="3"/>
        <v/>
      </c>
      <c r="H69" s="135" t="b">
        <v>0</v>
      </c>
      <c r="I69" s="36"/>
      <c r="J69" s="36"/>
      <c r="K69" s="36"/>
      <c r="Q69" s="31"/>
      <c r="R69" s="31"/>
      <c r="S69" s="31"/>
    </row>
    <row r="70" spans="2:19" x14ac:dyDescent="0.25">
      <c r="B70" s="23"/>
      <c r="C70" s="40"/>
      <c r="D70" s="23"/>
      <c r="E70" s="38"/>
      <c r="F70" s="196" t="str">
        <f t="shared" si="4"/>
        <v/>
      </c>
      <c r="G70" s="49" t="str">
        <f t="shared" si="3"/>
        <v/>
      </c>
      <c r="H70" s="135" t="b">
        <v>0</v>
      </c>
      <c r="I70" s="36"/>
      <c r="J70" s="36"/>
      <c r="K70" s="36"/>
      <c r="Q70" s="31"/>
      <c r="R70" s="31"/>
      <c r="S70" s="31"/>
    </row>
    <row r="71" spans="2:19" x14ac:dyDescent="0.25">
      <c r="B71" s="23"/>
      <c r="C71" s="40"/>
      <c r="D71" s="23"/>
      <c r="E71" s="38"/>
      <c r="F71" s="196" t="str">
        <f t="shared" si="4"/>
        <v/>
      </c>
      <c r="G71" s="49" t="str">
        <f t="shared" si="3"/>
        <v/>
      </c>
      <c r="H71" s="135" t="b">
        <v>0</v>
      </c>
      <c r="I71" s="36"/>
      <c r="J71" s="36"/>
      <c r="K71" s="36"/>
      <c r="Q71" s="31"/>
      <c r="R71" s="31"/>
      <c r="S71" s="31"/>
    </row>
    <row r="72" spans="2:19" x14ac:dyDescent="0.25">
      <c r="B72" s="23"/>
      <c r="C72" s="40"/>
      <c r="D72" s="23"/>
      <c r="E72" s="38"/>
      <c r="F72" s="196" t="str">
        <f t="shared" si="4"/>
        <v/>
      </c>
      <c r="G72" s="49" t="str">
        <f t="shared" si="3"/>
        <v/>
      </c>
      <c r="H72" s="135" t="b">
        <v>0</v>
      </c>
      <c r="I72" s="36"/>
      <c r="J72" s="36"/>
      <c r="K72" s="36"/>
      <c r="Q72" s="31"/>
      <c r="R72" s="31"/>
      <c r="S72" s="31"/>
    </row>
    <row r="73" spans="2:19" x14ac:dyDescent="0.25">
      <c r="B73" s="23"/>
      <c r="C73" s="40"/>
      <c r="D73" s="23"/>
      <c r="E73" s="38"/>
      <c r="F73" s="196" t="str">
        <f t="shared" si="4"/>
        <v/>
      </c>
      <c r="G73" s="49" t="str">
        <f t="shared" si="3"/>
        <v/>
      </c>
      <c r="H73" s="135" t="b">
        <v>0</v>
      </c>
      <c r="I73" s="36"/>
      <c r="J73" s="36"/>
      <c r="K73" s="36"/>
      <c r="Q73" s="31"/>
      <c r="R73" s="31"/>
      <c r="S73" s="31"/>
    </row>
    <row r="74" spans="2:19" x14ac:dyDescent="0.25">
      <c r="B74" s="23"/>
      <c r="C74" s="40"/>
      <c r="D74" s="23"/>
      <c r="E74" s="38"/>
      <c r="F74" s="196" t="str">
        <f t="shared" si="4"/>
        <v/>
      </c>
      <c r="G74" s="49" t="str">
        <f t="shared" si="3"/>
        <v/>
      </c>
      <c r="H74" s="135" t="b">
        <v>0</v>
      </c>
      <c r="I74" s="36"/>
      <c r="J74" s="36"/>
      <c r="K74" s="36"/>
      <c r="Q74" s="31"/>
      <c r="R74" s="31"/>
      <c r="S74" s="31"/>
    </row>
    <row r="75" spans="2:19" x14ac:dyDescent="0.25">
      <c r="B75" s="23"/>
      <c r="C75" s="40"/>
      <c r="D75" s="23"/>
      <c r="E75" s="38"/>
      <c r="F75" s="196" t="str">
        <f t="shared" si="4"/>
        <v/>
      </c>
      <c r="G75" s="49" t="str">
        <f t="shared" si="3"/>
        <v/>
      </c>
      <c r="H75" s="135" t="b">
        <v>0</v>
      </c>
      <c r="I75" s="36"/>
      <c r="J75" s="36"/>
      <c r="K75" s="36"/>
      <c r="Q75" s="31"/>
      <c r="R75" s="31"/>
      <c r="S75" s="31"/>
    </row>
    <row r="76" spans="2:19" x14ac:dyDescent="0.25">
      <c r="B76" s="23"/>
      <c r="C76" s="40"/>
      <c r="D76" s="23"/>
      <c r="E76" s="38"/>
      <c r="F76" s="196" t="str">
        <f t="shared" si="4"/>
        <v/>
      </c>
      <c r="G76" s="49" t="str">
        <f t="shared" si="3"/>
        <v/>
      </c>
      <c r="H76" s="135" t="b">
        <v>0</v>
      </c>
      <c r="I76" s="36"/>
      <c r="J76" s="36"/>
      <c r="K76" s="36"/>
      <c r="Q76" s="31"/>
      <c r="R76" s="31"/>
      <c r="S76" s="31"/>
    </row>
    <row r="77" spans="2:19" x14ac:dyDescent="0.25">
      <c r="B77" s="23"/>
      <c r="C77" s="40"/>
      <c r="D77" s="23"/>
      <c r="E77" s="38"/>
      <c r="F77" s="196" t="str">
        <f t="shared" si="4"/>
        <v/>
      </c>
      <c r="G77" s="49" t="str">
        <f t="shared" si="3"/>
        <v/>
      </c>
      <c r="H77" s="135" t="b">
        <v>0</v>
      </c>
      <c r="I77" s="36"/>
      <c r="J77" s="36"/>
      <c r="K77" s="36"/>
      <c r="Q77" s="31"/>
      <c r="R77" s="31"/>
      <c r="S77" s="31"/>
    </row>
    <row r="78" spans="2:19" x14ac:dyDescent="0.25">
      <c r="B78" s="23"/>
      <c r="C78" s="40"/>
      <c r="D78" s="23"/>
      <c r="E78" s="38"/>
      <c r="F78" s="196" t="str">
        <f t="shared" si="4"/>
        <v/>
      </c>
      <c r="G78" s="49" t="str">
        <f t="shared" si="3"/>
        <v/>
      </c>
      <c r="H78" s="135" t="b">
        <v>0</v>
      </c>
      <c r="I78" s="36"/>
      <c r="J78" s="36"/>
      <c r="K78" s="36"/>
      <c r="Q78" s="31"/>
      <c r="R78" s="31"/>
      <c r="S78" s="31"/>
    </row>
    <row r="79" spans="2:19" x14ac:dyDescent="0.25">
      <c r="B79" s="23"/>
      <c r="C79" s="40"/>
      <c r="D79" s="23"/>
      <c r="E79" s="38"/>
      <c r="F79" s="196" t="str">
        <f t="shared" si="4"/>
        <v/>
      </c>
      <c r="G79" s="49" t="str">
        <f t="shared" si="3"/>
        <v/>
      </c>
      <c r="H79" s="135" t="b">
        <v>0</v>
      </c>
      <c r="I79" s="36"/>
      <c r="J79" s="36"/>
      <c r="K79" s="36"/>
      <c r="Q79" s="31"/>
      <c r="R79" s="31"/>
      <c r="S79" s="31"/>
    </row>
    <row r="80" spans="2:19" x14ac:dyDescent="0.25">
      <c r="B80" s="23"/>
      <c r="C80" s="40"/>
      <c r="D80" s="23"/>
      <c r="E80" s="38"/>
      <c r="F80" s="196" t="str">
        <f t="shared" si="4"/>
        <v/>
      </c>
      <c r="G80" s="49" t="str">
        <f t="shared" si="3"/>
        <v/>
      </c>
      <c r="H80" s="135" t="b">
        <v>0</v>
      </c>
      <c r="I80" s="36"/>
      <c r="J80" s="36"/>
      <c r="K80" s="36"/>
      <c r="Q80" s="31"/>
      <c r="R80" s="31"/>
      <c r="S80" s="31"/>
    </row>
    <row r="81" spans="2:19" x14ac:dyDescent="0.25">
      <c r="B81" s="23"/>
      <c r="C81" s="40"/>
      <c r="D81" s="23"/>
      <c r="E81" s="38"/>
      <c r="F81" s="196" t="str">
        <f t="shared" si="4"/>
        <v/>
      </c>
      <c r="G81" s="49" t="str">
        <f t="shared" si="3"/>
        <v/>
      </c>
      <c r="H81" s="135" t="b">
        <v>0</v>
      </c>
      <c r="I81" s="36"/>
      <c r="J81" s="36"/>
      <c r="K81" s="36"/>
      <c r="Q81" s="31"/>
      <c r="R81" s="31"/>
      <c r="S81" s="31"/>
    </row>
    <row r="82" spans="2:19" x14ac:dyDescent="0.25">
      <c r="B82" s="23"/>
      <c r="C82" s="40"/>
      <c r="D82" s="23"/>
      <c r="E82" s="38"/>
      <c r="F82" s="196" t="str">
        <f t="shared" si="4"/>
        <v/>
      </c>
      <c r="G82" s="49" t="str">
        <f t="shared" ref="G82:G130" si="5">IF(E82="","",G81+E82)</f>
        <v/>
      </c>
      <c r="H82" s="135" t="b">
        <v>0</v>
      </c>
      <c r="I82" s="36"/>
      <c r="J82" s="36"/>
      <c r="K82" s="36"/>
      <c r="Q82" s="31"/>
      <c r="R82" s="31"/>
      <c r="S82" s="31"/>
    </row>
    <row r="83" spans="2:19" ht="15" customHeight="1" x14ac:dyDescent="0.25">
      <c r="B83" s="23"/>
      <c r="C83" s="40"/>
      <c r="D83" s="23"/>
      <c r="E83" s="38"/>
      <c r="F83" s="196" t="str">
        <f t="shared" si="4"/>
        <v/>
      </c>
      <c r="G83" s="49" t="str">
        <f t="shared" si="5"/>
        <v/>
      </c>
      <c r="H83" s="135" t="b">
        <v>0</v>
      </c>
      <c r="I83" s="36"/>
      <c r="J83" s="36"/>
      <c r="K83" s="36"/>
      <c r="Q83" s="31"/>
      <c r="R83" s="31"/>
      <c r="S83" s="31"/>
    </row>
    <row r="84" spans="2:19" ht="15" customHeight="1" x14ac:dyDescent="0.25">
      <c r="B84" s="23"/>
      <c r="C84" s="40"/>
      <c r="D84" s="23"/>
      <c r="E84" s="38"/>
      <c r="F84" s="196" t="str">
        <f t="shared" si="4"/>
        <v/>
      </c>
      <c r="G84" s="49" t="str">
        <f t="shared" si="5"/>
        <v/>
      </c>
      <c r="H84" s="135" t="b">
        <v>0</v>
      </c>
      <c r="I84" s="36"/>
      <c r="J84" s="36"/>
      <c r="K84" s="36"/>
      <c r="Q84" s="31"/>
      <c r="R84" s="31"/>
      <c r="S84" s="31"/>
    </row>
    <row r="85" spans="2:19" ht="15" customHeight="1" x14ac:dyDescent="0.25">
      <c r="B85" s="23"/>
      <c r="C85" s="40"/>
      <c r="D85" s="23"/>
      <c r="E85" s="38"/>
      <c r="F85" s="196" t="str">
        <f t="shared" si="4"/>
        <v/>
      </c>
      <c r="G85" s="49" t="str">
        <f t="shared" si="5"/>
        <v/>
      </c>
      <c r="H85" s="135" t="b">
        <v>0</v>
      </c>
      <c r="I85" s="36"/>
      <c r="J85" s="36"/>
      <c r="K85" s="36"/>
      <c r="Q85" s="31"/>
      <c r="R85" s="31"/>
      <c r="S85" s="31"/>
    </row>
    <row r="86" spans="2:19" ht="15" customHeight="1" x14ac:dyDescent="0.25">
      <c r="B86" s="23"/>
      <c r="C86" s="40"/>
      <c r="D86" s="23"/>
      <c r="E86" s="38"/>
      <c r="F86" s="196" t="str">
        <f t="shared" si="4"/>
        <v/>
      </c>
      <c r="G86" s="49" t="str">
        <f t="shared" si="5"/>
        <v/>
      </c>
      <c r="H86" s="135" t="b">
        <v>0</v>
      </c>
      <c r="I86" s="36"/>
      <c r="J86" s="36"/>
      <c r="K86" s="36"/>
      <c r="Q86" s="31"/>
      <c r="R86" s="31"/>
      <c r="S86" s="31"/>
    </row>
    <row r="87" spans="2:19" ht="15" customHeight="1" x14ac:dyDescent="0.25">
      <c r="B87" s="23"/>
      <c r="C87" s="40"/>
      <c r="D87" s="23"/>
      <c r="E87" s="38"/>
      <c r="F87" s="196" t="str">
        <f t="shared" si="4"/>
        <v/>
      </c>
      <c r="G87" s="49" t="str">
        <f t="shared" si="5"/>
        <v/>
      </c>
      <c r="H87" s="135" t="b">
        <v>0</v>
      </c>
      <c r="I87" s="36"/>
      <c r="J87" s="36"/>
      <c r="K87" s="36"/>
      <c r="Q87" s="31"/>
      <c r="R87" s="31"/>
      <c r="S87" s="31"/>
    </row>
    <row r="88" spans="2:19" ht="15" customHeight="1" x14ac:dyDescent="0.25">
      <c r="B88" s="23"/>
      <c r="C88" s="40"/>
      <c r="D88" s="23"/>
      <c r="E88" s="38"/>
      <c r="F88" s="196" t="str">
        <f t="shared" si="4"/>
        <v/>
      </c>
      <c r="G88" s="49" t="str">
        <f t="shared" si="5"/>
        <v/>
      </c>
      <c r="H88" s="135" t="b">
        <v>0</v>
      </c>
      <c r="I88" s="36"/>
      <c r="J88" s="36"/>
      <c r="K88" s="36"/>
      <c r="Q88" s="31"/>
      <c r="R88" s="31"/>
      <c r="S88" s="31"/>
    </row>
    <row r="89" spans="2:19" ht="15" customHeight="1" x14ac:dyDescent="0.25">
      <c r="B89" s="23"/>
      <c r="C89" s="40"/>
      <c r="D89" s="23"/>
      <c r="E89" s="38"/>
      <c r="F89" s="196" t="str">
        <f t="shared" si="4"/>
        <v/>
      </c>
      <c r="G89" s="49" t="str">
        <f t="shared" si="5"/>
        <v/>
      </c>
      <c r="H89" s="135" t="b">
        <v>0</v>
      </c>
      <c r="I89" s="36"/>
      <c r="J89" s="36"/>
      <c r="K89" s="36"/>
      <c r="Q89" s="31"/>
      <c r="R89" s="31"/>
      <c r="S89" s="31"/>
    </row>
    <row r="90" spans="2:19" ht="15" customHeight="1" x14ac:dyDescent="0.25">
      <c r="B90" s="23"/>
      <c r="C90" s="40"/>
      <c r="D90" s="23"/>
      <c r="E90" s="38"/>
      <c r="F90" s="196" t="str">
        <f t="shared" si="4"/>
        <v/>
      </c>
      <c r="G90" s="49" t="str">
        <f t="shared" si="5"/>
        <v/>
      </c>
      <c r="H90" s="135" t="b">
        <v>0</v>
      </c>
      <c r="I90" s="36"/>
      <c r="J90" s="36"/>
      <c r="K90" s="36"/>
      <c r="Q90" s="31"/>
      <c r="R90" s="31"/>
      <c r="S90" s="31"/>
    </row>
    <row r="91" spans="2:19" ht="15" customHeight="1" x14ac:dyDescent="0.25">
      <c r="B91" s="23"/>
      <c r="C91" s="40"/>
      <c r="D91" s="23"/>
      <c r="E91" s="38"/>
      <c r="F91" s="196" t="str">
        <f t="shared" si="4"/>
        <v/>
      </c>
      <c r="G91" s="49" t="str">
        <f t="shared" si="5"/>
        <v/>
      </c>
      <c r="H91" s="135" t="b">
        <v>0</v>
      </c>
      <c r="I91" s="36"/>
      <c r="J91" s="36"/>
      <c r="K91" s="36"/>
      <c r="Q91" s="31"/>
      <c r="R91" s="31"/>
      <c r="S91" s="31"/>
    </row>
    <row r="92" spans="2:19" ht="15" customHeight="1" x14ac:dyDescent="0.25">
      <c r="B92" s="23"/>
      <c r="C92" s="40"/>
      <c r="D92" s="23"/>
      <c r="E92" s="38"/>
      <c r="F92" s="196" t="str">
        <f t="shared" si="4"/>
        <v/>
      </c>
      <c r="G92" s="49" t="str">
        <f t="shared" si="5"/>
        <v/>
      </c>
      <c r="H92" s="135" t="b">
        <v>0</v>
      </c>
      <c r="I92" s="36"/>
      <c r="J92" s="36"/>
      <c r="K92" s="36"/>
      <c r="Q92" s="31"/>
      <c r="R92" s="31"/>
      <c r="S92" s="31"/>
    </row>
    <row r="93" spans="2:19" ht="15" customHeight="1" x14ac:dyDescent="0.25">
      <c r="B93" s="23"/>
      <c r="C93" s="40"/>
      <c r="D93" s="23"/>
      <c r="E93" s="38"/>
      <c r="F93" s="196" t="str">
        <f t="shared" si="4"/>
        <v/>
      </c>
      <c r="G93" s="49" t="str">
        <f t="shared" si="5"/>
        <v/>
      </c>
      <c r="H93" s="135" t="b">
        <v>0</v>
      </c>
      <c r="I93" s="36"/>
      <c r="J93" s="36"/>
      <c r="K93" s="36"/>
      <c r="Q93" s="31"/>
      <c r="R93" s="31"/>
      <c r="S93" s="31"/>
    </row>
    <row r="94" spans="2:19" ht="15" customHeight="1" x14ac:dyDescent="0.25">
      <c r="B94" s="23"/>
      <c r="C94" s="40"/>
      <c r="D94" s="23"/>
      <c r="E94" s="38"/>
      <c r="F94" s="196" t="str">
        <f t="shared" si="4"/>
        <v/>
      </c>
      <c r="G94" s="49" t="str">
        <f t="shared" si="5"/>
        <v/>
      </c>
      <c r="H94" s="135" t="b">
        <v>0</v>
      </c>
      <c r="I94" s="36"/>
      <c r="J94" s="36"/>
      <c r="K94" s="36"/>
      <c r="Q94" s="31"/>
      <c r="R94" s="31"/>
      <c r="S94" s="31"/>
    </row>
    <row r="95" spans="2:19" ht="15" customHeight="1" x14ac:dyDescent="0.25">
      <c r="B95" s="23"/>
      <c r="C95" s="40"/>
      <c r="D95" s="23"/>
      <c r="E95" s="38"/>
      <c r="F95" s="196" t="str">
        <f t="shared" si="4"/>
        <v/>
      </c>
      <c r="G95" s="49" t="str">
        <f t="shared" si="5"/>
        <v/>
      </c>
      <c r="H95" s="135" t="b">
        <v>0</v>
      </c>
      <c r="I95" s="36"/>
      <c r="J95" s="36"/>
      <c r="K95" s="36"/>
      <c r="Q95" s="31"/>
      <c r="R95" s="31"/>
      <c r="S95" s="31"/>
    </row>
    <row r="96" spans="2:19" ht="15" customHeight="1" x14ac:dyDescent="0.25">
      <c r="B96" s="23"/>
      <c r="C96" s="40"/>
      <c r="D96" s="23"/>
      <c r="E96" s="38"/>
      <c r="F96" s="196" t="str">
        <f t="shared" si="4"/>
        <v/>
      </c>
      <c r="G96" s="49" t="str">
        <f t="shared" si="5"/>
        <v/>
      </c>
      <c r="H96" s="135" t="b">
        <v>0</v>
      </c>
      <c r="I96" s="36"/>
      <c r="J96" s="36"/>
      <c r="K96" s="36"/>
      <c r="Q96" s="31"/>
      <c r="R96" s="31"/>
      <c r="S96" s="31"/>
    </row>
    <row r="97" spans="2:19" ht="15" customHeight="1" x14ac:dyDescent="0.25">
      <c r="B97" s="23"/>
      <c r="C97" s="40"/>
      <c r="D97" s="23"/>
      <c r="E97" s="38"/>
      <c r="F97" s="196" t="str">
        <f t="shared" si="4"/>
        <v/>
      </c>
      <c r="G97" s="49" t="str">
        <f t="shared" si="5"/>
        <v/>
      </c>
      <c r="H97" s="135" t="b">
        <v>0</v>
      </c>
      <c r="I97" s="36"/>
      <c r="J97" s="36"/>
      <c r="K97" s="36"/>
      <c r="Q97" s="31"/>
      <c r="R97" s="31"/>
      <c r="S97" s="31"/>
    </row>
    <row r="98" spans="2:19" ht="15" customHeight="1" x14ac:dyDescent="0.25">
      <c r="B98" s="23"/>
      <c r="C98" s="40"/>
      <c r="D98" s="23"/>
      <c r="E98" s="38"/>
      <c r="F98" s="196" t="str">
        <f t="shared" si="4"/>
        <v/>
      </c>
      <c r="G98" s="49" t="str">
        <f t="shared" si="5"/>
        <v/>
      </c>
      <c r="H98" s="135" t="b">
        <v>0</v>
      </c>
      <c r="I98" s="36"/>
      <c r="J98" s="36"/>
      <c r="K98" s="36"/>
      <c r="Q98" s="31"/>
      <c r="R98" s="31"/>
      <c r="S98" s="31"/>
    </row>
    <row r="99" spans="2:19" ht="15" customHeight="1" x14ac:dyDescent="0.25">
      <c r="B99" s="23"/>
      <c r="C99" s="40"/>
      <c r="D99" s="23"/>
      <c r="E99" s="38"/>
      <c r="F99" s="196" t="str">
        <f t="shared" si="4"/>
        <v/>
      </c>
      <c r="G99" s="49" t="str">
        <f t="shared" si="5"/>
        <v/>
      </c>
      <c r="H99" s="135" t="b">
        <v>0</v>
      </c>
      <c r="I99" s="36"/>
      <c r="J99" s="36"/>
      <c r="K99" s="36"/>
      <c r="Q99" s="31"/>
      <c r="R99" s="31"/>
      <c r="S99" s="31"/>
    </row>
    <row r="100" spans="2:19" ht="15" customHeight="1" x14ac:dyDescent="0.25">
      <c r="B100" s="23"/>
      <c r="C100" s="40"/>
      <c r="D100" s="23"/>
      <c r="E100" s="38"/>
      <c r="F100" s="196" t="str">
        <f t="shared" si="4"/>
        <v/>
      </c>
      <c r="G100" s="49" t="str">
        <f t="shared" si="5"/>
        <v/>
      </c>
      <c r="H100" s="135" t="b">
        <v>0</v>
      </c>
      <c r="I100" s="36"/>
      <c r="J100" s="36"/>
      <c r="K100" s="36"/>
      <c r="Q100" s="31"/>
      <c r="R100" s="31"/>
      <c r="S100" s="31"/>
    </row>
    <row r="101" spans="2:19" ht="15" customHeight="1" x14ac:dyDescent="0.25">
      <c r="B101" s="23"/>
      <c r="C101" s="40"/>
      <c r="D101" s="23"/>
      <c r="E101" s="38"/>
      <c r="F101" s="196" t="str">
        <f t="shared" si="4"/>
        <v/>
      </c>
      <c r="G101" s="49" t="str">
        <f t="shared" si="5"/>
        <v/>
      </c>
      <c r="H101" s="135" t="b">
        <v>0</v>
      </c>
      <c r="I101" s="36"/>
      <c r="J101" s="36"/>
      <c r="K101" s="36"/>
      <c r="Q101" s="31"/>
      <c r="R101" s="31"/>
      <c r="S101" s="31"/>
    </row>
    <row r="102" spans="2:19" ht="15" customHeight="1" x14ac:dyDescent="0.25">
      <c r="B102" s="23"/>
      <c r="C102" s="40"/>
      <c r="D102" s="23"/>
      <c r="E102" s="38"/>
      <c r="F102" s="196" t="str">
        <f t="shared" si="4"/>
        <v/>
      </c>
      <c r="G102" s="49" t="str">
        <f t="shared" si="5"/>
        <v/>
      </c>
      <c r="H102" s="135" t="b">
        <v>0</v>
      </c>
      <c r="I102" s="36"/>
      <c r="J102" s="36"/>
      <c r="K102" s="36"/>
      <c r="Q102" s="31"/>
      <c r="R102" s="31"/>
      <c r="S102" s="31"/>
    </row>
    <row r="103" spans="2:19" ht="15" customHeight="1" x14ac:dyDescent="0.25">
      <c r="B103" s="23"/>
      <c r="C103" s="40"/>
      <c r="D103" s="23"/>
      <c r="E103" s="38"/>
      <c r="F103" s="196" t="str">
        <f t="shared" si="4"/>
        <v/>
      </c>
      <c r="G103" s="49" t="str">
        <f t="shared" si="5"/>
        <v/>
      </c>
      <c r="H103" s="135" t="b">
        <v>0</v>
      </c>
      <c r="I103" s="36"/>
      <c r="J103" s="36"/>
      <c r="K103" s="36"/>
      <c r="Q103" s="31"/>
      <c r="R103" s="31"/>
      <c r="S103" s="31"/>
    </row>
    <row r="104" spans="2:19" ht="15" customHeight="1" x14ac:dyDescent="0.25">
      <c r="B104" s="23"/>
      <c r="C104" s="40"/>
      <c r="D104" s="23"/>
      <c r="E104" s="38"/>
      <c r="F104" s="196" t="str">
        <f t="shared" si="4"/>
        <v/>
      </c>
      <c r="G104" s="49" t="str">
        <f t="shared" si="5"/>
        <v/>
      </c>
      <c r="H104" s="135" t="b">
        <v>0</v>
      </c>
      <c r="I104" s="36"/>
      <c r="J104" s="36"/>
      <c r="K104" s="36"/>
      <c r="Q104" s="31"/>
      <c r="R104" s="31"/>
      <c r="S104" s="31"/>
    </row>
    <row r="105" spans="2:19" ht="15" customHeight="1" x14ac:dyDescent="0.25">
      <c r="B105" s="23"/>
      <c r="C105" s="40"/>
      <c r="D105" s="23"/>
      <c r="E105" s="38"/>
      <c r="F105" s="196" t="str">
        <f t="shared" si="4"/>
        <v/>
      </c>
      <c r="G105" s="49" t="str">
        <f t="shared" si="5"/>
        <v/>
      </c>
      <c r="H105" s="135" t="b">
        <v>0</v>
      </c>
      <c r="I105" s="36"/>
      <c r="J105" s="36"/>
      <c r="K105" s="36"/>
      <c r="Q105" s="31"/>
      <c r="R105" s="31"/>
      <c r="S105" s="31"/>
    </row>
    <row r="106" spans="2:19" ht="15" customHeight="1" x14ac:dyDescent="0.25">
      <c r="B106" s="23"/>
      <c r="C106" s="40"/>
      <c r="D106" s="23"/>
      <c r="E106" s="38"/>
      <c r="F106" s="196" t="str">
        <f t="shared" si="4"/>
        <v/>
      </c>
      <c r="G106" s="49" t="str">
        <f t="shared" si="5"/>
        <v/>
      </c>
      <c r="H106" s="135" t="b">
        <v>0</v>
      </c>
      <c r="I106" s="36"/>
      <c r="J106" s="36"/>
      <c r="K106" s="36"/>
      <c r="Q106" s="31"/>
      <c r="R106" s="31"/>
      <c r="S106" s="31"/>
    </row>
    <row r="107" spans="2:19" ht="15" customHeight="1" x14ac:dyDescent="0.25">
      <c r="B107" s="23"/>
      <c r="C107" s="40"/>
      <c r="D107" s="23"/>
      <c r="E107" s="38"/>
      <c r="F107" s="196" t="str">
        <f t="shared" si="4"/>
        <v/>
      </c>
      <c r="G107" s="49" t="str">
        <f t="shared" si="5"/>
        <v/>
      </c>
      <c r="H107" s="135" t="b">
        <v>0</v>
      </c>
      <c r="I107" s="36"/>
      <c r="J107" s="36"/>
      <c r="K107" s="36"/>
      <c r="Q107" s="31"/>
      <c r="R107" s="31"/>
      <c r="S107" s="31"/>
    </row>
    <row r="108" spans="2:19" ht="15" customHeight="1" x14ac:dyDescent="0.25">
      <c r="B108" s="23"/>
      <c r="C108" s="40"/>
      <c r="D108" s="23"/>
      <c r="E108" s="38"/>
      <c r="F108" s="196" t="str">
        <f t="shared" si="4"/>
        <v/>
      </c>
      <c r="G108" s="49" t="str">
        <f t="shared" si="5"/>
        <v/>
      </c>
      <c r="H108" s="135" t="b">
        <v>0</v>
      </c>
      <c r="I108" s="36"/>
      <c r="J108" s="36"/>
      <c r="K108" s="36"/>
      <c r="Q108" s="31"/>
      <c r="R108" s="31"/>
      <c r="S108" s="31"/>
    </row>
    <row r="109" spans="2:19" ht="15" customHeight="1" x14ac:dyDescent="0.25">
      <c r="B109" s="23"/>
      <c r="C109" s="40"/>
      <c r="D109" s="23"/>
      <c r="E109" s="38"/>
      <c r="F109" s="196" t="str">
        <f t="shared" si="4"/>
        <v/>
      </c>
      <c r="G109" s="49" t="str">
        <f t="shared" si="5"/>
        <v/>
      </c>
      <c r="H109" s="135" t="b">
        <v>0</v>
      </c>
      <c r="I109" s="36"/>
      <c r="J109" s="36"/>
      <c r="K109" s="36"/>
      <c r="Q109" s="31"/>
      <c r="R109" s="31"/>
      <c r="S109" s="31"/>
    </row>
    <row r="110" spans="2:19" ht="15" customHeight="1" x14ac:dyDescent="0.25">
      <c r="B110" s="23"/>
      <c r="C110" s="40"/>
      <c r="D110" s="23"/>
      <c r="E110" s="38"/>
      <c r="F110" s="196" t="str">
        <f t="shared" si="4"/>
        <v/>
      </c>
      <c r="G110" s="49" t="str">
        <f t="shared" si="5"/>
        <v/>
      </c>
      <c r="H110" s="135" t="b">
        <v>0</v>
      </c>
      <c r="I110" s="36"/>
      <c r="J110" s="36"/>
      <c r="K110" s="36"/>
      <c r="Q110" s="31"/>
      <c r="R110" s="31"/>
      <c r="S110" s="31"/>
    </row>
    <row r="111" spans="2:19" ht="15" customHeight="1" x14ac:dyDescent="0.25">
      <c r="B111" s="23"/>
      <c r="C111" s="40"/>
      <c r="D111" s="23"/>
      <c r="E111" s="38"/>
      <c r="F111" s="196" t="str">
        <f t="shared" si="4"/>
        <v/>
      </c>
      <c r="G111" s="49" t="str">
        <f t="shared" si="5"/>
        <v/>
      </c>
      <c r="H111" s="135" t="b">
        <v>0</v>
      </c>
      <c r="I111" s="36"/>
      <c r="J111" s="36"/>
      <c r="K111" s="36"/>
      <c r="Q111" s="31"/>
      <c r="R111" s="31"/>
      <c r="S111" s="31"/>
    </row>
    <row r="112" spans="2:19" ht="15" customHeight="1" x14ac:dyDescent="0.25">
      <c r="B112" s="23"/>
      <c r="C112" s="40"/>
      <c r="D112" s="23"/>
      <c r="E112" s="38"/>
      <c r="F112" s="196" t="str">
        <f t="shared" si="4"/>
        <v/>
      </c>
      <c r="G112" s="49" t="str">
        <f t="shared" si="5"/>
        <v/>
      </c>
      <c r="H112" s="135" t="b">
        <v>0</v>
      </c>
      <c r="I112" s="36"/>
      <c r="J112" s="36"/>
      <c r="K112" s="36"/>
      <c r="Q112" s="31"/>
      <c r="R112" s="31"/>
      <c r="S112" s="31"/>
    </row>
    <row r="113" spans="2:19" ht="15" customHeight="1" x14ac:dyDescent="0.25">
      <c r="B113" s="23"/>
      <c r="C113" s="40"/>
      <c r="D113" s="23"/>
      <c r="E113" s="38"/>
      <c r="F113" s="196" t="str">
        <f t="shared" si="4"/>
        <v/>
      </c>
      <c r="G113" s="49" t="str">
        <f t="shared" si="5"/>
        <v/>
      </c>
      <c r="H113" s="135" t="b">
        <v>0</v>
      </c>
      <c r="I113" s="36"/>
      <c r="J113" s="36"/>
      <c r="K113" s="36"/>
      <c r="Q113" s="31"/>
      <c r="R113" s="31"/>
      <c r="S113" s="31"/>
    </row>
    <row r="114" spans="2:19" ht="15" customHeight="1" x14ac:dyDescent="0.25">
      <c r="B114" s="23"/>
      <c r="C114" s="40"/>
      <c r="D114" s="23"/>
      <c r="E114" s="38"/>
      <c r="F114" s="196" t="str">
        <f t="shared" si="4"/>
        <v/>
      </c>
      <c r="G114" s="49" t="str">
        <f t="shared" si="5"/>
        <v/>
      </c>
      <c r="H114" s="135" t="b">
        <v>0</v>
      </c>
      <c r="I114" s="36"/>
      <c r="J114" s="36"/>
      <c r="K114" s="36"/>
      <c r="Q114" s="31"/>
      <c r="R114" s="31"/>
      <c r="S114" s="31"/>
    </row>
    <row r="115" spans="2:19" ht="15" customHeight="1" x14ac:dyDescent="0.25">
      <c r="B115" s="23"/>
      <c r="C115" s="40"/>
      <c r="D115" s="23"/>
      <c r="E115" s="38"/>
      <c r="F115" s="196" t="str">
        <f t="shared" si="4"/>
        <v/>
      </c>
      <c r="G115" s="49" t="str">
        <f t="shared" si="5"/>
        <v/>
      </c>
      <c r="H115" s="135" t="b">
        <v>0</v>
      </c>
      <c r="I115" s="36"/>
      <c r="J115" s="36"/>
      <c r="K115" s="36"/>
      <c r="Q115" s="31"/>
      <c r="R115" s="31"/>
      <c r="S115" s="31"/>
    </row>
    <row r="116" spans="2:19" ht="15" customHeight="1" x14ac:dyDescent="0.25">
      <c r="B116" s="23"/>
      <c r="C116" s="40"/>
      <c r="D116" s="23"/>
      <c r="E116" s="38"/>
      <c r="F116" s="196" t="str">
        <f t="shared" si="4"/>
        <v/>
      </c>
      <c r="G116" s="49" t="str">
        <f t="shared" si="5"/>
        <v/>
      </c>
      <c r="H116" s="135" t="b">
        <v>0</v>
      </c>
      <c r="I116" s="36"/>
      <c r="J116" s="36"/>
      <c r="K116" s="36"/>
      <c r="Q116" s="31"/>
      <c r="R116" s="31"/>
      <c r="S116" s="31"/>
    </row>
    <row r="117" spans="2:19" ht="15" customHeight="1" x14ac:dyDescent="0.25">
      <c r="B117" s="23"/>
      <c r="C117" s="40"/>
      <c r="D117" s="23"/>
      <c r="E117" s="38"/>
      <c r="F117" s="196" t="str">
        <f t="shared" si="4"/>
        <v/>
      </c>
      <c r="G117" s="49" t="str">
        <f t="shared" si="5"/>
        <v/>
      </c>
      <c r="H117" s="135" t="b">
        <v>0</v>
      </c>
      <c r="I117" s="36"/>
      <c r="J117" s="36"/>
      <c r="K117" s="36"/>
      <c r="Q117" s="31"/>
      <c r="R117" s="31"/>
      <c r="S117" s="31"/>
    </row>
    <row r="118" spans="2:19" ht="15" customHeight="1" x14ac:dyDescent="0.25">
      <c r="B118" s="23"/>
      <c r="C118" s="40"/>
      <c r="D118" s="23"/>
      <c r="E118" s="38"/>
      <c r="F118" s="196" t="str">
        <f t="shared" si="4"/>
        <v/>
      </c>
      <c r="G118" s="49" t="str">
        <f t="shared" si="5"/>
        <v/>
      </c>
      <c r="H118" s="135" t="b">
        <v>0</v>
      </c>
      <c r="I118" s="36"/>
      <c r="J118" s="36"/>
      <c r="K118" s="36"/>
      <c r="Q118" s="31"/>
      <c r="R118" s="31"/>
      <c r="S118" s="31"/>
    </row>
    <row r="119" spans="2:19" ht="15" customHeight="1" x14ac:dyDescent="0.25">
      <c r="B119" s="23"/>
      <c r="C119" s="40"/>
      <c r="D119" s="23"/>
      <c r="E119" s="38"/>
      <c r="F119" s="196" t="str">
        <f t="shared" si="4"/>
        <v/>
      </c>
      <c r="G119" s="49" t="str">
        <f t="shared" si="5"/>
        <v/>
      </c>
      <c r="H119" s="135" t="b">
        <v>0</v>
      </c>
      <c r="I119" s="36"/>
      <c r="J119" s="36"/>
      <c r="K119" s="36"/>
      <c r="Q119" s="31"/>
      <c r="R119" s="31"/>
      <c r="S119" s="31"/>
    </row>
    <row r="120" spans="2:19" ht="15" customHeight="1" x14ac:dyDescent="0.25">
      <c r="B120" s="23"/>
      <c r="C120" s="40"/>
      <c r="D120" s="23"/>
      <c r="E120" s="38"/>
      <c r="F120" s="196" t="str">
        <f t="shared" si="4"/>
        <v/>
      </c>
      <c r="G120" s="49" t="str">
        <f t="shared" si="5"/>
        <v/>
      </c>
      <c r="H120" s="135" t="b">
        <v>0</v>
      </c>
      <c r="I120" s="36"/>
      <c r="J120" s="36"/>
      <c r="K120" s="36"/>
      <c r="Q120" s="31"/>
      <c r="R120" s="31"/>
      <c r="S120" s="31"/>
    </row>
    <row r="121" spans="2:19" ht="15" customHeight="1" x14ac:dyDescent="0.25">
      <c r="B121" s="23"/>
      <c r="C121" s="40"/>
      <c r="D121" s="23"/>
      <c r="E121" s="38"/>
      <c r="F121" s="196" t="str">
        <f t="shared" si="4"/>
        <v/>
      </c>
      <c r="G121" s="49" t="str">
        <f t="shared" si="5"/>
        <v/>
      </c>
      <c r="H121" s="135" t="b">
        <v>0</v>
      </c>
      <c r="I121" s="36"/>
      <c r="J121" s="36"/>
      <c r="K121" s="36"/>
      <c r="Q121" s="31"/>
      <c r="R121" s="31"/>
      <c r="S121" s="31"/>
    </row>
    <row r="122" spans="2:19" ht="15" customHeight="1" x14ac:dyDescent="0.25">
      <c r="B122" s="23"/>
      <c r="C122" s="40"/>
      <c r="D122" s="23"/>
      <c r="E122" s="38"/>
      <c r="F122" s="196" t="str">
        <f t="shared" si="4"/>
        <v/>
      </c>
      <c r="G122" s="49" t="str">
        <f t="shared" si="5"/>
        <v/>
      </c>
      <c r="H122" s="135" t="b">
        <v>0</v>
      </c>
      <c r="I122" s="36"/>
      <c r="J122" s="36"/>
      <c r="K122" s="36"/>
      <c r="Q122" s="31"/>
      <c r="R122" s="31"/>
      <c r="S122" s="31"/>
    </row>
    <row r="123" spans="2:19" ht="15" customHeight="1" x14ac:dyDescent="0.25">
      <c r="B123" s="23"/>
      <c r="C123" s="40"/>
      <c r="D123" s="23"/>
      <c r="E123" s="38"/>
      <c r="F123" s="196" t="str">
        <f t="shared" si="4"/>
        <v/>
      </c>
      <c r="G123" s="49" t="str">
        <f t="shared" si="5"/>
        <v/>
      </c>
      <c r="H123" s="135" t="b">
        <v>0</v>
      </c>
      <c r="I123" s="36"/>
      <c r="J123" s="36"/>
      <c r="K123" s="36"/>
      <c r="Q123" s="31"/>
      <c r="R123" s="31"/>
      <c r="S123" s="31"/>
    </row>
    <row r="124" spans="2:19" ht="15" customHeight="1" x14ac:dyDescent="0.25">
      <c r="B124" s="23"/>
      <c r="C124" s="40"/>
      <c r="D124" s="23"/>
      <c r="E124" s="38"/>
      <c r="F124" s="196" t="str">
        <f t="shared" si="4"/>
        <v/>
      </c>
      <c r="G124" s="49" t="str">
        <f t="shared" si="5"/>
        <v/>
      </c>
      <c r="H124" s="135" t="b">
        <v>0</v>
      </c>
      <c r="I124" s="36"/>
      <c r="J124" s="36"/>
      <c r="K124" s="36"/>
      <c r="Q124" s="31"/>
      <c r="R124" s="31"/>
      <c r="S124" s="31"/>
    </row>
    <row r="125" spans="2:19" ht="15" customHeight="1" x14ac:dyDescent="0.25">
      <c r="B125" s="23"/>
      <c r="C125" s="40"/>
      <c r="D125" s="23"/>
      <c r="E125" s="38"/>
      <c r="F125" s="196" t="str">
        <f t="shared" si="4"/>
        <v/>
      </c>
      <c r="G125" s="49" t="str">
        <f t="shared" si="5"/>
        <v/>
      </c>
      <c r="H125" s="135" t="b">
        <v>0</v>
      </c>
      <c r="I125" s="36"/>
      <c r="J125" s="36"/>
      <c r="K125" s="36"/>
      <c r="Q125" s="31"/>
      <c r="R125" s="31"/>
      <c r="S125" s="31"/>
    </row>
    <row r="126" spans="2:19" ht="15" customHeight="1" x14ac:dyDescent="0.25">
      <c r="B126" s="23"/>
      <c r="C126" s="40"/>
      <c r="D126" s="23"/>
      <c r="E126" s="38"/>
      <c r="F126" s="196" t="str">
        <f t="shared" si="4"/>
        <v/>
      </c>
      <c r="G126" s="49" t="str">
        <f t="shared" si="5"/>
        <v/>
      </c>
      <c r="H126" s="135" t="b">
        <v>0</v>
      </c>
      <c r="I126" s="36"/>
      <c r="J126" s="36"/>
      <c r="K126" s="36"/>
      <c r="Q126" s="31"/>
      <c r="R126" s="31"/>
      <c r="S126" s="31"/>
    </row>
    <row r="127" spans="2:19" ht="15" customHeight="1" x14ac:dyDescent="0.25">
      <c r="B127" s="23"/>
      <c r="C127" s="40"/>
      <c r="D127" s="23"/>
      <c r="E127" s="38"/>
      <c r="F127" s="196" t="str">
        <f t="shared" si="4"/>
        <v/>
      </c>
      <c r="G127" s="49" t="str">
        <f t="shared" si="5"/>
        <v/>
      </c>
      <c r="H127" s="135" t="b">
        <v>0</v>
      </c>
      <c r="I127" s="36"/>
      <c r="J127" s="36"/>
      <c r="K127" s="36"/>
      <c r="Q127" s="31"/>
      <c r="R127" s="31"/>
      <c r="S127" s="31"/>
    </row>
    <row r="128" spans="2:19" ht="15" customHeight="1" x14ac:dyDescent="0.25">
      <c r="B128" s="23"/>
      <c r="C128" s="40"/>
      <c r="D128" s="23"/>
      <c r="E128" s="38"/>
      <c r="F128" s="196" t="str">
        <f t="shared" si="4"/>
        <v/>
      </c>
      <c r="G128" s="49" t="str">
        <f t="shared" si="5"/>
        <v/>
      </c>
      <c r="H128" s="135" t="b">
        <v>0</v>
      </c>
      <c r="I128" s="36"/>
      <c r="J128" s="36"/>
      <c r="K128" s="36"/>
      <c r="Q128" s="31"/>
      <c r="R128" s="31"/>
      <c r="S128" s="31"/>
    </row>
    <row r="129" spans="2:19" ht="15" customHeight="1" x14ac:dyDescent="0.25">
      <c r="B129" s="23"/>
      <c r="C129" s="40"/>
      <c r="D129" s="23"/>
      <c r="E129" s="38"/>
      <c r="F129" s="196" t="str">
        <f t="shared" si="4"/>
        <v/>
      </c>
      <c r="G129" s="49" t="str">
        <f t="shared" si="5"/>
        <v/>
      </c>
      <c r="H129" s="135" t="b">
        <v>0</v>
      </c>
      <c r="I129" s="36"/>
      <c r="J129" s="36"/>
      <c r="K129" s="36"/>
      <c r="Q129" s="31"/>
      <c r="R129" s="31"/>
      <c r="S129" s="31"/>
    </row>
    <row r="130" spans="2:19" ht="15" customHeight="1" x14ac:dyDescent="0.25">
      <c r="B130" s="23"/>
      <c r="C130" s="40"/>
      <c r="D130" s="23"/>
      <c r="E130" s="38"/>
      <c r="F130" s="196" t="str">
        <f t="shared" si="4"/>
        <v/>
      </c>
      <c r="G130" s="49" t="str">
        <f t="shared" si="5"/>
        <v/>
      </c>
      <c r="H130" s="135" t="b">
        <v>0</v>
      </c>
      <c r="I130" s="36"/>
      <c r="J130" s="36"/>
      <c r="K130" s="36"/>
      <c r="Q130" s="31"/>
      <c r="R130" s="31"/>
      <c r="S130" s="31"/>
    </row>
  </sheetData>
  <sheetProtection pivotTables="0"/>
  <mergeCells count="5">
    <mergeCell ref="B2:H2"/>
    <mergeCell ref="Q2:R2"/>
    <mergeCell ref="N9:O9"/>
    <mergeCell ref="Q9:R9"/>
    <mergeCell ref="T9:U9"/>
  </mergeCells>
  <dataValidations count="1">
    <dataValidation type="list" allowBlank="1" showInputMessage="1" showErrorMessage="1" sqref="B5:B130" xr:uid="{00000000-0002-0000-1700-000000000000}">
      <formula1>$N$12:$N$25</formula1>
    </dataValidation>
  </dataValidation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6" name="Button 1">
              <controlPr defaultSize="0" print="0" autoFill="0" autoPict="0" macro="[0]!DévTCD">
                <anchor moveWithCells="1" sizeWithCells="1">
                  <from>
                    <xdr:col>16</xdr:col>
                    <xdr:colOff>2743200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7" name="Button 2">
              <controlPr defaultSize="0" print="0" autoFill="0" autoPict="0" macro="[0]!RedTCD">
                <anchor moveWithCells="1" sizeWithCells="1">
                  <from>
                    <xdr:col>16</xdr:col>
                    <xdr:colOff>2752725</xdr:colOff>
                    <xdr:row>5</xdr:row>
                    <xdr:rowOff>19050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8" name="Button 3">
              <controlPr defaultSize="0" print="0" autoFill="0" autoPict="0" macro="[0]!MAJTCD2">
                <anchor moveWithCells="1" siz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1257300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9" name="Check Box 4">
              <controlPr defaultSize="0" autoFill="0" autoLine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161925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10" name="Check Box 5">
              <controlPr defaultSize="0" autoFill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161925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11" name="Check Box 6">
              <controlPr defaultSize="0" autoFill="0" autoLine="0" autoPict="0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161925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2" name="Check Box 7">
              <controlPr defaultSize="0" autoFill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38100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3" name="Check Box 8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38100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4" name="Check Box 9">
              <controlPr defaultSize="0" autoFill="0" autoLine="0" autoPict="0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38100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5" name="Check Box 10">
              <controlPr defaultSize="0" autoFill="0" autoLine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38100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6" name="Check Box 11">
              <controlPr defaultSize="0" autoFill="0" autoLine="0" autoPict="0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38100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7" name="Check Box 12">
              <controlPr defaultSize="0" autoFill="0" autoLine="0" autoPict="0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38100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8" name="Check Box 13">
              <controlPr defaultSize="0" autoFill="0" autoLine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38100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9" name="Check Box 14">
              <controlPr defaultSize="0" autoFill="0" autoLine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38100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20" name="Check Box 15">
              <controlPr defaultSize="0" autoFill="0" autoLine="0" autoPict="0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38100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21" name="Check Box 16">
              <controlPr defaultSize="0" autoFill="0" autoLine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38100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2" name="Check Box 17">
              <controlPr defaultSize="0" autoFill="0" autoLine="0" autoPict="0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38100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3" name="Check Box 18">
              <controlPr defaultSize="0" autoFill="0" autoLine="0" autoPict="0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38100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4" name="Check Box 19">
              <controlPr defaultSize="0" autoFill="0" autoLine="0" autoPict="0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38100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5" name="Check Box 20">
              <controlPr defaultSize="0" autoFill="0" autoLine="0" autoPict="0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38100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6" name="Check Box 21">
              <controlPr defaultSize="0" autoFill="0" autoLine="0" autoPict="0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38100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7" name="Check Box 22">
              <controlPr defaultSize="0" autoFill="0" autoLine="0" autoPict="0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38100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8" name="Check Box 23">
              <controlPr defaultSize="0" autoFill="0" autoLine="0" autoPict="0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38100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9" name="Check Box 24">
              <controlPr defaultSize="0" autoFill="0" autoLine="0" autoPict="0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38100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30" name="Check Box 25">
              <controlPr defaultSize="0" autoFill="0" autoLine="0" autoPict="0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38100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31" name="Check Box 26">
              <controlPr defaultSize="0" autoFill="0" autoLine="0" autoPict="0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2" name="Check Box 27">
              <controlPr defaultSize="0" autoFill="0" autoLine="0" autoPict="0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38100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3" name="Check Box 28">
              <controlPr defaultSize="0" autoFill="0" autoLine="0" autoPict="0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38100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4" name="Check Box 29">
              <controlPr defaultSize="0" autoFill="0" autoLine="0" autoPict="0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38100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5" name="Check Box 30">
              <controlPr defaultSize="0" autoFill="0" autoLine="0" autoPict="0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6" name="Check Box 31">
              <controlPr defaultSize="0" autoFill="0" autoLine="0" autoPict="0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38100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7" name="Check Box 32">
              <controlPr defaultSize="0" autoFill="0" autoLine="0" autoPict="0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38100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8" name="Check Box 33">
              <controlPr defaultSize="0" autoFill="0" autoLine="0" autoPict="0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38100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9" name="Check Box 34">
              <controlPr defaultSize="0" autoFill="0" autoLine="0" autoPict="0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38100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40" name="Check Box 35">
              <controlPr defaultSize="0" autoFill="0" autoLine="0" autoPict="0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38100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41" name="Check Box 36">
              <controlPr defaultSize="0" autoFill="0" autoLine="0" autoPict="0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38100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2" name="Check Box 37">
              <controlPr defaultSize="0" autoFill="0" autoLine="0" autoPict="0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38100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3" name="Check Box 38">
              <controlPr defaultSize="0" autoFill="0" autoLine="0" autoPict="0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38100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4" name="Check Box 39">
              <controlPr defaultSize="0" autoFill="0" autoLine="0" autoPict="0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38100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5" name="Check Box 40">
              <controlPr defaultSize="0" autoFill="0" autoLine="0" autoPict="0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38100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6" name="Check Box 41">
              <controlPr defaultSize="0" autoFill="0" autoLine="0" autoPict="0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38100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7" name="Check Box 42">
              <controlPr defaultSize="0" autoFill="0" autoLine="0" autoPict="0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38100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8" name="Check Box 43">
              <controlPr defaultSize="0" autoFill="0" autoLine="0" autoPict="0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38100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9" name="Check Box 44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38100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50" name="Check Box 45">
              <controlPr defaultSize="0" autoFill="0" autoLine="0" autoPict="0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38100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51" name="Check Box 46">
              <controlPr defaultSize="0" autoFill="0" autoLine="0" autoPict="0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38100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2" name="Check Box 47">
              <controlPr defaultSize="0" autoFill="0" autoLine="0" autoPict="0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38100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3" name="Check Box 48">
              <controlPr defaultSize="0" autoFill="0" autoLine="0" autoPict="0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38100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4" name="Check Box 49">
              <controlPr defaultSize="0" autoFill="0" autoLine="0" autoPict="0">
                <anchor moveWithCells="1">
                  <from>
                    <xdr:col>7</xdr:col>
                    <xdr:colOff>0</xdr:colOff>
                    <xdr:row>49</xdr:row>
                    <xdr:rowOff>0</xdr:rowOff>
                  </from>
                  <to>
                    <xdr:col>8</xdr:col>
                    <xdr:colOff>38100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5" name="Check Box 50">
              <controlPr defaultSize="0" autoFill="0" autoLine="0" autoPict="0">
                <anchor moveWithCells="1">
                  <from>
                    <xdr:col>7</xdr:col>
                    <xdr:colOff>0</xdr:colOff>
                    <xdr:row>50</xdr:row>
                    <xdr:rowOff>0</xdr:rowOff>
                  </from>
                  <to>
                    <xdr:col>8</xdr:col>
                    <xdr:colOff>38100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6" name="Check Box 51">
              <controlPr defaultSize="0" autoFill="0" autoLine="0" autoPict="0">
                <anchor moveWithCells="1">
                  <from>
                    <xdr:col>7</xdr:col>
                    <xdr:colOff>0</xdr:colOff>
                    <xdr:row>51</xdr:row>
                    <xdr:rowOff>0</xdr:rowOff>
                  </from>
                  <to>
                    <xdr:col>8</xdr:col>
                    <xdr:colOff>38100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7" name="Check Box 52">
              <controlPr defaultSize="0" autoFill="0" autoLine="0" autoPict="0">
                <anchor moveWithCells="1">
                  <from>
                    <xdr:col>7</xdr:col>
                    <xdr:colOff>0</xdr:colOff>
                    <xdr:row>52</xdr:row>
                    <xdr:rowOff>0</xdr:rowOff>
                  </from>
                  <to>
                    <xdr:col>8</xdr:col>
                    <xdr:colOff>38100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8" name="Check Box 53">
              <controlPr defaultSize="0" autoFill="0" autoLine="0" autoPict="0">
                <anchor moveWithCells="1">
                  <from>
                    <xdr:col>7</xdr:col>
                    <xdr:colOff>0</xdr:colOff>
                    <xdr:row>53</xdr:row>
                    <xdr:rowOff>0</xdr:rowOff>
                  </from>
                  <to>
                    <xdr:col>8</xdr:col>
                    <xdr:colOff>38100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9" name="Check Box 54">
              <controlPr defaultSize="0" autoFill="0" autoLine="0" autoPict="0">
                <anchor moveWithCells="1">
                  <from>
                    <xdr:col>7</xdr:col>
                    <xdr:colOff>0</xdr:colOff>
                    <xdr:row>54</xdr:row>
                    <xdr:rowOff>0</xdr:rowOff>
                  </from>
                  <to>
                    <xdr:col>8</xdr:col>
                    <xdr:colOff>38100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60" name="Check Box 55">
              <controlPr defaultSize="0" autoFill="0" autoLine="0" autoPict="0">
                <anchor moveWithCells="1">
                  <from>
                    <xdr:col>7</xdr:col>
                    <xdr:colOff>0</xdr:colOff>
                    <xdr:row>55</xdr:row>
                    <xdr:rowOff>0</xdr:rowOff>
                  </from>
                  <to>
                    <xdr:col>8</xdr:col>
                    <xdr:colOff>38100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61" name="Check Box 56">
              <controlPr defaultSize="0" autoFill="0" autoLine="0" autoPict="0">
                <anchor moveWithCells="1">
                  <from>
                    <xdr:col>7</xdr:col>
                    <xdr:colOff>0</xdr:colOff>
                    <xdr:row>56</xdr:row>
                    <xdr:rowOff>0</xdr:rowOff>
                  </from>
                  <to>
                    <xdr:col>8</xdr:col>
                    <xdr:colOff>38100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2" name="Check Box 57">
              <controlPr defaultSize="0" autoFill="0" autoLine="0" autoPict="0">
                <anchor moveWithCells="1">
                  <from>
                    <xdr:col>7</xdr:col>
                    <xdr:colOff>0</xdr:colOff>
                    <xdr:row>57</xdr:row>
                    <xdr:rowOff>0</xdr:rowOff>
                  </from>
                  <to>
                    <xdr:col>8</xdr:col>
                    <xdr:colOff>38100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3" name="Check Box 58">
              <controlPr defaultSize="0" autoFill="0" autoLine="0" autoPict="0">
                <anchor moveWithCells="1">
                  <from>
                    <xdr:col>7</xdr:col>
                    <xdr:colOff>0</xdr:colOff>
                    <xdr:row>58</xdr:row>
                    <xdr:rowOff>0</xdr:rowOff>
                  </from>
                  <to>
                    <xdr:col>8</xdr:col>
                    <xdr:colOff>38100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4" name="Check Box 59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0</xdr:rowOff>
                  </from>
                  <to>
                    <xdr:col>8</xdr:col>
                    <xdr:colOff>38100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5" name="Check Box 60">
              <controlPr defaultSize="0" autoFill="0" autoLine="0" autoPict="0">
                <anchor moveWithCells="1">
                  <from>
                    <xdr:col>7</xdr:col>
                    <xdr:colOff>0</xdr:colOff>
                    <xdr:row>60</xdr:row>
                    <xdr:rowOff>0</xdr:rowOff>
                  </from>
                  <to>
                    <xdr:col>8</xdr:col>
                    <xdr:colOff>38100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6" name="Check Box 61">
              <controlPr defaultSize="0" autoFill="0" autoLine="0" autoPict="0">
                <anchor moveWithCells="1">
                  <from>
                    <xdr:col>7</xdr:col>
                    <xdr:colOff>0</xdr:colOff>
                    <xdr:row>61</xdr:row>
                    <xdr:rowOff>0</xdr:rowOff>
                  </from>
                  <to>
                    <xdr:col>8</xdr:col>
                    <xdr:colOff>38100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7" name="Check Box 62">
              <controlPr defaultSize="0" autoFill="0" autoLine="0" autoPict="0">
                <anchor moveWithCells="1">
                  <from>
                    <xdr:col>7</xdr:col>
                    <xdr:colOff>0</xdr:colOff>
                    <xdr:row>62</xdr:row>
                    <xdr:rowOff>0</xdr:rowOff>
                  </from>
                  <to>
                    <xdr:col>8</xdr:col>
                    <xdr:colOff>38100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8" name="Check Box 63">
              <controlPr defaultSize="0" autoFill="0" autoLine="0" autoPict="0">
                <anchor moveWithCells="1">
                  <from>
                    <xdr:col>7</xdr:col>
                    <xdr:colOff>0</xdr:colOff>
                    <xdr:row>63</xdr:row>
                    <xdr:rowOff>0</xdr:rowOff>
                  </from>
                  <to>
                    <xdr:col>8</xdr:col>
                    <xdr:colOff>38100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9" name="Check Box 64">
              <controlPr defaultSize="0" autoFill="0" autoLine="0" autoPict="0">
                <anchor moveWithCells="1">
                  <from>
                    <xdr:col>7</xdr:col>
                    <xdr:colOff>0</xdr:colOff>
                    <xdr:row>64</xdr:row>
                    <xdr:rowOff>0</xdr:rowOff>
                  </from>
                  <to>
                    <xdr:col>8</xdr:col>
                    <xdr:colOff>38100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70" name="Check Box 65">
              <controlPr defaultSize="0" autoFill="0" autoLine="0" autoPict="0">
                <anchor moveWithCells="1">
                  <from>
                    <xdr:col>7</xdr:col>
                    <xdr:colOff>0</xdr:colOff>
                    <xdr:row>65</xdr:row>
                    <xdr:rowOff>0</xdr:rowOff>
                  </from>
                  <to>
                    <xdr:col>8</xdr:col>
                    <xdr:colOff>38100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71" name="Check Box 66">
              <controlPr defaultSize="0" autoFill="0" autoLine="0" autoPict="0">
                <anchor moveWithCells="1">
                  <from>
                    <xdr:col>7</xdr:col>
                    <xdr:colOff>0</xdr:colOff>
                    <xdr:row>66</xdr:row>
                    <xdr:rowOff>0</xdr:rowOff>
                  </from>
                  <to>
                    <xdr:col>8</xdr:col>
                    <xdr:colOff>38100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2" name="Check Box 67">
              <controlPr defaultSize="0" autoFill="0" autoLine="0" autoPict="0">
                <anchor moveWithCells="1">
                  <from>
                    <xdr:col>7</xdr:col>
                    <xdr:colOff>0</xdr:colOff>
                    <xdr:row>67</xdr:row>
                    <xdr:rowOff>0</xdr:rowOff>
                  </from>
                  <to>
                    <xdr:col>8</xdr:col>
                    <xdr:colOff>38100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3" name="Check Box 68">
              <controlPr defaultSize="0" autoFill="0" autoLine="0" autoPict="0">
                <anchor moveWithCells="1">
                  <from>
                    <xdr:col>7</xdr:col>
                    <xdr:colOff>0</xdr:colOff>
                    <xdr:row>68</xdr:row>
                    <xdr:rowOff>0</xdr:rowOff>
                  </from>
                  <to>
                    <xdr:col>8</xdr:col>
                    <xdr:colOff>38100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4" name="Check Box 69">
              <controlPr defaultSize="0" autoFill="0" autoLine="0" autoPict="0">
                <anchor moveWithCells="1">
                  <from>
                    <xdr:col>7</xdr:col>
                    <xdr:colOff>0</xdr:colOff>
                    <xdr:row>69</xdr:row>
                    <xdr:rowOff>0</xdr:rowOff>
                  </from>
                  <to>
                    <xdr:col>8</xdr:col>
                    <xdr:colOff>38100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5" name="Check Box 70">
              <controlPr defaultSize="0" autoFill="0" autoLine="0" autoPict="0">
                <anchor moveWithCells="1">
                  <from>
                    <xdr:col>7</xdr:col>
                    <xdr:colOff>0</xdr:colOff>
                    <xdr:row>70</xdr:row>
                    <xdr:rowOff>0</xdr:rowOff>
                  </from>
                  <to>
                    <xdr:col>8</xdr:col>
                    <xdr:colOff>38100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6" name="Check Box 71">
              <controlPr defaultSize="0" autoFill="0" autoLine="0" autoPict="0">
                <anchor moveWithCells="1">
                  <from>
                    <xdr:col>7</xdr:col>
                    <xdr:colOff>0</xdr:colOff>
                    <xdr:row>71</xdr:row>
                    <xdr:rowOff>0</xdr:rowOff>
                  </from>
                  <to>
                    <xdr:col>8</xdr:col>
                    <xdr:colOff>38100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7" name="Check Box 72">
              <controlPr defaultSize="0" autoFill="0" autoLine="0" autoPict="0">
                <anchor moveWithCells="1">
                  <from>
                    <xdr:col>7</xdr:col>
                    <xdr:colOff>0</xdr:colOff>
                    <xdr:row>72</xdr:row>
                    <xdr:rowOff>0</xdr:rowOff>
                  </from>
                  <to>
                    <xdr:col>8</xdr:col>
                    <xdr:colOff>38100</xdr:colOff>
                    <xdr:row>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8" name="Check Box 73">
              <controlPr defaultSize="0" autoFill="0" autoLine="0" autoPict="0">
                <anchor moveWithCells="1">
                  <from>
                    <xdr:col>7</xdr:col>
                    <xdr:colOff>0</xdr:colOff>
                    <xdr:row>73</xdr:row>
                    <xdr:rowOff>0</xdr:rowOff>
                  </from>
                  <to>
                    <xdr:col>8</xdr:col>
                    <xdr:colOff>38100</xdr:colOff>
                    <xdr:row>74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9" name="Check Box 74">
              <controlPr defaultSize="0" autoFill="0" autoLine="0" autoPict="0">
                <anchor moveWithCells="1">
                  <from>
                    <xdr:col>7</xdr:col>
                    <xdr:colOff>0</xdr:colOff>
                    <xdr:row>74</xdr:row>
                    <xdr:rowOff>0</xdr:rowOff>
                  </from>
                  <to>
                    <xdr:col>8</xdr:col>
                    <xdr:colOff>38100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80" name="Check Box 75">
              <controlPr defaultSize="0" autoFill="0" autoLine="0" autoPict="0">
                <anchor moveWithCells="1">
                  <from>
                    <xdr:col>7</xdr:col>
                    <xdr:colOff>0</xdr:colOff>
                    <xdr:row>75</xdr:row>
                    <xdr:rowOff>0</xdr:rowOff>
                  </from>
                  <to>
                    <xdr:col>8</xdr:col>
                    <xdr:colOff>38100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81" name="Check Box 76">
              <controlPr defaultSize="0" autoFill="0" autoLine="0" autoPict="0">
                <anchor moveWithCells="1">
                  <from>
                    <xdr:col>7</xdr:col>
                    <xdr:colOff>0</xdr:colOff>
                    <xdr:row>76</xdr:row>
                    <xdr:rowOff>0</xdr:rowOff>
                  </from>
                  <to>
                    <xdr:col>8</xdr:col>
                    <xdr:colOff>38100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2" name="Check Box 77">
              <controlPr defaultSize="0" autoFill="0" autoLine="0" autoPict="0">
                <anchor moveWithCells="1">
                  <from>
                    <xdr:col>7</xdr:col>
                    <xdr:colOff>0</xdr:colOff>
                    <xdr:row>77</xdr:row>
                    <xdr:rowOff>0</xdr:rowOff>
                  </from>
                  <to>
                    <xdr:col>8</xdr:col>
                    <xdr:colOff>38100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3" name="Check Box 78">
              <controlPr defaultSize="0" autoFill="0" autoLine="0" autoPict="0">
                <anchor moveWithCells="1">
                  <from>
                    <xdr:col>7</xdr:col>
                    <xdr:colOff>0</xdr:colOff>
                    <xdr:row>78</xdr:row>
                    <xdr:rowOff>0</xdr:rowOff>
                  </from>
                  <to>
                    <xdr:col>8</xdr:col>
                    <xdr:colOff>38100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4" name="Check Box 79">
              <controlPr defaultSize="0" autoFill="0" autoLine="0" autoPict="0">
                <anchor moveWithCells="1">
                  <from>
                    <xdr:col>7</xdr:col>
                    <xdr:colOff>0</xdr:colOff>
                    <xdr:row>79</xdr:row>
                    <xdr:rowOff>0</xdr:rowOff>
                  </from>
                  <to>
                    <xdr:col>8</xdr:col>
                    <xdr:colOff>38100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5" name="Check Box 80">
              <controlPr defaultSize="0" autoFill="0" autoLine="0" autoPict="0">
                <anchor moveWithCells="1">
                  <from>
                    <xdr:col>7</xdr:col>
                    <xdr:colOff>0</xdr:colOff>
                    <xdr:row>80</xdr:row>
                    <xdr:rowOff>0</xdr:rowOff>
                  </from>
                  <to>
                    <xdr:col>8</xdr:col>
                    <xdr:colOff>38100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6" name="Check Box 81">
              <controlPr defaultSize="0" autoFill="0" autoLine="0" autoPict="0">
                <anchor moveWithCells="1">
                  <from>
                    <xdr:col>7</xdr:col>
                    <xdr:colOff>0</xdr:colOff>
                    <xdr:row>81</xdr:row>
                    <xdr:rowOff>0</xdr:rowOff>
                  </from>
                  <to>
                    <xdr:col>8</xdr:col>
                    <xdr:colOff>38100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7" name="Check Box 82">
              <controlPr defaultSize="0" autoFill="0" autoLine="0" autoPict="0">
                <anchor moveWithCells="1">
                  <from>
                    <xdr:col>7</xdr:col>
                    <xdr:colOff>0</xdr:colOff>
                    <xdr:row>82</xdr:row>
                    <xdr:rowOff>0</xdr:rowOff>
                  </from>
                  <to>
                    <xdr:col>8</xdr:col>
                    <xdr:colOff>38100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8" name="Check Box 83">
              <controlPr defaultSize="0" autoFill="0" autoLine="0" autoPict="0">
                <anchor moveWithCells="1">
                  <from>
                    <xdr:col>7</xdr:col>
                    <xdr:colOff>0</xdr:colOff>
                    <xdr:row>83</xdr:row>
                    <xdr:rowOff>0</xdr:rowOff>
                  </from>
                  <to>
                    <xdr:col>8</xdr:col>
                    <xdr:colOff>38100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9" name="Check Box 84">
              <controlPr defaultSize="0" autoFill="0" autoLine="0" autoPict="0">
                <anchor moveWithCells="1">
                  <from>
                    <xdr:col>7</xdr:col>
                    <xdr:colOff>0</xdr:colOff>
                    <xdr:row>84</xdr:row>
                    <xdr:rowOff>0</xdr:rowOff>
                  </from>
                  <to>
                    <xdr:col>8</xdr:col>
                    <xdr:colOff>38100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90" name="Check Box 85">
              <controlPr defaultSize="0" autoFill="0" autoLine="0" autoPict="0">
                <anchor moveWithCells="1">
                  <from>
                    <xdr:col>7</xdr:col>
                    <xdr:colOff>0</xdr:colOff>
                    <xdr:row>85</xdr:row>
                    <xdr:rowOff>0</xdr:rowOff>
                  </from>
                  <to>
                    <xdr:col>8</xdr:col>
                    <xdr:colOff>38100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91" name="Check Box 86">
              <controlPr defaultSize="0" autoFill="0" autoLine="0" autoPict="0">
                <anchor moveWithCells="1">
                  <from>
                    <xdr:col>7</xdr:col>
                    <xdr:colOff>0</xdr:colOff>
                    <xdr:row>86</xdr:row>
                    <xdr:rowOff>0</xdr:rowOff>
                  </from>
                  <to>
                    <xdr:col>8</xdr:col>
                    <xdr:colOff>38100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2" name="Check Box 87">
              <controlPr defaultSize="0" autoFill="0" autoLine="0" autoPict="0">
                <anchor moveWithCells="1">
                  <from>
                    <xdr:col>7</xdr:col>
                    <xdr:colOff>0</xdr:colOff>
                    <xdr:row>87</xdr:row>
                    <xdr:rowOff>0</xdr:rowOff>
                  </from>
                  <to>
                    <xdr:col>8</xdr:col>
                    <xdr:colOff>38100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3" name="Check Box 88">
              <controlPr defaultSize="0" autoFill="0" autoLine="0" autoPict="0">
                <anchor moveWithCells="1">
                  <from>
                    <xdr:col>7</xdr:col>
                    <xdr:colOff>0</xdr:colOff>
                    <xdr:row>88</xdr:row>
                    <xdr:rowOff>0</xdr:rowOff>
                  </from>
                  <to>
                    <xdr:col>8</xdr:col>
                    <xdr:colOff>38100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4" name="Check Box 89">
              <controlPr defaultSize="0" autoFill="0" autoLine="0" autoPict="0">
                <anchor moveWithCells="1">
                  <from>
                    <xdr:col>7</xdr:col>
                    <xdr:colOff>0</xdr:colOff>
                    <xdr:row>89</xdr:row>
                    <xdr:rowOff>0</xdr:rowOff>
                  </from>
                  <to>
                    <xdr:col>8</xdr:col>
                    <xdr:colOff>38100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5" name="Check Box 90">
              <controlPr defaultSize="0" autoFill="0" autoLine="0" autoPict="0">
                <anchor moveWithCells="1">
                  <from>
                    <xdr:col>7</xdr:col>
                    <xdr:colOff>0</xdr:colOff>
                    <xdr:row>90</xdr:row>
                    <xdr:rowOff>0</xdr:rowOff>
                  </from>
                  <to>
                    <xdr:col>8</xdr:col>
                    <xdr:colOff>38100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6" name="Check Box 91">
              <controlPr defaultSize="0" autoFill="0" autoLine="0" autoPict="0">
                <anchor moveWithCells="1">
                  <from>
                    <xdr:col>7</xdr:col>
                    <xdr:colOff>0</xdr:colOff>
                    <xdr:row>91</xdr:row>
                    <xdr:rowOff>0</xdr:rowOff>
                  </from>
                  <to>
                    <xdr:col>8</xdr:col>
                    <xdr:colOff>38100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7" name="Check Box 92">
              <controlPr defaultSize="0" autoFill="0" autoLine="0" autoPict="0">
                <anchor moveWithCells="1">
                  <from>
                    <xdr:col>7</xdr:col>
                    <xdr:colOff>0</xdr:colOff>
                    <xdr:row>92</xdr:row>
                    <xdr:rowOff>0</xdr:rowOff>
                  </from>
                  <to>
                    <xdr:col>8</xdr:col>
                    <xdr:colOff>38100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8" name="Check Box 93">
              <controlPr defaultSize="0" autoFill="0" autoLine="0" autoPict="0">
                <anchor moveWithCells="1">
                  <from>
                    <xdr:col>7</xdr:col>
                    <xdr:colOff>0</xdr:colOff>
                    <xdr:row>93</xdr:row>
                    <xdr:rowOff>0</xdr:rowOff>
                  </from>
                  <to>
                    <xdr:col>8</xdr:col>
                    <xdr:colOff>38100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9" name="Check Box 94">
              <controlPr defaultSize="0" autoFill="0" autoLine="0" autoPict="0">
                <anchor moveWithCells="1">
                  <from>
                    <xdr:col>7</xdr:col>
                    <xdr:colOff>0</xdr:colOff>
                    <xdr:row>94</xdr:row>
                    <xdr:rowOff>0</xdr:rowOff>
                  </from>
                  <to>
                    <xdr:col>8</xdr:col>
                    <xdr:colOff>38100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100" name="Check Box 95">
              <controlPr defaultSize="0" autoFill="0" autoLine="0" autoPict="0">
                <anchor moveWithCells="1">
                  <from>
                    <xdr:col>7</xdr:col>
                    <xdr:colOff>0</xdr:colOff>
                    <xdr:row>95</xdr:row>
                    <xdr:rowOff>0</xdr:rowOff>
                  </from>
                  <to>
                    <xdr:col>8</xdr:col>
                    <xdr:colOff>38100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101" name="Check Box 96">
              <controlPr defaultSize="0" autoFill="0" autoLine="0" autoPict="0">
                <anchor moveWithCells="1">
                  <from>
                    <xdr:col>7</xdr:col>
                    <xdr:colOff>0</xdr:colOff>
                    <xdr:row>96</xdr:row>
                    <xdr:rowOff>0</xdr:rowOff>
                  </from>
                  <to>
                    <xdr:col>8</xdr:col>
                    <xdr:colOff>38100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2" name="Check Box 97">
              <controlPr defaultSize="0" autoFill="0" autoLine="0" autoPict="0">
                <anchor moveWithCells="1">
                  <from>
                    <xdr:col>7</xdr:col>
                    <xdr:colOff>0</xdr:colOff>
                    <xdr:row>97</xdr:row>
                    <xdr:rowOff>0</xdr:rowOff>
                  </from>
                  <to>
                    <xdr:col>8</xdr:col>
                    <xdr:colOff>38100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3" name="Check Box 98">
              <controlPr defaultSize="0" autoFill="0" autoLine="0" autoPict="0">
                <anchor moveWithCells="1">
                  <from>
                    <xdr:col>7</xdr:col>
                    <xdr:colOff>0</xdr:colOff>
                    <xdr:row>98</xdr:row>
                    <xdr:rowOff>0</xdr:rowOff>
                  </from>
                  <to>
                    <xdr:col>8</xdr:col>
                    <xdr:colOff>38100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4" name="Check Box 99">
              <controlPr defaultSize="0" autoFill="0" autoLine="0" autoPict="0">
                <anchor moveWithCells="1">
                  <from>
                    <xdr:col>7</xdr:col>
                    <xdr:colOff>0</xdr:colOff>
                    <xdr:row>99</xdr:row>
                    <xdr:rowOff>0</xdr:rowOff>
                  </from>
                  <to>
                    <xdr:col>8</xdr:col>
                    <xdr:colOff>38100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5" name="Check Box 100">
              <controlPr defaultSize="0" autoFill="0" autoLine="0" autoPict="0">
                <anchor moveWithCells="1">
                  <from>
                    <xdr:col>7</xdr:col>
                    <xdr:colOff>0</xdr:colOff>
                    <xdr:row>100</xdr:row>
                    <xdr:rowOff>0</xdr:rowOff>
                  </from>
                  <to>
                    <xdr:col>8</xdr:col>
                    <xdr:colOff>38100</xdr:colOff>
                    <xdr:row>101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6" name="Check Box 101">
              <controlPr defaultSize="0" autoFill="0" autoLine="0" autoPict="0">
                <anchor moveWithCells="1">
                  <from>
                    <xdr:col>7</xdr:col>
                    <xdr:colOff>0</xdr:colOff>
                    <xdr:row>101</xdr:row>
                    <xdr:rowOff>0</xdr:rowOff>
                  </from>
                  <to>
                    <xdr:col>8</xdr:col>
                    <xdr:colOff>38100</xdr:colOff>
                    <xdr:row>102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7" name="Check Box 102">
              <controlPr defaultSize="0" autoFill="0" autoLine="0" autoPict="0">
                <anchor moveWithCells="1">
                  <from>
                    <xdr:col>7</xdr:col>
                    <xdr:colOff>0</xdr:colOff>
                    <xdr:row>102</xdr:row>
                    <xdr:rowOff>0</xdr:rowOff>
                  </from>
                  <to>
                    <xdr:col>8</xdr:col>
                    <xdr:colOff>38100</xdr:colOff>
                    <xdr:row>103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8" name="Check Box 103">
              <controlPr defaultSize="0" autoFill="0" autoLine="0" autoPict="0">
                <anchor moveWithCells="1">
                  <from>
                    <xdr:col>7</xdr:col>
                    <xdr:colOff>0</xdr:colOff>
                    <xdr:row>103</xdr:row>
                    <xdr:rowOff>0</xdr:rowOff>
                  </from>
                  <to>
                    <xdr:col>8</xdr:col>
                    <xdr:colOff>38100</xdr:colOff>
                    <xdr:row>104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9" name="Check Box 104">
              <controlPr defaultSize="0" autoFill="0" autoLine="0" autoPict="0">
                <anchor moveWithCells="1">
                  <from>
                    <xdr:col>7</xdr:col>
                    <xdr:colOff>0</xdr:colOff>
                    <xdr:row>104</xdr:row>
                    <xdr:rowOff>0</xdr:rowOff>
                  </from>
                  <to>
                    <xdr:col>8</xdr:col>
                    <xdr:colOff>38100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10" name="Check Box 105">
              <controlPr defaultSize="0" autoFill="0" autoLine="0" autoPict="0">
                <anchor moveWithCells="1">
                  <from>
                    <xdr:col>7</xdr:col>
                    <xdr:colOff>0</xdr:colOff>
                    <xdr:row>105</xdr:row>
                    <xdr:rowOff>0</xdr:rowOff>
                  </from>
                  <to>
                    <xdr:col>8</xdr:col>
                    <xdr:colOff>38100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11" name="Check Box 106">
              <controlPr defaultSize="0" autoFill="0" autoLine="0" autoPict="0">
                <anchor moveWithCells="1">
                  <from>
                    <xdr:col>7</xdr:col>
                    <xdr:colOff>0</xdr:colOff>
                    <xdr:row>106</xdr:row>
                    <xdr:rowOff>0</xdr:rowOff>
                  </from>
                  <to>
                    <xdr:col>8</xdr:col>
                    <xdr:colOff>38100</xdr:colOff>
                    <xdr:row>107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2" name="Check Box 107">
              <controlPr defaultSize="0" autoFill="0" autoLine="0" autoPict="0">
                <anchor moveWithCells="1">
                  <from>
                    <xdr:col>7</xdr:col>
                    <xdr:colOff>0</xdr:colOff>
                    <xdr:row>107</xdr:row>
                    <xdr:rowOff>0</xdr:rowOff>
                  </from>
                  <to>
                    <xdr:col>8</xdr:col>
                    <xdr:colOff>38100</xdr:colOff>
                    <xdr:row>108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3" name="Check Box 108">
              <controlPr defaultSize="0" autoFill="0" autoLine="0" autoPict="0">
                <anchor moveWithCells="1">
                  <from>
                    <xdr:col>7</xdr:col>
                    <xdr:colOff>0</xdr:colOff>
                    <xdr:row>108</xdr:row>
                    <xdr:rowOff>0</xdr:rowOff>
                  </from>
                  <to>
                    <xdr:col>8</xdr:col>
                    <xdr:colOff>38100</xdr:colOff>
                    <xdr:row>109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4" name="Check Box 109">
              <controlPr defaultSize="0" autoFill="0" autoLine="0" autoPict="0">
                <anchor moveWithCells="1">
                  <from>
                    <xdr:col>7</xdr:col>
                    <xdr:colOff>0</xdr:colOff>
                    <xdr:row>109</xdr:row>
                    <xdr:rowOff>0</xdr:rowOff>
                  </from>
                  <to>
                    <xdr:col>8</xdr:col>
                    <xdr:colOff>38100</xdr:colOff>
                    <xdr:row>110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5" name="Check Box 110">
              <controlPr defaultSize="0" autoFill="0" autoLine="0" autoPict="0">
                <anchor moveWithCells="1">
                  <from>
                    <xdr:col>7</xdr:col>
                    <xdr:colOff>0</xdr:colOff>
                    <xdr:row>110</xdr:row>
                    <xdr:rowOff>0</xdr:rowOff>
                  </from>
                  <to>
                    <xdr:col>8</xdr:col>
                    <xdr:colOff>38100</xdr:colOff>
                    <xdr:row>111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6" name="Check Box 111">
              <controlPr defaultSize="0" autoFill="0" autoLine="0" autoPict="0">
                <anchor moveWithCells="1">
                  <from>
                    <xdr:col>7</xdr:col>
                    <xdr:colOff>0</xdr:colOff>
                    <xdr:row>111</xdr:row>
                    <xdr:rowOff>0</xdr:rowOff>
                  </from>
                  <to>
                    <xdr:col>8</xdr:col>
                    <xdr:colOff>38100</xdr:colOff>
                    <xdr:row>112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7" name="Check Box 112">
              <controlPr defaultSize="0" autoFill="0" autoLine="0" autoPict="0">
                <anchor moveWithCells="1">
                  <from>
                    <xdr:col>7</xdr:col>
                    <xdr:colOff>0</xdr:colOff>
                    <xdr:row>112</xdr:row>
                    <xdr:rowOff>0</xdr:rowOff>
                  </from>
                  <to>
                    <xdr:col>8</xdr:col>
                    <xdr:colOff>38100</xdr:colOff>
                    <xdr:row>113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8" name="Check Box 113">
              <controlPr defaultSize="0" autoFill="0" autoLine="0" autoPict="0">
                <anchor moveWithCells="1">
                  <from>
                    <xdr:col>7</xdr:col>
                    <xdr:colOff>0</xdr:colOff>
                    <xdr:row>113</xdr:row>
                    <xdr:rowOff>0</xdr:rowOff>
                  </from>
                  <to>
                    <xdr:col>8</xdr:col>
                    <xdr:colOff>38100</xdr:colOff>
                    <xdr:row>114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9" name="Check Box 114">
              <controlPr defaultSize="0" autoFill="0" autoLine="0" autoPict="0">
                <anchor moveWithCells="1">
                  <from>
                    <xdr:col>7</xdr:col>
                    <xdr:colOff>0</xdr:colOff>
                    <xdr:row>114</xdr:row>
                    <xdr:rowOff>0</xdr:rowOff>
                  </from>
                  <to>
                    <xdr:col>8</xdr:col>
                    <xdr:colOff>38100</xdr:colOff>
                    <xdr:row>115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20" name="Check Box 115">
              <controlPr defaultSize="0" autoFill="0" autoLine="0" autoPict="0">
                <anchor moveWithCells="1">
                  <from>
                    <xdr:col>7</xdr:col>
                    <xdr:colOff>0</xdr:colOff>
                    <xdr:row>115</xdr:row>
                    <xdr:rowOff>0</xdr:rowOff>
                  </from>
                  <to>
                    <xdr:col>8</xdr:col>
                    <xdr:colOff>38100</xdr:colOff>
                    <xdr:row>116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21" name="Check Box 116">
              <controlPr defaultSize="0" autoFill="0" autoLine="0" autoPict="0">
                <anchor moveWithCells="1">
                  <from>
                    <xdr:col>7</xdr:col>
                    <xdr:colOff>0</xdr:colOff>
                    <xdr:row>116</xdr:row>
                    <xdr:rowOff>0</xdr:rowOff>
                  </from>
                  <to>
                    <xdr:col>8</xdr:col>
                    <xdr:colOff>38100</xdr:colOff>
                    <xdr:row>117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2" name="Check Box 117">
              <controlPr defaultSize="0" autoFill="0" autoLine="0" autoPict="0">
                <anchor moveWithCells="1">
                  <from>
                    <xdr:col>7</xdr:col>
                    <xdr:colOff>0</xdr:colOff>
                    <xdr:row>117</xdr:row>
                    <xdr:rowOff>0</xdr:rowOff>
                  </from>
                  <to>
                    <xdr:col>8</xdr:col>
                    <xdr:colOff>38100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3" name="Check Box 118">
              <controlPr defaultSize="0" autoFill="0" autoLine="0" autoPict="0">
                <anchor moveWithCells="1">
                  <from>
                    <xdr:col>7</xdr:col>
                    <xdr:colOff>0</xdr:colOff>
                    <xdr:row>118</xdr:row>
                    <xdr:rowOff>0</xdr:rowOff>
                  </from>
                  <to>
                    <xdr:col>8</xdr:col>
                    <xdr:colOff>38100</xdr:colOff>
                    <xdr:row>119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4" name="Check Box 119">
              <controlPr defaultSize="0" autoFill="0" autoLine="0" autoPict="0">
                <anchor moveWithCells="1">
                  <from>
                    <xdr:col>7</xdr:col>
                    <xdr:colOff>0</xdr:colOff>
                    <xdr:row>119</xdr:row>
                    <xdr:rowOff>0</xdr:rowOff>
                  </from>
                  <to>
                    <xdr:col>8</xdr:col>
                    <xdr:colOff>38100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5" name="Check Box 120">
              <controlPr defaultSize="0" autoFill="0" autoLine="0" autoPict="0">
                <anchor moveWithCells="1">
                  <from>
                    <xdr:col>7</xdr:col>
                    <xdr:colOff>0</xdr:colOff>
                    <xdr:row>120</xdr:row>
                    <xdr:rowOff>0</xdr:rowOff>
                  </from>
                  <to>
                    <xdr:col>8</xdr:col>
                    <xdr:colOff>38100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6" name="Check Box 121">
              <controlPr defaultSize="0" autoFill="0" autoLine="0" autoPict="0">
                <anchor moveWithCells="1">
                  <from>
                    <xdr:col>7</xdr:col>
                    <xdr:colOff>0</xdr:colOff>
                    <xdr:row>121</xdr:row>
                    <xdr:rowOff>0</xdr:rowOff>
                  </from>
                  <to>
                    <xdr:col>8</xdr:col>
                    <xdr:colOff>38100</xdr:colOff>
                    <xdr:row>122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7" name="Check Box 122">
              <controlPr defaultSize="0" autoFill="0" autoLine="0" autoPict="0">
                <anchor moveWithCells="1">
                  <from>
                    <xdr:col>7</xdr:col>
                    <xdr:colOff>0</xdr:colOff>
                    <xdr:row>122</xdr:row>
                    <xdr:rowOff>0</xdr:rowOff>
                  </from>
                  <to>
                    <xdr:col>8</xdr:col>
                    <xdr:colOff>38100</xdr:colOff>
                    <xdr:row>123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8" name="Check Box 123">
              <controlPr defaultSize="0" autoFill="0" autoLine="0" autoPict="0">
                <anchor moveWithCells="1">
                  <from>
                    <xdr:col>7</xdr:col>
                    <xdr:colOff>0</xdr:colOff>
                    <xdr:row>123</xdr:row>
                    <xdr:rowOff>0</xdr:rowOff>
                  </from>
                  <to>
                    <xdr:col>8</xdr:col>
                    <xdr:colOff>38100</xdr:colOff>
                    <xdr:row>124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9" name="Check Box 124">
              <controlPr defaultSize="0" autoFill="0" autoLine="0" autoPict="0">
                <anchor mov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8</xdr:col>
                    <xdr:colOff>38100</xdr:colOff>
                    <xdr:row>125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30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125</xdr:row>
                    <xdr:rowOff>0</xdr:rowOff>
                  </from>
                  <to>
                    <xdr:col>8</xdr:col>
                    <xdr:colOff>38100</xdr:colOff>
                    <xdr:row>126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31" name="Check Box 126">
              <controlPr defaultSize="0" autoFill="0" autoLine="0" autoPict="0">
                <anchor moveWithCells="1">
                  <from>
                    <xdr:col>7</xdr:col>
                    <xdr:colOff>0</xdr:colOff>
                    <xdr:row>126</xdr:row>
                    <xdr:rowOff>0</xdr:rowOff>
                  </from>
                  <to>
                    <xdr:col>8</xdr:col>
                    <xdr:colOff>38100</xdr:colOff>
                    <xdr:row>127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2" name="Check Box 127">
              <controlPr defaultSize="0" autoFill="0" autoLine="0" autoPict="0">
                <anchor moveWithCells="1">
                  <from>
                    <xdr:col>7</xdr:col>
                    <xdr:colOff>0</xdr:colOff>
                    <xdr:row>127</xdr:row>
                    <xdr:rowOff>0</xdr:rowOff>
                  </from>
                  <to>
                    <xdr:col>8</xdr:col>
                    <xdr:colOff>38100</xdr:colOff>
                    <xdr:row>128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3" name="Check Box 128">
              <controlPr defaultSize="0" autoFill="0" autoLine="0" autoPict="0">
                <anchor moveWithCells="1">
                  <from>
                    <xdr:col>7</xdr:col>
                    <xdr:colOff>0</xdr:colOff>
                    <xdr:row>128</xdr:row>
                    <xdr:rowOff>0</xdr:rowOff>
                  </from>
                  <to>
                    <xdr:col>8</xdr:col>
                    <xdr:colOff>38100</xdr:colOff>
                    <xdr:row>129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4" name="Check Box 129">
              <controlPr defaultSize="0" autoFill="0" autoLine="0" autoPict="0">
                <anchor moveWithCells="1">
                  <from>
                    <xdr:col>7</xdr:col>
                    <xdr:colOff>0</xdr:colOff>
                    <xdr:row>129</xdr:row>
                    <xdr:rowOff>0</xdr:rowOff>
                  </from>
                  <to>
                    <xdr:col>8</xdr:col>
                    <xdr:colOff>38100</xdr:colOff>
                    <xdr:row>130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29">
    <tabColor theme="7" tint="0.59999389629810485"/>
  </sheetPr>
  <dimension ref="B1:R55"/>
  <sheetViews>
    <sheetView showGridLines="0" zoomScale="90" zoomScaleNormal="90" workbookViewId="0">
      <selection activeCell="I14" sqref="I14"/>
    </sheetView>
  </sheetViews>
  <sheetFormatPr baseColWidth="10" defaultColWidth="11.42578125" defaultRowHeight="12.75" x14ac:dyDescent="0.2"/>
  <cols>
    <col min="1" max="1" width="4" style="11" customWidth="1"/>
    <col min="2" max="2" width="25" style="11" customWidth="1"/>
    <col min="3" max="3" width="12" style="11" customWidth="1"/>
    <col min="4" max="4" width="3.140625" style="11" customWidth="1"/>
    <col min="5" max="5" width="11" style="11" hidden="1" customWidth="1"/>
    <col min="6" max="6" width="3" style="11" customWidth="1"/>
    <col min="7" max="7" width="26.7109375" style="11" customWidth="1"/>
    <col min="8" max="8" width="12" style="11" customWidth="1"/>
    <col min="9" max="9" width="3.140625" style="11" customWidth="1"/>
    <col min="10" max="10" width="8" style="11" hidden="1" customWidth="1"/>
    <col min="11" max="11" width="3" style="11" customWidth="1"/>
    <col min="12" max="12" width="28.28515625" style="11" customWidth="1"/>
    <col min="13" max="13" width="12" style="11" customWidth="1"/>
    <col min="14" max="14" width="4.42578125" style="11" customWidth="1"/>
    <col min="15" max="15" width="5.28515625" style="11" customWidth="1"/>
    <col min="16" max="16" width="28.5703125" style="11" customWidth="1"/>
    <col min="17" max="17" width="14.7109375" style="11" customWidth="1"/>
    <col min="18" max="18" width="4.85546875" style="11" customWidth="1"/>
    <col min="19" max="19" width="25" style="11" customWidth="1"/>
    <col min="20" max="16384" width="11.42578125" style="11"/>
  </cols>
  <sheetData>
    <row r="1" spans="2:18" x14ac:dyDescent="0.2">
      <c r="B1" s="144" t="s">
        <v>63</v>
      </c>
      <c r="R1" s="146" t="s">
        <v>64</v>
      </c>
    </row>
    <row r="2" spans="2:18" x14ac:dyDescent="0.2">
      <c r="N2" s="57"/>
      <c r="O2" s="58"/>
      <c r="P2" s="59"/>
      <c r="Q2" s="59"/>
      <c r="R2" s="60"/>
    </row>
    <row r="3" spans="2:18" ht="28.5" customHeight="1" x14ac:dyDescent="0.2">
      <c r="B3" s="61" t="s">
        <v>4</v>
      </c>
      <c r="C3" s="62">
        <v>46357</v>
      </c>
      <c r="D3" s="63"/>
      <c r="E3" s="64"/>
      <c r="F3" s="65"/>
      <c r="G3" s="66" t="s">
        <v>18</v>
      </c>
      <c r="H3" s="67"/>
      <c r="I3" s="68"/>
      <c r="J3" s="69"/>
      <c r="K3" s="65"/>
      <c r="L3" s="138" t="s">
        <v>62</v>
      </c>
      <c r="M3" s="139">
        <f>'SUIVI EPARGNE'!C15</f>
        <v>49106.859999999993</v>
      </c>
      <c r="N3" s="71"/>
      <c r="O3" s="72"/>
      <c r="P3" s="246" t="s">
        <v>47</v>
      </c>
      <c r="Q3" s="247"/>
      <c r="R3" s="73"/>
    </row>
    <row r="4" spans="2:18" ht="11.25" customHeight="1" x14ac:dyDescent="0.2">
      <c r="B4" s="64"/>
      <c r="C4" s="64"/>
      <c r="D4" s="64"/>
      <c r="E4" s="64"/>
      <c r="F4" s="65"/>
      <c r="G4" s="69"/>
      <c r="H4" s="69"/>
      <c r="I4" s="69"/>
      <c r="J4" s="69"/>
      <c r="K4" s="65"/>
      <c r="L4" s="70"/>
      <c r="M4" s="74"/>
      <c r="N4" s="75"/>
      <c r="O4" s="72"/>
      <c r="P4" s="76"/>
      <c r="Q4" s="76"/>
      <c r="R4" s="73"/>
    </row>
    <row r="5" spans="2:18" ht="12.2" customHeight="1" x14ac:dyDescent="0.2">
      <c r="B5" s="248" t="s">
        <v>11</v>
      </c>
      <c r="C5" s="249"/>
      <c r="D5" s="77"/>
      <c r="E5" s="64"/>
      <c r="F5" s="65"/>
      <c r="G5" s="250" t="s">
        <v>22</v>
      </c>
      <c r="H5" s="251"/>
      <c r="J5" s="164"/>
      <c r="K5" s="42"/>
      <c r="N5" s="78"/>
      <c r="O5" s="72"/>
      <c r="P5" s="240" t="s">
        <v>12</v>
      </c>
      <c r="Q5" s="241"/>
      <c r="R5" s="79"/>
    </row>
    <row r="6" spans="2:18" ht="12.2" customHeight="1" x14ac:dyDescent="0.2">
      <c r="B6" s="80" t="s">
        <v>218</v>
      </c>
      <c r="C6" s="81"/>
      <c r="D6" s="82"/>
      <c r="E6" s="64"/>
      <c r="F6" s="65"/>
      <c r="G6" s="83" t="s">
        <v>5</v>
      </c>
      <c r="H6" s="123">
        <f>C9</f>
        <v>0</v>
      </c>
      <c r="J6" s="165"/>
      <c r="N6" s="84"/>
      <c r="O6" s="72"/>
      <c r="P6" s="85"/>
      <c r="Q6" s="86"/>
      <c r="R6" s="87"/>
    </row>
    <row r="7" spans="2:18" ht="12.2" customHeight="1" x14ac:dyDescent="0.2">
      <c r="B7" s="80" t="s">
        <v>213</v>
      </c>
      <c r="C7" s="81"/>
      <c r="D7" s="82"/>
      <c r="E7" s="64"/>
      <c r="F7" s="65"/>
      <c r="G7" s="83" t="s">
        <v>8</v>
      </c>
      <c r="H7" s="123">
        <f>C49</f>
        <v>6446.64</v>
      </c>
      <c r="J7" s="165"/>
      <c r="N7" s="84"/>
      <c r="O7" s="72"/>
      <c r="P7" s="88" t="s">
        <v>46</v>
      </c>
      <c r="Q7" s="127">
        <f>H3+C48-H51</f>
        <v>2983.2300000000009</v>
      </c>
      <c r="R7" s="89"/>
    </row>
    <row r="8" spans="2:18" ht="12.2" customHeight="1" x14ac:dyDescent="0.2">
      <c r="B8" s="80" t="s">
        <v>220</v>
      </c>
      <c r="C8" s="81"/>
      <c r="D8" s="82"/>
      <c r="E8" s="90"/>
      <c r="F8" s="65"/>
      <c r="G8" s="83" t="s">
        <v>7</v>
      </c>
      <c r="H8" s="123">
        <f>H52+M43</f>
        <v>3463.4099999999994</v>
      </c>
      <c r="J8" s="165"/>
      <c r="N8" s="84"/>
      <c r="O8" s="72"/>
      <c r="P8" s="85" t="s">
        <v>19</v>
      </c>
      <c r="Q8" s="128">
        <f>Q7-SUM(Q11:Q24)</f>
        <v>363.23000000000093</v>
      </c>
      <c r="R8" s="87"/>
    </row>
    <row r="9" spans="2:18" ht="12.2" customHeight="1" x14ac:dyDescent="0.2">
      <c r="B9" s="92" t="s">
        <v>14</v>
      </c>
      <c r="C9" s="125">
        <f>SUM(C6:D8)</f>
        <v>0</v>
      </c>
      <c r="D9" s="93"/>
      <c r="E9" s="90"/>
      <c r="F9" s="65"/>
      <c r="G9" s="94" t="s">
        <v>13</v>
      </c>
      <c r="H9" s="124">
        <f>H6+H7-H8</f>
        <v>2983.2300000000009</v>
      </c>
      <c r="J9" s="166"/>
      <c r="N9" s="95"/>
      <c r="O9" s="72"/>
      <c r="P9" s="85"/>
      <c r="Q9" s="91"/>
      <c r="R9" s="87"/>
    </row>
    <row r="10" spans="2:18" ht="11.25" customHeight="1" x14ac:dyDescent="0.2">
      <c r="N10" s="57"/>
      <c r="O10" s="72"/>
      <c r="P10" s="142" t="s">
        <v>21</v>
      </c>
      <c r="Q10" s="142" t="s">
        <v>2</v>
      </c>
      <c r="R10" s="96"/>
    </row>
    <row r="11" spans="2:18" s="42" customFormat="1" ht="11.25" customHeight="1" x14ac:dyDescent="0.25">
      <c r="B11" s="310" t="s">
        <v>0</v>
      </c>
      <c r="C11" s="310"/>
      <c r="D11" s="97"/>
      <c r="E11" s="98"/>
      <c r="F11" s="99"/>
      <c r="G11" s="309" t="s">
        <v>3</v>
      </c>
      <c r="H11" s="309"/>
      <c r="I11" s="100"/>
      <c r="J11" s="101"/>
      <c r="K11" s="99"/>
      <c r="L11" s="256" t="s">
        <v>34</v>
      </c>
      <c r="M11" s="257"/>
      <c r="N11" s="102"/>
      <c r="O11" s="103"/>
      <c r="P11" s="141" t="s">
        <v>204</v>
      </c>
      <c r="Q11" s="147">
        <v>800</v>
      </c>
      <c r="R11" s="87"/>
    </row>
    <row r="12" spans="2:18" ht="11.25" customHeight="1" x14ac:dyDescent="0.2">
      <c r="B12" s="104" t="s">
        <v>1</v>
      </c>
      <c r="C12" s="104" t="s">
        <v>2</v>
      </c>
      <c r="D12" s="42"/>
      <c r="E12" s="104" t="s">
        <v>15</v>
      </c>
      <c r="G12" s="104" t="s">
        <v>1</v>
      </c>
      <c r="H12" s="104" t="s">
        <v>2</v>
      </c>
      <c r="I12" s="42"/>
      <c r="J12" s="104" t="s">
        <v>15</v>
      </c>
      <c r="L12" s="104" t="s">
        <v>1</v>
      </c>
      <c r="M12" s="104" t="s">
        <v>2</v>
      </c>
      <c r="N12" s="105"/>
      <c r="O12" s="72"/>
      <c r="P12" s="44" t="s">
        <v>228</v>
      </c>
      <c r="Q12" s="45">
        <v>60</v>
      </c>
      <c r="R12" s="87"/>
    </row>
    <row r="13" spans="2:18" ht="11.25" customHeight="1" x14ac:dyDescent="0.2">
      <c r="B13" s="106" t="s">
        <v>224</v>
      </c>
      <c r="C13" s="107">
        <v>3695.75</v>
      </c>
      <c r="D13" s="108" t="b">
        <v>0</v>
      </c>
      <c r="E13" s="215">
        <f>IF(D13=FALSE,C13,0)</f>
        <v>3695.75</v>
      </c>
      <c r="G13" s="106" t="s">
        <v>236</v>
      </c>
      <c r="H13" s="107">
        <v>1207.8</v>
      </c>
      <c r="I13" s="109" t="b">
        <v>0</v>
      </c>
      <c r="J13" s="215">
        <f>IF(I13=FALSE,H13,0)</f>
        <v>1207.8</v>
      </c>
      <c r="L13" s="26" t="str">
        <f>IF(OR('DECEMBRE - SUIVI ENVELOPPES'!J8="",'DECEMBRE - SUIVI ENVELOPPES'!J8="(vide)",'DECEMBRE - SUIVI ENVELOPPES'!J8="Total général",'DECEMBRE - SUIVI ENVELOPPES'!J8="Grand total"),"",(IF(OR('DECEMBRE - SUIVI ENVELOPPES'!J8&lt;&gt;"",'DECEMBRE - SUIVI ENVELOPPES'!J8&lt;&gt;"(vide)",'DECEMBRE - SUIVI ENVELOPPES'!J8&lt;&gt;"Total général",'DECEMBRE - SUIVI ENVELOPPES'!J8&lt;&gt;"Grand total"),'DECEMBRE - SUIVI ENVELOPPES'!J8,"")))</f>
        <v/>
      </c>
      <c r="M13" s="120" t="str">
        <f>IF(L13="","",'DECEMBRE - SUIVI ENVELOPPES'!K8)</f>
        <v/>
      </c>
      <c r="N13" s="110"/>
      <c r="O13" s="72"/>
      <c r="P13" s="44" t="s">
        <v>229</v>
      </c>
      <c r="Q13" s="45">
        <v>180</v>
      </c>
      <c r="R13" s="87"/>
    </row>
    <row r="14" spans="2:18" ht="11.25" customHeight="1" x14ac:dyDescent="0.2">
      <c r="B14" s="106" t="s">
        <v>225</v>
      </c>
      <c r="C14" s="107">
        <v>2406.33</v>
      </c>
      <c r="D14" s="108" t="b">
        <v>0</v>
      </c>
      <c r="E14" s="215">
        <f t="shared" ref="E14:E41" si="0">IF(D14=FALSE,C14,0)</f>
        <v>2406.33</v>
      </c>
      <c r="G14" s="106" t="s">
        <v>237</v>
      </c>
      <c r="H14" s="107">
        <v>255</v>
      </c>
      <c r="I14" s="109" t="b">
        <v>0</v>
      </c>
      <c r="J14" s="215">
        <f t="shared" ref="J14:J41" si="1">IF(I14=FALSE,H14,0)</f>
        <v>255</v>
      </c>
      <c r="L14" s="26" t="str">
        <f>IF(OR('DECEMBRE - SUIVI ENVELOPPES'!J9="",'DECEMBRE - SUIVI ENVELOPPES'!J9="(vide)",'DECEMBRE - SUIVI ENVELOPPES'!J9="Total général",'DECEMBRE - SUIVI ENVELOPPES'!J9="Grand total"),"",(IF(OR('DECEMBRE - SUIVI ENVELOPPES'!J9&lt;&gt;"",'DECEMBRE - SUIVI ENVELOPPES'!J9&lt;&gt;"(vide)",'DECEMBRE - SUIVI ENVELOPPES'!J9&lt;&gt;"Total général",'DECEMBRE - SUIVI ENVELOPPES'!J9&lt;&gt;"Grand total"),'DECEMBRE - SUIVI ENVELOPPES'!J9,"")))</f>
        <v/>
      </c>
      <c r="M14" s="120" t="str">
        <f>IF(L14="","",'DECEMBRE - SUIVI ENVELOPPES'!K9)</f>
        <v/>
      </c>
      <c r="N14" s="110"/>
      <c r="O14" s="72"/>
      <c r="P14" s="44" t="s">
        <v>230</v>
      </c>
      <c r="Q14" s="45">
        <v>230</v>
      </c>
      <c r="R14" s="87"/>
    </row>
    <row r="15" spans="2:18" ht="11.25" customHeight="1" x14ac:dyDescent="0.2">
      <c r="B15" s="106" t="s">
        <v>226</v>
      </c>
      <c r="C15" s="107">
        <v>0</v>
      </c>
      <c r="D15" s="108" t="b">
        <v>0</v>
      </c>
      <c r="E15" s="215">
        <f t="shared" si="0"/>
        <v>0</v>
      </c>
      <c r="G15" s="106" t="s">
        <v>238</v>
      </c>
      <c r="H15" s="107">
        <v>132</v>
      </c>
      <c r="I15" s="109" t="b">
        <v>0</v>
      </c>
      <c r="J15" s="215">
        <f t="shared" si="1"/>
        <v>132</v>
      </c>
      <c r="L15" s="26" t="str">
        <f>IF(OR('DECEMBRE - SUIVI ENVELOPPES'!J10="",'DECEMBRE - SUIVI ENVELOPPES'!J10="(vide)",'DECEMBRE - SUIVI ENVELOPPES'!J10="Total général",'DECEMBRE - SUIVI ENVELOPPES'!J10="Grand total"),"",(IF(OR('DECEMBRE - SUIVI ENVELOPPES'!J10&lt;&gt;"",'DECEMBRE - SUIVI ENVELOPPES'!J10&lt;&gt;"(vide)",'DECEMBRE - SUIVI ENVELOPPES'!J10&lt;&gt;"Total général",'DECEMBRE - SUIVI ENVELOPPES'!J10&lt;&gt;"Grand total"),'DECEMBRE - SUIVI ENVELOPPES'!J10,"")))</f>
        <v/>
      </c>
      <c r="M15" s="120" t="str">
        <f>IF(L15="","",'DECEMBRE - SUIVI ENVELOPPES'!K10)</f>
        <v/>
      </c>
      <c r="N15" s="110"/>
      <c r="O15" s="72"/>
      <c r="P15" s="44" t="s">
        <v>206</v>
      </c>
      <c r="Q15" s="45">
        <v>100</v>
      </c>
      <c r="R15" s="87"/>
    </row>
    <row r="16" spans="2:18" ht="11.25" customHeight="1" x14ac:dyDescent="0.2">
      <c r="B16" s="106" t="s">
        <v>227</v>
      </c>
      <c r="C16" s="107">
        <v>344.56</v>
      </c>
      <c r="D16" s="108" t="b">
        <v>0</v>
      </c>
      <c r="E16" s="215">
        <f t="shared" si="0"/>
        <v>344.56</v>
      </c>
      <c r="G16" s="106" t="s">
        <v>239</v>
      </c>
      <c r="H16" s="107">
        <v>54</v>
      </c>
      <c r="I16" s="109" t="b">
        <v>0</v>
      </c>
      <c r="J16" s="215">
        <f t="shared" si="1"/>
        <v>54</v>
      </c>
      <c r="L16" s="26" t="str">
        <f>IF(OR('DECEMBRE - SUIVI ENVELOPPES'!J11="",'DECEMBRE - SUIVI ENVELOPPES'!J11="(vide)",'DECEMBRE - SUIVI ENVELOPPES'!J11="Total général",'DECEMBRE - SUIVI ENVELOPPES'!J11="Grand total"),"",(IF(OR('DECEMBRE - SUIVI ENVELOPPES'!J11&lt;&gt;"",'DECEMBRE - SUIVI ENVELOPPES'!J11&lt;&gt;"(vide)",'DECEMBRE - SUIVI ENVELOPPES'!J11&lt;&gt;"Total général",'DECEMBRE - SUIVI ENVELOPPES'!J11&lt;&gt;"Grand total"),'DECEMBRE - SUIVI ENVELOPPES'!J11,"")))</f>
        <v/>
      </c>
      <c r="M16" s="120" t="str">
        <f>IF(L16="","",'DECEMBRE - SUIVI ENVELOPPES'!K11)</f>
        <v/>
      </c>
      <c r="N16" s="110"/>
      <c r="O16" s="72"/>
      <c r="P16" s="44" t="s">
        <v>207</v>
      </c>
      <c r="Q16" s="45">
        <v>300</v>
      </c>
      <c r="R16" s="87"/>
    </row>
    <row r="17" spans="2:18" ht="11.25" customHeight="1" x14ac:dyDescent="0.2">
      <c r="B17" s="106"/>
      <c r="C17" s="107"/>
      <c r="D17" s="108" t="b">
        <v>0</v>
      </c>
      <c r="E17" s="215">
        <f t="shared" si="0"/>
        <v>0</v>
      </c>
      <c r="G17" s="106" t="s">
        <v>240</v>
      </c>
      <c r="H17" s="107">
        <v>70</v>
      </c>
      <c r="I17" s="109" t="b">
        <v>0</v>
      </c>
      <c r="J17" s="215">
        <f t="shared" si="1"/>
        <v>70</v>
      </c>
      <c r="L17" s="26" t="str">
        <f>IF(OR('DECEMBRE - SUIVI ENVELOPPES'!J12="",'DECEMBRE - SUIVI ENVELOPPES'!J12="(vide)",'DECEMBRE - SUIVI ENVELOPPES'!J12="Total général",'DECEMBRE - SUIVI ENVELOPPES'!J12="Grand total"),"",(IF(OR('DECEMBRE - SUIVI ENVELOPPES'!J12&lt;&gt;"",'DECEMBRE - SUIVI ENVELOPPES'!J12&lt;&gt;"(vide)",'DECEMBRE - SUIVI ENVELOPPES'!J12&lt;&gt;"Total général",'DECEMBRE - SUIVI ENVELOPPES'!J12&lt;&gt;"Grand total"),'DECEMBRE - SUIVI ENVELOPPES'!J12,"")))</f>
        <v/>
      </c>
      <c r="M17" s="120" t="str">
        <f>IF(L17="","",'DECEMBRE - SUIVI ENVELOPPES'!K12)</f>
        <v/>
      </c>
      <c r="N17" s="110"/>
      <c r="O17" s="72"/>
      <c r="P17" s="44" t="s">
        <v>205</v>
      </c>
      <c r="Q17" s="45">
        <v>200</v>
      </c>
      <c r="R17" s="87"/>
    </row>
    <row r="18" spans="2:18" ht="11.25" customHeight="1" x14ac:dyDescent="0.2">
      <c r="B18" s="106"/>
      <c r="C18" s="107"/>
      <c r="D18" s="108"/>
      <c r="E18" s="215">
        <f t="shared" si="0"/>
        <v>0</v>
      </c>
      <c r="G18" s="106" t="s">
        <v>241</v>
      </c>
      <c r="H18" s="107">
        <v>82.73</v>
      </c>
      <c r="I18" s="109" t="b">
        <v>0</v>
      </c>
      <c r="J18" s="215">
        <f t="shared" si="1"/>
        <v>82.73</v>
      </c>
      <c r="L18" s="26" t="str">
        <f>IF(OR('DECEMBRE - SUIVI ENVELOPPES'!J13="",'DECEMBRE - SUIVI ENVELOPPES'!J13="(vide)",'DECEMBRE - SUIVI ENVELOPPES'!J13="Total général",'DECEMBRE - SUIVI ENVELOPPES'!J13="Grand total"),"",(IF(OR('DECEMBRE - SUIVI ENVELOPPES'!J13&lt;&gt;"",'DECEMBRE - SUIVI ENVELOPPES'!J13&lt;&gt;"(vide)",'DECEMBRE - SUIVI ENVELOPPES'!J13&lt;&gt;"Total général",'DECEMBRE - SUIVI ENVELOPPES'!J13&lt;&gt;"Grand total"),'DECEMBRE - SUIVI ENVELOPPES'!J13,"")))</f>
        <v/>
      </c>
      <c r="M18" s="120" t="str">
        <f>IF(L18="","",'DECEMBRE - SUIVI ENVELOPPES'!K13)</f>
        <v/>
      </c>
      <c r="N18" s="110"/>
      <c r="O18" s="72"/>
      <c r="P18" s="44" t="s">
        <v>208</v>
      </c>
      <c r="Q18" s="45">
        <v>150</v>
      </c>
      <c r="R18" s="87"/>
    </row>
    <row r="19" spans="2:18" ht="11.25" customHeight="1" x14ac:dyDescent="0.2">
      <c r="B19" s="106"/>
      <c r="C19" s="107"/>
      <c r="D19" s="108" t="b">
        <v>0</v>
      </c>
      <c r="E19" s="215">
        <f t="shared" si="0"/>
        <v>0</v>
      </c>
      <c r="G19" s="106" t="s">
        <v>242</v>
      </c>
      <c r="H19" s="107">
        <v>98.43</v>
      </c>
      <c r="I19" s="109" t="b">
        <v>0</v>
      </c>
      <c r="J19" s="215">
        <f t="shared" si="1"/>
        <v>98.43</v>
      </c>
      <c r="L19" s="26" t="str">
        <f>IF(OR('DECEMBRE - SUIVI ENVELOPPES'!J14="",'DECEMBRE - SUIVI ENVELOPPES'!J14="(vide)",'DECEMBRE - SUIVI ENVELOPPES'!J14="Total général",'DECEMBRE - SUIVI ENVELOPPES'!J14="Grand total"),"",(IF(OR('DECEMBRE - SUIVI ENVELOPPES'!J14&lt;&gt;"",'DECEMBRE - SUIVI ENVELOPPES'!J14&lt;&gt;"(vide)",'DECEMBRE - SUIVI ENVELOPPES'!J14&lt;&gt;"Total général",'DECEMBRE - SUIVI ENVELOPPES'!J14&lt;&gt;"Grand total"),'DECEMBRE - SUIVI ENVELOPPES'!J14,"")))</f>
        <v/>
      </c>
      <c r="M19" s="120" t="str">
        <f>IF(L19="","",'DECEMBRE - SUIVI ENVELOPPES'!K14)</f>
        <v/>
      </c>
      <c r="N19" s="110"/>
      <c r="O19" s="72"/>
      <c r="P19" s="44" t="s">
        <v>231</v>
      </c>
      <c r="Q19" s="45">
        <v>100</v>
      </c>
      <c r="R19" s="87"/>
    </row>
    <row r="20" spans="2:18" ht="11.25" customHeight="1" x14ac:dyDescent="0.2">
      <c r="B20" s="106"/>
      <c r="C20" s="107"/>
      <c r="D20" s="108"/>
      <c r="E20" s="215">
        <f t="shared" si="0"/>
        <v>0</v>
      </c>
      <c r="G20" s="106" t="s">
        <v>243</v>
      </c>
      <c r="H20" s="107">
        <v>50.55</v>
      </c>
      <c r="I20" s="109" t="b">
        <v>0</v>
      </c>
      <c r="J20" s="215">
        <f t="shared" si="1"/>
        <v>50.55</v>
      </c>
      <c r="L20" s="26" t="str">
        <f>IF(OR('DECEMBRE - SUIVI ENVELOPPES'!J15="",'DECEMBRE - SUIVI ENVELOPPES'!J15="(vide)",'DECEMBRE - SUIVI ENVELOPPES'!J15="Total général",'DECEMBRE - SUIVI ENVELOPPES'!J15="Grand total"),"",(IF(OR('DECEMBRE - SUIVI ENVELOPPES'!J15&lt;&gt;"",'DECEMBRE - SUIVI ENVELOPPES'!J15&lt;&gt;"(vide)",'DECEMBRE - SUIVI ENVELOPPES'!J15&lt;&gt;"Total général",'DECEMBRE - SUIVI ENVELOPPES'!J15&lt;&gt;"Grand total"),'DECEMBRE - SUIVI ENVELOPPES'!J15,"")))</f>
        <v/>
      </c>
      <c r="M20" s="120" t="str">
        <f>IF(L20="","",'DECEMBRE - SUIVI ENVELOPPES'!K15)</f>
        <v/>
      </c>
      <c r="N20" s="110"/>
      <c r="O20" s="72"/>
      <c r="P20" s="44" t="s">
        <v>232</v>
      </c>
      <c r="Q20" s="45">
        <v>200</v>
      </c>
      <c r="R20" s="87"/>
    </row>
    <row r="21" spans="2:18" ht="11.25" customHeight="1" x14ac:dyDescent="0.2">
      <c r="B21" s="106"/>
      <c r="C21" s="107"/>
      <c r="D21" s="108"/>
      <c r="E21" s="215">
        <f t="shared" si="0"/>
        <v>0</v>
      </c>
      <c r="G21" s="106" t="s">
        <v>244</v>
      </c>
      <c r="H21" s="107">
        <v>13.8</v>
      </c>
      <c r="I21" s="109" t="b">
        <v>0</v>
      </c>
      <c r="J21" s="215">
        <f t="shared" si="1"/>
        <v>13.8</v>
      </c>
      <c r="L21" s="26" t="str">
        <f>IF(OR('DECEMBRE - SUIVI ENVELOPPES'!J16="",'DECEMBRE - SUIVI ENVELOPPES'!J16="(vide)",'DECEMBRE - SUIVI ENVELOPPES'!J16="Total général",'DECEMBRE - SUIVI ENVELOPPES'!J16="Grand total"),"",(IF(OR('DECEMBRE - SUIVI ENVELOPPES'!J16&lt;&gt;"",'DECEMBRE - SUIVI ENVELOPPES'!J16&lt;&gt;"(vide)",'DECEMBRE - SUIVI ENVELOPPES'!J16&lt;&gt;"Total général",'DECEMBRE - SUIVI ENVELOPPES'!J16&lt;&gt;"Grand total"),'DECEMBRE - SUIVI ENVELOPPES'!J16,"")))</f>
        <v/>
      </c>
      <c r="M21" s="120" t="str">
        <f>IF(L21="","",'DECEMBRE - SUIVI ENVELOPPES'!K16)</f>
        <v/>
      </c>
      <c r="N21" s="110"/>
      <c r="O21" s="72"/>
      <c r="P21" s="44" t="s">
        <v>233</v>
      </c>
      <c r="Q21" s="45">
        <v>150</v>
      </c>
      <c r="R21" s="87"/>
    </row>
    <row r="22" spans="2:18" ht="11.25" customHeight="1" x14ac:dyDescent="0.2">
      <c r="B22" s="106"/>
      <c r="C22" s="107"/>
      <c r="D22" s="108"/>
      <c r="E22" s="215">
        <f t="shared" si="0"/>
        <v>0</v>
      </c>
      <c r="G22" s="106" t="s">
        <v>245</v>
      </c>
      <c r="H22" s="107">
        <v>240</v>
      </c>
      <c r="I22" s="109" t="b">
        <v>0</v>
      </c>
      <c r="J22" s="215">
        <f t="shared" si="1"/>
        <v>240</v>
      </c>
      <c r="L22" s="26" t="str">
        <f>IF(OR('DECEMBRE - SUIVI ENVELOPPES'!J17="",'DECEMBRE - SUIVI ENVELOPPES'!J17="(vide)",'DECEMBRE - SUIVI ENVELOPPES'!J17="Total général",'DECEMBRE - SUIVI ENVELOPPES'!J17="Grand total"),"",(IF(OR('DECEMBRE - SUIVI ENVELOPPES'!J17&lt;&gt;"",'DECEMBRE - SUIVI ENVELOPPES'!J17&lt;&gt;"(vide)",'DECEMBRE - SUIVI ENVELOPPES'!J17&lt;&gt;"Total général",'DECEMBRE - SUIVI ENVELOPPES'!J17&lt;&gt;"Grand total"),'DECEMBRE - SUIVI ENVELOPPES'!J17,"")))</f>
        <v/>
      </c>
      <c r="M22" s="120" t="str">
        <f>IF(L22="","",'DECEMBRE - SUIVI ENVELOPPES'!K17)</f>
        <v/>
      </c>
      <c r="N22" s="110"/>
      <c r="O22" s="72"/>
      <c r="P22" s="44" t="s">
        <v>234</v>
      </c>
      <c r="Q22" s="45">
        <v>150</v>
      </c>
      <c r="R22" s="87"/>
    </row>
    <row r="23" spans="2:18" ht="11.25" customHeight="1" x14ac:dyDescent="0.2">
      <c r="B23" s="106"/>
      <c r="C23" s="107"/>
      <c r="D23" s="108"/>
      <c r="E23" s="215">
        <f t="shared" si="0"/>
        <v>0</v>
      </c>
      <c r="G23" s="106" t="s">
        <v>246</v>
      </c>
      <c r="H23" s="107">
        <v>3.99</v>
      </c>
      <c r="I23" s="109" t="b">
        <v>0</v>
      </c>
      <c r="J23" s="215">
        <f t="shared" si="1"/>
        <v>3.99</v>
      </c>
      <c r="L23" s="26" t="str">
        <f>IF(OR('DECEMBRE - SUIVI ENVELOPPES'!J18="",'DECEMBRE - SUIVI ENVELOPPES'!J18="(vide)",'DECEMBRE - SUIVI ENVELOPPES'!J18="Total général",'DECEMBRE - SUIVI ENVELOPPES'!J18="Grand total"),"",(IF(OR('DECEMBRE - SUIVI ENVELOPPES'!J18&lt;&gt;"",'DECEMBRE - SUIVI ENVELOPPES'!J18&lt;&gt;"(vide)",'DECEMBRE - SUIVI ENVELOPPES'!J18&lt;&gt;"Total général",'DECEMBRE - SUIVI ENVELOPPES'!J18&lt;&gt;"Grand total"),'DECEMBRE - SUIVI ENVELOPPES'!J18,"")))</f>
        <v/>
      </c>
      <c r="M23" s="120" t="str">
        <f>IF(L23="","",'DECEMBRE - SUIVI ENVELOPPES'!K18)</f>
        <v/>
      </c>
      <c r="N23" s="110"/>
      <c r="O23" s="72"/>
      <c r="P23" s="44" t="s">
        <v>235</v>
      </c>
      <c r="Q23" s="45">
        <v>0</v>
      </c>
      <c r="R23" s="87"/>
    </row>
    <row r="24" spans="2:18" ht="11.25" customHeight="1" x14ac:dyDescent="0.2">
      <c r="B24" s="106"/>
      <c r="C24" s="107"/>
      <c r="D24" s="108"/>
      <c r="E24" s="215">
        <f t="shared" si="0"/>
        <v>0</v>
      </c>
      <c r="G24" s="106" t="s">
        <v>247</v>
      </c>
      <c r="H24" s="107">
        <v>20.99</v>
      </c>
      <c r="I24" s="109" t="b">
        <v>0</v>
      </c>
      <c r="J24" s="215">
        <f t="shared" si="1"/>
        <v>20.99</v>
      </c>
      <c r="L24" s="26" t="str">
        <f>IF(OR('DECEMBRE - SUIVI ENVELOPPES'!J19="",'DECEMBRE - SUIVI ENVELOPPES'!J19="(vide)",'DECEMBRE - SUIVI ENVELOPPES'!J19="Total général",'DECEMBRE - SUIVI ENVELOPPES'!J19="Grand total"),"",(IF(OR('DECEMBRE - SUIVI ENVELOPPES'!J19&lt;&gt;"",'DECEMBRE - SUIVI ENVELOPPES'!J19&lt;&gt;"(vide)",'DECEMBRE - SUIVI ENVELOPPES'!J19&lt;&gt;"Total général",'DECEMBRE - SUIVI ENVELOPPES'!J19&lt;&gt;"Grand total"),'DECEMBRE - SUIVI ENVELOPPES'!J19,"")))</f>
        <v/>
      </c>
      <c r="M24" s="120" t="str">
        <f>IF(L24="","",'DECEMBRE - SUIVI ENVELOPPES'!K19)</f>
        <v/>
      </c>
      <c r="N24" s="110"/>
      <c r="O24" s="72"/>
      <c r="P24" s="46" t="s">
        <v>219</v>
      </c>
      <c r="Q24" s="47">
        <v>0</v>
      </c>
      <c r="R24" s="87"/>
    </row>
    <row r="25" spans="2:18" ht="11.25" customHeight="1" x14ac:dyDescent="0.2">
      <c r="B25" s="106"/>
      <c r="C25" s="107"/>
      <c r="D25" s="108"/>
      <c r="E25" s="215">
        <f t="shared" si="0"/>
        <v>0</v>
      </c>
      <c r="G25" s="106" t="s">
        <v>248</v>
      </c>
      <c r="H25" s="107">
        <v>18.84</v>
      </c>
      <c r="I25" s="109" t="b">
        <v>0</v>
      </c>
      <c r="J25" s="215">
        <f t="shared" si="1"/>
        <v>18.84</v>
      </c>
      <c r="L25" s="26" t="str">
        <f>IF(OR('DECEMBRE - SUIVI ENVELOPPES'!J20="",'DECEMBRE - SUIVI ENVELOPPES'!J20="(vide)",'DECEMBRE - SUIVI ENVELOPPES'!J20="Total général",'DECEMBRE - SUIVI ENVELOPPES'!J20="Grand total"),"",(IF(OR('DECEMBRE - SUIVI ENVELOPPES'!J20&lt;&gt;"",'DECEMBRE - SUIVI ENVELOPPES'!J20&lt;&gt;"(vide)",'DECEMBRE - SUIVI ENVELOPPES'!J20&lt;&gt;"Total général",'DECEMBRE - SUIVI ENVELOPPES'!J20&lt;&gt;"Grand total"),'DECEMBRE - SUIVI ENVELOPPES'!J20,"")))</f>
        <v/>
      </c>
      <c r="M25" s="120" t="str">
        <f>IF(L25="","",'DECEMBRE - SUIVI ENVELOPPES'!K20)</f>
        <v/>
      </c>
      <c r="N25" s="110"/>
      <c r="O25" s="72"/>
      <c r="P25" s="76"/>
      <c r="Q25" s="76"/>
      <c r="R25" s="73"/>
    </row>
    <row r="26" spans="2:18" ht="11.25" customHeight="1" x14ac:dyDescent="0.2">
      <c r="B26" s="106"/>
      <c r="C26" s="107"/>
      <c r="D26" s="108" t="b">
        <v>0</v>
      </c>
      <c r="E26" s="215">
        <f t="shared" si="0"/>
        <v>0</v>
      </c>
      <c r="G26" s="106" t="s">
        <v>249</v>
      </c>
      <c r="H26" s="107">
        <v>60</v>
      </c>
      <c r="I26" s="109" t="b">
        <v>0</v>
      </c>
      <c r="J26" s="215">
        <f t="shared" si="1"/>
        <v>60</v>
      </c>
      <c r="L26" s="26" t="str">
        <f>IF(OR('DECEMBRE - SUIVI ENVELOPPES'!J21="",'DECEMBRE - SUIVI ENVELOPPES'!J21="(vide)",'DECEMBRE - SUIVI ENVELOPPES'!J21="Total général",'DECEMBRE - SUIVI ENVELOPPES'!J21="Grand total"),"",(IF(OR('DECEMBRE - SUIVI ENVELOPPES'!J21&lt;&gt;"",'DECEMBRE - SUIVI ENVELOPPES'!J21&lt;&gt;"(vide)",'DECEMBRE - SUIVI ENVELOPPES'!J21&lt;&gt;"Total général",'DECEMBRE - SUIVI ENVELOPPES'!J21&lt;&gt;"Grand total"),'DECEMBRE - SUIVI ENVELOPPES'!J21,"")))</f>
        <v/>
      </c>
      <c r="M26" s="120" t="str">
        <f>IF(L26="","",'DECEMBRE - SUIVI ENVELOPPES'!K21)</f>
        <v/>
      </c>
      <c r="N26" s="110"/>
      <c r="O26" s="72"/>
      <c r="P26" s="240" t="s">
        <v>48</v>
      </c>
      <c r="Q26" s="241"/>
      <c r="R26" s="73"/>
    </row>
    <row r="27" spans="2:18" ht="11.25" customHeight="1" x14ac:dyDescent="0.2">
      <c r="B27" s="106"/>
      <c r="C27" s="107"/>
      <c r="D27" s="108" t="b">
        <v>0</v>
      </c>
      <c r="E27" s="215">
        <f t="shared" si="0"/>
        <v>0</v>
      </c>
      <c r="G27" s="106" t="s">
        <v>250</v>
      </c>
      <c r="H27" s="107">
        <v>0</v>
      </c>
      <c r="I27" s="109" t="b">
        <v>0</v>
      </c>
      <c r="J27" s="215">
        <f t="shared" si="1"/>
        <v>0</v>
      </c>
      <c r="L27" s="26" t="str">
        <f>IF(OR('DECEMBRE - SUIVI ENVELOPPES'!J22="",'DECEMBRE - SUIVI ENVELOPPES'!J22="(vide)",'DECEMBRE - SUIVI ENVELOPPES'!J22="Total général",'DECEMBRE - SUIVI ENVELOPPES'!J22="Grand total"),"",(IF(OR('DECEMBRE - SUIVI ENVELOPPES'!J22&lt;&gt;"",'DECEMBRE - SUIVI ENVELOPPES'!J22&lt;&gt;"(vide)",'DECEMBRE - SUIVI ENVELOPPES'!J22&lt;&gt;"Total général",'DECEMBRE - SUIVI ENVELOPPES'!J22&lt;&gt;"Grand total"),'DECEMBRE - SUIVI ENVELOPPES'!J22,"")))</f>
        <v/>
      </c>
      <c r="M27" s="120" t="str">
        <f>IF(L27="","",'DECEMBRE - SUIVI ENVELOPPES'!K22)</f>
        <v/>
      </c>
      <c r="N27" s="110"/>
      <c r="O27" s="72"/>
      <c r="P27" s="85"/>
      <c r="Q27" s="86"/>
      <c r="R27" s="73"/>
    </row>
    <row r="28" spans="2:18" ht="11.25" customHeight="1" x14ac:dyDescent="0.2">
      <c r="B28" s="106"/>
      <c r="C28" s="107"/>
      <c r="D28" s="108" t="b">
        <v>0</v>
      </c>
      <c r="E28" s="215">
        <f t="shared" si="0"/>
        <v>0</v>
      </c>
      <c r="G28" s="106" t="s">
        <v>251</v>
      </c>
      <c r="H28" s="107">
        <v>0</v>
      </c>
      <c r="I28" s="109" t="b">
        <v>0</v>
      </c>
      <c r="J28" s="215">
        <f t="shared" si="1"/>
        <v>0</v>
      </c>
      <c r="L28" s="26" t="str">
        <f>IF(OR('DECEMBRE - SUIVI ENVELOPPES'!J23="",'DECEMBRE - SUIVI ENVELOPPES'!J23="(vide)",'DECEMBRE - SUIVI ENVELOPPES'!J23="Total général",'DECEMBRE - SUIVI ENVELOPPES'!J23="Grand total"),"",(IF(OR('DECEMBRE - SUIVI ENVELOPPES'!J23&lt;&gt;"",'DECEMBRE - SUIVI ENVELOPPES'!J23&lt;&gt;"(vide)",'DECEMBRE - SUIVI ENVELOPPES'!J23&lt;&gt;"Total général",'DECEMBRE - SUIVI ENVELOPPES'!J23&lt;&gt;"Grand total"),'DECEMBRE - SUIVI ENVELOPPES'!J23,"")))</f>
        <v/>
      </c>
      <c r="M28" s="120" t="str">
        <f>IF(L28="","",'DECEMBRE - SUIVI ENVELOPPES'!K23)</f>
        <v/>
      </c>
      <c r="N28" s="110"/>
      <c r="O28" s="72"/>
      <c r="P28" s="88" t="s">
        <v>20</v>
      </c>
      <c r="Q28" s="129">
        <f>H9</f>
        <v>2983.2300000000009</v>
      </c>
      <c r="R28" s="73"/>
    </row>
    <row r="29" spans="2:18" ht="11.25" customHeight="1" x14ac:dyDescent="0.2">
      <c r="B29" s="106"/>
      <c r="C29" s="107"/>
      <c r="D29" s="108" t="b">
        <v>0</v>
      </c>
      <c r="E29" s="215">
        <f t="shared" si="0"/>
        <v>0</v>
      </c>
      <c r="G29" s="106" t="s">
        <v>252</v>
      </c>
      <c r="H29" s="107">
        <v>319.83</v>
      </c>
      <c r="I29" s="109" t="b">
        <v>0</v>
      </c>
      <c r="J29" s="215">
        <f t="shared" si="1"/>
        <v>319.83</v>
      </c>
      <c r="L29" s="26" t="str">
        <f>IF(OR('DECEMBRE - SUIVI ENVELOPPES'!J24="",'DECEMBRE - SUIVI ENVELOPPES'!J24="(vide)",'DECEMBRE - SUIVI ENVELOPPES'!J24="Total général",'DECEMBRE - SUIVI ENVELOPPES'!J24="Grand total"),"",(IF(OR('DECEMBRE - SUIVI ENVELOPPES'!J24&lt;&gt;"",'DECEMBRE - SUIVI ENVELOPPES'!J24&lt;&gt;"(vide)",'DECEMBRE - SUIVI ENVELOPPES'!J24&lt;&gt;"Total général",'DECEMBRE - SUIVI ENVELOPPES'!J24&lt;&gt;"Grand total"),'DECEMBRE - SUIVI ENVELOPPES'!J24,"")))</f>
        <v/>
      </c>
      <c r="M29" s="120" t="str">
        <f>IF(L29="","",'DECEMBRE - SUIVI ENVELOPPES'!K24)</f>
        <v/>
      </c>
      <c r="N29" s="110"/>
      <c r="O29" s="72"/>
      <c r="P29" s="85" t="s">
        <v>45</v>
      </c>
      <c r="Q29" s="128">
        <f>Q28-((IF(Q32&gt;0,+Q32,0))+(IF(Q33&gt;0,Q33,0))+(IF(Q34&gt;0,Q34,0))+(IF(Q35&gt;0,Q35,0))+(IF(Q36&gt;0,Q36,0))+(IF(Q37&gt;0,Q37,0))+(IF(Q38&gt;0,Q38,0))+(IF(Q39&gt;0,Q39,0))+(IF(Q40&gt;0,Q40,0))+(IF(Q41&gt;0,Q41,0))+(IF(Q42&gt;0,Q42,0))+(IF(Q43&gt;0,Q43,0))+(IF(Q44&gt;0,Q44,0))+(IF(Q45&gt;0,Q45,0)))</f>
        <v>363.23000000000093</v>
      </c>
      <c r="R29" s="73"/>
    </row>
    <row r="30" spans="2:18" ht="11.25" customHeight="1" x14ac:dyDescent="0.2">
      <c r="B30" s="106"/>
      <c r="C30" s="107"/>
      <c r="D30" s="108" t="b">
        <v>0</v>
      </c>
      <c r="E30" s="215">
        <f t="shared" si="0"/>
        <v>0</v>
      </c>
      <c r="G30" s="106" t="s">
        <v>253</v>
      </c>
      <c r="H30" s="107">
        <v>492.12</v>
      </c>
      <c r="I30" s="109" t="b">
        <v>0</v>
      </c>
      <c r="J30" s="215">
        <f t="shared" si="1"/>
        <v>492.12</v>
      </c>
      <c r="L30" s="26" t="str">
        <f>IF(OR('DECEMBRE - SUIVI ENVELOPPES'!J25="",'DECEMBRE - SUIVI ENVELOPPES'!J25="(vide)",'DECEMBRE - SUIVI ENVELOPPES'!J25="Total général",'DECEMBRE - SUIVI ENVELOPPES'!J25="Grand total"),"",(IF(OR('DECEMBRE - SUIVI ENVELOPPES'!J25&lt;&gt;"",'DECEMBRE - SUIVI ENVELOPPES'!J25&lt;&gt;"(vide)",'DECEMBRE - SUIVI ENVELOPPES'!J25&lt;&gt;"Total général",'DECEMBRE - SUIVI ENVELOPPES'!J25&lt;&gt;"Grand total"),'DECEMBRE - SUIVI ENVELOPPES'!J25,"")))</f>
        <v/>
      </c>
      <c r="M30" s="120" t="str">
        <f>IF(L30="","",'DECEMBRE - SUIVI ENVELOPPES'!K25)</f>
        <v/>
      </c>
      <c r="N30" s="110"/>
      <c r="O30" s="72"/>
      <c r="P30" s="85"/>
      <c r="Q30" s="86"/>
      <c r="R30" s="73"/>
    </row>
    <row r="31" spans="2:18" ht="11.25" customHeight="1" x14ac:dyDescent="0.2">
      <c r="B31" s="106"/>
      <c r="C31" s="107"/>
      <c r="D31" s="108"/>
      <c r="E31" s="215">
        <f t="shared" si="0"/>
        <v>0</v>
      </c>
      <c r="G31" s="106" t="s">
        <v>254</v>
      </c>
      <c r="H31" s="107">
        <v>48.92</v>
      </c>
      <c r="I31" s="111" t="b">
        <v>0</v>
      </c>
      <c r="J31" s="215">
        <f t="shared" si="1"/>
        <v>48.92</v>
      </c>
      <c r="L31" s="26" t="str">
        <f>IF(OR('DECEMBRE - SUIVI ENVELOPPES'!J26="",'DECEMBRE - SUIVI ENVELOPPES'!J26="(vide)",'DECEMBRE - SUIVI ENVELOPPES'!J26="Total général",'DECEMBRE - SUIVI ENVELOPPES'!J26="Grand total"),"",(IF(OR('DECEMBRE - SUIVI ENVELOPPES'!J26&lt;&gt;"",'DECEMBRE - SUIVI ENVELOPPES'!J26&lt;&gt;"(vide)",'DECEMBRE - SUIVI ENVELOPPES'!J26&lt;&gt;"Total général",'DECEMBRE - SUIVI ENVELOPPES'!J26&lt;&gt;"Grand total"),'DECEMBRE - SUIVI ENVELOPPES'!J26,"")))</f>
        <v/>
      </c>
      <c r="M31" s="120" t="str">
        <f>IF(L31="","",'DECEMBRE - SUIVI ENVELOPPES'!K26)</f>
        <v/>
      </c>
      <c r="N31" s="110"/>
      <c r="O31" s="72"/>
      <c r="P31" s="130" t="str">
        <f>'DECEMBRE - SUIVI ENVELOPPES'!T11</f>
        <v>Enveloppe</v>
      </c>
      <c r="Q31" s="131" t="str">
        <f>'DECEMBRE - SUIVI ENVELOPPES'!U11</f>
        <v>Montant restant</v>
      </c>
      <c r="R31" s="73"/>
    </row>
    <row r="32" spans="2:18" ht="11.25" customHeight="1" x14ac:dyDescent="0.2">
      <c r="B32" s="106"/>
      <c r="C32" s="107"/>
      <c r="D32" s="108" t="b">
        <v>0</v>
      </c>
      <c r="E32" s="215">
        <f t="shared" si="0"/>
        <v>0</v>
      </c>
      <c r="G32" s="106" t="s">
        <v>255</v>
      </c>
      <c r="H32" s="107">
        <v>66.16</v>
      </c>
      <c r="I32" s="111" t="b">
        <v>0</v>
      </c>
      <c r="J32" s="215">
        <f t="shared" si="1"/>
        <v>66.16</v>
      </c>
      <c r="L32" s="26" t="str">
        <f>IF(OR('DECEMBRE - SUIVI ENVELOPPES'!J27="",'DECEMBRE - SUIVI ENVELOPPES'!J27="(vide)",'DECEMBRE - SUIVI ENVELOPPES'!J27="Total général",'DECEMBRE - SUIVI ENVELOPPES'!J27="Grand total"),"",(IF(OR('DECEMBRE - SUIVI ENVELOPPES'!J27&lt;&gt;"",'DECEMBRE - SUIVI ENVELOPPES'!J27&lt;&gt;"(vide)",'DECEMBRE - SUIVI ENVELOPPES'!J27&lt;&gt;"Total général",'DECEMBRE - SUIVI ENVELOPPES'!J27&lt;&gt;"Grand total"),'DECEMBRE - SUIVI ENVELOPPES'!J27,"")))</f>
        <v/>
      </c>
      <c r="M32" s="120" t="str">
        <f>IF(L32="","",'DECEMBRE - SUIVI ENVELOPPES'!K27)</f>
        <v/>
      </c>
      <c r="N32" s="110"/>
      <c r="O32" s="72"/>
      <c r="P32" s="50" t="str">
        <f>'DECEMBRE - SUIVI ENVELOPPES'!T12</f>
        <v>Alimentation</v>
      </c>
      <c r="Q32" s="51">
        <f>'DECEMBRE - SUIVI ENVELOPPES'!U12</f>
        <v>800</v>
      </c>
      <c r="R32" s="73"/>
    </row>
    <row r="33" spans="2:18" ht="11.25" customHeight="1" x14ac:dyDescent="0.2">
      <c r="B33" s="106"/>
      <c r="C33" s="107"/>
      <c r="D33" s="108"/>
      <c r="E33" s="215">
        <f t="shared" si="0"/>
        <v>0</v>
      </c>
      <c r="G33" s="106" t="s">
        <v>256</v>
      </c>
      <c r="H33" s="107">
        <v>49.99</v>
      </c>
      <c r="I33" s="111"/>
      <c r="J33" s="215">
        <f t="shared" si="1"/>
        <v>49.99</v>
      </c>
      <c r="L33" s="26" t="str">
        <f>IF(OR('DECEMBRE - SUIVI ENVELOPPES'!J28="",'DECEMBRE - SUIVI ENVELOPPES'!J28="(vide)",'DECEMBRE - SUIVI ENVELOPPES'!J28="Total général",'DECEMBRE - SUIVI ENVELOPPES'!J28="Grand total"),"",(IF(OR('DECEMBRE - SUIVI ENVELOPPES'!J28&lt;&gt;"",'DECEMBRE - SUIVI ENVELOPPES'!J28&lt;&gt;"(vide)",'DECEMBRE - SUIVI ENVELOPPES'!J28&lt;&gt;"Total général",'DECEMBRE - SUIVI ENVELOPPES'!J28&lt;&gt;"Grand total"),'DECEMBRE - SUIVI ENVELOPPES'!J28,"")))</f>
        <v/>
      </c>
      <c r="M33" s="120" t="str">
        <f>IF(L33="","",'DECEMBRE - SUIVI ENVELOPPES'!K28)</f>
        <v/>
      </c>
      <c r="N33" s="110"/>
      <c r="O33" s="72"/>
      <c r="P33" s="52" t="str">
        <f>'DECEMBRE - SUIVI ENVELOPPES'!T13</f>
        <v>Garderie</v>
      </c>
      <c r="Q33" s="53">
        <f>'DECEMBRE - SUIVI ENVELOPPES'!U13</f>
        <v>60</v>
      </c>
      <c r="R33" s="73"/>
    </row>
    <row r="34" spans="2:18" ht="11.25" customHeight="1" x14ac:dyDescent="0.2">
      <c r="B34" s="106"/>
      <c r="C34" s="107"/>
      <c r="D34" s="108"/>
      <c r="E34" s="215">
        <f t="shared" si="0"/>
        <v>0</v>
      </c>
      <c r="G34" s="106" t="s">
        <v>257</v>
      </c>
      <c r="H34" s="107">
        <v>44.63</v>
      </c>
      <c r="I34" s="111"/>
      <c r="J34" s="215">
        <f t="shared" si="1"/>
        <v>44.63</v>
      </c>
      <c r="L34" s="26" t="str">
        <f>IF(OR('DECEMBRE - SUIVI ENVELOPPES'!J29="",'DECEMBRE - SUIVI ENVELOPPES'!J29="(vide)",'DECEMBRE - SUIVI ENVELOPPES'!J29="Total général",'DECEMBRE - SUIVI ENVELOPPES'!J29="Grand total"),"",(IF(OR('DECEMBRE - SUIVI ENVELOPPES'!J29&lt;&gt;"",'DECEMBRE - SUIVI ENVELOPPES'!J29&lt;&gt;"(vide)",'DECEMBRE - SUIVI ENVELOPPES'!J29&lt;&gt;"Total général",'DECEMBRE - SUIVI ENVELOPPES'!J29&lt;&gt;"Grand total"),'DECEMBRE - SUIVI ENVELOPPES'!J29,"")))</f>
        <v/>
      </c>
      <c r="M34" s="120" t="str">
        <f>IF(L34="","",'DECEMBRE - SUIVI ENVELOPPES'!K29)</f>
        <v/>
      </c>
      <c r="N34" s="110"/>
      <c r="O34" s="72"/>
      <c r="P34" s="52" t="str">
        <f>'DECEMBRE - SUIVI ENVELOPPES'!T14</f>
        <v>Cantine</v>
      </c>
      <c r="Q34" s="53">
        <f>'DECEMBRE - SUIVI ENVELOPPES'!U14</f>
        <v>180</v>
      </c>
      <c r="R34" s="73"/>
    </row>
    <row r="35" spans="2:18" ht="11.25" customHeight="1" x14ac:dyDescent="0.2">
      <c r="B35" s="106"/>
      <c r="C35" s="107"/>
      <c r="D35" s="108"/>
      <c r="E35" s="215">
        <f t="shared" si="0"/>
        <v>0</v>
      </c>
      <c r="G35" s="106" t="s">
        <v>258</v>
      </c>
      <c r="H35" s="107">
        <v>27.28</v>
      </c>
      <c r="I35" s="111" t="b">
        <v>0</v>
      </c>
      <c r="J35" s="215">
        <f t="shared" si="1"/>
        <v>27.28</v>
      </c>
      <c r="L35" s="26" t="str">
        <f>IF(OR('DECEMBRE - SUIVI ENVELOPPES'!J30="",'DECEMBRE - SUIVI ENVELOPPES'!J30="(vide)",'DECEMBRE - SUIVI ENVELOPPES'!J30="Total général",'DECEMBRE - SUIVI ENVELOPPES'!J30="Grand total"),"",(IF(OR('DECEMBRE - SUIVI ENVELOPPES'!J30&lt;&gt;"",'DECEMBRE - SUIVI ENVELOPPES'!J30&lt;&gt;"(vide)",'DECEMBRE - SUIVI ENVELOPPES'!J30&lt;&gt;"Total général",'DECEMBRE - SUIVI ENVELOPPES'!J30&lt;&gt;"Grand total"),'DECEMBRE - SUIVI ENVELOPPES'!J30,"")))</f>
        <v/>
      </c>
      <c r="M35" s="120" t="str">
        <f>IF(L35="","",'DECEMBRE - SUIVI ENVELOPPES'!K30)</f>
        <v/>
      </c>
      <c r="N35" s="110"/>
      <c r="O35" s="72"/>
      <c r="P35" s="52" t="str">
        <f>'DECEMBRE - SUIVI ENVELOPPES'!T15</f>
        <v>Centre aéré</v>
      </c>
      <c r="Q35" s="53">
        <f>'DECEMBRE - SUIVI ENVELOPPES'!U15</f>
        <v>230</v>
      </c>
      <c r="R35" s="73"/>
    </row>
    <row r="36" spans="2:18" ht="11.25" customHeight="1" x14ac:dyDescent="0.2">
      <c r="B36" s="106"/>
      <c r="C36" s="107"/>
      <c r="D36" s="36"/>
      <c r="E36" s="215">
        <f t="shared" si="0"/>
        <v>0</v>
      </c>
      <c r="G36" s="106" t="s">
        <v>307</v>
      </c>
      <c r="H36" s="107">
        <v>41.85</v>
      </c>
      <c r="I36" s="111" t="b">
        <v>0</v>
      </c>
      <c r="J36" s="215">
        <f t="shared" si="1"/>
        <v>41.85</v>
      </c>
      <c r="L36" s="26" t="str">
        <f>IF(OR('DECEMBRE - SUIVI ENVELOPPES'!J31="",'DECEMBRE - SUIVI ENVELOPPES'!J31="(vide)",'DECEMBRE - SUIVI ENVELOPPES'!J31="Total général",'DECEMBRE - SUIVI ENVELOPPES'!J31="Grand total"),"",(IF(OR('DECEMBRE - SUIVI ENVELOPPES'!J31&lt;&gt;"",'DECEMBRE - SUIVI ENVELOPPES'!J31&lt;&gt;"(vide)",'DECEMBRE - SUIVI ENVELOPPES'!J31&lt;&gt;"Total général",'DECEMBRE - SUIVI ENVELOPPES'!J31&lt;&gt;"Grand total"),'DECEMBRE - SUIVI ENVELOPPES'!J31,"")))</f>
        <v/>
      </c>
      <c r="M36" s="120" t="str">
        <f>IF(L36="","",'DECEMBRE - SUIVI ENVELOPPES'!K31)</f>
        <v/>
      </c>
      <c r="N36" s="110"/>
      <c r="O36" s="72"/>
      <c r="P36" s="52" t="str">
        <f>'DECEMBRE - SUIVI ENVELOPPES'!T16</f>
        <v>Voiture</v>
      </c>
      <c r="Q36" s="53">
        <f>'DECEMBRE - SUIVI ENVELOPPES'!U16</f>
        <v>100</v>
      </c>
      <c r="R36" s="73"/>
    </row>
    <row r="37" spans="2:18" ht="11.25" customHeight="1" x14ac:dyDescent="0.2">
      <c r="B37" s="106"/>
      <c r="C37" s="107"/>
      <c r="D37" s="36"/>
      <c r="E37" s="215">
        <f t="shared" si="0"/>
        <v>0</v>
      </c>
      <c r="G37" s="106"/>
      <c r="H37" s="107"/>
      <c r="I37" s="111"/>
      <c r="J37" s="215">
        <f t="shared" si="1"/>
        <v>0</v>
      </c>
      <c r="L37" s="26" t="str">
        <f>IF(OR('DECEMBRE - SUIVI ENVELOPPES'!J32="",'DECEMBRE - SUIVI ENVELOPPES'!J32="(vide)",'DECEMBRE - SUIVI ENVELOPPES'!J32="Total général",'DECEMBRE - SUIVI ENVELOPPES'!J32="Grand total"),"",(IF(OR('DECEMBRE - SUIVI ENVELOPPES'!J32&lt;&gt;"",'DECEMBRE - SUIVI ENVELOPPES'!J32&lt;&gt;"(vide)",'DECEMBRE - SUIVI ENVELOPPES'!J32&lt;&gt;"Total général",'DECEMBRE - SUIVI ENVELOPPES'!J32&lt;&gt;"Grand total"),'DECEMBRE - SUIVI ENVELOPPES'!J32,"")))</f>
        <v/>
      </c>
      <c r="M37" s="120" t="str">
        <f>IF(L37="","",'DECEMBRE - SUIVI ENVELOPPES'!K32)</f>
        <v/>
      </c>
      <c r="N37" s="110"/>
      <c r="O37" s="72"/>
      <c r="P37" s="52" t="str">
        <f>'DECEMBRE - SUIVI ENVELOPPES'!T17</f>
        <v>Retrait</v>
      </c>
      <c r="Q37" s="53">
        <f>'DECEMBRE - SUIVI ENVELOPPES'!U17</f>
        <v>300</v>
      </c>
      <c r="R37" s="73"/>
    </row>
    <row r="38" spans="2:18" ht="11.25" customHeight="1" x14ac:dyDescent="0.2">
      <c r="B38" s="106"/>
      <c r="C38" s="107"/>
      <c r="D38" s="36"/>
      <c r="E38" s="215">
        <f t="shared" si="0"/>
        <v>0</v>
      </c>
      <c r="G38" s="106"/>
      <c r="H38" s="107"/>
      <c r="I38" s="111"/>
      <c r="J38" s="215">
        <f t="shared" si="1"/>
        <v>0</v>
      </c>
      <c r="L38" s="26" t="str">
        <f>IF(OR('DECEMBRE - SUIVI ENVELOPPES'!J33="",'DECEMBRE - SUIVI ENVELOPPES'!J33="(vide)",'DECEMBRE - SUIVI ENVELOPPES'!J33="Total général",'DECEMBRE - SUIVI ENVELOPPES'!J33="Grand total"),"",(IF(OR('DECEMBRE - SUIVI ENVELOPPES'!J33&lt;&gt;"",'DECEMBRE - SUIVI ENVELOPPES'!J33&lt;&gt;"(vide)",'DECEMBRE - SUIVI ENVELOPPES'!J33&lt;&gt;"Total général",'DECEMBRE - SUIVI ENVELOPPES'!J33&lt;&gt;"Grand total"),'DECEMBRE - SUIVI ENVELOPPES'!J33,"")))</f>
        <v/>
      </c>
      <c r="M38" s="120" t="str">
        <f>IF(L38="","",'DECEMBRE - SUIVI ENVELOPPES'!K33)</f>
        <v/>
      </c>
      <c r="N38" s="110"/>
      <c r="O38" s="72"/>
      <c r="P38" s="52" t="str">
        <f>'DECEMBRE - SUIVI ENVELOPPES'!T18</f>
        <v>Santé</v>
      </c>
      <c r="Q38" s="53">
        <f>'DECEMBRE - SUIVI ENVELOPPES'!U18</f>
        <v>200</v>
      </c>
      <c r="R38" s="73"/>
    </row>
    <row r="39" spans="2:18" ht="11.25" customHeight="1" x14ac:dyDescent="0.2">
      <c r="B39" s="106"/>
      <c r="C39" s="107"/>
      <c r="D39" s="36"/>
      <c r="E39" s="215">
        <f t="shared" si="0"/>
        <v>0</v>
      </c>
      <c r="G39" s="106"/>
      <c r="H39" s="107"/>
      <c r="I39" s="111"/>
      <c r="J39" s="215">
        <f t="shared" si="1"/>
        <v>0</v>
      </c>
      <c r="L39" s="26" t="str">
        <f>IF(OR('DECEMBRE - SUIVI ENVELOPPES'!J34="",'DECEMBRE - SUIVI ENVELOPPES'!J34="(vide)",'DECEMBRE - SUIVI ENVELOPPES'!J34="Total général",'DECEMBRE - SUIVI ENVELOPPES'!J34="Grand total"),"",(IF(OR('DECEMBRE - SUIVI ENVELOPPES'!J34&lt;&gt;"",'DECEMBRE - SUIVI ENVELOPPES'!J34&lt;&gt;"(vide)",'DECEMBRE - SUIVI ENVELOPPES'!J34&lt;&gt;"Total général",'DECEMBRE - SUIVI ENVELOPPES'!J34&lt;&gt;"Grand total"),'DECEMBRE - SUIVI ENVELOPPES'!J34,"")))</f>
        <v/>
      </c>
      <c r="M39" s="120" t="str">
        <f>IF(L39="","",'DECEMBRE - SUIVI ENVELOPPES'!K34)</f>
        <v/>
      </c>
      <c r="N39" s="110"/>
      <c r="O39" s="72"/>
      <c r="P39" s="52" t="str">
        <f>'DECEMBRE - SUIVI ENVELOPPES'!T19</f>
        <v>Beauté</v>
      </c>
      <c r="Q39" s="53">
        <f>'DECEMBRE - SUIVI ENVELOPPES'!U19</f>
        <v>150</v>
      </c>
      <c r="R39" s="73"/>
    </row>
    <row r="40" spans="2:18" ht="11.25" customHeight="1" x14ac:dyDescent="0.2">
      <c r="B40" s="106"/>
      <c r="C40" s="107"/>
      <c r="D40" s="36"/>
      <c r="E40" s="215">
        <f t="shared" si="0"/>
        <v>0</v>
      </c>
      <c r="G40" s="106"/>
      <c r="H40" s="107"/>
      <c r="I40" s="111"/>
      <c r="J40" s="215">
        <f t="shared" si="1"/>
        <v>0</v>
      </c>
      <c r="L40" s="26" t="str">
        <f>IF(OR('DECEMBRE - SUIVI ENVELOPPES'!J35="",'DECEMBRE - SUIVI ENVELOPPES'!J35="(vide)",'DECEMBRE - SUIVI ENVELOPPES'!J35="Total général",'DECEMBRE - SUIVI ENVELOPPES'!J35="Grand total"),"",(IF(OR('DECEMBRE - SUIVI ENVELOPPES'!J35&lt;&gt;"",'DECEMBRE - SUIVI ENVELOPPES'!J35&lt;&gt;"(vide)",'DECEMBRE - SUIVI ENVELOPPES'!J35&lt;&gt;"Total général",'DECEMBRE - SUIVI ENVELOPPES'!J35&lt;&gt;"Grand total"),'DECEMBRE - SUIVI ENVELOPPES'!J35,"")))</f>
        <v/>
      </c>
      <c r="M40" s="120" t="str">
        <f>IF(L40="","",'DECEMBRE - SUIVI ENVELOPPES'!K35)</f>
        <v/>
      </c>
      <c r="N40" s="110"/>
      <c r="O40" s="72"/>
      <c r="P40" s="52" t="str">
        <f>'DECEMBRE - SUIVI ENVELOPPES'!T20</f>
        <v>Fêtes</v>
      </c>
      <c r="Q40" s="53">
        <f>'DECEMBRE - SUIVI ENVELOPPES'!U20</f>
        <v>100</v>
      </c>
      <c r="R40" s="73"/>
    </row>
    <row r="41" spans="2:18" ht="11.25" customHeight="1" x14ac:dyDescent="0.2">
      <c r="B41" s="106"/>
      <c r="C41" s="107"/>
      <c r="D41" s="36"/>
      <c r="E41" s="215">
        <f t="shared" si="0"/>
        <v>0</v>
      </c>
      <c r="G41" s="106"/>
      <c r="H41" s="107"/>
      <c r="I41" s="111" t="b">
        <v>0</v>
      </c>
      <c r="J41" s="215">
        <f t="shared" si="1"/>
        <v>0</v>
      </c>
      <c r="L41" s="26" t="str">
        <f>IF(OR('DECEMBRE - SUIVI ENVELOPPES'!J36="",'DECEMBRE - SUIVI ENVELOPPES'!J36="(vide)",'DECEMBRE - SUIVI ENVELOPPES'!J36="Total général",'DECEMBRE - SUIVI ENVELOPPES'!J36="Grand total"),"",(IF(OR('DECEMBRE - SUIVI ENVELOPPES'!J36&lt;&gt;"",'DECEMBRE - SUIVI ENVELOPPES'!J36&lt;&gt;"(vide)",'DECEMBRE - SUIVI ENVELOPPES'!J36&lt;&gt;"Total général",'DECEMBRE - SUIVI ENVELOPPES'!J36&lt;&gt;"Grand total"),'DECEMBRE - SUIVI ENVELOPPES'!J36,"")))</f>
        <v/>
      </c>
      <c r="M41" s="120" t="str">
        <f>IF(L41="","",'DECEMBRE - SUIVI ENVELOPPES'!K36)</f>
        <v/>
      </c>
      <c r="N41" s="110"/>
      <c r="O41" s="72"/>
      <c r="P41" s="52" t="str">
        <f>'DECEMBRE - SUIVI ENVELOPPES'!T21</f>
        <v xml:space="preserve">Maison </v>
      </c>
      <c r="Q41" s="53">
        <f>'DECEMBRE - SUIVI ENVELOPPES'!U21</f>
        <v>200</v>
      </c>
      <c r="R41" s="73"/>
    </row>
    <row r="42" spans="2:18" ht="11.25" customHeight="1" x14ac:dyDescent="0.2">
      <c r="B42" s="209" t="s">
        <v>111</v>
      </c>
      <c r="C42" s="126">
        <f>SUM(C13:C41)</f>
        <v>6446.64</v>
      </c>
      <c r="G42" s="209" t="s">
        <v>110</v>
      </c>
      <c r="H42" s="126">
        <f>SUM(H13:H41)</f>
        <v>3398.9099999999994</v>
      </c>
      <c r="I42" s="111"/>
      <c r="J42" s="114"/>
      <c r="L42" s="26" t="str">
        <f>IF(OR('DECEMBRE - SUIVI ENVELOPPES'!J37="",'DECEMBRE - SUIVI ENVELOPPES'!J37="(vide)",'DECEMBRE - SUIVI ENVELOPPES'!J37="Total général",'DECEMBRE - SUIVI ENVELOPPES'!J37="Grand total"),"",(IF(OR('DECEMBRE - SUIVI ENVELOPPES'!J37&lt;&gt;"",'DECEMBRE - SUIVI ENVELOPPES'!J37&lt;&gt;"(vide)",'DECEMBRE - SUIVI ENVELOPPES'!J37&lt;&gt;"Total général",'DECEMBRE - SUIVI ENVELOPPES'!J37&lt;&gt;"Grand total"),'DECEMBRE - SUIVI ENVELOPPES'!J37,"")))</f>
        <v/>
      </c>
      <c r="M42" s="120" t="str">
        <f>IF(L42="","",'DECEMBRE - SUIVI ENVELOPPES'!K37)</f>
        <v/>
      </c>
      <c r="N42" s="110"/>
      <c r="O42" s="72"/>
      <c r="P42" s="52" t="str">
        <f>'DECEMBRE - SUIVI ENVELOPPES'!T22</f>
        <v>Sorties</v>
      </c>
      <c r="Q42" s="53">
        <f>'DECEMBRE - SUIVI ENVELOPPES'!U22</f>
        <v>150</v>
      </c>
      <c r="R42" s="73"/>
    </row>
    <row r="43" spans="2:18" ht="11.25" customHeight="1" x14ac:dyDescent="0.2">
      <c r="B43" s="311" t="s">
        <v>162</v>
      </c>
      <c r="C43" s="311"/>
      <c r="G43" s="312" t="s">
        <v>163</v>
      </c>
      <c r="H43" s="312"/>
      <c r="I43" s="115"/>
      <c r="L43" s="121" t="s">
        <v>10</v>
      </c>
      <c r="M43" s="122">
        <f>SUM(M13:M42)</f>
        <v>0</v>
      </c>
      <c r="N43" s="116"/>
      <c r="O43" s="72"/>
      <c r="P43" s="52" t="str">
        <f>'DECEMBRE - SUIVI ENVELOPPES'!T23</f>
        <v>Sport</v>
      </c>
      <c r="Q43" s="53">
        <f>'DECEMBRE - SUIVI ENVELOPPES'!U23</f>
        <v>150</v>
      </c>
      <c r="R43" s="73"/>
    </row>
    <row r="44" spans="2:18" ht="11.25" customHeight="1" x14ac:dyDescent="0.2">
      <c r="B44" s="207" t="str">
        <f>IF('SYNTHESE ANNUELLE'!AI9="","",'SYNTHESE ANNUELLE'!AI9)</f>
        <v/>
      </c>
      <c r="C44" s="208">
        <f>IF('SYNTHESE ANNUELLE'!AJ9="",0,'SYNTHESE ANNUELLE'!AJ9)</f>
        <v>0</v>
      </c>
      <c r="D44" s="36" t="b">
        <v>0</v>
      </c>
      <c r="E44" s="215">
        <f>IF(D44=FALSE,C44,0)</f>
        <v>0</v>
      </c>
      <c r="G44" s="207" t="str">
        <f>IF('SYNTHESE ANNUELLE'!AI14="","",'SYNTHESE ANNUELLE'!AI14)</f>
        <v>Frais 2ème CB</v>
      </c>
      <c r="H44" s="208">
        <f>IF('SYNTHESE ANNUELLE'!AJ14="",0,'SYNTHESE ANNUELLE'!AJ14)</f>
        <v>64.5</v>
      </c>
      <c r="I44" s="36" t="b">
        <v>0</v>
      </c>
      <c r="J44" s="215">
        <f t="shared" ref="J44:J49" si="2">IF(I44=FALSE,H44,0)</f>
        <v>64.5</v>
      </c>
      <c r="N44" s="57"/>
      <c r="O44" s="72"/>
      <c r="P44" s="52" t="str">
        <f>'DECEMBRE - SUIVI ENVELOPPES'!T24</f>
        <v>Vêtements</v>
      </c>
      <c r="Q44" s="53">
        <f>'DECEMBRE - SUIVI ENVELOPPES'!U24</f>
        <v>0</v>
      </c>
      <c r="R44" s="73"/>
    </row>
    <row r="45" spans="2:18" ht="11.25" customHeight="1" x14ac:dyDescent="0.2">
      <c r="B45" s="207" t="str">
        <f>IF('SYNTHESE ANNUELLE'!AI10="","",'SYNTHESE ANNUELLE'!AI10)</f>
        <v/>
      </c>
      <c r="C45" s="208">
        <f>IF('SYNTHESE ANNUELLE'!AJ10="",0,'SYNTHESE ANNUELLE'!AJ10)</f>
        <v>0</v>
      </c>
      <c r="D45" s="36" t="b">
        <v>0</v>
      </c>
      <c r="E45" s="215">
        <f t="shared" ref="E45" si="3">IF(D45=FALSE,C45,0)</f>
        <v>0</v>
      </c>
      <c r="G45" s="207" t="str">
        <f>IF('SYNTHESE ANNUELLE'!AI15="","",'SYNTHESE ANNUELLE'!AI15)</f>
        <v/>
      </c>
      <c r="H45" s="208">
        <f>IF('SYNTHESE ANNUELLE'!AJ15="",0,'SYNTHESE ANNUELLE'!AJ15)</f>
        <v>0</v>
      </c>
      <c r="I45" s="36" t="b">
        <v>0</v>
      </c>
      <c r="J45" s="215">
        <f t="shared" si="2"/>
        <v>0</v>
      </c>
      <c r="L45" s="11" t="s">
        <v>221</v>
      </c>
      <c r="N45" s="57"/>
      <c r="O45" s="72"/>
      <c r="P45" s="54" t="str">
        <f>'DECEMBRE - SUIVI ENVELOPPES'!T25</f>
        <v>Vacances</v>
      </c>
      <c r="Q45" s="55">
        <f>'DECEMBRE - SUIVI ENVELOPPES'!U25</f>
        <v>0</v>
      </c>
      <c r="R45" s="73"/>
    </row>
    <row r="46" spans="2:18" ht="11.25" customHeight="1" x14ac:dyDescent="0.2">
      <c r="B46" s="207" t="str">
        <f>IF('SYNTHESE ANNUELLE'!AI11="","",'SYNTHESE ANNUELLE'!AI11)</f>
        <v/>
      </c>
      <c r="C46" s="208">
        <f>IF('SYNTHESE ANNUELLE'!AJ11="",0,'SYNTHESE ANNUELLE'!AJ11)</f>
        <v>0</v>
      </c>
      <c r="D46" s="36" t="b">
        <v>0</v>
      </c>
      <c r="E46" s="215">
        <f>IF(D46=FALSE,C46,0)</f>
        <v>0</v>
      </c>
      <c r="G46" s="207" t="str">
        <f>IF('SYNTHESE ANNUELLE'!AI16="","",'SYNTHESE ANNUELLE'!AI16)</f>
        <v/>
      </c>
      <c r="H46" s="208">
        <f>IF('SYNTHESE ANNUELLE'!AJ16="",0,'SYNTHESE ANNUELLE'!AJ16)</f>
        <v>0</v>
      </c>
      <c r="I46" s="162" t="b">
        <v>0</v>
      </c>
      <c r="J46" s="215">
        <f t="shared" si="2"/>
        <v>0</v>
      </c>
      <c r="N46" s="57"/>
      <c r="O46" s="117"/>
      <c r="P46" s="118"/>
      <c r="Q46" s="118"/>
      <c r="R46" s="119"/>
    </row>
    <row r="47" spans="2:18" ht="11.25" customHeight="1" x14ac:dyDescent="0.2">
      <c r="B47" s="209" t="s">
        <v>112</v>
      </c>
      <c r="C47" s="126">
        <f>SUM(C44:C46)</f>
        <v>0</v>
      </c>
      <c r="G47" s="207" t="str">
        <f>IF('SYNTHESE ANNUELLE'!AI17="","",'SYNTHESE ANNUELLE'!AI17)</f>
        <v/>
      </c>
      <c r="H47" s="208">
        <f>IF('SYNTHESE ANNUELLE'!AJ17="",0,'SYNTHESE ANNUELLE'!AJ17)</f>
        <v>0</v>
      </c>
      <c r="I47" s="36" t="b">
        <v>0</v>
      </c>
      <c r="J47" s="215">
        <f t="shared" si="2"/>
        <v>0</v>
      </c>
    </row>
    <row r="48" spans="2:18" ht="11.25" customHeight="1" x14ac:dyDescent="0.2">
      <c r="B48" s="212" t="s">
        <v>109</v>
      </c>
      <c r="C48" s="213">
        <f>C42+C47</f>
        <v>6446.64</v>
      </c>
      <c r="G48" s="207" t="str">
        <f>IF('SYNTHESE ANNUELLE'!AI18="","",'SYNTHESE ANNUELLE'!AI18)</f>
        <v/>
      </c>
      <c r="H48" s="208">
        <f>IF('SYNTHESE ANNUELLE'!AJ18="",0,'SYNTHESE ANNUELLE'!AJ18)</f>
        <v>0</v>
      </c>
      <c r="I48" s="163" t="b">
        <v>0</v>
      </c>
      <c r="J48" s="215">
        <f t="shared" si="2"/>
        <v>0</v>
      </c>
    </row>
    <row r="49" spans="2:10" ht="11.25" customHeight="1" x14ac:dyDescent="0.2">
      <c r="B49" s="214" t="s">
        <v>9</v>
      </c>
      <c r="C49" s="161">
        <f>SUM(E13:E46)</f>
        <v>6446.64</v>
      </c>
      <c r="G49" s="207" t="str">
        <f>IF('SYNTHESE ANNUELLE'!AI19="","",'SYNTHESE ANNUELLE'!AI19)</f>
        <v/>
      </c>
      <c r="H49" s="208">
        <f>IF('SYNTHESE ANNUELLE'!AJ19="",0,'SYNTHESE ANNUELLE'!AJ19)</f>
        <v>0</v>
      </c>
      <c r="I49" s="36" t="b">
        <v>0</v>
      </c>
      <c r="J49" s="215">
        <f t="shared" si="2"/>
        <v>0</v>
      </c>
    </row>
    <row r="50" spans="2:10" ht="11.25" customHeight="1" x14ac:dyDescent="0.2">
      <c r="G50" s="209" t="s">
        <v>113</v>
      </c>
      <c r="H50" s="160">
        <f>SUM(H44:H49)</f>
        <v>64.5</v>
      </c>
    </row>
    <row r="51" spans="2:10" x14ac:dyDescent="0.2">
      <c r="G51" s="210" t="s">
        <v>114</v>
      </c>
      <c r="H51" s="211">
        <f>H42+H50</f>
        <v>3463.4099999999994</v>
      </c>
      <c r="I51" s="42"/>
    </row>
    <row r="52" spans="2:10" x14ac:dyDescent="0.2">
      <c r="G52" s="210" t="s">
        <v>10</v>
      </c>
      <c r="H52" s="211">
        <f>SUM(J13:J49)</f>
        <v>3463.4099999999994</v>
      </c>
    </row>
    <row r="55" spans="2:10" x14ac:dyDescent="0.2">
      <c r="D55" s="36"/>
      <c r="E55" s="113"/>
    </row>
  </sheetData>
  <sheetProtection password="DC52" sheet="1" objects="1" scenarios="1" pivotTables="0"/>
  <mergeCells count="10">
    <mergeCell ref="P26:Q26"/>
    <mergeCell ref="B43:C43"/>
    <mergeCell ref="G43:H43"/>
    <mergeCell ref="P3:Q3"/>
    <mergeCell ref="B5:C5"/>
    <mergeCell ref="G5:H5"/>
    <mergeCell ref="P5:Q5"/>
    <mergeCell ref="B11:C11"/>
    <mergeCell ref="G11:H11"/>
    <mergeCell ref="L11:M11"/>
  </mergeCells>
  <conditionalFormatting sqref="Q8:Q9">
    <cfRule type="cellIs" dxfId="32" priority="14" operator="lessThan">
      <formula>0</formula>
    </cfRule>
  </conditionalFormatting>
  <conditionalFormatting sqref="Q32:Q45">
    <cfRule type="cellIs" dxfId="31" priority="13" operator="lessThan">
      <formula>0</formula>
    </cfRule>
  </conditionalFormatting>
  <conditionalFormatting sqref="H13">
    <cfRule type="expression" dxfId="30" priority="12">
      <formula>IF(J13=0,TRUE,FALSE)</formula>
    </cfRule>
  </conditionalFormatting>
  <conditionalFormatting sqref="H14:H41">
    <cfRule type="expression" dxfId="29" priority="11">
      <formula>IF(J14=0,TRUE,FALSE)</formula>
    </cfRule>
  </conditionalFormatting>
  <conditionalFormatting sqref="C13:C14">
    <cfRule type="expression" dxfId="28" priority="10">
      <formula>IF(E13=0,TRUE,FALSE)</formula>
    </cfRule>
  </conditionalFormatting>
  <conditionalFormatting sqref="G13">
    <cfRule type="expression" dxfId="27" priority="9">
      <formula>IF(J13=0,TRUE,FALSE)</formula>
    </cfRule>
  </conditionalFormatting>
  <conditionalFormatting sqref="G14:G41">
    <cfRule type="expression" dxfId="26" priority="8">
      <formula>IF(J14=0,TRUE,FALSE)</formula>
    </cfRule>
  </conditionalFormatting>
  <conditionalFormatting sqref="B13:B14">
    <cfRule type="expression" dxfId="25" priority="7">
      <formula>IF(E13=0,TRUE,FALSE)</formula>
    </cfRule>
  </conditionalFormatting>
  <conditionalFormatting sqref="C15:C41">
    <cfRule type="expression" dxfId="24" priority="6">
      <formula>IF(E15=0,TRUE,FALSE)</formula>
    </cfRule>
  </conditionalFormatting>
  <conditionalFormatting sqref="B15:B41">
    <cfRule type="expression" dxfId="23" priority="5">
      <formula>IF(E15=0,TRUE,FALSE)</formula>
    </cfRule>
  </conditionalFormatting>
  <conditionalFormatting sqref="C44:C46">
    <cfRule type="expression" dxfId="22" priority="4">
      <formula>IF(E44=0,TRUE,FALSE)</formula>
    </cfRule>
  </conditionalFormatting>
  <conditionalFormatting sqref="B44:B46">
    <cfRule type="expression" dxfId="21" priority="3">
      <formula>IF(E44=0,TRUE,FALSE)</formula>
    </cfRule>
  </conditionalFormatting>
  <conditionalFormatting sqref="H44:H49">
    <cfRule type="expression" dxfId="20" priority="2">
      <formula>IF(J44=0,TRUE,FALSE)</formula>
    </cfRule>
  </conditionalFormatting>
  <conditionalFormatting sqref="G44:G49">
    <cfRule type="expression" dxfId="19" priority="1">
      <formula>IF(J44=0,TRUE,FALSE)</formula>
    </cfRule>
  </conditionalFormatting>
  <hyperlinks>
    <hyperlink ref="B1" r:id="rId1" xr:uid="{00000000-0004-0000-18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5" name="Button 1">
              <controlPr defaultSize="0" print="0" autoFill="0" autoPict="0" macro="[0]!OuvrirFormDECEMBRE.Bouton62_Cliquer">
                <anchor moveWithCells="1" sizeWithCells="1">
                  <from>
                    <xdr:col>11</xdr:col>
                    <xdr:colOff>95250</xdr:colOff>
                    <xdr:row>5</xdr:row>
                    <xdr:rowOff>28575</xdr:rowOff>
                  </from>
                  <to>
                    <xdr:col>12</xdr:col>
                    <xdr:colOff>723900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6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104775</xdr:rowOff>
                  </from>
                  <to>
                    <xdr:col>5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7" name="Check Box 3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104775</xdr:rowOff>
                  </from>
                  <to>
                    <xdr:col>5</xdr:col>
                    <xdr:colOff>85725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8" name="Check Box 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104775</xdr:rowOff>
                  </from>
                  <to>
                    <xdr:col>5</xdr:col>
                    <xdr:colOff>85725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9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104775</xdr:rowOff>
                  </from>
                  <to>
                    <xdr:col>5</xdr:col>
                    <xdr:colOff>85725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10" name="Check Box 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104775</xdr:rowOff>
                  </from>
                  <to>
                    <xdr:col>5</xdr:col>
                    <xdr:colOff>85725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1" name="Check Box 7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104775</xdr:rowOff>
                  </from>
                  <to>
                    <xdr:col>5</xdr:col>
                    <xdr:colOff>85725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2" name="Check Box 8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104775</xdr:rowOff>
                  </from>
                  <to>
                    <xdr:col>5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3" name="Check Box 9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104775</xdr:rowOff>
                  </from>
                  <to>
                    <xdr:col>5</xdr:col>
                    <xdr:colOff>85725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4" name="Check Box 10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104775</xdr:rowOff>
                  </from>
                  <to>
                    <xdr:col>5</xdr:col>
                    <xdr:colOff>85725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5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104775</xdr:rowOff>
                  </from>
                  <to>
                    <xdr:col>5</xdr:col>
                    <xdr:colOff>85725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6" name="Check Box 12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104775</xdr:rowOff>
                  </from>
                  <to>
                    <xdr:col>5</xdr:col>
                    <xdr:colOff>85725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7" name="Check Box 13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104775</xdr:rowOff>
                  </from>
                  <to>
                    <xdr:col>5</xdr:col>
                    <xdr:colOff>85725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8" name="Check Box 14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104775</xdr:rowOff>
                  </from>
                  <to>
                    <xdr:col>5</xdr:col>
                    <xdr:colOff>85725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9" name="Check Box 15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104775</xdr:rowOff>
                  </from>
                  <to>
                    <xdr:col>5</xdr:col>
                    <xdr:colOff>85725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20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104775</xdr:rowOff>
                  </from>
                  <to>
                    <xdr:col>5</xdr:col>
                    <xdr:colOff>85725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1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104775</xdr:rowOff>
                  </from>
                  <to>
                    <xdr:col>5</xdr:col>
                    <xdr:colOff>85725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2" name="Check Box 18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104775</xdr:rowOff>
                  </from>
                  <to>
                    <xdr:col>5</xdr:col>
                    <xdr:colOff>85725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3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104775</xdr:rowOff>
                  </from>
                  <to>
                    <xdr:col>5</xdr:col>
                    <xdr:colOff>85725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4" name="Check Box 20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104775</xdr:rowOff>
                  </from>
                  <to>
                    <xdr:col>5</xdr:col>
                    <xdr:colOff>85725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5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104775</xdr:rowOff>
                  </from>
                  <to>
                    <xdr:col>5</xdr:col>
                    <xdr:colOff>85725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6" name="Check Box 22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104775</xdr:rowOff>
                  </from>
                  <to>
                    <xdr:col>5</xdr:col>
                    <xdr:colOff>85725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7" name="Check Box 23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104775</xdr:rowOff>
                  </from>
                  <to>
                    <xdr:col>5</xdr:col>
                    <xdr:colOff>85725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8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104775</xdr:rowOff>
                  </from>
                  <to>
                    <xdr:col>5</xdr:col>
                    <xdr:colOff>85725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9" name="Check Box 25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104775</xdr:rowOff>
                  </from>
                  <to>
                    <xdr:col>5</xdr:col>
                    <xdr:colOff>85725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30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104775</xdr:rowOff>
                  </from>
                  <to>
                    <xdr:col>5</xdr:col>
                    <xdr:colOff>85725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1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104775</xdr:rowOff>
                  </from>
                  <to>
                    <xdr:col>5</xdr:col>
                    <xdr:colOff>85725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2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104775</xdr:rowOff>
                  </from>
                  <to>
                    <xdr:col>5</xdr:col>
                    <xdr:colOff>85725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3" name="Check Box 29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104775</xdr:rowOff>
                  </from>
                  <to>
                    <xdr:col>5</xdr:col>
                    <xdr:colOff>85725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4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104775</xdr:rowOff>
                  </from>
                  <to>
                    <xdr:col>5</xdr:col>
                    <xdr:colOff>85725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5" name="Check Box 31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114300</xdr:rowOff>
                  </from>
                  <to>
                    <xdr:col>10</xdr:col>
                    <xdr:colOff>85725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6" name="Check Box 32">
              <controlPr defaultSize="0" autoFill="0" autoLine="0" autoPict="0">
                <anchor moveWithCells="1"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10</xdr:col>
                    <xdr:colOff>85725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7" name="Check Box 33">
              <controlPr defaultSize="0" autoFill="0" autoLine="0" autoPict="0">
                <anchor moveWithCells="1">
                  <from>
                    <xdr:col>8</xdr:col>
                    <xdr:colOff>0</xdr:colOff>
                    <xdr:row>13</xdr:row>
                    <xdr:rowOff>114300</xdr:rowOff>
                  </from>
                  <to>
                    <xdr:col>10</xdr:col>
                    <xdr:colOff>85725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8" name="Check Box 34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114300</xdr:rowOff>
                  </from>
                  <to>
                    <xdr:col>10</xdr:col>
                    <xdr:colOff>85725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9" name="Check Box 35">
              <controlPr defaultSize="0" autoFill="0" autoLine="0" autoPict="0">
                <anchor moveWithCells="1">
                  <from>
                    <xdr:col>8</xdr:col>
                    <xdr:colOff>0</xdr:colOff>
                    <xdr:row>15</xdr:row>
                    <xdr:rowOff>114300</xdr:rowOff>
                  </from>
                  <to>
                    <xdr:col>10</xdr:col>
                    <xdr:colOff>85725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40" name="Check Box 36">
              <controlPr defaultSize="0" autoFill="0" autoLine="0" autoPict="0">
                <anchor moveWithCells="1">
                  <from>
                    <xdr:col>8</xdr:col>
                    <xdr:colOff>0</xdr:colOff>
                    <xdr:row>16</xdr:row>
                    <xdr:rowOff>114300</xdr:rowOff>
                  </from>
                  <to>
                    <xdr:col>10</xdr:col>
                    <xdr:colOff>85725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1" name="Check Box 37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114300</xdr:rowOff>
                  </from>
                  <to>
                    <xdr:col>10</xdr:col>
                    <xdr:colOff>85725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2" name="Check Box 38">
              <controlPr defaultSize="0" autoFill="0" autoLine="0" autoPict="0">
                <anchor moveWithCells="1">
                  <from>
                    <xdr:col>8</xdr:col>
                    <xdr:colOff>0</xdr:colOff>
                    <xdr:row>18</xdr:row>
                    <xdr:rowOff>114300</xdr:rowOff>
                  </from>
                  <to>
                    <xdr:col>10</xdr:col>
                    <xdr:colOff>85725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3" name="Check Box 39">
              <controlPr defaultSize="0" autoFill="0" autoLine="0" autoPict="0">
                <anchor moveWithCells="1">
                  <from>
                    <xdr:col>8</xdr:col>
                    <xdr:colOff>0</xdr:colOff>
                    <xdr:row>19</xdr:row>
                    <xdr:rowOff>114300</xdr:rowOff>
                  </from>
                  <to>
                    <xdr:col>10</xdr:col>
                    <xdr:colOff>85725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4" name="Check Box 40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114300</xdr:rowOff>
                  </from>
                  <to>
                    <xdr:col>10</xdr:col>
                    <xdr:colOff>85725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5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21</xdr:row>
                    <xdr:rowOff>114300</xdr:rowOff>
                  </from>
                  <to>
                    <xdr:col>10</xdr:col>
                    <xdr:colOff>85725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6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114300</xdr:rowOff>
                  </from>
                  <to>
                    <xdr:col>10</xdr:col>
                    <xdr:colOff>85725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7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23</xdr:row>
                    <xdr:rowOff>114300</xdr:rowOff>
                  </from>
                  <to>
                    <xdr:col>10</xdr:col>
                    <xdr:colOff>85725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8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24</xdr:row>
                    <xdr:rowOff>114300</xdr:rowOff>
                  </from>
                  <to>
                    <xdr:col>10</xdr:col>
                    <xdr:colOff>85725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9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25</xdr:row>
                    <xdr:rowOff>114300</xdr:rowOff>
                  </from>
                  <to>
                    <xdr:col>10</xdr:col>
                    <xdr:colOff>85725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50" name="Check Box 46">
              <controlPr defaultSize="0" autoFill="0" autoLine="0" autoPict="0">
                <anchor moveWithCells="1">
                  <from>
                    <xdr:col>8</xdr:col>
                    <xdr:colOff>0</xdr:colOff>
                    <xdr:row>26</xdr:row>
                    <xdr:rowOff>114300</xdr:rowOff>
                  </from>
                  <to>
                    <xdr:col>10</xdr:col>
                    <xdr:colOff>85725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1" name="Check Box 47">
              <controlPr defaultSize="0" autoFill="0" autoLine="0" autoPict="0">
                <anchor moveWithCells="1">
                  <from>
                    <xdr:col>8</xdr:col>
                    <xdr:colOff>0</xdr:colOff>
                    <xdr:row>27</xdr:row>
                    <xdr:rowOff>114300</xdr:rowOff>
                  </from>
                  <to>
                    <xdr:col>10</xdr:col>
                    <xdr:colOff>85725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2" name="Check Box 48">
              <controlPr defaultSize="0" autoFill="0" autoLine="0" autoPict="0">
                <anchor moveWithCells="1">
                  <from>
                    <xdr:col>8</xdr:col>
                    <xdr:colOff>0</xdr:colOff>
                    <xdr:row>28</xdr:row>
                    <xdr:rowOff>114300</xdr:rowOff>
                  </from>
                  <to>
                    <xdr:col>10</xdr:col>
                    <xdr:colOff>85725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3" name="Check Box 49">
              <controlPr defaultSize="0" autoFill="0" autoLine="0" autoPict="0">
                <anchor moveWithCells="1">
                  <from>
                    <xdr:col>8</xdr:col>
                    <xdr:colOff>0</xdr:colOff>
                    <xdr:row>29</xdr:row>
                    <xdr:rowOff>114300</xdr:rowOff>
                  </from>
                  <to>
                    <xdr:col>10</xdr:col>
                    <xdr:colOff>85725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4" name="Check Box 50">
              <controlPr defaultSize="0" autoFill="0" autoLine="0" autoPict="0">
                <anchor moveWithCells="1">
                  <from>
                    <xdr:col>8</xdr:col>
                    <xdr:colOff>0</xdr:colOff>
                    <xdr:row>30</xdr:row>
                    <xdr:rowOff>114300</xdr:rowOff>
                  </from>
                  <to>
                    <xdr:col>10</xdr:col>
                    <xdr:colOff>85725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5" name="Check Box 5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114300</xdr:rowOff>
                  </from>
                  <to>
                    <xdr:col>10</xdr:col>
                    <xdr:colOff>85725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6" name="Check Box 5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114300</xdr:rowOff>
                  </from>
                  <to>
                    <xdr:col>10</xdr:col>
                    <xdr:colOff>85725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7" name="Check Box 5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114300</xdr:rowOff>
                  </from>
                  <to>
                    <xdr:col>10</xdr:col>
                    <xdr:colOff>85725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8" name="Check Box 54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114300</xdr:rowOff>
                  </from>
                  <to>
                    <xdr:col>10</xdr:col>
                    <xdr:colOff>85725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9" name="Check Box 55">
              <controlPr defaultSize="0" autoFill="0" autoLine="0" autoPict="0">
                <anchor moveWithCells="1">
                  <from>
                    <xdr:col>8</xdr:col>
                    <xdr:colOff>0</xdr:colOff>
                    <xdr:row>35</xdr:row>
                    <xdr:rowOff>114300</xdr:rowOff>
                  </from>
                  <to>
                    <xdr:col>10</xdr:col>
                    <xdr:colOff>85725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60" name="Check Box 56">
              <controlPr defaultSize="0" autoFill="0" autoLine="0" autoPict="0">
                <anchor moveWithCells="1">
                  <from>
                    <xdr:col>8</xdr:col>
                    <xdr:colOff>0</xdr:colOff>
                    <xdr:row>36</xdr:row>
                    <xdr:rowOff>114300</xdr:rowOff>
                  </from>
                  <to>
                    <xdr:col>10</xdr:col>
                    <xdr:colOff>85725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1" name="Check Box 57">
              <controlPr defaultSize="0" autoFill="0" autoLine="0" autoPict="0">
                <anchor moveWithCells="1">
                  <from>
                    <xdr:col>8</xdr:col>
                    <xdr:colOff>0</xdr:colOff>
                    <xdr:row>37</xdr:row>
                    <xdr:rowOff>114300</xdr:rowOff>
                  </from>
                  <to>
                    <xdr:col>10</xdr:col>
                    <xdr:colOff>85725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2" name="Check Box 58">
              <controlPr defaultSize="0" autoFill="0" autoLine="0" autoPict="0">
                <anchor moveWithCells="1">
                  <from>
                    <xdr:col>8</xdr:col>
                    <xdr:colOff>0</xdr:colOff>
                    <xdr:row>38</xdr:row>
                    <xdr:rowOff>114300</xdr:rowOff>
                  </from>
                  <to>
                    <xdr:col>10</xdr:col>
                    <xdr:colOff>85725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3" name="Check Box 59">
              <controlPr defaultSize="0" autoFill="0" autoLine="0" autoPict="0">
                <anchor moveWithCells="1">
                  <from>
                    <xdr:col>8</xdr:col>
                    <xdr:colOff>0</xdr:colOff>
                    <xdr:row>39</xdr:row>
                    <xdr:rowOff>114300</xdr:rowOff>
                  </from>
                  <to>
                    <xdr:col>10</xdr:col>
                    <xdr:colOff>85725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4" name="Check Box 60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104775</xdr:rowOff>
                  </from>
                  <to>
                    <xdr:col>5</xdr:col>
                    <xdr:colOff>85725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5" name="Check Box 61">
              <controlPr defaultSize="0" autoFill="0" autoLine="0" autoPict="0">
                <anchor moveWithCells="1">
                  <from>
                    <xdr:col>3</xdr:col>
                    <xdr:colOff>0</xdr:colOff>
                    <xdr:row>43</xdr:row>
                    <xdr:rowOff>104775</xdr:rowOff>
                  </from>
                  <to>
                    <xdr:col>5</xdr:col>
                    <xdr:colOff>85725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6" name="Check Box 62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7" name="Check Box 63">
              <controlPr defaultSize="0" autoFill="0" autoLine="0" autoPict="0">
                <anchor moveWithCells="1">
                  <from>
                    <xdr:col>8</xdr:col>
                    <xdr:colOff>0</xdr:colOff>
                    <xdr:row>42</xdr:row>
                    <xdr:rowOff>114300</xdr:rowOff>
                  </from>
                  <to>
                    <xdr:col>10</xdr:col>
                    <xdr:colOff>85725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8" name="Check Box 64">
              <controlPr defaultSize="0" autoFill="0" autoLine="0" autoPict="0">
                <anchor moveWithCells="1">
                  <from>
                    <xdr:col>8</xdr:col>
                    <xdr:colOff>0</xdr:colOff>
                    <xdr:row>43</xdr:row>
                    <xdr:rowOff>114300</xdr:rowOff>
                  </from>
                  <to>
                    <xdr:col>10</xdr:col>
                    <xdr:colOff>85725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9" name="Check Box 65">
              <controlPr defaultSize="0" autoFill="0" autoLine="0" autoPict="0">
                <anchor moveWithCells="1">
                  <from>
                    <xdr:col>8</xdr:col>
                    <xdr:colOff>0</xdr:colOff>
                    <xdr:row>44</xdr:row>
                    <xdr:rowOff>114300</xdr:rowOff>
                  </from>
                  <to>
                    <xdr:col>10</xdr:col>
                    <xdr:colOff>85725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70" name="Check Box 66">
              <controlPr defaultSize="0" autoFill="0" autoLine="0" autoPict="0">
                <anchor moveWithCells="1">
                  <from>
                    <xdr:col>8</xdr:col>
                    <xdr:colOff>0</xdr:colOff>
                    <xdr:row>45</xdr:row>
                    <xdr:rowOff>114300</xdr:rowOff>
                  </from>
                  <to>
                    <xdr:col>10</xdr:col>
                    <xdr:colOff>85725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1" name="Check Box 67">
              <controlPr defaultSize="0" autoFill="0" autoLine="0" autoPict="0">
                <anchor moveWithCells="1">
                  <from>
                    <xdr:col>8</xdr:col>
                    <xdr:colOff>0</xdr:colOff>
                    <xdr:row>46</xdr:row>
                    <xdr:rowOff>114300</xdr:rowOff>
                  </from>
                  <to>
                    <xdr:col>10</xdr:col>
                    <xdr:colOff>85725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2" name="Check Box 68">
              <controlPr defaultSize="0" autoFill="0" autoLine="0" autoPict="0">
                <anchor moveWithCells="1">
                  <from>
                    <xdr:col>8</xdr:col>
                    <xdr:colOff>0</xdr:colOff>
                    <xdr:row>47</xdr:row>
                    <xdr:rowOff>114300</xdr:rowOff>
                  </from>
                  <to>
                    <xdr:col>10</xdr:col>
                    <xdr:colOff>85725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3" name="Check Box 69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104775</xdr:rowOff>
                  </from>
                  <to>
                    <xdr:col>5</xdr:col>
                    <xdr:colOff>85725</xdr:colOff>
                    <xdr:row>46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30">
    <tabColor theme="7" tint="0.39997558519241921"/>
  </sheetPr>
  <dimension ref="B1:U130"/>
  <sheetViews>
    <sheetView showGridLines="0" zoomScale="90" zoomScaleNormal="90" workbookViewId="0">
      <pane ySplit="4" topLeftCell="A5" activePane="bottomLeft" state="frozen"/>
      <selection activeCell="B2" sqref="B2:H2"/>
      <selection pane="bottomLeft" activeCell="G32" sqref="G32"/>
    </sheetView>
  </sheetViews>
  <sheetFormatPr baseColWidth="10" defaultColWidth="11.42578125" defaultRowHeight="15" customHeight="1" x14ac:dyDescent="0.2"/>
  <cols>
    <col min="1" max="1" width="5" style="11" customWidth="1"/>
    <col min="2" max="2" width="24.5703125" style="11" bestFit="1" customWidth="1"/>
    <col min="3" max="3" width="11.42578125" style="28"/>
    <col min="4" max="4" width="28.42578125" style="11" customWidth="1"/>
    <col min="5" max="5" width="17.85546875" style="14" customWidth="1"/>
    <col min="6" max="6" width="19" style="29" hidden="1" customWidth="1"/>
    <col min="7" max="7" width="16.140625" style="11" customWidth="1"/>
    <col min="8" max="8" width="3.85546875" style="11" customWidth="1"/>
    <col min="9" max="9" width="6.7109375" style="11" customWidth="1"/>
    <col min="10" max="10" width="21" style="11" hidden="1" customWidth="1"/>
    <col min="11" max="11" width="18.7109375" style="11" hidden="1" customWidth="1"/>
    <col min="12" max="12" width="15.85546875" style="11" hidden="1" customWidth="1"/>
    <col min="13" max="15" width="11.42578125" style="11" hidden="1" customWidth="1"/>
    <col min="16" max="16" width="16.140625" style="11" hidden="1" customWidth="1"/>
    <col min="17" max="17" width="47" style="11" customWidth="1"/>
    <col min="18" max="18" width="16.42578125" style="29" customWidth="1"/>
    <col min="19" max="19" width="16.85546875" style="11" customWidth="1"/>
    <col min="20" max="21" width="11.42578125" style="11" hidden="1" customWidth="1"/>
    <col min="22" max="23" width="11.42578125" style="11" customWidth="1"/>
    <col min="24" max="16384" width="11.42578125" style="11"/>
  </cols>
  <sheetData>
    <row r="1" spans="2:21" ht="15" customHeight="1" x14ac:dyDescent="0.2">
      <c r="B1" s="145"/>
      <c r="H1" s="146" t="s">
        <v>64</v>
      </c>
    </row>
    <row r="2" spans="2:21" ht="36" customHeight="1" x14ac:dyDescent="0.2">
      <c r="B2" s="314" t="s">
        <v>160</v>
      </c>
      <c r="C2" s="314"/>
      <c r="D2" s="314"/>
      <c r="E2" s="314"/>
      <c r="F2" s="314"/>
      <c r="G2" s="314"/>
      <c r="H2" s="315"/>
      <c r="Q2" s="313" t="s">
        <v>161</v>
      </c>
      <c r="R2" s="318"/>
    </row>
    <row r="3" spans="2:21" ht="12.75" x14ac:dyDescent="0.2"/>
    <row r="4" spans="2:21" ht="15" customHeight="1" x14ac:dyDescent="0.25">
      <c r="B4" s="132" t="s">
        <v>23</v>
      </c>
      <c r="C4" s="133" t="s">
        <v>29</v>
      </c>
      <c r="D4" s="132" t="s">
        <v>1</v>
      </c>
      <c r="E4" s="134" t="s">
        <v>16</v>
      </c>
      <c r="F4" s="140" t="s">
        <v>2</v>
      </c>
      <c r="G4" s="56" t="s">
        <v>35</v>
      </c>
      <c r="H4" s="56" t="s">
        <v>31</v>
      </c>
      <c r="I4" s="32"/>
      <c r="J4" s="30" t="s">
        <v>31</v>
      </c>
      <c r="K4" s="31" t="s">
        <v>33</v>
      </c>
    </row>
    <row r="5" spans="2:21" x14ac:dyDescent="0.25">
      <c r="B5" s="33"/>
      <c r="C5" s="34"/>
      <c r="D5" s="33"/>
      <c r="E5" s="236"/>
      <c r="F5" s="196" t="str">
        <f t="shared" ref="F5:F68" si="0">IF(E5="","",E5+0)</f>
        <v/>
      </c>
      <c r="G5" s="48" t="str">
        <f>F5</f>
        <v/>
      </c>
      <c r="H5" s="135" t="b">
        <v>0</v>
      </c>
      <c r="I5" s="36"/>
      <c r="J5" s="32"/>
      <c r="K5" s="32"/>
      <c r="L5"/>
    </row>
    <row r="6" spans="2:21" x14ac:dyDescent="0.25">
      <c r="B6" s="23"/>
      <c r="C6" s="37"/>
      <c r="D6" s="23"/>
      <c r="E6" s="234"/>
      <c r="F6" s="196" t="str">
        <f t="shared" si="0"/>
        <v/>
      </c>
      <c r="G6" s="49" t="str">
        <f t="shared" ref="G6:G42" si="1">IF(E6="","",G5+E6)</f>
        <v/>
      </c>
      <c r="H6" s="135" t="b">
        <v>0</v>
      </c>
      <c r="I6" s="36"/>
      <c r="J6" s="30" t="s">
        <v>32</v>
      </c>
      <c r="K6" s="31" t="s">
        <v>30</v>
      </c>
      <c r="L6"/>
    </row>
    <row r="7" spans="2:21" x14ac:dyDescent="0.25">
      <c r="B7" s="23"/>
      <c r="C7" s="37"/>
      <c r="D7" s="23"/>
      <c r="E7" s="234"/>
      <c r="F7" s="196" t="str">
        <f t="shared" si="0"/>
        <v/>
      </c>
      <c r="G7" s="49" t="str">
        <f t="shared" si="1"/>
        <v/>
      </c>
      <c r="H7" s="135" t="b">
        <v>0</v>
      </c>
      <c r="I7" s="36"/>
      <c r="J7" s="39" t="s">
        <v>26</v>
      </c>
      <c r="K7" s="342">
        <v>0</v>
      </c>
      <c r="L7"/>
    </row>
    <row r="8" spans="2:21" ht="15" customHeight="1" x14ac:dyDescent="0.25">
      <c r="B8" s="23"/>
      <c r="C8" s="37"/>
      <c r="D8" s="23"/>
      <c r="E8" s="234"/>
      <c r="F8" s="196" t="str">
        <f t="shared" si="0"/>
        <v/>
      </c>
      <c r="G8" s="49" t="str">
        <f t="shared" si="1"/>
        <v/>
      </c>
      <c r="H8" s="135" t="b">
        <v>0</v>
      </c>
      <c r="I8" s="36"/>
      <c r="J8" s="39" t="s">
        <v>27</v>
      </c>
      <c r="K8" s="342">
        <v>0</v>
      </c>
      <c r="L8"/>
      <c r="S8" s="31"/>
    </row>
    <row r="9" spans="2:21" ht="15" customHeight="1" x14ac:dyDescent="0.25">
      <c r="B9" s="23"/>
      <c r="C9" s="37"/>
      <c r="D9" s="23"/>
      <c r="E9" s="234"/>
      <c r="F9" s="196" t="str">
        <f t="shared" si="0"/>
        <v/>
      </c>
      <c r="G9" s="49" t="str">
        <f t="shared" si="1"/>
        <v/>
      </c>
      <c r="H9" s="135" t="b">
        <v>0</v>
      </c>
      <c r="I9" s="36"/>
      <c r="J9"/>
      <c r="K9"/>
      <c r="L9"/>
      <c r="N9" s="316" t="s">
        <v>24</v>
      </c>
      <c r="O9" s="317"/>
      <c r="Q9" s="316" t="s">
        <v>25</v>
      </c>
      <c r="R9" s="317"/>
      <c r="S9" s="31"/>
      <c r="T9" s="316" t="s">
        <v>17</v>
      </c>
      <c r="U9" s="317"/>
    </row>
    <row r="10" spans="2:21" ht="15" customHeight="1" x14ac:dyDescent="0.25">
      <c r="B10" s="23"/>
      <c r="C10" s="40"/>
      <c r="D10" s="23"/>
      <c r="E10" s="234"/>
      <c r="F10" s="196" t="str">
        <f t="shared" si="0"/>
        <v/>
      </c>
      <c r="G10" s="49" t="str">
        <f t="shared" si="1"/>
        <v/>
      </c>
      <c r="H10" s="135" t="b">
        <v>0</v>
      </c>
      <c r="I10" s="36"/>
      <c r="J10"/>
      <c r="K10"/>
      <c r="L10" s="31"/>
      <c r="S10" s="31"/>
    </row>
    <row r="11" spans="2:21" x14ac:dyDescent="0.25">
      <c r="B11" s="23"/>
      <c r="C11" s="40"/>
      <c r="D11" s="23"/>
      <c r="E11" s="234"/>
      <c r="F11" s="196" t="str">
        <f t="shared" si="0"/>
        <v/>
      </c>
      <c r="G11" s="49" t="str">
        <f t="shared" si="1"/>
        <v/>
      </c>
      <c r="H11" s="135" t="b">
        <v>0</v>
      </c>
      <c r="I11" s="36"/>
      <c r="J11"/>
      <c r="K11"/>
      <c r="L11" s="31"/>
      <c r="N11" s="216" t="str">
        <f>DECEMBRE!P10</f>
        <v>Enveloppe</v>
      </c>
      <c r="O11" s="217" t="str">
        <f>DECEMBRE!Q10</f>
        <v>Montant</v>
      </c>
      <c r="Q11" s="338" t="s">
        <v>51</v>
      </c>
      <c r="R11" s="338" t="s">
        <v>30</v>
      </c>
      <c r="S11" s="31"/>
      <c r="T11" s="216" t="str">
        <f>DECEMBRE!P10</f>
        <v>Enveloppe</v>
      </c>
      <c r="U11" s="41" t="s">
        <v>28</v>
      </c>
    </row>
    <row r="12" spans="2:21" x14ac:dyDescent="0.25">
      <c r="B12" s="23"/>
      <c r="C12" s="40"/>
      <c r="D12" s="23"/>
      <c r="E12" s="234"/>
      <c r="F12" s="196" t="str">
        <f t="shared" si="0"/>
        <v/>
      </c>
      <c r="G12" s="49" t="str">
        <f t="shared" si="1"/>
        <v/>
      </c>
      <c r="H12" s="135" t="b">
        <v>0</v>
      </c>
      <c r="I12" s="36"/>
      <c r="J12"/>
      <c r="K12"/>
      <c r="L12" s="31"/>
      <c r="N12" s="50" t="str">
        <f>DECEMBRE!P11</f>
        <v>Alimentation</v>
      </c>
      <c r="O12" s="51">
        <f>DECEMBRE!Q11</f>
        <v>800</v>
      </c>
      <c r="Q12" s="339" t="s">
        <v>26</v>
      </c>
      <c r="R12" s="340">
        <v>0</v>
      </c>
      <c r="S12" s="31"/>
      <c r="T12" s="50" t="str">
        <f>DECEMBRE!P11</f>
        <v>Alimentation</v>
      </c>
      <c r="U12" s="51">
        <f t="shared" ref="U12:U25" si="2">IF(COUNTIF($Q$10:$Q$130,T12)=0,O12,O12-VLOOKUP(N12,$Q$11:$R$130,2,0))</f>
        <v>800</v>
      </c>
    </row>
    <row r="13" spans="2:21" x14ac:dyDescent="0.25">
      <c r="B13" s="23"/>
      <c r="C13" s="40"/>
      <c r="D13" s="23"/>
      <c r="E13" s="234"/>
      <c r="F13" s="196" t="str">
        <f t="shared" si="0"/>
        <v/>
      </c>
      <c r="G13" s="49" t="str">
        <f t="shared" si="1"/>
        <v/>
      </c>
      <c r="H13" s="135" t="b">
        <v>0</v>
      </c>
      <c r="I13" s="36"/>
      <c r="J13"/>
      <c r="K13"/>
      <c r="L13" s="31"/>
      <c r="N13" s="52" t="str">
        <f>DECEMBRE!P12</f>
        <v>Garderie</v>
      </c>
      <c r="O13" s="53">
        <f>DECEMBRE!Q12</f>
        <v>60</v>
      </c>
      <c r="Q13" s="341" t="s">
        <v>26</v>
      </c>
      <c r="R13" s="340">
        <v>0</v>
      </c>
      <c r="S13" s="31"/>
      <c r="T13" s="52" t="str">
        <f>DECEMBRE!P12</f>
        <v>Garderie</v>
      </c>
      <c r="U13" s="51">
        <f t="shared" si="2"/>
        <v>60</v>
      </c>
    </row>
    <row r="14" spans="2:21" x14ac:dyDescent="0.25">
      <c r="B14" s="23"/>
      <c r="C14" s="40"/>
      <c r="D14" s="23"/>
      <c r="E14" s="234"/>
      <c r="F14" s="196" t="str">
        <f t="shared" si="0"/>
        <v/>
      </c>
      <c r="G14" s="49" t="str">
        <f t="shared" si="1"/>
        <v/>
      </c>
      <c r="H14" s="135" t="b">
        <v>0</v>
      </c>
      <c r="I14" s="36"/>
      <c r="J14"/>
      <c r="K14"/>
      <c r="L14" s="31"/>
      <c r="N14" s="52" t="str">
        <f>DECEMBRE!P13</f>
        <v>Cantine</v>
      </c>
      <c r="O14" s="53">
        <f>DECEMBRE!Q13</f>
        <v>180</v>
      </c>
      <c r="Q14" s="339" t="s">
        <v>27</v>
      </c>
      <c r="R14" s="340">
        <v>0</v>
      </c>
      <c r="S14" s="31"/>
      <c r="T14" s="52" t="str">
        <f>DECEMBRE!P13</f>
        <v>Cantine</v>
      </c>
      <c r="U14" s="51">
        <f t="shared" si="2"/>
        <v>180</v>
      </c>
    </row>
    <row r="15" spans="2:21" ht="15" customHeight="1" x14ac:dyDescent="0.25">
      <c r="B15" s="23"/>
      <c r="C15" s="40"/>
      <c r="D15" s="23"/>
      <c r="E15" s="234"/>
      <c r="F15" s="196" t="str">
        <f t="shared" si="0"/>
        <v/>
      </c>
      <c r="G15" s="49" t="str">
        <f t="shared" si="1"/>
        <v/>
      </c>
      <c r="H15" s="135" t="b">
        <v>0</v>
      </c>
      <c r="I15" s="36"/>
      <c r="J15"/>
      <c r="K15"/>
      <c r="L15" s="31"/>
      <c r="N15" s="52" t="str">
        <f>DECEMBRE!P14</f>
        <v>Centre aéré</v>
      </c>
      <c r="O15" s="53">
        <f>DECEMBRE!Q14</f>
        <v>230</v>
      </c>
      <c r="Q15"/>
      <c r="R15"/>
      <c r="S15" s="31"/>
      <c r="T15" s="52" t="str">
        <f>DECEMBRE!P14</f>
        <v>Centre aéré</v>
      </c>
      <c r="U15" s="51">
        <f t="shared" si="2"/>
        <v>230</v>
      </c>
    </row>
    <row r="16" spans="2:21" ht="15" customHeight="1" x14ac:dyDescent="0.25">
      <c r="B16" s="23"/>
      <c r="C16" s="40"/>
      <c r="D16" s="23"/>
      <c r="E16" s="234"/>
      <c r="F16" s="196" t="str">
        <f t="shared" si="0"/>
        <v/>
      </c>
      <c r="G16" s="49" t="str">
        <f t="shared" si="1"/>
        <v/>
      </c>
      <c r="H16" s="135" t="b">
        <v>0</v>
      </c>
      <c r="I16" s="36"/>
      <c r="J16"/>
      <c r="K16"/>
      <c r="L16" s="31"/>
      <c r="N16" s="52" t="str">
        <f>DECEMBRE!P15</f>
        <v>Voiture</v>
      </c>
      <c r="O16" s="53">
        <f>DECEMBRE!Q15</f>
        <v>100</v>
      </c>
      <c r="Q16"/>
      <c r="R16"/>
      <c r="S16" s="31"/>
      <c r="T16" s="52" t="str">
        <f>DECEMBRE!P15</f>
        <v>Voiture</v>
      </c>
      <c r="U16" s="51">
        <f t="shared" si="2"/>
        <v>100</v>
      </c>
    </row>
    <row r="17" spans="2:21" ht="15" customHeight="1" x14ac:dyDescent="0.25">
      <c r="B17" s="23"/>
      <c r="C17" s="40"/>
      <c r="D17" s="23"/>
      <c r="E17" s="234"/>
      <c r="F17" s="196" t="str">
        <f t="shared" si="0"/>
        <v/>
      </c>
      <c r="G17" s="49" t="str">
        <f t="shared" si="1"/>
        <v/>
      </c>
      <c r="H17" s="135" t="b">
        <v>0</v>
      </c>
      <c r="I17" s="36"/>
      <c r="J17"/>
      <c r="K17"/>
      <c r="L17" s="31"/>
      <c r="N17" s="52" t="str">
        <f>DECEMBRE!P16</f>
        <v>Retrait</v>
      </c>
      <c r="O17" s="53">
        <f>DECEMBRE!Q16</f>
        <v>300</v>
      </c>
      <c r="Q17"/>
      <c r="R17"/>
      <c r="S17" s="31"/>
      <c r="T17" s="52" t="str">
        <f>DECEMBRE!P16</f>
        <v>Retrait</v>
      </c>
      <c r="U17" s="51">
        <f t="shared" si="2"/>
        <v>300</v>
      </c>
    </row>
    <row r="18" spans="2:21" ht="15" customHeight="1" x14ac:dyDescent="0.25">
      <c r="B18" s="23"/>
      <c r="C18" s="40"/>
      <c r="D18" s="23"/>
      <c r="E18" s="234"/>
      <c r="F18" s="196" t="str">
        <f t="shared" si="0"/>
        <v/>
      </c>
      <c r="G18" s="49" t="str">
        <f t="shared" si="1"/>
        <v/>
      </c>
      <c r="H18" s="135" t="b">
        <v>0</v>
      </c>
      <c r="I18" s="36"/>
      <c r="J18"/>
      <c r="K18"/>
      <c r="L18" s="31"/>
      <c r="N18" s="52" t="str">
        <f>DECEMBRE!P17</f>
        <v>Santé</v>
      </c>
      <c r="O18" s="53">
        <f>DECEMBRE!Q17</f>
        <v>200</v>
      </c>
      <c r="Q18"/>
      <c r="R18"/>
      <c r="S18" s="31"/>
      <c r="T18" s="52" t="str">
        <f>DECEMBRE!P17</f>
        <v>Santé</v>
      </c>
      <c r="U18" s="51">
        <f t="shared" si="2"/>
        <v>200</v>
      </c>
    </row>
    <row r="19" spans="2:21" ht="15" customHeight="1" x14ac:dyDescent="0.25">
      <c r="B19" s="23"/>
      <c r="C19" s="40"/>
      <c r="D19" s="23"/>
      <c r="E19" s="234"/>
      <c r="F19" s="196" t="str">
        <f t="shared" si="0"/>
        <v/>
      </c>
      <c r="G19" s="49" t="str">
        <f t="shared" si="1"/>
        <v/>
      </c>
      <c r="H19" s="135" t="b">
        <v>0</v>
      </c>
      <c r="I19" s="36"/>
      <c r="J19"/>
      <c r="K19"/>
      <c r="L19" s="31"/>
      <c r="N19" s="52" t="str">
        <f>DECEMBRE!P18</f>
        <v>Beauté</v>
      </c>
      <c r="O19" s="53">
        <f>DECEMBRE!Q18</f>
        <v>150</v>
      </c>
      <c r="Q19"/>
      <c r="R19"/>
      <c r="S19" s="31"/>
      <c r="T19" s="52" t="str">
        <f>DECEMBRE!P18</f>
        <v>Beauté</v>
      </c>
      <c r="U19" s="51">
        <f t="shared" si="2"/>
        <v>150</v>
      </c>
    </row>
    <row r="20" spans="2:21" ht="15" customHeight="1" x14ac:dyDescent="0.25">
      <c r="B20" s="23"/>
      <c r="C20" s="40"/>
      <c r="D20" s="23"/>
      <c r="E20" s="234"/>
      <c r="F20" s="196" t="str">
        <f t="shared" si="0"/>
        <v/>
      </c>
      <c r="G20" s="49" t="str">
        <f t="shared" si="1"/>
        <v/>
      </c>
      <c r="H20" s="135" t="b">
        <v>0</v>
      </c>
      <c r="I20" s="36"/>
      <c r="J20"/>
      <c r="K20"/>
      <c r="L20" s="31"/>
      <c r="N20" s="52" t="str">
        <f>DECEMBRE!P19</f>
        <v>Fêtes</v>
      </c>
      <c r="O20" s="53">
        <f>DECEMBRE!Q19</f>
        <v>100</v>
      </c>
      <c r="Q20"/>
      <c r="R20"/>
      <c r="S20" s="31"/>
      <c r="T20" s="52" t="str">
        <f>DECEMBRE!P19</f>
        <v>Fêtes</v>
      </c>
      <c r="U20" s="51">
        <f t="shared" si="2"/>
        <v>100</v>
      </c>
    </row>
    <row r="21" spans="2:21" ht="15" customHeight="1" x14ac:dyDescent="0.25">
      <c r="B21" s="23"/>
      <c r="C21" s="40"/>
      <c r="D21" s="23"/>
      <c r="E21" s="234"/>
      <c r="F21" s="196" t="str">
        <f t="shared" si="0"/>
        <v/>
      </c>
      <c r="G21" s="49" t="str">
        <f t="shared" si="1"/>
        <v/>
      </c>
      <c r="H21" s="135" t="b">
        <v>0</v>
      </c>
      <c r="I21" s="36"/>
      <c r="J21" s="31"/>
      <c r="K21" s="31"/>
      <c r="L21" s="31"/>
      <c r="N21" s="52" t="str">
        <f>DECEMBRE!P20</f>
        <v xml:space="preserve">Maison </v>
      </c>
      <c r="O21" s="53">
        <f>DECEMBRE!Q20</f>
        <v>200</v>
      </c>
      <c r="Q21"/>
      <c r="R21"/>
      <c r="S21" s="31"/>
      <c r="T21" s="52" t="str">
        <f>DECEMBRE!P20</f>
        <v xml:space="preserve">Maison </v>
      </c>
      <c r="U21" s="51">
        <f t="shared" si="2"/>
        <v>200</v>
      </c>
    </row>
    <row r="22" spans="2:21" ht="15" customHeight="1" x14ac:dyDescent="0.25">
      <c r="B22" s="23"/>
      <c r="C22" s="40"/>
      <c r="D22" s="23"/>
      <c r="E22" s="234"/>
      <c r="F22" s="196" t="str">
        <f t="shared" si="0"/>
        <v/>
      </c>
      <c r="G22" s="49" t="str">
        <f t="shared" si="1"/>
        <v/>
      </c>
      <c r="H22" s="135" t="b">
        <v>0</v>
      </c>
      <c r="I22" s="36"/>
      <c r="J22" s="31"/>
      <c r="K22" s="31"/>
      <c r="L22" s="31"/>
      <c r="N22" s="52" t="str">
        <f>DECEMBRE!P21</f>
        <v>Sorties</v>
      </c>
      <c r="O22" s="53">
        <f>DECEMBRE!Q21</f>
        <v>150</v>
      </c>
      <c r="Q22"/>
      <c r="R22"/>
      <c r="S22" s="31"/>
      <c r="T22" s="52" t="str">
        <f>DECEMBRE!P21</f>
        <v>Sorties</v>
      </c>
      <c r="U22" s="51">
        <f t="shared" si="2"/>
        <v>150</v>
      </c>
    </row>
    <row r="23" spans="2:21" ht="15" customHeight="1" x14ac:dyDescent="0.25">
      <c r="B23" s="23"/>
      <c r="C23" s="40"/>
      <c r="D23" s="23"/>
      <c r="E23" s="234"/>
      <c r="F23" s="196" t="str">
        <f t="shared" si="0"/>
        <v/>
      </c>
      <c r="G23" s="49" t="str">
        <f t="shared" si="1"/>
        <v/>
      </c>
      <c r="H23" s="135" t="b">
        <v>0</v>
      </c>
      <c r="I23" s="36"/>
      <c r="J23" s="31"/>
      <c r="K23" s="31"/>
      <c r="L23" s="31"/>
      <c r="N23" s="52" t="str">
        <f>DECEMBRE!P22</f>
        <v>Sport</v>
      </c>
      <c r="O23" s="53">
        <f>DECEMBRE!Q22</f>
        <v>150</v>
      </c>
      <c r="Q23"/>
      <c r="R23"/>
      <c r="S23" s="31"/>
      <c r="T23" s="52" t="str">
        <f>DECEMBRE!P22</f>
        <v>Sport</v>
      </c>
      <c r="U23" s="51">
        <f t="shared" si="2"/>
        <v>150</v>
      </c>
    </row>
    <row r="24" spans="2:21" ht="15" customHeight="1" x14ac:dyDescent="0.25">
      <c r="B24" s="23"/>
      <c r="C24" s="40"/>
      <c r="D24" s="23"/>
      <c r="E24" s="234"/>
      <c r="F24" s="196" t="str">
        <f t="shared" si="0"/>
        <v/>
      </c>
      <c r="G24" s="49" t="str">
        <f t="shared" si="1"/>
        <v/>
      </c>
      <c r="H24" s="135" t="b">
        <v>0</v>
      </c>
      <c r="I24" s="36"/>
      <c r="J24" s="31"/>
      <c r="K24" s="31"/>
      <c r="L24" s="31"/>
      <c r="N24" s="52" t="str">
        <f>DECEMBRE!P23</f>
        <v>Vêtements</v>
      </c>
      <c r="O24" s="53">
        <f>DECEMBRE!Q23</f>
        <v>0</v>
      </c>
      <c r="Q24"/>
      <c r="R24"/>
      <c r="S24" s="31"/>
      <c r="T24" s="52" t="str">
        <f>DECEMBRE!P23</f>
        <v>Vêtements</v>
      </c>
      <c r="U24" s="51">
        <f t="shared" si="2"/>
        <v>0</v>
      </c>
    </row>
    <row r="25" spans="2:21" x14ac:dyDescent="0.25">
      <c r="B25" s="23"/>
      <c r="C25" s="40"/>
      <c r="D25" s="23"/>
      <c r="E25" s="234"/>
      <c r="F25" s="196" t="str">
        <f t="shared" si="0"/>
        <v/>
      </c>
      <c r="G25" s="49" t="str">
        <f t="shared" si="1"/>
        <v/>
      </c>
      <c r="H25" s="135" t="b">
        <v>0</v>
      </c>
      <c r="I25" s="36"/>
      <c r="J25" s="31"/>
      <c r="K25" s="31"/>
      <c r="N25" s="54" t="str">
        <f>DECEMBRE!P24</f>
        <v>Vacances</v>
      </c>
      <c r="O25" s="55">
        <f>DECEMBRE!Q24</f>
        <v>0</v>
      </c>
      <c r="Q25"/>
      <c r="R25"/>
      <c r="S25" s="31"/>
      <c r="T25" s="54" t="str">
        <f>DECEMBRE!P24</f>
        <v>Vacances</v>
      </c>
      <c r="U25" s="51">
        <f t="shared" si="2"/>
        <v>0</v>
      </c>
    </row>
    <row r="26" spans="2:21" x14ac:dyDescent="0.25">
      <c r="B26" s="23"/>
      <c r="C26" s="40"/>
      <c r="D26" s="23"/>
      <c r="E26" s="234"/>
      <c r="F26" s="196" t="str">
        <f t="shared" si="0"/>
        <v/>
      </c>
      <c r="G26" s="49" t="str">
        <f t="shared" si="1"/>
        <v/>
      </c>
      <c r="H26" s="135" t="b">
        <v>0</v>
      </c>
      <c r="I26" s="36"/>
      <c r="J26" s="36"/>
      <c r="K26" s="36"/>
      <c r="Q26"/>
      <c r="R26"/>
      <c r="S26" s="31"/>
    </row>
    <row r="27" spans="2:21" x14ac:dyDescent="0.25">
      <c r="B27" s="23"/>
      <c r="C27" s="40"/>
      <c r="D27" s="23"/>
      <c r="E27" s="234"/>
      <c r="F27" s="196" t="str">
        <f t="shared" si="0"/>
        <v/>
      </c>
      <c r="G27" s="49" t="str">
        <f t="shared" si="1"/>
        <v/>
      </c>
      <c r="H27" s="135" t="b">
        <v>0</v>
      </c>
      <c r="I27" s="36"/>
      <c r="J27" s="36"/>
      <c r="K27" s="36"/>
      <c r="Q27"/>
      <c r="R27"/>
      <c r="S27" s="31"/>
    </row>
    <row r="28" spans="2:21" x14ac:dyDescent="0.25">
      <c r="B28" s="23"/>
      <c r="C28" s="40"/>
      <c r="D28" s="23"/>
      <c r="E28" s="234"/>
      <c r="F28" s="196" t="str">
        <f t="shared" si="0"/>
        <v/>
      </c>
      <c r="G28" s="49" t="str">
        <f t="shared" si="1"/>
        <v/>
      </c>
      <c r="H28" s="135" t="b">
        <v>0</v>
      </c>
      <c r="I28" s="36"/>
      <c r="J28" s="36"/>
      <c r="K28" s="36"/>
      <c r="Q28"/>
      <c r="R28"/>
      <c r="S28" s="31"/>
    </row>
    <row r="29" spans="2:21" x14ac:dyDescent="0.25">
      <c r="B29" s="23"/>
      <c r="C29" s="40"/>
      <c r="D29" s="23"/>
      <c r="E29" s="234"/>
      <c r="F29" s="196" t="str">
        <f t="shared" si="0"/>
        <v/>
      </c>
      <c r="G29" s="49" t="str">
        <f t="shared" si="1"/>
        <v/>
      </c>
      <c r="H29" s="135" t="b">
        <v>0</v>
      </c>
      <c r="I29" s="36"/>
      <c r="J29" s="36"/>
      <c r="K29" s="36"/>
      <c r="Q29"/>
      <c r="R29"/>
      <c r="S29" s="31"/>
    </row>
    <row r="30" spans="2:21" x14ac:dyDescent="0.25">
      <c r="B30" s="23"/>
      <c r="C30" s="40"/>
      <c r="D30" s="23"/>
      <c r="E30" s="234"/>
      <c r="F30" s="196" t="str">
        <f t="shared" si="0"/>
        <v/>
      </c>
      <c r="G30" s="49" t="str">
        <f t="shared" si="1"/>
        <v/>
      </c>
      <c r="H30" s="135" t="b">
        <v>0</v>
      </c>
      <c r="I30" s="36"/>
      <c r="J30" s="36"/>
      <c r="K30" s="36"/>
      <c r="Q30"/>
      <c r="R30"/>
      <c r="S30" s="31"/>
    </row>
    <row r="31" spans="2:21" x14ac:dyDescent="0.25">
      <c r="B31" s="23"/>
      <c r="C31" s="40"/>
      <c r="D31" s="23"/>
      <c r="E31" s="234"/>
      <c r="F31" s="196" t="str">
        <f t="shared" si="0"/>
        <v/>
      </c>
      <c r="G31" s="49" t="str">
        <f t="shared" si="1"/>
        <v/>
      </c>
      <c r="H31" s="135" t="b">
        <v>0</v>
      </c>
      <c r="I31" s="36"/>
      <c r="J31" s="36"/>
      <c r="K31" s="36"/>
      <c r="Q31"/>
      <c r="R31"/>
      <c r="S31" s="31"/>
    </row>
    <row r="32" spans="2:21" x14ac:dyDescent="0.25">
      <c r="B32" s="23"/>
      <c r="C32" s="40"/>
      <c r="D32" s="23"/>
      <c r="E32" s="234"/>
      <c r="F32" s="196" t="str">
        <f t="shared" si="0"/>
        <v/>
      </c>
      <c r="G32" s="49" t="str">
        <f t="shared" si="1"/>
        <v/>
      </c>
      <c r="H32" s="135" t="b">
        <v>1</v>
      </c>
      <c r="I32" s="36"/>
      <c r="J32" s="36"/>
      <c r="K32" s="36"/>
      <c r="Q32"/>
      <c r="R32"/>
      <c r="S32" s="31"/>
    </row>
    <row r="33" spans="2:19" x14ac:dyDescent="0.25">
      <c r="B33" s="23"/>
      <c r="C33" s="40"/>
      <c r="D33" s="23"/>
      <c r="E33" s="234"/>
      <c r="F33" s="196" t="str">
        <f t="shared" si="0"/>
        <v/>
      </c>
      <c r="G33" s="49" t="str">
        <f t="shared" si="1"/>
        <v/>
      </c>
      <c r="H33" s="135" t="b">
        <v>0</v>
      </c>
      <c r="I33" s="36"/>
      <c r="J33" s="36"/>
      <c r="K33" s="36"/>
      <c r="Q33"/>
      <c r="R33"/>
      <c r="S33" s="31"/>
    </row>
    <row r="34" spans="2:19" x14ac:dyDescent="0.25">
      <c r="B34" s="23"/>
      <c r="C34" s="40"/>
      <c r="D34" s="23"/>
      <c r="E34" s="234"/>
      <c r="F34" s="196" t="str">
        <f t="shared" si="0"/>
        <v/>
      </c>
      <c r="G34" s="49" t="str">
        <f t="shared" si="1"/>
        <v/>
      </c>
      <c r="H34" s="135" t="b">
        <v>0</v>
      </c>
      <c r="I34" s="36"/>
      <c r="J34" s="36"/>
      <c r="K34" s="36"/>
      <c r="Q34"/>
      <c r="R34"/>
      <c r="S34" s="31"/>
    </row>
    <row r="35" spans="2:19" x14ac:dyDescent="0.25">
      <c r="B35" s="23"/>
      <c r="C35" s="40"/>
      <c r="D35" s="23"/>
      <c r="E35" s="234"/>
      <c r="F35" s="196" t="str">
        <f t="shared" si="0"/>
        <v/>
      </c>
      <c r="G35" s="49" t="str">
        <f t="shared" si="1"/>
        <v/>
      </c>
      <c r="H35" s="135" t="b">
        <v>0</v>
      </c>
      <c r="I35" s="36"/>
      <c r="J35" s="36"/>
      <c r="K35" s="36"/>
      <c r="Q35"/>
      <c r="R35"/>
      <c r="S35" s="31"/>
    </row>
    <row r="36" spans="2:19" x14ac:dyDescent="0.25">
      <c r="B36" s="23"/>
      <c r="C36" s="40"/>
      <c r="D36" s="23"/>
      <c r="E36" s="234"/>
      <c r="F36" s="196" t="str">
        <f t="shared" si="0"/>
        <v/>
      </c>
      <c r="G36" s="49" t="str">
        <f t="shared" si="1"/>
        <v/>
      </c>
      <c r="H36" s="135" t="b">
        <v>0</v>
      </c>
      <c r="I36" s="36"/>
      <c r="J36" s="36"/>
      <c r="K36" s="36"/>
      <c r="Q36"/>
      <c r="R36"/>
      <c r="S36" s="31"/>
    </row>
    <row r="37" spans="2:19" x14ac:dyDescent="0.25">
      <c r="B37" s="23"/>
      <c r="C37" s="40"/>
      <c r="D37" s="23"/>
      <c r="E37" s="234"/>
      <c r="F37" s="196" t="str">
        <f t="shared" si="0"/>
        <v/>
      </c>
      <c r="G37" s="49" t="str">
        <f t="shared" si="1"/>
        <v/>
      </c>
      <c r="H37" s="135" t="b">
        <v>0</v>
      </c>
      <c r="I37" s="36"/>
      <c r="J37" s="36"/>
      <c r="K37" s="36"/>
      <c r="Q37"/>
      <c r="R37"/>
      <c r="S37" s="31"/>
    </row>
    <row r="38" spans="2:19" x14ac:dyDescent="0.25">
      <c r="B38" s="23"/>
      <c r="C38" s="40"/>
      <c r="D38" s="23"/>
      <c r="E38" s="234"/>
      <c r="F38" s="196" t="str">
        <f t="shared" si="0"/>
        <v/>
      </c>
      <c r="G38" s="49" t="str">
        <f t="shared" si="1"/>
        <v/>
      </c>
      <c r="H38" s="135" t="b">
        <v>0</v>
      </c>
      <c r="I38" s="36"/>
      <c r="J38" s="36"/>
      <c r="K38" s="36"/>
      <c r="Q38"/>
      <c r="R38"/>
      <c r="S38" s="31"/>
    </row>
    <row r="39" spans="2:19" x14ac:dyDescent="0.25">
      <c r="B39" s="23"/>
      <c r="C39" s="40"/>
      <c r="D39" s="23"/>
      <c r="E39" s="234"/>
      <c r="F39" s="196" t="str">
        <f t="shared" si="0"/>
        <v/>
      </c>
      <c r="G39" s="49" t="str">
        <f t="shared" si="1"/>
        <v/>
      </c>
      <c r="H39" s="135" t="b">
        <v>0</v>
      </c>
      <c r="I39" s="36"/>
      <c r="J39" s="36"/>
      <c r="K39" s="36"/>
      <c r="Q39"/>
      <c r="R39"/>
      <c r="S39" s="31"/>
    </row>
    <row r="40" spans="2:19" x14ac:dyDescent="0.25">
      <c r="B40" s="23"/>
      <c r="C40" s="40"/>
      <c r="D40" s="23"/>
      <c r="E40" s="234"/>
      <c r="F40" s="196" t="str">
        <f t="shared" si="0"/>
        <v/>
      </c>
      <c r="G40" s="49" t="str">
        <f t="shared" si="1"/>
        <v/>
      </c>
      <c r="H40" s="135" t="b">
        <v>0</v>
      </c>
      <c r="I40" s="36"/>
      <c r="J40" s="36"/>
      <c r="K40" s="36"/>
      <c r="Q40"/>
      <c r="R40"/>
      <c r="S40" s="31"/>
    </row>
    <row r="41" spans="2:19" x14ac:dyDescent="0.25">
      <c r="B41" s="23"/>
      <c r="C41" s="40"/>
      <c r="D41" s="23"/>
      <c r="E41" s="234"/>
      <c r="F41" s="196" t="str">
        <f t="shared" si="0"/>
        <v/>
      </c>
      <c r="G41" s="49" t="str">
        <f t="shared" si="1"/>
        <v/>
      </c>
      <c r="H41" s="135" t="b">
        <v>0</v>
      </c>
      <c r="I41" s="36"/>
      <c r="J41" s="36"/>
      <c r="K41" s="36"/>
      <c r="Q41"/>
      <c r="R41"/>
      <c r="S41" s="31"/>
    </row>
    <row r="42" spans="2:19" x14ac:dyDescent="0.25">
      <c r="B42" s="23"/>
      <c r="C42" s="40"/>
      <c r="D42" s="23"/>
      <c r="E42" s="234"/>
      <c r="F42" s="196" t="str">
        <f t="shared" si="0"/>
        <v/>
      </c>
      <c r="G42" s="49" t="str">
        <f t="shared" si="1"/>
        <v/>
      </c>
      <c r="H42" s="135" t="b">
        <v>0</v>
      </c>
      <c r="I42" s="36"/>
      <c r="J42" s="36"/>
      <c r="K42" s="36"/>
      <c r="Q42"/>
      <c r="R42"/>
      <c r="S42" s="31"/>
    </row>
    <row r="43" spans="2:19" x14ac:dyDescent="0.25">
      <c r="B43" s="23"/>
      <c r="C43" s="40"/>
      <c r="D43" s="23"/>
      <c r="E43" s="234"/>
      <c r="F43" s="196" t="str">
        <f t="shared" si="0"/>
        <v/>
      </c>
      <c r="G43" s="49" t="str">
        <f t="shared" ref="G43:G81" si="3">IF(E43="","",G42+E43)</f>
        <v/>
      </c>
      <c r="H43" s="135" t="b">
        <v>0</v>
      </c>
      <c r="I43" s="36"/>
      <c r="J43" s="36"/>
      <c r="K43" s="36"/>
      <c r="Q43"/>
      <c r="R43"/>
      <c r="S43" s="31"/>
    </row>
    <row r="44" spans="2:19" x14ac:dyDescent="0.25">
      <c r="B44" s="23"/>
      <c r="C44" s="40"/>
      <c r="D44" s="23"/>
      <c r="E44" s="234"/>
      <c r="F44" s="196" t="str">
        <f t="shared" si="0"/>
        <v/>
      </c>
      <c r="G44" s="49" t="str">
        <f t="shared" si="3"/>
        <v/>
      </c>
      <c r="H44" s="135" t="b">
        <v>0</v>
      </c>
      <c r="I44" s="36"/>
      <c r="J44" s="36"/>
      <c r="K44" s="36"/>
      <c r="Q44"/>
      <c r="R44"/>
      <c r="S44" s="31"/>
    </row>
    <row r="45" spans="2:19" x14ac:dyDescent="0.25">
      <c r="B45" s="23"/>
      <c r="C45" s="40"/>
      <c r="D45" s="23"/>
      <c r="E45" s="234"/>
      <c r="F45" s="196" t="str">
        <f t="shared" si="0"/>
        <v/>
      </c>
      <c r="G45" s="49" t="str">
        <f t="shared" si="3"/>
        <v/>
      </c>
      <c r="H45" s="135" t="b">
        <v>0</v>
      </c>
      <c r="I45" s="36"/>
      <c r="J45" s="36"/>
      <c r="K45" s="36"/>
      <c r="Q45"/>
      <c r="R45"/>
      <c r="S45" s="31"/>
    </row>
    <row r="46" spans="2:19" x14ac:dyDescent="0.25">
      <c r="B46" s="23"/>
      <c r="C46" s="40"/>
      <c r="D46" s="23"/>
      <c r="E46" s="234"/>
      <c r="F46" s="196" t="str">
        <f t="shared" si="0"/>
        <v/>
      </c>
      <c r="G46" s="49" t="str">
        <f t="shared" si="3"/>
        <v/>
      </c>
      <c r="H46" s="135" t="b">
        <v>0</v>
      </c>
      <c r="I46" s="36"/>
      <c r="J46" s="36"/>
      <c r="K46" s="36"/>
      <c r="Q46"/>
      <c r="R46"/>
      <c r="S46" s="31"/>
    </row>
    <row r="47" spans="2:19" x14ac:dyDescent="0.25">
      <c r="B47" s="23"/>
      <c r="C47" s="40"/>
      <c r="D47" s="23"/>
      <c r="E47" s="234"/>
      <c r="F47" s="196" t="str">
        <f t="shared" si="0"/>
        <v/>
      </c>
      <c r="G47" s="49" t="str">
        <f t="shared" si="3"/>
        <v/>
      </c>
      <c r="H47" s="135" t="b">
        <v>0</v>
      </c>
      <c r="I47" s="36"/>
      <c r="J47" s="36"/>
      <c r="K47" s="36"/>
      <c r="Q47"/>
      <c r="R47"/>
      <c r="S47" s="31"/>
    </row>
    <row r="48" spans="2:19" x14ac:dyDescent="0.25">
      <c r="B48" s="23"/>
      <c r="C48" s="40"/>
      <c r="D48" s="23"/>
      <c r="E48" s="234"/>
      <c r="F48" s="196" t="str">
        <f t="shared" si="0"/>
        <v/>
      </c>
      <c r="G48" s="49" t="str">
        <f t="shared" si="3"/>
        <v/>
      </c>
      <c r="H48" s="135" t="b">
        <v>0</v>
      </c>
      <c r="I48" s="36"/>
      <c r="J48" s="36"/>
      <c r="K48" s="36"/>
      <c r="Q48"/>
      <c r="R48"/>
      <c r="S48" s="31"/>
    </row>
    <row r="49" spans="2:19" x14ac:dyDescent="0.25">
      <c r="B49" s="23"/>
      <c r="C49" s="40"/>
      <c r="D49" s="23"/>
      <c r="E49" s="234"/>
      <c r="F49" s="196" t="str">
        <f t="shared" si="0"/>
        <v/>
      </c>
      <c r="G49" s="49" t="str">
        <f t="shared" si="3"/>
        <v/>
      </c>
      <c r="H49" s="135" t="b">
        <v>0</v>
      </c>
      <c r="I49" s="36"/>
      <c r="J49" s="36"/>
      <c r="K49" s="36"/>
      <c r="Q49"/>
      <c r="R49"/>
      <c r="S49" s="31"/>
    </row>
    <row r="50" spans="2:19" x14ac:dyDescent="0.25">
      <c r="B50" s="23"/>
      <c r="C50" s="40"/>
      <c r="D50" s="23"/>
      <c r="E50" s="234"/>
      <c r="F50" s="196" t="str">
        <f t="shared" si="0"/>
        <v/>
      </c>
      <c r="G50" s="49" t="str">
        <f t="shared" si="3"/>
        <v/>
      </c>
      <c r="H50" s="135" t="b">
        <v>0</v>
      </c>
      <c r="I50" s="36"/>
      <c r="J50" s="36"/>
      <c r="K50" s="36"/>
      <c r="Q50"/>
      <c r="R50"/>
      <c r="S50" s="31"/>
    </row>
    <row r="51" spans="2:19" x14ac:dyDescent="0.25">
      <c r="B51" s="23"/>
      <c r="C51" s="40"/>
      <c r="D51" s="23"/>
      <c r="E51" s="234"/>
      <c r="F51" s="196" t="str">
        <f t="shared" si="0"/>
        <v/>
      </c>
      <c r="G51" s="49" t="str">
        <f t="shared" si="3"/>
        <v/>
      </c>
      <c r="H51" s="135" t="b">
        <v>0</v>
      </c>
      <c r="I51" s="36"/>
      <c r="J51" s="36"/>
      <c r="K51" s="36"/>
      <c r="Q51"/>
      <c r="R51"/>
      <c r="S51" s="31"/>
    </row>
    <row r="52" spans="2:19" x14ac:dyDescent="0.25">
      <c r="B52" s="23"/>
      <c r="C52" s="40"/>
      <c r="D52" s="23"/>
      <c r="E52" s="234"/>
      <c r="F52" s="196" t="str">
        <f t="shared" si="0"/>
        <v/>
      </c>
      <c r="G52" s="49" t="str">
        <f t="shared" si="3"/>
        <v/>
      </c>
      <c r="H52" s="135" t="b">
        <v>0</v>
      </c>
      <c r="I52" s="36"/>
      <c r="J52" s="36"/>
      <c r="K52" s="36"/>
      <c r="Q52"/>
      <c r="R52"/>
      <c r="S52" s="31"/>
    </row>
    <row r="53" spans="2:19" x14ac:dyDescent="0.25">
      <c r="B53" s="23"/>
      <c r="C53" s="40"/>
      <c r="D53" s="23"/>
      <c r="E53" s="234"/>
      <c r="F53" s="196" t="str">
        <f t="shared" si="0"/>
        <v/>
      </c>
      <c r="G53" s="49" t="str">
        <f t="shared" si="3"/>
        <v/>
      </c>
      <c r="H53" s="135" t="b">
        <v>0</v>
      </c>
      <c r="I53" s="36"/>
      <c r="J53" s="36"/>
      <c r="K53" s="36"/>
      <c r="Q53"/>
      <c r="R53"/>
      <c r="S53" s="31"/>
    </row>
    <row r="54" spans="2:19" x14ac:dyDescent="0.25">
      <c r="B54" s="23"/>
      <c r="C54" s="40"/>
      <c r="D54" s="23"/>
      <c r="E54" s="234"/>
      <c r="F54" s="196" t="str">
        <f t="shared" si="0"/>
        <v/>
      </c>
      <c r="G54" s="49" t="str">
        <f t="shared" si="3"/>
        <v/>
      </c>
      <c r="H54" s="135" t="b">
        <v>0</v>
      </c>
      <c r="I54" s="36"/>
      <c r="J54" s="36"/>
      <c r="K54" s="36"/>
      <c r="Q54"/>
      <c r="R54"/>
      <c r="S54" s="31"/>
    </row>
    <row r="55" spans="2:19" x14ac:dyDescent="0.25">
      <c r="B55" s="23"/>
      <c r="C55" s="40"/>
      <c r="D55" s="23"/>
      <c r="E55" s="234"/>
      <c r="F55" s="196" t="str">
        <f t="shared" si="0"/>
        <v/>
      </c>
      <c r="G55" s="49" t="str">
        <f t="shared" si="3"/>
        <v/>
      </c>
      <c r="H55" s="135" t="b">
        <v>0</v>
      </c>
      <c r="I55" s="36"/>
      <c r="J55" s="36"/>
      <c r="K55" s="36"/>
      <c r="Q55"/>
      <c r="R55"/>
      <c r="S55" s="31"/>
    </row>
    <row r="56" spans="2:19" x14ac:dyDescent="0.25">
      <c r="B56" s="23"/>
      <c r="C56" s="40"/>
      <c r="D56" s="23"/>
      <c r="E56" s="234"/>
      <c r="F56" s="196" t="str">
        <f t="shared" si="0"/>
        <v/>
      </c>
      <c r="G56" s="49" t="str">
        <f t="shared" si="3"/>
        <v/>
      </c>
      <c r="H56" s="135" t="b">
        <v>0</v>
      </c>
      <c r="I56" s="36"/>
      <c r="J56" s="36"/>
      <c r="K56" s="36"/>
      <c r="Q56"/>
      <c r="R56"/>
      <c r="S56" s="31"/>
    </row>
    <row r="57" spans="2:19" x14ac:dyDescent="0.25">
      <c r="B57" s="23"/>
      <c r="C57" s="40"/>
      <c r="D57" s="23"/>
      <c r="E57" s="234"/>
      <c r="F57" s="196" t="str">
        <f t="shared" si="0"/>
        <v/>
      </c>
      <c r="G57" s="49" t="str">
        <f t="shared" si="3"/>
        <v/>
      </c>
      <c r="H57" s="135" t="b">
        <v>0</v>
      </c>
      <c r="I57" s="36"/>
      <c r="J57" s="36"/>
      <c r="K57" s="36"/>
      <c r="Q57"/>
      <c r="R57"/>
      <c r="S57" s="31"/>
    </row>
    <row r="58" spans="2:19" x14ac:dyDescent="0.25">
      <c r="B58" s="23"/>
      <c r="C58" s="40"/>
      <c r="D58" s="23"/>
      <c r="E58" s="234"/>
      <c r="F58" s="196" t="str">
        <f t="shared" si="0"/>
        <v/>
      </c>
      <c r="G58" s="49" t="str">
        <f t="shared" si="3"/>
        <v/>
      </c>
      <c r="H58" s="135" t="b">
        <v>0</v>
      </c>
      <c r="I58" s="36"/>
      <c r="J58" s="36"/>
      <c r="K58" s="36"/>
      <c r="Q58"/>
      <c r="R58"/>
      <c r="S58" s="31"/>
    </row>
    <row r="59" spans="2:19" x14ac:dyDescent="0.25">
      <c r="B59" s="23"/>
      <c r="C59" s="40"/>
      <c r="D59" s="23"/>
      <c r="E59" s="234"/>
      <c r="F59" s="196" t="str">
        <f t="shared" si="0"/>
        <v/>
      </c>
      <c r="G59" s="49" t="str">
        <f t="shared" si="3"/>
        <v/>
      </c>
      <c r="H59" s="135" t="b">
        <v>0</v>
      </c>
      <c r="I59" s="36"/>
      <c r="J59" s="36"/>
      <c r="K59" s="36"/>
      <c r="Q59"/>
      <c r="R59"/>
      <c r="S59" s="31"/>
    </row>
    <row r="60" spans="2:19" x14ac:dyDescent="0.25">
      <c r="B60" s="23"/>
      <c r="C60" s="40"/>
      <c r="D60" s="23"/>
      <c r="E60" s="234"/>
      <c r="F60" s="196" t="str">
        <f t="shared" si="0"/>
        <v/>
      </c>
      <c r="G60" s="49" t="str">
        <f t="shared" si="3"/>
        <v/>
      </c>
      <c r="H60" s="135" t="b">
        <v>0</v>
      </c>
      <c r="I60" s="36"/>
      <c r="J60" s="36"/>
      <c r="K60" s="36"/>
      <c r="Q60"/>
      <c r="R60"/>
      <c r="S60" s="31"/>
    </row>
    <row r="61" spans="2:19" x14ac:dyDescent="0.25">
      <c r="B61" s="23"/>
      <c r="C61" s="40"/>
      <c r="D61" s="23"/>
      <c r="E61" s="234"/>
      <c r="F61" s="196" t="str">
        <f t="shared" si="0"/>
        <v/>
      </c>
      <c r="G61" s="49" t="str">
        <f t="shared" si="3"/>
        <v/>
      </c>
      <c r="H61" s="135" t="b">
        <v>0</v>
      </c>
      <c r="I61" s="36"/>
      <c r="J61" s="36"/>
      <c r="K61" s="36"/>
      <c r="Q61"/>
      <c r="R61"/>
      <c r="S61" s="31"/>
    </row>
    <row r="62" spans="2:19" x14ac:dyDescent="0.25">
      <c r="B62" s="23"/>
      <c r="C62" s="40"/>
      <c r="D62" s="23"/>
      <c r="E62" s="38"/>
      <c r="F62" s="196" t="str">
        <f t="shared" si="0"/>
        <v/>
      </c>
      <c r="G62" s="49" t="str">
        <f t="shared" si="3"/>
        <v/>
      </c>
      <c r="H62" s="135" t="b">
        <v>0</v>
      </c>
      <c r="I62" s="36"/>
      <c r="J62" s="36"/>
      <c r="K62" s="36"/>
      <c r="Q62"/>
      <c r="R62"/>
      <c r="S62" s="31"/>
    </row>
    <row r="63" spans="2:19" x14ac:dyDescent="0.25">
      <c r="B63" s="23"/>
      <c r="C63" s="40"/>
      <c r="D63" s="23"/>
      <c r="E63" s="38"/>
      <c r="F63" s="196" t="str">
        <f t="shared" si="0"/>
        <v/>
      </c>
      <c r="G63" s="49" t="str">
        <f t="shared" si="3"/>
        <v/>
      </c>
      <c r="H63" s="135" t="b">
        <v>0</v>
      </c>
      <c r="I63" s="36"/>
      <c r="J63" s="36"/>
      <c r="K63" s="36"/>
      <c r="Q63"/>
      <c r="R63"/>
      <c r="S63" s="31"/>
    </row>
    <row r="64" spans="2:19" x14ac:dyDescent="0.25">
      <c r="B64" s="23"/>
      <c r="C64" s="40"/>
      <c r="D64" s="23"/>
      <c r="E64" s="38"/>
      <c r="F64" s="196" t="str">
        <f t="shared" si="0"/>
        <v/>
      </c>
      <c r="G64" s="49" t="str">
        <f t="shared" si="3"/>
        <v/>
      </c>
      <c r="H64" s="135" t="b">
        <v>0</v>
      </c>
      <c r="I64" s="36"/>
      <c r="J64" s="36"/>
      <c r="K64" s="36"/>
      <c r="Q64" s="31"/>
      <c r="R64" s="31"/>
      <c r="S64" s="31"/>
    </row>
    <row r="65" spans="2:19" x14ac:dyDescent="0.25">
      <c r="B65" s="23"/>
      <c r="C65" s="40"/>
      <c r="D65" s="23"/>
      <c r="E65" s="38"/>
      <c r="F65" s="196" t="str">
        <f t="shared" si="0"/>
        <v/>
      </c>
      <c r="G65" s="49" t="str">
        <f t="shared" si="3"/>
        <v/>
      </c>
      <c r="H65" s="135" t="b">
        <v>0</v>
      </c>
      <c r="I65" s="36"/>
      <c r="J65" s="36"/>
      <c r="K65" s="36"/>
      <c r="Q65" s="31"/>
      <c r="R65" s="31"/>
      <c r="S65" s="31"/>
    </row>
    <row r="66" spans="2:19" x14ac:dyDescent="0.25">
      <c r="B66" s="23"/>
      <c r="C66" s="40"/>
      <c r="D66" s="23"/>
      <c r="E66" s="38"/>
      <c r="F66" s="196" t="str">
        <f t="shared" si="0"/>
        <v/>
      </c>
      <c r="G66" s="49" t="str">
        <f t="shared" si="3"/>
        <v/>
      </c>
      <c r="H66" s="135" t="b">
        <v>0</v>
      </c>
      <c r="I66" s="36"/>
      <c r="J66" s="36"/>
      <c r="K66" s="36"/>
      <c r="Q66" s="31"/>
      <c r="R66" s="31"/>
      <c r="S66" s="31"/>
    </row>
    <row r="67" spans="2:19" x14ac:dyDescent="0.25">
      <c r="B67" s="23"/>
      <c r="C67" s="40"/>
      <c r="D67" s="23"/>
      <c r="E67" s="38"/>
      <c r="F67" s="196" t="str">
        <f t="shared" si="0"/>
        <v/>
      </c>
      <c r="G67" s="49" t="str">
        <f t="shared" si="3"/>
        <v/>
      </c>
      <c r="H67" s="135" t="b">
        <v>0</v>
      </c>
      <c r="I67" s="36"/>
      <c r="J67" s="36"/>
      <c r="K67" s="36"/>
      <c r="Q67" s="31"/>
      <c r="R67" s="31"/>
      <c r="S67" s="31"/>
    </row>
    <row r="68" spans="2:19" x14ac:dyDescent="0.25">
      <c r="B68" s="23"/>
      <c r="C68" s="40"/>
      <c r="D68" s="23"/>
      <c r="E68" s="38"/>
      <c r="F68" s="196" t="str">
        <f t="shared" si="0"/>
        <v/>
      </c>
      <c r="G68" s="49" t="str">
        <f t="shared" si="3"/>
        <v/>
      </c>
      <c r="H68" s="135" t="b">
        <v>0</v>
      </c>
      <c r="I68" s="36"/>
      <c r="J68" s="36"/>
      <c r="K68" s="36"/>
      <c r="Q68" s="31"/>
      <c r="R68" s="31"/>
      <c r="S68" s="31"/>
    </row>
    <row r="69" spans="2:19" x14ac:dyDescent="0.25">
      <c r="B69" s="23"/>
      <c r="C69" s="40"/>
      <c r="D69" s="23"/>
      <c r="E69" s="38"/>
      <c r="F69" s="196" t="str">
        <f t="shared" ref="F69:F130" si="4">IF(E69="","",E69+0)</f>
        <v/>
      </c>
      <c r="G69" s="49" t="str">
        <f t="shared" si="3"/>
        <v/>
      </c>
      <c r="H69" s="135" t="b">
        <v>0</v>
      </c>
      <c r="I69" s="36"/>
      <c r="J69" s="36"/>
      <c r="K69" s="36"/>
      <c r="Q69" s="31"/>
      <c r="R69" s="31"/>
      <c r="S69" s="31"/>
    </row>
    <row r="70" spans="2:19" x14ac:dyDescent="0.25">
      <c r="B70" s="23"/>
      <c r="C70" s="40"/>
      <c r="D70" s="23"/>
      <c r="E70" s="38"/>
      <c r="F70" s="196" t="str">
        <f t="shared" si="4"/>
        <v/>
      </c>
      <c r="G70" s="49" t="str">
        <f t="shared" si="3"/>
        <v/>
      </c>
      <c r="H70" s="135" t="b">
        <v>0</v>
      </c>
      <c r="I70" s="36"/>
      <c r="J70" s="36"/>
      <c r="K70" s="36"/>
      <c r="Q70" s="31"/>
      <c r="R70" s="31"/>
      <c r="S70" s="31"/>
    </row>
    <row r="71" spans="2:19" x14ac:dyDescent="0.25">
      <c r="B71" s="23"/>
      <c r="C71" s="40"/>
      <c r="D71" s="23"/>
      <c r="E71" s="38"/>
      <c r="F71" s="196" t="str">
        <f t="shared" si="4"/>
        <v/>
      </c>
      <c r="G71" s="49" t="str">
        <f t="shared" si="3"/>
        <v/>
      </c>
      <c r="H71" s="135" t="b">
        <v>0</v>
      </c>
      <c r="I71" s="36"/>
      <c r="J71" s="36"/>
      <c r="K71" s="36"/>
      <c r="Q71" s="31"/>
      <c r="R71" s="31"/>
      <c r="S71" s="31"/>
    </row>
    <row r="72" spans="2:19" x14ac:dyDescent="0.25">
      <c r="B72" s="23"/>
      <c r="C72" s="40"/>
      <c r="D72" s="23"/>
      <c r="E72" s="38"/>
      <c r="F72" s="196" t="str">
        <f t="shared" si="4"/>
        <v/>
      </c>
      <c r="G72" s="49" t="str">
        <f t="shared" si="3"/>
        <v/>
      </c>
      <c r="H72" s="135" t="b">
        <v>0</v>
      </c>
      <c r="I72" s="36"/>
      <c r="J72" s="36"/>
      <c r="K72" s="36"/>
      <c r="Q72" s="31"/>
      <c r="R72" s="31"/>
      <c r="S72" s="31"/>
    </row>
    <row r="73" spans="2:19" x14ac:dyDescent="0.25">
      <c r="B73" s="23"/>
      <c r="C73" s="40"/>
      <c r="D73" s="23"/>
      <c r="E73" s="38"/>
      <c r="F73" s="196" t="str">
        <f t="shared" si="4"/>
        <v/>
      </c>
      <c r="G73" s="49" t="str">
        <f t="shared" si="3"/>
        <v/>
      </c>
      <c r="H73" s="135" t="b">
        <v>0</v>
      </c>
      <c r="I73" s="36"/>
      <c r="J73" s="36"/>
      <c r="K73" s="36"/>
      <c r="Q73" s="31"/>
      <c r="R73" s="31"/>
      <c r="S73" s="31"/>
    </row>
    <row r="74" spans="2:19" x14ac:dyDescent="0.25">
      <c r="B74" s="23"/>
      <c r="C74" s="40"/>
      <c r="D74" s="23"/>
      <c r="E74" s="38"/>
      <c r="F74" s="196" t="str">
        <f t="shared" si="4"/>
        <v/>
      </c>
      <c r="G74" s="49" t="str">
        <f t="shared" si="3"/>
        <v/>
      </c>
      <c r="H74" s="135" t="b">
        <v>0</v>
      </c>
      <c r="I74" s="36"/>
      <c r="J74" s="36"/>
      <c r="K74" s="36"/>
      <c r="Q74" s="31"/>
      <c r="R74" s="31"/>
      <c r="S74" s="31"/>
    </row>
    <row r="75" spans="2:19" x14ac:dyDescent="0.25">
      <c r="B75" s="23"/>
      <c r="C75" s="40"/>
      <c r="D75" s="23"/>
      <c r="E75" s="38"/>
      <c r="F75" s="196" t="str">
        <f t="shared" si="4"/>
        <v/>
      </c>
      <c r="G75" s="49" t="str">
        <f t="shared" si="3"/>
        <v/>
      </c>
      <c r="H75" s="135" t="b">
        <v>0</v>
      </c>
      <c r="I75" s="36"/>
      <c r="J75" s="36"/>
      <c r="K75" s="36"/>
      <c r="Q75" s="31"/>
      <c r="R75" s="31"/>
      <c r="S75" s="31"/>
    </row>
    <row r="76" spans="2:19" x14ac:dyDescent="0.25">
      <c r="B76" s="23"/>
      <c r="C76" s="40"/>
      <c r="D76" s="23"/>
      <c r="E76" s="38"/>
      <c r="F76" s="196" t="str">
        <f t="shared" si="4"/>
        <v/>
      </c>
      <c r="G76" s="49" t="str">
        <f t="shared" si="3"/>
        <v/>
      </c>
      <c r="H76" s="135" t="b">
        <v>0</v>
      </c>
      <c r="I76" s="36"/>
      <c r="J76" s="36"/>
      <c r="K76" s="36"/>
      <c r="Q76" s="31"/>
      <c r="R76" s="31"/>
      <c r="S76" s="31"/>
    </row>
    <row r="77" spans="2:19" x14ac:dyDescent="0.25">
      <c r="B77" s="23"/>
      <c r="C77" s="40"/>
      <c r="D77" s="23"/>
      <c r="E77" s="38"/>
      <c r="F77" s="196" t="str">
        <f t="shared" si="4"/>
        <v/>
      </c>
      <c r="G77" s="49" t="str">
        <f t="shared" si="3"/>
        <v/>
      </c>
      <c r="H77" s="135" t="b">
        <v>0</v>
      </c>
      <c r="I77" s="36"/>
      <c r="J77" s="36"/>
      <c r="K77" s="36"/>
      <c r="Q77" s="31"/>
      <c r="R77" s="31"/>
      <c r="S77" s="31"/>
    </row>
    <row r="78" spans="2:19" x14ac:dyDescent="0.25">
      <c r="B78" s="23"/>
      <c r="C78" s="40"/>
      <c r="D78" s="23"/>
      <c r="E78" s="38"/>
      <c r="F78" s="196" t="str">
        <f t="shared" si="4"/>
        <v/>
      </c>
      <c r="G78" s="49" t="str">
        <f t="shared" si="3"/>
        <v/>
      </c>
      <c r="H78" s="135" t="b">
        <v>0</v>
      </c>
      <c r="I78" s="36"/>
      <c r="J78" s="36"/>
      <c r="K78" s="36"/>
      <c r="Q78" s="31"/>
      <c r="R78" s="31"/>
      <c r="S78" s="31"/>
    </row>
    <row r="79" spans="2:19" x14ac:dyDescent="0.25">
      <c r="B79" s="23"/>
      <c r="C79" s="40"/>
      <c r="D79" s="23"/>
      <c r="E79" s="38"/>
      <c r="F79" s="196" t="str">
        <f t="shared" si="4"/>
        <v/>
      </c>
      <c r="G79" s="49" t="str">
        <f t="shared" si="3"/>
        <v/>
      </c>
      <c r="H79" s="135" t="b">
        <v>0</v>
      </c>
      <c r="I79" s="36"/>
      <c r="J79" s="36"/>
      <c r="K79" s="36"/>
      <c r="Q79" s="31"/>
      <c r="R79" s="31"/>
      <c r="S79" s="31"/>
    </row>
    <row r="80" spans="2:19" x14ac:dyDescent="0.25">
      <c r="B80" s="23"/>
      <c r="C80" s="40"/>
      <c r="D80" s="23"/>
      <c r="E80" s="38"/>
      <c r="F80" s="196" t="str">
        <f t="shared" si="4"/>
        <v/>
      </c>
      <c r="G80" s="49" t="str">
        <f t="shared" si="3"/>
        <v/>
      </c>
      <c r="H80" s="135" t="b">
        <v>0</v>
      </c>
      <c r="I80" s="36"/>
      <c r="J80" s="36"/>
      <c r="K80" s="36"/>
      <c r="Q80" s="31"/>
      <c r="R80" s="31"/>
      <c r="S80" s="31"/>
    </row>
    <row r="81" spans="2:19" x14ac:dyDescent="0.25">
      <c r="B81" s="23"/>
      <c r="C81" s="40"/>
      <c r="D81" s="23"/>
      <c r="E81" s="38"/>
      <c r="F81" s="196" t="str">
        <f t="shared" si="4"/>
        <v/>
      </c>
      <c r="G81" s="49" t="str">
        <f t="shared" si="3"/>
        <v/>
      </c>
      <c r="H81" s="135" t="b">
        <v>0</v>
      </c>
      <c r="I81" s="36"/>
      <c r="J81" s="36"/>
      <c r="K81" s="36"/>
      <c r="Q81" s="31"/>
      <c r="R81" s="31"/>
      <c r="S81" s="31"/>
    </row>
    <row r="82" spans="2:19" x14ac:dyDescent="0.25">
      <c r="B82" s="23"/>
      <c r="C82" s="40"/>
      <c r="D82" s="23"/>
      <c r="E82" s="38"/>
      <c r="F82" s="196" t="str">
        <f t="shared" si="4"/>
        <v/>
      </c>
      <c r="G82" s="49" t="str">
        <f t="shared" ref="G82:G130" si="5">IF(E82="","",G81+E82)</f>
        <v/>
      </c>
      <c r="H82" s="135" t="b">
        <v>0</v>
      </c>
      <c r="I82" s="36"/>
      <c r="J82" s="36"/>
      <c r="K82" s="36"/>
      <c r="Q82" s="31"/>
      <c r="R82" s="31"/>
      <c r="S82" s="31"/>
    </row>
    <row r="83" spans="2:19" ht="15" customHeight="1" x14ac:dyDescent="0.25">
      <c r="B83" s="23"/>
      <c r="C83" s="40"/>
      <c r="D83" s="23"/>
      <c r="E83" s="38"/>
      <c r="F83" s="196" t="str">
        <f t="shared" si="4"/>
        <v/>
      </c>
      <c r="G83" s="49" t="str">
        <f t="shared" si="5"/>
        <v/>
      </c>
      <c r="H83" s="135" t="b">
        <v>0</v>
      </c>
      <c r="I83" s="36"/>
      <c r="J83" s="36"/>
      <c r="K83" s="36"/>
      <c r="Q83" s="31"/>
      <c r="R83" s="31"/>
      <c r="S83" s="31"/>
    </row>
    <row r="84" spans="2:19" ht="15" customHeight="1" x14ac:dyDescent="0.25">
      <c r="B84" s="23"/>
      <c r="C84" s="40"/>
      <c r="D84" s="23"/>
      <c r="E84" s="38"/>
      <c r="F84" s="196" t="str">
        <f t="shared" si="4"/>
        <v/>
      </c>
      <c r="G84" s="49" t="str">
        <f t="shared" si="5"/>
        <v/>
      </c>
      <c r="H84" s="135" t="b">
        <v>0</v>
      </c>
      <c r="I84" s="36"/>
      <c r="J84" s="36"/>
      <c r="K84" s="36"/>
      <c r="Q84" s="31"/>
      <c r="R84" s="31"/>
      <c r="S84" s="31"/>
    </row>
    <row r="85" spans="2:19" ht="15" customHeight="1" x14ac:dyDescent="0.25">
      <c r="B85" s="23"/>
      <c r="C85" s="40"/>
      <c r="D85" s="23"/>
      <c r="E85" s="38"/>
      <c r="F85" s="196" t="str">
        <f t="shared" si="4"/>
        <v/>
      </c>
      <c r="G85" s="49" t="str">
        <f t="shared" si="5"/>
        <v/>
      </c>
      <c r="H85" s="135" t="b">
        <v>0</v>
      </c>
      <c r="I85" s="36"/>
      <c r="J85" s="36"/>
      <c r="K85" s="36"/>
      <c r="Q85" s="31"/>
      <c r="R85" s="31"/>
      <c r="S85" s="31"/>
    </row>
    <row r="86" spans="2:19" ht="15" customHeight="1" x14ac:dyDescent="0.25">
      <c r="B86" s="23"/>
      <c r="C86" s="40"/>
      <c r="D86" s="23"/>
      <c r="E86" s="38"/>
      <c r="F86" s="196" t="str">
        <f t="shared" si="4"/>
        <v/>
      </c>
      <c r="G86" s="49" t="str">
        <f t="shared" si="5"/>
        <v/>
      </c>
      <c r="H86" s="135" t="b">
        <v>0</v>
      </c>
      <c r="I86" s="36"/>
      <c r="J86" s="36"/>
      <c r="K86" s="36"/>
      <c r="Q86" s="31"/>
      <c r="R86" s="31"/>
      <c r="S86" s="31"/>
    </row>
    <row r="87" spans="2:19" ht="15" customHeight="1" x14ac:dyDescent="0.25">
      <c r="B87" s="23"/>
      <c r="C87" s="40"/>
      <c r="D87" s="23"/>
      <c r="E87" s="38"/>
      <c r="F87" s="196" t="str">
        <f t="shared" si="4"/>
        <v/>
      </c>
      <c r="G87" s="49" t="str">
        <f t="shared" si="5"/>
        <v/>
      </c>
      <c r="H87" s="135" t="b">
        <v>0</v>
      </c>
      <c r="I87" s="36"/>
      <c r="J87" s="36"/>
      <c r="K87" s="36"/>
      <c r="Q87" s="31"/>
      <c r="R87" s="31"/>
      <c r="S87" s="31"/>
    </row>
    <row r="88" spans="2:19" ht="15" customHeight="1" x14ac:dyDescent="0.25">
      <c r="B88" s="23"/>
      <c r="C88" s="40"/>
      <c r="D88" s="23"/>
      <c r="E88" s="38"/>
      <c r="F88" s="196" t="str">
        <f t="shared" si="4"/>
        <v/>
      </c>
      <c r="G88" s="49" t="str">
        <f t="shared" si="5"/>
        <v/>
      </c>
      <c r="H88" s="135" t="b">
        <v>0</v>
      </c>
      <c r="I88" s="36"/>
      <c r="J88" s="36"/>
      <c r="K88" s="36"/>
      <c r="Q88" s="31"/>
      <c r="R88" s="31"/>
      <c r="S88" s="31"/>
    </row>
    <row r="89" spans="2:19" ht="15" customHeight="1" x14ac:dyDescent="0.25">
      <c r="B89" s="23"/>
      <c r="C89" s="40"/>
      <c r="D89" s="23"/>
      <c r="E89" s="38"/>
      <c r="F89" s="196" t="str">
        <f t="shared" si="4"/>
        <v/>
      </c>
      <c r="G89" s="49" t="str">
        <f t="shared" si="5"/>
        <v/>
      </c>
      <c r="H89" s="135" t="b">
        <v>0</v>
      </c>
      <c r="I89" s="36"/>
      <c r="J89" s="36"/>
      <c r="K89" s="36"/>
      <c r="Q89" s="31"/>
      <c r="R89" s="31"/>
      <c r="S89" s="31"/>
    </row>
    <row r="90" spans="2:19" ht="15" customHeight="1" x14ac:dyDescent="0.25">
      <c r="B90" s="23"/>
      <c r="C90" s="40"/>
      <c r="D90" s="23"/>
      <c r="E90" s="38"/>
      <c r="F90" s="196" t="str">
        <f t="shared" si="4"/>
        <v/>
      </c>
      <c r="G90" s="49" t="str">
        <f t="shared" si="5"/>
        <v/>
      </c>
      <c r="H90" s="135" t="b">
        <v>0</v>
      </c>
      <c r="I90" s="36"/>
      <c r="J90" s="36"/>
      <c r="K90" s="36"/>
      <c r="Q90" s="31"/>
      <c r="R90" s="31"/>
      <c r="S90" s="31"/>
    </row>
    <row r="91" spans="2:19" ht="15" customHeight="1" x14ac:dyDescent="0.25">
      <c r="B91" s="23"/>
      <c r="C91" s="40"/>
      <c r="D91" s="23"/>
      <c r="E91" s="38"/>
      <c r="F91" s="196" t="str">
        <f t="shared" si="4"/>
        <v/>
      </c>
      <c r="G91" s="49" t="str">
        <f t="shared" si="5"/>
        <v/>
      </c>
      <c r="H91" s="135" t="b">
        <v>0</v>
      </c>
      <c r="I91" s="36"/>
      <c r="J91" s="36"/>
      <c r="K91" s="36"/>
      <c r="Q91" s="31"/>
      <c r="R91" s="31"/>
      <c r="S91" s="31"/>
    </row>
    <row r="92" spans="2:19" ht="15" customHeight="1" x14ac:dyDescent="0.25">
      <c r="B92" s="23"/>
      <c r="C92" s="40"/>
      <c r="D92" s="23"/>
      <c r="E92" s="38"/>
      <c r="F92" s="196" t="str">
        <f t="shared" si="4"/>
        <v/>
      </c>
      <c r="G92" s="49" t="str">
        <f t="shared" si="5"/>
        <v/>
      </c>
      <c r="H92" s="135" t="b">
        <v>0</v>
      </c>
      <c r="I92" s="36"/>
      <c r="J92" s="36"/>
      <c r="K92" s="36"/>
      <c r="Q92" s="31"/>
      <c r="R92" s="31"/>
      <c r="S92" s="31"/>
    </row>
    <row r="93" spans="2:19" ht="15" customHeight="1" x14ac:dyDescent="0.25">
      <c r="B93" s="23"/>
      <c r="C93" s="40"/>
      <c r="D93" s="23"/>
      <c r="E93" s="38"/>
      <c r="F93" s="196" t="str">
        <f t="shared" si="4"/>
        <v/>
      </c>
      <c r="G93" s="49" t="str">
        <f t="shared" si="5"/>
        <v/>
      </c>
      <c r="H93" s="135" t="b">
        <v>0</v>
      </c>
      <c r="I93" s="36"/>
      <c r="J93" s="36"/>
      <c r="K93" s="36"/>
      <c r="Q93" s="31"/>
      <c r="R93" s="31"/>
      <c r="S93" s="31"/>
    </row>
    <row r="94" spans="2:19" ht="15" customHeight="1" x14ac:dyDescent="0.25">
      <c r="B94" s="23"/>
      <c r="C94" s="40"/>
      <c r="D94" s="23"/>
      <c r="E94" s="38"/>
      <c r="F94" s="196" t="str">
        <f t="shared" si="4"/>
        <v/>
      </c>
      <c r="G94" s="49" t="str">
        <f t="shared" si="5"/>
        <v/>
      </c>
      <c r="H94" s="135" t="b">
        <v>0</v>
      </c>
      <c r="I94" s="36"/>
      <c r="J94" s="36"/>
      <c r="K94" s="36"/>
      <c r="Q94" s="31"/>
      <c r="R94" s="31"/>
      <c r="S94" s="31"/>
    </row>
    <row r="95" spans="2:19" ht="15" customHeight="1" x14ac:dyDescent="0.25">
      <c r="B95" s="23"/>
      <c r="C95" s="40"/>
      <c r="D95" s="23"/>
      <c r="E95" s="38"/>
      <c r="F95" s="196" t="str">
        <f t="shared" si="4"/>
        <v/>
      </c>
      <c r="G95" s="49" t="str">
        <f t="shared" si="5"/>
        <v/>
      </c>
      <c r="H95" s="135" t="b">
        <v>0</v>
      </c>
      <c r="I95" s="36"/>
      <c r="J95" s="36"/>
      <c r="K95" s="36"/>
      <c r="Q95" s="31"/>
      <c r="R95" s="31"/>
      <c r="S95" s="31"/>
    </row>
    <row r="96" spans="2:19" ht="15" customHeight="1" x14ac:dyDescent="0.25">
      <c r="B96" s="23"/>
      <c r="C96" s="40"/>
      <c r="D96" s="23"/>
      <c r="E96" s="38"/>
      <c r="F96" s="196" t="str">
        <f t="shared" si="4"/>
        <v/>
      </c>
      <c r="G96" s="49" t="str">
        <f t="shared" si="5"/>
        <v/>
      </c>
      <c r="H96" s="135" t="b">
        <v>0</v>
      </c>
      <c r="I96" s="36"/>
      <c r="J96" s="36"/>
      <c r="K96" s="36"/>
      <c r="Q96" s="31"/>
      <c r="R96" s="31"/>
      <c r="S96" s="31"/>
    </row>
    <row r="97" spans="2:19" ht="15" customHeight="1" x14ac:dyDescent="0.25">
      <c r="B97" s="23"/>
      <c r="C97" s="40"/>
      <c r="D97" s="23"/>
      <c r="E97" s="38"/>
      <c r="F97" s="196" t="str">
        <f t="shared" si="4"/>
        <v/>
      </c>
      <c r="G97" s="49" t="str">
        <f t="shared" si="5"/>
        <v/>
      </c>
      <c r="H97" s="135" t="b">
        <v>0</v>
      </c>
      <c r="I97" s="36"/>
      <c r="J97" s="36"/>
      <c r="K97" s="36"/>
      <c r="Q97" s="31"/>
      <c r="R97" s="31"/>
      <c r="S97" s="31"/>
    </row>
    <row r="98" spans="2:19" ht="15" customHeight="1" x14ac:dyDescent="0.25">
      <c r="B98" s="23"/>
      <c r="C98" s="40"/>
      <c r="D98" s="23"/>
      <c r="E98" s="38"/>
      <c r="F98" s="196" t="str">
        <f t="shared" si="4"/>
        <v/>
      </c>
      <c r="G98" s="49" t="str">
        <f t="shared" si="5"/>
        <v/>
      </c>
      <c r="H98" s="135" t="b">
        <v>0</v>
      </c>
      <c r="I98" s="36"/>
      <c r="J98" s="36"/>
      <c r="K98" s="36"/>
      <c r="Q98" s="31"/>
      <c r="R98" s="31"/>
      <c r="S98" s="31"/>
    </row>
    <row r="99" spans="2:19" ht="15" customHeight="1" x14ac:dyDescent="0.25">
      <c r="B99" s="23"/>
      <c r="C99" s="40"/>
      <c r="D99" s="23"/>
      <c r="E99" s="38"/>
      <c r="F99" s="196" t="str">
        <f t="shared" si="4"/>
        <v/>
      </c>
      <c r="G99" s="49" t="str">
        <f t="shared" si="5"/>
        <v/>
      </c>
      <c r="H99" s="135" t="b">
        <v>0</v>
      </c>
      <c r="I99" s="36"/>
      <c r="J99" s="36"/>
      <c r="K99" s="36"/>
      <c r="Q99" s="31"/>
      <c r="R99" s="31"/>
      <c r="S99" s="31"/>
    </row>
    <row r="100" spans="2:19" ht="15" customHeight="1" x14ac:dyDescent="0.25">
      <c r="B100" s="23"/>
      <c r="C100" s="40"/>
      <c r="D100" s="23"/>
      <c r="E100" s="38"/>
      <c r="F100" s="196" t="str">
        <f t="shared" si="4"/>
        <v/>
      </c>
      <c r="G100" s="49" t="str">
        <f t="shared" si="5"/>
        <v/>
      </c>
      <c r="H100" s="135" t="b">
        <v>0</v>
      </c>
      <c r="I100" s="36"/>
      <c r="J100" s="36"/>
      <c r="K100" s="36"/>
      <c r="Q100" s="31"/>
      <c r="R100" s="31"/>
      <c r="S100" s="31"/>
    </row>
    <row r="101" spans="2:19" ht="15" customHeight="1" x14ac:dyDescent="0.25">
      <c r="B101" s="23"/>
      <c r="C101" s="40"/>
      <c r="D101" s="23"/>
      <c r="E101" s="38"/>
      <c r="F101" s="196" t="str">
        <f t="shared" si="4"/>
        <v/>
      </c>
      <c r="G101" s="49" t="str">
        <f t="shared" si="5"/>
        <v/>
      </c>
      <c r="H101" s="135" t="b">
        <v>0</v>
      </c>
      <c r="I101" s="36"/>
      <c r="J101" s="36"/>
      <c r="K101" s="36"/>
      <c r="Q101" s="31"/>
      <c r="R101" s="31"/>
      <c r="S101" s="31"/>
    </row>
    <row r="102" spans="2:19" ht="15" customHeight="1" x14ac:dyDescent="0.25">
      <c r="B102" s="23"/>
      <c r="C102" s="40"/>
      <c r="D102" s="23"/>
      <c r="E102" s="38"/>
      <c r="F102" s="196" t="str">
        <f t="shared" si="4"/>
        <v/>
      </c>
      <c r="G102" s="49" t="str">
        <f t="shared" si="5"/>
        <v/>
      </c>
      <c r="H102" s="135" t="b">
        <v>0</v>
      </c>
      <c r="I102" s="36"/>
      <c r="J102" s="36"/>
      <c r="K102" s="36"/>
      <c r="Q102" s="31"/>
      <c r="R102" s="31"/>
      <c r="S102" s="31"/>
    </row>
    <row r="103" spans="2:19" ht="15" customHeight="1" x14ac:dyDescent="0.25">
      <c r="B103" s="23"/>
      <c r="C103" s="40"/>
      <c r="D103" s="23"/>
      <c r="E103" s="38"/>
      <c r="F103" s="196" t="str">
        <f t="shared" si="4"/>
        <v/>
      </c>
      <c r="G103" s="49" t="str">
        <f t="shared" si="5"/>
        <v/>
      </c>
      <c r="H103" s="135" t="b">
        <v>0</v>
      </c>
      <c r="I103" s="36"/>
      <c r="J103" s="36"/>
      <c r="K103" s="36"/>
      <c r="Q103" s="31"/>
      <c r="R103" s="31"/>
      <c r="S103" s="31"/>
    </row>
    <row r="104" spans="2:19" ht="15" customHeight="1" x14ac:dyDescent="0.25">
      <c r="B104" s="23"/>
      <c r="C104" s="40"/>
      <c r="D104" s="23"/>
      <c r="E104" s="38"/>
      <c r="F104" s="196" t="str">
        <f t="shared" si="4"/>
        <v/>
      </c>
      <c r="G104" s="49" t="str">
        <f t="shared" si="5"/>
        <v/>
      </c>
      <c r="H104" s="135" t="b">
        <v>0</v>
      </c>
      <c r="I104" s="36"/>
      <c r="J104" s="36"/>
      <c r="K104" s="36"/>
      <c r="Q104" s="31"/>
      <c r="R104" s="31"/>
      <c r="S104" s="31"/>
    </row>
    <row r="105" spans="2:19" ht="15" customHeight="1" x14ac:dyDescent="0.25">
      <c r="B105" s="23"/>
      <c r="C105" s="40"/>
      <c r="D105" s="23"/>
      <c r="E105" s="38"/>
      <c r="F105" s="196" t="str">
        <f t="shared" si="4"/>
        <v/>
      </c>
      <c r="G105" s="49" t="str">
        <f t="shared" si="5"/>
        <v/>
      </c>
      <c r="H105" s="135" t="b">
        <v>0</v>
      </c>
      <c r="I105" s="36"/>
      <c r="J105" s="36"/>
      <c r="K105" s="36"/>
      <c r="Q105" s="31"/>
      <c r="R105" s="31"/>
      <c r="S105" s="31"/>
    </row>
    <row r="106" spans="2:19" ht="15" customHeight="1" x14ac:dyDescent="0.25">
      <c r="B106" s="23"/>
      <c r="C106" s="40"/>
      <c r="D106" s="23"/>
      <c r="E106" s="38"/>
      <c r="F106" s="196" t="str">
        <f t="shared" si="4"/>
        <v/>
      </c>
      <c r="G106" s="49" t="str">
        <f t="shared" si="5"/>
        <v/>
      </c>
      <c r="H106" s="135" t="b">
        <v>0</v>
      </c>
      <c r="I106" s="36"/>
      <c r="J106" s="36"/>
      <c r="K106" s="36"/>
      <c r="Q106" s="31"/>
      <c r="R106" s="31"/>
      <c r="S106" s="31"/>
    </row>
    <row r="107" spans="2:19" ht="15" customHeight="1" x14ac:dyDescent="0.25">
      <c r="B107" s="23"/>
      <c r="C107" s="40"/>
      <c r="D107" s="23"/>
      <c r="E107" s="38"/>
      <c r="F107" s="196" t="str">
        <f t="shared" si="4"/>
        <v/>
      </c>
      <c r="G107" s="49" t="str">
        <f t="shared" si="5"/>
        <v/>
      </c>
      <c r="H107" s="135" t="b">
        <v>0</v>
      </c>
      <c r="I107" s="36"/>
      <c r="J107" s="36"/>
      <c r="K107" s="36"/>
      <c r="Q107" s="31"/>
      <c r="R107" s="31"/>
      <c r="S107" s="31"/>
    </row>
    <row r="108" spans="2:19" ht="15" customHeight="1" x14ac:dyDescent="0.25">
      <c r="B108" s="23"/>
      <c r="C108" s="40"/>
      <c r="D108" s="23"/>
      <c r="E108" s="38"/>
      <c r="F108" s="196" t="str">
        <f t="shared" si="4"/>
        <v/>
      </c>
      <c r="G108" s="49" t="str">
        <f t="shared" si="5"/>
        <v/>
      </c>
      <c r="H108" s="135" t="b">
        <v>0</v>
      </c>
      <c r="I108" s="36"/>
      <c r="J108" s="36"/>
      <c r="K108" s="36"/>
      <c r="Q108" s="31"/>
      <c r="R108" s="31"/>
      <c r="S108" s="31"/>
    </row>
    <row r="109" spans="2:19" ht="15" customHeight="1" x14ac:dyDescent="0.25">
      <c r="B109" s="23"/>
      <c r="C109" s="40"/>
      <c r="D109" s="23"/>
      <c r="E109" s="38"/>
      <c r="F109" s="196" t="str">
        <f t="shared" si="4"/>
        <v/>
      </c>
      <c r="G109" s="49" t="str">
        <f t="shared" si="5"/>
        <v/>
      </c>
      <c r="H109" s="135" t="b">
        <v>0</v>
      </c>
      <c r="I109" s="36"/>
      <c r="J109" s="36"/>
      <c r="K109" s="36"/>
      <c r="Q109" s="31"/>
      <c r="R109" s="31"/>
      <c r="S109" s="31"/>
    </row>
    <row r="110" spans="2:19" ht="15" customHeight="1" x14ac:dyDescent="0.25">
      <c r="B110" s="23"/>
      <c r="C110" s="40"/>
      <c r="D110" s="23"/>
      <c r="E110" s="38"/>
      <c r="F110" s="196" t="str">
        <f t="shared" si="4"/>
        <v/>
      </c>
      <c r="G110" s="49" t="str">
        <f t="shared" si="5"/>
        <v/>
      </c>
      <c r="H110" s="135" t="b">
        <v>0</v>
      </c>
      <c r="I110" s="36"/>
      <c r="J110" s="36"/>
      <c r="K110" s="36"/>
      <c r="Q110" s="31"/>
      <c r="R110" s="31"/>
      <c r="S110" s="31"/>
    </row>
    <row r="111" spans="2:19" ht="15" customHeight="1" x14ac:dyDescent="0.25">
      <c r="B111" s="23"/>
      <c r="C111" s="40"/>
      <c r="D111" s="23"/>
      <c r="E111" s="38"/>
      <c r="F111" s="196" t="str">
        <f t="shared" si="4"/>
        <v/>
      </c>
      <c r="G111" s="49" t="str">
        <f t="shared" si="5"/>
        <v/>
      </c>
      <c r="H111" s="135" t="b">
        <v>0</v>
      </c>
      <c r="I111" s="36"/>
      <c r="J111" s="36"/>
      <c r="K111" s="36"/>
      <c r="Q111" s="31"/>
      <c r="R111" s="31"/>
      <c r="S111" s="31"/>
    </row>
    <row r="112" spans="2:19" ht="15" customHeight="1" x14ac:dyDescent="0.25">
      <c r="B112" s="23"/>
      <c r="C112" s="40"/>
      <c r="D112" s="23"/>
      <c r="E112" s="38"/>
      <c r="F112" s="196" t="str">
        <f t="shared" si="4"/>
        <v/>
      </c>
      <c r="G112" s="49" t="str">
        <f t="shared" si="5"/>
        <v/>
      </c>
      <c r="H112" s="135" t="b">
        <v>0</v>
      </c>
      <c r="I112" s="36"/>
      <c r="J112" s="36"/>
      <c r="K112" s="36"/>
      <c r="Q112" s="31"/>
      <c r="R112" s="31"/>
      <c r="S112" s="31"/>
    </row>
    <row r="113" spans="2:19" ht="15" customHeight="1" x14ac:dyDescent="0.25">
      <c r="B113" s="23"/>
      <c r="C113" s="40"/>
      <c r="D113" s="23"/>
      <c r="E113" s="38"/>
      <c r="F113" s="196" t="str">
        <f t="shared" si="4"/>
        <v/>
      </c>
      <c r="G113" s="49" t="str">
        <f t="shared" si="5"/>
        <v/>
      </c>
      <c r="H113" s="135" t="b">
        <v>0</v>
      </c>
      <c r="I113" s="36"/>
      <c r="J113" s="36"/>
      <c r="K113" s="36"/>
      <c r="Q113" s="31"/>
      <c r="R113" s="31"/>
      <c r="S113" s="31"/>
    </row>
    <row r="114" spans="2:19" ht="15" customHeight="1" x14ac:dyDescent="0.25">
      <c r="B114" s="23"/>
      <c r="C114" s="40"/>
      <c r="D114" s="23"/>
      <c r="E114" s="38"/>
      <c r="F114" s="196" t="str">
        <f t="shared" si="4"/>
        <v/>
      </c>
      <c r="G114" s="49" t="str">
        <f t="shared" si="5"/>
        <v/>
      </c>
      <c r="H114" s="135" t="b">
        <v>0</v>
      </c>
      <c r="I114" s="36"/>
      <c r="J114" s="36"/>
      <c r="K114" s="36"/>
      <c r="Q114" s="31"/>
      <c r="R114" s="31"/>
      <c r="S114" s="31"/>
    </row>
    <row r="115" spans="2:19" ht="15" customHeight="1" x14ac:dyDescent="0.25">
      <c r="B115" s="23"/>
      <c r="C115" s="40"/>
      <c r="D115" s="23"/>
      <c r="E115" s="38"/>
      <c r="F115" s="196" t="str">
        <f t="shared" si="4"/>
        <v/>
      </c>
      <c r="G115" s="49" t="str">
        <f t="shared" si="5"/>
        <v/>
      </c>
      <c r="H115" s="135" t="b">
        <v>0</v>
      </c>
      <c r="I115" s="36"/>
      <c r="J115" s="36"/>
      <c r="K115" s="36"/>
      <c r="Q115" s="31"/>
      <c r="R115" s="31"/>
      <c r="S115" s="31"/>
    </row>
    <row r="116" spans="2:19" ht="15" customHeight="1" x14ac:dyDescent="0.25">
      <c r="B116" s="23"/>
      <c r="C116" s="40"/>
      <c r="D116" s="23"/>
      <c r="E116" s="38"/>
      <c r="F116" s="196" t="str">
        <f t="shared" si="4"/>
        <v/>
      </c>
      <c r="G116" s="49" t="str">
        <f t="shared" si="5"/>
        <v/>
      </c>
      <c r="H116" s="135" t="b">
        <v>0</v>
      </c>
      <c r="I116" s="36"/>
      <c r="J116" s="36"/>
      <c r="K116" s="36"/>
      <c r="Q116" s="31"/>
      <c r="R116" s="31"/>
      <c r="S116" s="31"/>
    </row>
    <row r="117" spans="2:19" ht="15" customHeight="1" x14ac:dyDescent="0.25">
      <c r="B117" s="23"/>
      <c r="C117" s="40"/>
      <c r="D117" s="23"/>
      <c r="E117" s="38"/>
      <c r="F117" s="196" t="str">
        <f t="shared" si="4"/>
        <v/>
      </c>
      <c r="G117" s="49" t="str">
        <f t="shared" si="5"/>
        <v/>
      </c>
      <c r="H117" s="135" t="b">
        <v>0</v>
      </c>
      <c r="I117" s="36"/>
      <c r="J117" s="36"/>
      <c r="K117" s="36"/>
      <c r="Q117" s="31"/>
      <c r="R117" s="31"/>
      <c r="S117" s="31"/>
    </row>
    <row r="118" spans="2:19" ht="15" customHeight="1" x14ac:dyDescent="0.25">
      <c r="B118" s="23"/>
      <c r="C118" s="40"/>
      <c r="D118" s="23"/>
      <c r="E118" s="38"/>
      <c r="F118" s="196" t="str">
        <f t="shared" si="4"/>
        <v/>
      </c>
      <c r="G118" s="49" t="str">
        <f t="shared" si="5"/>
        <v/>
      </c>
      <c r="H118" s="135" t="b">
        <v>0</v>
      </c>
      <c r="I118" s="36"/>
      <c r="J118" s="36"/>
      <c r="K118" s="36"/>
      <c r="Q118" s="31"/>
      <c r="R118" s="31"/>
      <c r="S118" s="31"/>
    </row>
    <row r="119" spans="2:19" ht="15" customHeight="1" x14ac:dyDescent="0.25">
      <c r="B119" s="23"/>
      <c r="C119" s="40"/>
      <c r="D119" s="23"/>
      <c r="E119" s="38"/>
      <c r="F119" s="196" t="str">
        <f t="shared" si="4"/>
        <v/>
      </c>
      <c r="G119" s="49" t="str">
        <f t="shared" si="5"/>
        <v/>
      </c>
      <c r="H119" s="135" t="b">
        <v>0</v>
      </c>
      <c r="I119" s="36"/>
      <c r="J119" s="36"/>
      <c r="K119" s="36"/>
      <c r="Q119" s="31"/>
      <c r="R119" s="31"/>
      <c r="S119" s="31"/>
    </row>
    <row r="120" spans="2:19" ht="15" customHeight="1" x14ac:dyDescent="0.25">
      <c r="B120" s="23"/>
      <c r="C120" s="40"/>
      <c r="D120" s="23"/>
      <c r="E120" s="38"/>
      <c r="F120" s="196" t="str">
        <f t="shared" si="4"/>
        <v/>
      </c>
      <c r="G120" s="49" t="str">
        <f t="shared" si="5"/>
        <v/>
      </c>
      <c r="H120" s="135" t="b">
        <v>0</v>
      </c>
      <c r="I120" s="36"/>
      <c r="J120" s="36"/>
      <c r="K120" s="36"/>
      <c r="Q120" s="31"/>
      <c r="R120" s="31"/>
      <c r="S120" s="31"/>
    </row>
    <row r="121" spans="2:19" ht="15" customHeight="1" x14ac:dyDescent="0.25">
      <c r="B121" s="23"/>
      <c r="C121" s="40"/>
      <c r="D121" s="23"/>
      <c r="E121" s="38"/>
      <c r="F121" s="196" t="str">
        <f t="shared" si="4"/>
        <v/>
      </c>
      <c r="G121" s="49" t="str">
        <f t="shared" si="5"/>
        <v/>
      </c>
      <c r="H121" s="135" t="b">
        <v>0</v>
      </c>
      <c r="I121" s="36"/>
      <c r="J121" s="36"/>
      <c r="K121" s="36"/>
      <c r="Q121" s="31"/>
      <c r="R121" s="31"/>
      <c r="S121" s="31"/>
    </row>
    <row r="122" spans="2:19" ht="15" customHeight="1" x14ac:dyDescent="0.25">
      <c r="B122" s="23"/>
      <c r="C122" s="40"/>
      <c r="D122" s="23"/>
      <c r="E122" s="38"/>
      <c r="F122" s="196" t="str">
        <f t="shared" si="4"/>
        <v/>
      </c>
      <c r="G122" s="49" t="str">
        <f t="shared" si="5"/>
        <v/>
      </c>
      <c r="H122" s="135" t="b">
        <v>0</v>
      </c>
      <c r="I122" s="36"/>
      <c r="J122" s="36"/>
      <c r="K122" s="36"/>
      <c r="Q122" s="31"/>
      <c r="R122" s="31"/>
      <c r="S122" s="31"/>
    </row>
    <row r="123" spans="2:19" ht="15" customHeight="1" x14ac:dyDescent="0.25">
      <c r="B123" s="23"/>
      <c r="C123" s="40"/>
      <c r="D123" s="23"/>
      <c r="E123" s="38"/>
      <c r="F123" s="196" t="str">
        <f t="shared" si="4"/>
        <v/>
      </c>
      <c r="G123" s="49" t="str">
        <f t="shared" si="5"/>
        <v/>
      </c>
      <c r="H123" s="135" t="b">
        <v>0</v>
      </c>
      <c r="I123" s="36"/>
      <c r="J123" s="36"/>
      <c r="K123" s="36"/>
      <c r="Q123" s="31"/>
      <c r="R123" s="31"/>
      <c r="S123" s="31"/>
    </row>
    <row r="124" spans="2:19" ht="15" customHeight="1" x14ac:dyDescent="0.25">
      <c r="B124" s="23"/>
      <c r="C124" s="40"/>
      <c r="D124" s="23"/>
      <c r="E124" s="38"/>
      <c r="F124" s="196" t="str">
        <f t="shared" si="4"/>
        <v/>
      </c>
      <c r="G124" s="49" t="str">
        <f t="shared" si="5"/>
        <v/>
      </c>
      <c r="H124" s="135" t="b">
        <v>0</v>
      </c>
      <c r="I124" s="36"/>
      <c r="J124" s="36"/>
      <c r="K124" s="36"/>
      <c r="Q124" s="31"/>
      <c r="R124" s="31"/>
      <c r="S124" s="31"/>
    </row>
    <row r="125" spans="2:19" ht="15" customHeight="1" x14ac:dyDescent="0.25">
      <c r="B125" s="23"/>
      <c r="C125" s="40"/>
      <c r="D125" s="23"/>
      <c r="E125" s="38"/>
      <c r="F125" s="196" t="str">
        <f t="shared" si="4"/>
        <v/>
      </c>
      <c r="G125" s="49" t="str">
        <f t="shared" si="5"/>
        <v/>
      </c>
      <c r="H125" s="135" t="b">
        <v>0</v>
      </c>
      <c r="I125" s="36"/>
      <c r="J125" s="36"/>
      <c r="K125" s="36"/>
      <c r="Q125" s="31"/>
      <c r="R125" s="31"/>
      <c r="S125" s="31"/>
    </row>
    <row r="126" spans="2:19" ht="15" customHeight="1" x14ac:dyDescent="0.25">
      <c r="B126" s="23"/>
      <c r="C126" s="40"/>
      <c r="D126" s="23"/>
      <c r="E126" s="38"/>
      <c r="F126" s="196" t="str">
        <f t="shared" si="4"/>
        <v/>
      </c>
      <c r="G126" s="49" t="str">
        <f t="shared" si="5"/>
        <v/>
      </c>
      <c r="H126" s="135" t="b">
        <v>0</v>
      </c>
      <c r="I126" s="36"/>
      <c r="J126" s="36"/>
      <c r="K126" s="36"/>
      <c r="Q126" s="31"/>
      <c r="R126" s="31"/>
      <c r="S126" s="31"/>
    </row>
    <row r="127" spans="2:19" ht="15" customHeight="1" x14ac:dyDescent="0.25">
      <c r="B127" s="23"/>
      <c r="C127" s="40"/>
      <c r="D127" s="23"/>
      <c r="E127" s="38"/>
      <c r="F127" s="196" t="str">
        <f t="shared" si="4"/>
        <v/>
      </c>
      <c r="G127" s="49" t="str">
        <f t="shared" si="5"/>
        <v/>
      </c>
      <c r="H127" s="135" t="b">
        <v>0</v>
      </c>
      <c r="I127" s="36"/>
      <c r="J127" s="36"/>
      <c r="K127" s="36"/>
      <c r="Q127" s="31"/>
      <c r="R127" s="31"/>
      <c r="S127" s="31"/>
    </row>
    <row r="128" spans="2:19" ht="15" customHeight="1" x14ac:dyDescent="0.25">
      <c r="B128" s="23"/>
      <c r="C128" s="40"/>
      <c r="D128" s="23"/>
      <c r="E128" s="38"/>
      <c r="F128" s="196" t="str">
        <f t="shared" si="4"/>
        <v/>
      </c>
      <c r="G128" s="49" t="str">
        <f t="shared" si="5"/>
        <v/>
      </c>
      <c r="H128" s="135" t="b">
        <v>0</v>
      </c>
      <c r="I128" s="36"/>
      <c r="J128" s="36"/>
      <c r="K128" s="36"/>
      <c r="Q128" s="31"/>
      <c r="R128" s="31"/>
      <c r="S128" s="31"/>
    </row>
    <row r="129" spans="2:19" ht="15" customHeight="1" x14ac:dyDescent="0.25">
      <c r="B129" s="23"/>
      <c r="C129" s="40"/>
      <c r="D129" s="23"/>
      <c r="E129" s="38"/>
      <c r="F129" s="196" t="str">
        <f t="shared" si="4"/>
        <v/>
      </c>
      <c r="G129" s="49" t="str">
        <f t="shared" si="5"/>
        <v/>
      </c>
      <c r="H129" s="135" t="b">
        <v>0</v>
      </c>
      <c r="I129" s="36"/>
      <c r="J129" s="36"/>
      <c r="K129" s="36"/>
      <c r="Q129" s="31"/>
      <c r="R129" s="31"/>
      <c r="S129" s="31"/>
    </row>
    <row r="130" spans="2:19" ht="15" customHeight="1" x14ac:dyDescent="0.25">
      <c r="B130" s="23"/>
      <c r="C130" s="40"/>
      <c r="D130" s="23"/>
      <c r="E130" s="38"/>
      <c r="F130" s="196" t="str">
        <f t="shared" si="4"/>
        <v/>
      </c>
      <c r="G130" s="49" t="str">
        <f t="shared" si="5"/>
        <v/>
      </c>
      <c r="H130" s="135" t="b">
        <v>0</v>
      </c>
      <c r="I130" s="36"/>
      <c r="J130" s="36"/>
      <c r="K130" s="36"/>
      <c r="Q130" s="31"/>
      <c r="R130" s="31"/>
      <c r="S130" s="31"/>
    </row>
  </sheetData>
  <sheetProtection pivotTables="0"/>
  <mergeCells count="5">
    <mergeCell ref="B2:H2"/>
    <mergeCell ref="Q2:R2"/>
    <mergeCell ref="N9:O9"/>
    <mergeCell ref="Q9:R9"/>
    <mergeCell ref="T9:U9"/>
  </mergeCells>
  <dataValidations count="1">
    <dataValidation type="list" allowBlank="1" showInputMessage="1" showErrorMessage="1" sqref="B5:B130" xr:uid="{00000000-0002-0000-1900-000000000000}">
      <formula1>$N$12:$N$25</formula1>
    </dataValidation>
  </dataValidation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6" name="Button 1">
              <controlPr defaultSize="0" print="0" autoFill="0" autoPict="0" macro="[0]!DévTCD">
                <anchor moveWithCells="1" sizeWithCells="1">
                  <from>
                    <xdr:col>16</xdr:col>
                    <xdr:colOff>2743200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7" name="Button 2">
              <controlPr defaultSize="0" print="0" autoFill="0" autoPict="0" macro="[0]!RedTCD">
                <anchor moveWithCells="1" sizeWithCells="1">
                  <from>
                    <xdr:col>16</xdr:col>
                    <xdr:colOff>2752725</xdr:colOff>
                    <xdr:row>5</xdr:row>
                    <xdr:rowOff>19050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8" name="Button 3">
              <controlPr defaultSize="0" print="0" autoFill="0" autoPict="0" macro="[0]!MAJTCD2">
                <anchor moveWithCells="1" siz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1257300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9" name="Check Box 4">
              <controlPr defaultSize="0" autoFill="0" autoLine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161925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10" name="Check Box 5">
              <controlPr defaultSize="0" autoFill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161925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11" name="Check Box 6">
              <controlPr defaultSize="0" autoFill="0" autoLine="0" autoPict="0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161925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2" name="Check Box 7">
              <controlPr defaultSize="0" autoFill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38100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3" name="Check Box 8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38100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4" name="Check Box 9">
              <controlPr defaultSize="0" autoFill="0" autoLine="0" autoPict="0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38100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5" name="Check Box 10">
              <controlPr defaultSize="0" autoFill="0" autoLine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38100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6" name="Check Box 11">
              <controlPr defaultSize="0" autoFill="0" autoLine="0" autoPict="0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38100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7" name="Check Box 12">
              <controlPr defaultSize="0" autoFill="0" autoLine="0" autoPict="0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38100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8" name="Check Box 13">
              <controlPr defaultSize="0" autoFill="0" autoLine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38100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9" name="Check Box 14">
              <controlPr defaultSize="0" autoFill="0" autoLine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38100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20" name="Check Box 15">
              <controlPr defaultSize="0" autoFill="0" autoLine="0" autoPict="0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38100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21" name="Check Box 16">
              <controlPr defaultSize="0" autoFill="0" autoLine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38100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2" name="Check Box 17">
              <controlPr defaultSize="0" autoFill="0" autoLine="0" autoPict="0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38100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3" name="Check Box 18">
              <controlPr defaultSize="0" autoFill="0" autoLine="0" autoPict="0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38100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4" name="Check Box 19">
              <controlPr defaultSize="0" autoFill="0" autoLine="0" autoPict="0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38100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5" name="Check Box 20">
              <controlPr defaultSize="0" autoFill="0" autoLine="0" autoPict="0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38100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6" name="Check Box 21">
              <controlPr defaultSize="0" autoFill="0" autoLine="0" autoPict="0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38100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7" name="Check Box 22">
              <controlPr defaultSize="0" autoFill="0" autoLine="0" autoPict="0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38100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8" name="Check Box 23">
              <controlPr defaultSize="0" autoFill="0" autoLine="0" autoPict="0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38100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9" name="Check Box 24">
              <controlPr defaultSize="0" autoFill="0" autoLine="0" autoPict="0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38100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30" name="Check Box 25">
              <controlPr defaultSize="0" autoFill="0" autoLine="0" autoPict="0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38100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31" name="Check Box 26">
              <controlPr defaultSize="0" autoFill="0" autoLine="0" autoPict="0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2" name="Check Box 27">
              <controlPr defaultSize="0" autoFill="0" autoLine="0" autoPict="0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38100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3" name="Check Box 28">
              <controlPr defaultSize="0" autoFill="0" autoLine="0" autoPict="0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38100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4" name="Check Box 29">
              <controlPr defaultSize="0" autoFill="0" autoLine="0" autoPict="0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38100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5" name="Check Box 30">
              <controlPr defaultSize="0" autoFill="0" autoLine="0" autoPict="0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6" name="Check Box 31">
              <controlPr defaultSize="0" autoFill="0" autoLine="0" autoPict="0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38100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7" name="Check Box 32">
              <controlPr defaultSize="0" autoFill="0" autoLine="0" autoPict="0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38100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8" name="Check Box 33">
              <controlPr defaultSize="0" autoFill="0" autoLine="0" autoPict="0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38100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9" name="Check Box 34">
              <controlPr defaultSize="0" autoFill="0" autoLine="0" autoPict="0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38100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40" name="Check Box 35">
              <controlPr defaultSize="0" autoFill="0" autoLine="0" autoPict="0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38100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41" name="Check Box 36">
              <controlPr defaultSize="0" autoFill="0" autoLine="0" autoPict="0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38100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2" name="Check Box 37">
              <controlPr defaultSize="0" autoFill="0" autoLine="0" autoPict="0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38100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3" name="Check Box 38">
              <controlPr defaultSize="0" autoFill="0" autoLine="0" autoPict="0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38100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4" name="Check Box 39">
              <controlPr defaultSize="0" autoFill="0" autoLine="0" autoPict="0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38100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5" name="Check Box 40">
              <controlPr defaultSize="0" autoFill="0" autoLine="0" autoPict="0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38100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6" name="Check Box 41">
              <controlPr defaultSize="0" autoFill="0" autoLine="0" autoPict="0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38100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7" name="Check Box 42">
              <controlPr defaultSize="0" autoFill="0" autoLine="0" autoPict="0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38100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8" name="Check Box 43">
              <controlPr defaultSize="0" autoFill="0" autoLine="0" autoPict="0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38100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9" name="Check Box 44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38100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50" name="Check Box 45">
              <controlPr defaultSize="0" autoFill="0" autoLine="0" autoPict="0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38100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51" name="Check Box 46">
              <controlPr defaultSize="0" autoFill="0" autoLine="0" autoPict="0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38100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2" name="Check Box 47">
              <controlPr defaultSize="0" autoFill="0" autoLine="0" autoPict="0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38100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3" name="Check Box 48">
              <controlPr defaultSize="0" autoFill="0" autoLine="0" autoPict="0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38100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4" name="Check Box 49">
              <controlPr defaultSize="0" autoFill="0" autoLine="0" autoPict="0">
                <anchor moveWithCells="1">
                  <from>
                    <xdr:col>7</xdr:col>
                    <xdr:colOff>0</xdr:colOff>
                    <xdr:row>49</xdr:row>
                    <xdr:rowOff>0</xdr:rowOff>
                  </from>
                  <to>
                    <xdr:col>8</xdr:col>
                    <xdr:colOff>38100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5" name="Check Box 50">
              <controlPr defaultSize="0" autoFill="0" autoLine="0" autoPict="0">
                <anchor moveWithCells="1">
                  <from>
                    <xdr:col>7</xdr:col>
                    <xdr:colOff>0</xdr:colOff>
                    <xdr:row>50</xdr:row>
                    <xdr:rowOff>0</xdr:rowOff>
                  </from>
                  <to>
                    <xdr:col>8</xdr:col>
                    <xdr:colOff>38100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6" name="Check Box 51">
              <controlPr defaultSize="0" autoFill="0" autoLine="0" autoPict="0">
                <anchor moveWithCells="1">
                  <from>
                    <xdr:col>7</xdr:col>
                    <xdr:colOff>0</xdr:colOff>
                    <xdr:row>51</xdr:row>
                    <xdr:rowOff>0</xdr:rowOff>
                  </from>
                  <to>
                    <xdr:col>8</xdr:col>
                    <xdr:colOff>38100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7" name="Check Box 52">
              <controlPr defaultSize="0" autoFill="0" autoLine="0" autoPict="0">
                <anchor moveWithCells="1">
                  <from>
                    <xdr:col>7</xdr:col>
                    <xdr:colOff>0</xdr:colOff>
                    <xdr:row>52</xdr:row>
                    <xdr:rowOff>0</xdr:rowOff>
                  </from>
                  <to>
                    <xdr:col>8</xdr:col>
                    <xdr:colOff>38100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8" name="Check Box 53">
              <controlPr defaultSize="0" autoFill="0" autoLine="0" autoPict="0">
                <anchor moveWithCells="1">
                  <from>
                    <xdr:col>7</xdr:col>
                    <xdr:colOff>0</xdr:colOff>
                    <xdr:row>53</xdr:row>
                    <xdr:rowOff>0</xdr:rowOff>
                  </from>
                  <to>
                    <xdr:col>8</xdr:col>
                    <xdr:colOff>38100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9" name="Check Box 54">
              <controlPr defaultSize="0" autoFill="0" autoLine="0" autoPict="0">
                <anchor moveWithCells="1">
                  <from>
                    <xdr:col>7</xdr:col>
                    <xdr:colOff>0</xdr:colOff>
                    <xdr:row>54</xdr:row>
                    <xdr:rowOff>0</xdr:rowOff>
                  </from>
                  <to>
                    <xdr:col>8</xdr:col>
                    <xdr:colOff>38100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60" name="Check Box 55">
              <controlPr defaultSize="0" autoFill="0" autoLine="0" autoPict="0">
                <anchor moveWithCells="1">
                  <from>
                    <xdr:col>7</xdr:col>
                    <xdr:colOff>0</xdr:colOff>
                    <xdr:row>55</xdr:row>
                    <xdr:rowOff>0</xdr:rowOff>
                  </from>
                  <to>
                    <xdr:col>8</xdr:col>
                    <xdr:colOff>38100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61" name="Check Box 56">
              <controlPr defaultSize="0" autoFill="0" autoLine="0" autoPict="0">
                <anchor moveWithCells="1">
                  <from>
                    <xdr:col>7</xdr:col>
                    <xdr:colOff>0</xdr:colOff>
                    <xdr:row>56</xdr:row>
                    <xdr:rowOff>0</xdr:rowOff>
                  </from>
                  <to>
                    <xdr:col>8</xdr:col>
                    <xdr:colOff>38100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2" name="Check Box 57">
              <controlPr defaultSize="0" autoFill="0" autoLine="0" autoPict="0">
                <anchor moveWithCells="1">
                  <from>
                    <xdr:col>7</xdr:col>
                    <xdr:colOff>0</xdr:colOff>
                    <xdr:row>57</xdr:row>
                    <xdr:rowOff>0</xdr:rowOff>
                  </from>
                  <to>
                    <xdr:col>8</xdr:col>
                    <xdr:colOff>38100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3" name="Check Box 58">
              <controlPr defaultSize="0" autoFill="0" autoLine="0" autoPict="0">
                <anchor moveWithCells="1">
                  <from>
                    <xdr:col>7</xdr:col>
                    <xdr:colOff>0</xdr:colOff>
                    <xdr:row>58</xdr:row>
                    <xdr:rowOff>0</xdr:rowOff>
                  </from>
                  <to>
                    <xdr:col>8</xdr:col>
                    <xdr:colOff>38100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4" name="Check Box 59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0</xdr:rowOff>
                  </from>
                  <to>
                    <xdr:col>8</xdr:col>
                    <xdr:colOff>38100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5" name="Check Box 60">
              <controlPr defaultSize="0" autoFill="0" autoLine="0" autoPict="0">
                <anchor moveWithCells="1">
                  <from>
                    <xdr:col>7</xdr:col>
                    <xdr:colOff>0</xdr:colOff>
                    <xdr:row>60</xdr:row>
                    <xdr:rowOff>0</xdr:rowOff>
                  </from>
                  <to>
                    <xdr:col>8</xdr:col>
                    <xdr:colOff>38100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6" name="Check Box 61">
              <controlPr defaultSize="0" autoFill="0" autoLine="0" autoPict="0">
                <anchor moveWithCells="1">
                  <from>
                    <xdr:col>7</xdr:col>
                    <xdr:colOff>0</xdr:colOff>
                    <xdr:row>61</xdr:row>
                    <xdr:rowOff>0</xdr:rowOff>
                  </from>
                  <to>
                    <xdr:col>8</xdr:col>
                    <xdr:colOff>38100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7" name="Check Box 62">
              <controlPr defaultSize="0" autoFill="0" autoLine="0" autoPict="0">
                <anchor moveWithCells="1">
                  <from>
                    <xdr:col>7</xdr:col>
                    <xdr:colOff>0</xdr:colOff>
                    <xdr:row>62</xdr:row>
                    <xdr:rowOff>0</xdr:rowOff>
                  </from>
                  <to>
                    <xdr:col>8</xdr:col>
                    <xdr:colOff>38100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8" name="Check Box 63">
              <controlPr defaultSize="0" autoFill="0" autoLine="0" autoPict="0">
                <anchor moveWithCells="1">
                  <from>
                    <xdr:col>7</xdr:col>
                    <xdr:colOff>0</xdr:colOff>
                    <xdr:row>63</xdr:row>
                    <xdr:rowOff>0</xdr:rowOff>
                  </from>
                  <to>
                    <xdr:col>8</xdr:col>
                    <xdr:colOff>38100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9" name="Check Box 64">
              <controlPr defaultSize="0" autoFill="0" autoLine="0" autoPict="0">
                <anchor moveWithCells="1">
                  <from>
                    <xdr:col>7</xdr:col>
                    <xdr:colOff>0</xdr:colOff>
                    <xdr:row>64</xdr:row>
                    <xdr:rowOff>0</xdr:rowOff>
                  </from>
                  <to>
                    <xdr:col>8</xdr:col>
                    <xdr:colOff>38100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70" name="Check Box 65">
              <controlPr defaultSize="0" autoFill="0" autoLine="0" autoPict="0">
                <anchor moveWithCells="1">
                  <from>
                    <xdr:col>7</xdr:col>
                    <xdr:colOff>0</xdr:colOff>
                    <xdr:row>65</xdr:row>
                    <xdr:rowOff>0</xdr:rowOff>
                  </from>
                  <to>
                    <xdr:col>8</xdr:col>
                    <xdr:colOff>38100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71" name="Check Box 66">
              <controlPr defaultSize="0" autoFill="0" autoLine="0" autoPict="0">
                <anchor moveWithCells="1">
                  <from>
                    <xdr:col>7</xdr:col>
                    <xdr:colOff>0</xdr:colOff>
                    <xdr:row>66</xdr:row>
                    <xdr:rowOff>0</xdr:rowOff>
                  </from>
                  <to>
                    <xdr:col>8</xdr:col>
                    <xdr:colOff>38100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2" name="Check Box 67">
              <controlPr defaultSize="0" autoFill="0" autoLine="0" autoPict="0">
                <anchor moveWithCells="1">
                  <from>
                    <xdr:col>7</xdr:col>
                    <xdr:colOff>0</xdr:colOff>
                    <xdr:row>67</xdr:row>
                    <xdr:rowOff>0</xdr:rowOff>
                  </from>
                  <to>
                    <xdr:col>8</xdr:col>
                    <xdr:colOff>38100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3" name="Check Box 68">
              <controlPr defaultSize="0" autoFill="0" autoLine="0" autoPict="0">
                <anchor moveWithCells="1">
                  <from>
                    <xdr:col>7</xdr:col>
                    <xdr:colOff>0</xdr:colOff>
                    <xdr:row>68</xdr:row>
                    <xdr:rowOff>0</xdr:rowOff>
                  </from>
                  <to>
                    <xdr:col>8</xdr:col>
                    <xdr:colOff>38100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4" name="Check Box 69">
              <controlPr defaultSize="0" autoFill="0" autoLine="0" autoPict="0">
                <anchor moveWithCells="1">
                  <from>
                    <xdr:col>7</xdr:col>
                    <xdr:colOff>0</xdr:colOff>
                    <xdr:row>69</xdr:row>
                    <xdr:rowOff>0</xdr:rowOff>
                  </from>
                  <to>
                    <xdr:col>8</xdr:col>
                    <xdr:colOff>38100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5" name="Check Box 70">
              <controlPr defaultSize="0" autoFill="0" autoLine="0" autoPict="0">
                <anchor moveWithCells="1">
                  <from>
                    <xdr:col>7</xdr:col>
                    <xdr:colOff>0</xdr:colOff>
                    <xdr:row>70</xdr:row>
                    <xdr:rowOff>0</xdr:rowOff>
                  </from>
                  <to>
                    <xdr:col>8</xdr:col>
                    <xdr:colOff>38100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6" name="Check Box 71">
              <controlPr defaultSize="0" autoFill="0" autoLine="0" autoPict="0">
                <anchor moveWithCells="1">
                  <from>
                    <xdr:col>7</xdr:col>
                    <xdr:colOff>0</xdr:colOff>
                    <xdr:row>71</xdr:row>
                    <xdr:rowOff>0</xdr:rowOff>
                  </from>
                  <to>
                    <xdr:col>8</xdr:col>
                    <xdr:colOff>38100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7" name="Check Box 72">
              <controlPr defaultSize="0" autoFill="0" autoLine="0" autoPict="0">
                <anchor moveWithCells="1">
                  <from>
                    <xdr:col>7</xdr:col>
                    <xdr:colOff>0</xdr:colOff>
                    <xdr:row>72</xdr:row>
                    <xdr:rowOff>0</xdr:rowOff>
                  </from>
                  <to>
                    <xdr:col>8</xdr:col>
                    <xdr:colOff>38100</xdr:colOff>
                    <xdr:row>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8" name="Check Box 73">
              <controlPr defaultSize="0" autoFill="0" autoLine="0" autoPict="0">
                <anchor moveWithCells="1">
                  <from>
                    <xdr:col>7</xdr:col>
                    <xdr:colOff>0</xdr:colOff>
                    <xdr:row>73</xdr:row>
                    <xdr:rowOff>0</xdr:rowOff>
                  </from>
                  <to>
                    <xdr:col>8</xdr:col>
                    <xdr:colOff>38100</xdr:colOff>
                    <xdr:row>74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9" name="Check Box 74">
              <controlPr defaultSize="0" autoFill="0" autoLine="0" autoPict="0">
                <anchor moveWithCells="1">
                  <from>
                    <xdr:col>7</xdr:col>
                    <xdr:colOff>0</xdr:colOff>
                    <xdr:row>74</xdr:row>
                    <xdr:rowOff>0</xdr:rowOff>
                  </from>
                  <to>
                    <xdr:col>8</xdr:col>
                    <xdr:colOff>38100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80" name="Check Box 75">
              <controlPr defaultSize="0" autoFill="0" autoLine="0" autoPict="0">
                <anchor moveWithCells="1">
                  <from>
                    <xdr:col>7</xdr:col>
                    <xdr:colOff>0</xdr:colOff>
                    <xdr:row>75</xdr:row>
                    <xdr:rowOff>0</xdr:rowOff>
                  </from>
                  <to>
                    <xdr:col>8</xdr:col>
                    <xdr:colOff>38100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81" name="Check Box 76">
              <controlPr defaultSize="0" autoFill="0" autoLine="0" autoPict="0">
                <anchor moveWithCells="1">
                  <from>
                    <xdr:col>7</xdr:col>
                    <xdr:colOff>0</xdr:colOff>
                    <xdr:row>76</xdr:row>
                    <xdr:rowOff>0</xdr:rowOff>
                  </from>
                  <to>
                    <xdr:col>8</xdr:col>
                    <xdr:colOff>38100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2" name="Check Box 77">
              <controlPr defaultSize="0" autoFill="0" autoLine="0" autoPict="0">
                <anchor moveWithCells="1">
                  <from>
                    <xdr:col>7</xdr:col>
                    <xdr:colOff>0</xdr:colOff>
                    <xdr:row>77</xdr:row>
                    <xdr:rowOff>0</xdr:rowOff>
                  </from>
                  <to>
                    <xdr:col>8</xdr:col>
                    <xdr:colOff>38100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3" name="Check Box 78">
              <controlPr defaultSize="0" autoFill="0" autoLine="0" autoPict="0">
                <anchor moveWithCells="1">
                  <from>
                    <xdr:col>7</xdr:col>
                    <xdr:colOff>0</xdr:colOff>
                    <xdr:row>78</xdr:row>
                    <xdr:rowOff>0</xdr:rowOff>
                  </from>
                  <to>
                    <xdr:col>8</xdr:col>
                    <xdr:colOff>38100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4" name="Check Box 79">
              <controlPr defaultSize="0" autoFill="0" autoLine="0" autoPict="0">
                <anchor moveWithCells="1">
                  <from>
                    <xdr:col>7</xdr:col>
                    <xdr:colOff>0</xdr:colOff>
                    <xdr:row>79</xdr:row>
                    <xdr:rowOff>0</xdr:rowOff>
                  </from>
                  <to>
                    <xdr:col>8</xdr:col>
                    <xdr:colOff>38100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5" name="Check Box 80">
              <controlPr defaultSize="0" autoFill="0" autoLine="0" autoPict="0">
                <anchor moveWithCells="1">
                  <from>
                    <xdr:col>7</xdr:col>
                    <xdr:colOff>0</xdr:colOff>
                    <xdr:row>80</xdr:row>
                    <xdr:rowOff>0</xdr:rowOff>
                  </from>
                  <to>
                    <xdr:col>8</xdr:col>
                    <xdr:colOff>38100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6" name="Check Box 81">
              <controlPr defaultSize="0" autoFill="0" autoLine="0" autoPict="0">
                <anchor moveWithCells="1">
                  <from>
                    <xdr:col>7</xdr:col>
                    <xdr:colOff>0</xdr:colOff>
                    <xdr:row>81</xdr:row>
                    <xdr:rowOff>0</xdr:rowOff>
                  </from>
                  <to>
                    <xdr:col>8</xdr:col>
                    <xdr:colOff>38100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7" name="Check Box 82">
              <controlPr defaultSize="0" autoFill="0" autoLine="0" autoPict="0">
                <anchor moveWithCells="1">
                  <from>
                    <xdr:col>7</xdr:col>
                    <xdr:colOff>0</xdr:colOff>
                    <xdr:row>82</xdr:row>
                    <xdr:rowOff>0</xdr:rowOff>
                  </from>
                  <to>
                    <xdr:col>8</xdr:col>
                    <xdr:colOff>38100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8" name="Check Box 83">
              <controlPr defaultSize="0" autoFill="0" autoLine="0" autoPict="0">
                <anchor moveWithCells="1">
                  <from>
                    <xdr:col>7</xdr:col>
                    <xdr:colOff>0</xdr:colOff>
                    <xdr:row>83</xdr:row>
                    <xdr:rowOff>0</xdr:rowOff>
                  </from>
                  <to>
                    <xdr:col>8</xdr:col>
                    <xdr:colOff>38100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9" name="Check Box 84">
              <controlPr defaultSize="0" autoFill="0" autoLine="0" autoPict="0">
                <anchor moveWithCells="1">
                  <from>
                    <xdr:col>7</xdr:col>
                    <xdr:colOff>0</xdr:colOff>
                    <xdr:row>84</xdr:row>
                    <xdr:rowOff>0</xdr:rowOff>
                  </from>
                  <to>
                    <xdr:col>8</xdr:col>
                    <xdr:colOff>38100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90" name="Check Box 85">
              <controlPr defaultSize="0" autoFill="0" autoLine="0" autoPict="0">
                <anchor moveWithCells="1">
                  <from>
                    <xdr:col>7</xdr:col>
                    <xdr:colOff>0</xdr:colOff>
                    <xdr:row>85</xdr:row>
                    <xdr:rowOff>0</xdr:rowOff>
                  </from>
                  <to>
                    <xdr:col>8</xdr:col>
                    <xdr:colOff>38100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91" name="Check Box 86">
              <controlPr defaultSize="0" autoFill="0" autoLine="0" autoPict="0">
                <anchor moveWithCells="1">
                  <from>
                    <xdr:col>7</xdr:col>
                    <xdr:colOff>0</xdr:colOff>
                    <xdr:row>86</xdr:row>
                    <xdr:rowOff>0</xdr:rowOff>
                  </from>
                  <to>
                    <xdr:col>8</xdr:col>
                    <xdr:colOff>38100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2" name="Check Box 87">
              <controlPr defaultSize="0" autoFill="0" autoLine="0" autoPict="0">
                <anchor moveWithCells="1">
                  <from>
                    <xdr:col>7</xdr:col>
                    <xdr:colOff>0</xdr:colOff>
                    <xdr:row>87</xdr:row>
                    <xdr:rowOff>0</xdr:rowOff>
                  </from>
                  <to>
                    <xdr:col>8</xdr:col>
                    <xdr:colOff>38100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3" name="Check Box 88">
              <controlPr defaultSize="0" autoFill="0" autoLine="0" autoPict="0">
                <anchor moveWithCells="1">
                  <from>
                    <xdr:col>7</xdr:col>
                    <xdr:colOff>0</xdr:colOff>
                    <xdr:row>88</xdr:row>
                    <xdr:rowOff>0</xdr:rowOff>
                  </from>
                  <to>
                    <xdr:col>8</xdr:col>
                    <xdr:colOff>38100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4" name="Check Box 89">
              <controlPr defaultSize="0" autoFill="0" autoLine="0" autoPict="0">
                <anchor moveWithCells="1">
                  <from>
                    <xdr:col>7</xdr:col>
                    <xdr:colOff>0</xdr:colOff>
                    <xdr:row>89</xdr:row>
                    <xdr:rowOff>0</xdr:rowOff>
                  </from>
                  <to>
                    <xdr:col>8</xdr:col>
                    <xdr:colOff>38100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5" name="Check Box 90">
              <controlPr defaultSize="0" autoFill="0" autoLine="0" autoPict="0">
                <anchor moveWithCells="1">
                  <from>
                    <xdr:col>7</xdr:col>
                    <xdr:colOff>0</xdr:colOff>
                    <xdr:row>90</xdr:row>
                    <xdr:rowOff>0</xdr:rowOff>
                  </from>
                  <to>
                    <xdr:col>8</xdr:col>
                    <xdr:colOff>38100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6" name="Check Box 91">
              <controlPr defaultSize="0" autoFill="0" autoLine="0" autoPict="0">
                <anchor moveWithCells="1">
                  <from>
                    <xdr:col>7</xdr:col>
                    <xdr:colOff>0</xdr:colOff>
                    <xdr:row>91</xdr:row>
                    <xdr:rowOff>0</xdr:rowOff>
                  </from>
                  <to>
                    <xdr:col>8</xdr:col>
                    <xdr:colOff>38100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7" name="Check Box 92">
              <controlPr defaultSize="0" autoFill="0" autoLine="0" autoPict="0">
                <anchor moveWithCells="1">
                  <from>
                    <xdr:col>7</xdr:col>
                    <xdr:colOff>0</xdr:colOff>
                    <xdr:row>92</xdr:row>
                    <xdr:rowOff>0</xdr:rowOff>
                  </from>
                  <to>
                    <xdr:col>8</xdr:col>
                    <xdr:colOff>38100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8" name="Check Box 93">
              <controlPr defaultSize="0" autoFill="0" autoLine="0" autoPict="0">
                <anchor moveWithCells="1">
                  <from>
                    <xdr:col>7</xdr:col>
                    <xdr:colOff>0</xdr:colOff>
                    <xdr:row>93</xdr:row>
                    <xdr:rowOff>0</xdr:rowOff>
                  </from>
                  <to>
                    <xdr:col>8</xdr:col>
                    <xdr:colOff>38100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9" name="Check Box 94">
              <controlPr defaultSize="0" autoFill="0" autoLine="0" autoPict="0">
                <anchor moveWithCells="1">
                  <from>
                    <xdr:col>7</xdr:col>
                    <xdr:colOff>0</xdr:colOff>
                    <xdr:row>94</xdr:row>
                    <xdr:rowOff>0</xdr:rowOff>
                  </from>
                  <to>
                    <xdr:col>8</xdr:col>
                    <xdr:colOff>38100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100" name="Check Box 95">
              <controlPr defaultSize="0" autoFill="0" autoLine="0" autoPict="0">
                <anchor moveWithCells="1">
                  <from>
                    <xdr:col>7</xdr:col>
                    <xdr:colOff>0</xdr:colOff>
                    <xdr:row>95</xdr:row>
                    <xdr:rowOff>0</xdr:rowOff>
                  </from>
                  <to>
                    <xdr:col>8</xdr:col>
                    <xdr:colOff>38100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101" name="Check Box 96">
              <controlPr defaultSize="0" autoFill="0" autoLine="0" autoPict="0">
                <anchor moveWithCells="1">
                  <from>
                    <xdr:col>7</xdr:col>
                    <xdr:colOff>0</xdr:colOff>
                    <xdr:row>96</xdr:row>
                    <xdr:rowOff>0</xdr:rowOff>
                  </from>
                  <to>
                    <xdr:col>8</xdr:col>
                    <xdr:colOff>38100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2" name="Check Box 97">
              <controlPr defaultSize="0" autoFill="0" autoLine="0" autoPict="0">
                <anchor moveWithCells="1">
                  <from>
                    <xdr:col>7</xdr:col>
                    <xdr:colOff>0</xdr:colOff>
                    <xdr:row>97</xdr:row>
                    <xdr:rowOff>0</xdr:rowOff>
                  </from>
                  <to>
                    <xdr:col>8</xdr:col>
                    <xdr:colOff>38100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3" name="Check Box 98">
              <controlPr defaultSize="0" autoFill="0" autoLine="0" autoPict="0">
                <anchor moveWithCells="1">
                  <from>
                    <xdr:col>7</xdr:col>
                    <xdr:colOff>0</xdr:colOff>
                    <xdr:row>98</xdr:row>
                    <xdr:rowOff>0</xdr:rowOff>
                  </from>
                  <to>
                    <xdr:col>8</xdr:col>
                    <xdr:colOff>38100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4" name="Check Box 99">
              <controlPr defaultSize="0" autoFill="0" autoLine="0" autoPict="0">
                <anchor moveWithCells="1">
                  <from>
                    <xdr:col>7</xdr:col>
                    <xdr:colOff>0</xdr:colOff>
                    <xdr:row>99</xdr:row>
                    <xdr:rowOff>0</xdr:rowOff>
                  </from>
                  <to>
                    <xdr:col>8</xdr:col>
                    <xdr:colOff>38100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5" name="Check Box 100">
              <controlPr defaultSize="0" autoFill="0" autoLine="0" autoPict="0">
                <anchor moveWithCells="1">
                  <from>
                    <xdr:col>7</xdr:col>
                    <xdr:colOff>0</xdr:colOff>
                    <xdr:row>100</xdr:row>
                    <xdr:rowOff>0</xdr:rowOff>
                  </from>
                  <to>
                    <xdr:col>8</xdr:col>
                    <xdr:colOff>38100</xdr:colOff>
                    <xdr:row>101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6" name="Check Box 101">
              <controlPr defaultSize="0" autoFill="0" autoLine="0" autoPict="0">
                <anchor moveWithCells="1">
                  <from>
                    <xdr:col>7</xdr:col>
                    <xdr:colOff>0</xdr:colOff>
                    <xdr:row>101</xdr:row>
                    <xdr:rowOff>0</xdr:rowOff>
                  </from>
                  <to>
                    <xdr:col>8</xdr:col>
                    <xdr:colOff>38100</xdr:colOff>
                    <xdr:row>102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7" name="Check Box 102">
              <controlPr defaultSize="0" autoFill="0" autoLine="0" autoPict="0">
                <anchor moveWithCells="1">
                  <from>
                    <xdr:col>7</xdr:col>
                    <xdr:colOff>0</xdr:colOff>
                    <xdr:row>102</xdr:row>
                    <xdr:rowOff>0</xdr:rowOff>
                  </from>
                  <to>
                    <xdr:col>8</xdr:col>
                    <xdr:colOff>38100</xdr:colOff>
                    <xdr:row>103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8" name="Check Box 103">
              <controlPr defaultSize="0" autoFill="0" autoLine="0" autoPict="0">
                <anchor moveWithCells="1">
                  <from>
                    <xdr:col>7</xdr:col>
                    <xdr:colOff>0</xdr:colOff>
                    <xdr:row>103</xdr:row>
                    <xdr:rowOff>0</xdr:rowOff>
                  </from>
                  <to>
                    <xdr:col>8</xdr:col>
                    <xdr:colOff>38100</xdr:colOff>
                    <xdr:row>104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9" name="Check Box 104">
              <controlPr defaultSize="0" autoFill="0" autoLine="0" autoPict="0">
                <anchor moveWithCells="1">
                  <from>
                    <xdr:col>7</xdr:col>
                    <xdr:colOff>0</xdr:colOff>
                    <xdr:row>104</xdr:row>
                    <xdr:rowOff>0</xdr:rowOff>
                  </from>
                  <to>
                    <xdr:col>8</xdr:col>
                    <xdr:colOff>38100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10" name="Check Box 105">
              <controlPr defaultSize="0" autoFill="0" autoLine="0" autoPict="0">
                <anchor moveWithCells="1">
                  <from>
                    <xdr:col>7</xdr:col>
                    <xdr:colOff>0</xdr:colOff>
                    <xdr:row>105</xdr:row>
                    <xdr:rowOff>0</xdr:rowOff>
                  </from>
                  <to>
                    <xdr:col>8</xdr:col>
                    <xdr:colOff>38100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11" name="Check Box 106">
              <controlPr defaultSize="0" autoFill="0" autoLine="0" autoPict="0">
                <anchor moveWithCells="1">
                  <from>
                    <xdr:col>7</xdr:col>
                    <xdr:colOff>0</xdr:colOff>
                    <xdr:row>106</xdr:row>
                    <xdr:rowOff>0</xdr:rowOff>
                  </from>
                  <to>
                    <xdr:col>8</xdr:col>
                    <xdr:colOff>38100</xdr:colOff>
                    <xdr:row>107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2" name="Check Box 107">
              <controlPr defaultSize="0" autoFill="0" autoLine="0" autoPict="0">
                <anchor moveWithCells="1">
                  <from>
                    <xdr:col>7</xdr:col>
                    <xdr:colOff>0</xdr:colOff>
                    <xdr:row>107</xdr:row>
                    <xdr:rowOff>0</xdr:rowOff>
                  </from>
                  <to>
                    <xdr:col>8</xdr:col>
                    <xdr:colOff>38100</xdr:colOff>
                    <xdr:row>108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3" name="Check Box 108">
              <controlPr defaultSize="0" autoFill="0" autoLine="0" autoPict="0">
                <anchor moveWithCells="1">
                  <from>
                    <xdr:col>7</xdr:col>
                    <xdr:colOff>0</xdr:colOff>
                    <xdr:row>108</xdr:row>
                    <xdr:rowOff>0</xdr:rowOff>
                  </from>
                  <to>
                    <xdr:col>8</xdr:col>
                    <xdr:colOff>38100</xdr:colOff>
                    <xdr:row>109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4" name="Check Box 109">
              <controlPr defaultSize="0" autoFill="0" autoLine="0" autoPict="0">
                <anchor moveWithCells="1">
                  <from>
                    <xdr:col>7</xdr:col>
                    <xdr:colOff>0</xdr:colOff>
                    <xdr:row>109</xdr:row>
                    <xdr:rowOff>0</xdr:rowOff>
                  </from>
                  <to>
                    <xdr:col>8</xdr:col>
                    <xdr:colOff>38100</xdr:colOff>
                    <xdr:row>110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5" name="Check Box 110">
              <controlPr defaultSize="0" autoFill="0" autoLine="0" autoPict="0">
                <anchor moveWithCells="1">
                  <from>
                    <xdr:col>7</xdr:col>
                    <xdr:colOff>0</xdr:colOff>
                    <xdr:row>110</xdr:row>
                    <xdr:rowOff>0</xdr:rowOff>
                  </from>
                  <to>
                    <xdr:col>8</xdr:col>
                    <xdr:colOff>38100</xdr:colOff>
                    <xdr:row>111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6" name="Check Box 111">
              <controlPr defaultSize="0" autoFill="0" autoLine="0" autoPict="0">
                <anchor moveWithCells="1">
                  <from>
                    <xdr:col>7</xdr:col>
                    <xdr:colOff>0</xdr:colOff>
                    <xdr:row>111</xdr:row>
                    <xdr:rowOff>0</xdr:rowOff>
                  </from>
                  <to>
                    <xdr:col>8</xdr:col>
                    <xdr:colOff>38100</xdr:colOff>
                    <xdr:row>112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7" name="Check Box 112">
              <controlPr defaultSize="0" autoFill="0" autoLine="0" autoPict="0">
                <anchor moveWithCells="1">
                  <from>
                    <xdr:col>7</xdr:col>
                    <xdr:colOff>0</xdr:colOff>
                    <xdr:row>112</xdr:row>
                    <xdr:rowOff>0</xdr:rowOff>
                  </from>
                  <to>
                    <xdr:col>8</xdr:col>
                    <xdr:colOff>38100</xdr:colOff>
                    <xdr:row>113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8" name="Check Box 113">
              <controlPr defaultSize="0" autoFill="0" autoLine="0" autoPict="0">
                <anchor moveWithCells="1">
                  <from>
                    <xdr:col>7</xdr:col>
                    <xdr:colOff>0</xdr:colOff>
                    <xdr:row>113</xdr:row>
                    <xdr:rowOff>0</xdr:rowOff>
                  </from>
                  <to>
                    <xdr:col>8</xdr:col>
                    <xdr:colOff>38100</xdr:colOff>
                    <xdr:row>114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9" name="Check Box 114">
              <controlPr defaultSize="0" autoFill="0" autoLine="0" autoPict="0">
                <anchor moveWithCells="1">
                  <from>
                    <xdr:col>7</xdr:col>
                    <xdr:colOff>0</xdr:colOff>
                    <xdr:row>114</xdr:row>
                    <xdr:rowOff>0</xdr:rowOff>
                  </from>
                  <to>
                    <xdr:col>8</xdr:col>
                    <xdr:colOff>38100</xdr:colOff>
                    <xdr:row>115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20" name="Check Box 115">
              <controlPr defaultSize="0" autoFill="0" autoLine="0" autoPict="0">
                <anchor moveWithCells="1">
                  <from>
                    <xdr:col>7</xdr:col>
                    <xdr:colOff>0</xdr:colOff>
                    <xdr:row>115</xdr:row>
                    <xdr:rowOff>0</xdr:rowOff>
                  </from>
                  <to>
                    <xdr:col>8</xdr:col>
                    <xdr:colOff>38100</xdr:colOff>
                    <xdr:row>116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21" name="Check Box 116">
              <controlPr defaultSize="0" autoFill="0" autoLine="0" autoPict="0">
                <anchor moveWithCells="1">
                  <from>
                    <xdr:col>7</xdr:col>
                    <xdr:colOff>0</xdr:colOff>
                    <xdr:row>116</xdr:row>
                    <xdr:rowOff>0</xdr:rowOff>
                  </from>
                  <to>
                    <xdr:col>8</xdr:col>
                    <xdr:colOff>38100</xdr:colOff>
                    <xdr:row>117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2" name="Check Box 117">
              <controlPr defaultSize="0" autoFill="0" autoLine="0" autoPict="0">
                <anchor moveWithCells="1">
                  <from>
                    <xdr:col>7</xdr:col>
                    <xdr:colOff>0</xdr:colOff>
                    <xdr:row>117</xdr:row>
                    <xdr:rowOff>0</xdr:rowOff>
                  </from>
                  <to>
                    <xdr:col>8</xdr:col>
                    <xdr:colOff>38100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3" name="Check Box 118">
              <controlPr defaultSize="0" autoFill="0" autoLine="0" autoPict="0">
                <anchor moveWithCells="1">
                  <from>
                    <xdr:col>7</xdr:col>
                    <xdr:colOff>0</xdr:colOff>
                    <xdr:row>118</xdr:row>
                    <xdr:rowOff>0</xdr:rowOff>
                  </from>
                  <to>
                    <xdr:col>8</xdr:col>
                    <xdr:colOff>38100</xdr:colOff>
                    <xdr:row>119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4" name="Check Box 119">
              <controlPr defaultSize="0" autoFill="0" autoLine="0" autoPict="0">
                <anchor moveWithCells="1">
                  <from>
                    <xdr:col>7</xdr:col>
                    <xdr:colOff>0</xdr:colOff>
                    <xdr:row>119</xdr:row>
                    <xdr:rowOff>0</xdr:rowOff>
                  </from>
                  <to>
                    <xdr:col>8</xdr:col>
                    <xdr:colOff>38100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5" name="Check Box 120">
              <controlPr defaultSize="0" autoFill="0" autoLine="0" autoPict="0">
                <anchor moveWithCells="1">
                  <from>
                    <xdr:col>7</xdr:col>
                    <xdr:colOff>0</xdr:colOff>
                    <xdr:row>120</xdr:row>
                    <xdr:rowOff>0</xdr:rowOff>
                  </from>
                  <to>
                    <xdr:col>8</xdr:col>
                    <xdr:colOff>38100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6" name="Check Box 121">
              <controlPr defaultSize="0" autoFill="0" autoLine="0" autoPict="0">
                <anchor moveWithCells="1">
                  <from>
                    <xdr:col>7</xdr:col>
                    <xdr:colOff>0</xdr:colOff>
                    <xdr:row>121</xdr:row>
                    <xdr:rowOff>0</xdr:rowOff>
                  </from>
                  <to>
                    <xdr:col>8</xdr:col>
                    <xdr:colOff>38100</xdr:colOff>
                    <xdr:row>122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7" name="Check Box 122">
              <controlPr defaultSize="0" autoFill="0" autoLine="0" autoPict="0">
                <anchor moveWithCells="1">
                  <from>
                    <xdr:col>7</xdr:col>
                    <xdr:colOff>0</xdr:colOff>
                    <xdr:row>122</xdr:row>
                    <xdr:rowOff>0</xdr:rowOff>
                  </from>
                  <to>
                    <xdr:col>8</xdr:col>
                    <xdr:colOff>38100</xdr:colOff>
                    <xdr:row>123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8" name="Check Box 123">
              <controlPr defaultSize="0" autoFill="0" autoLine="0" autoPict="0">
                <anchor moveWithCells="1">
                  <from>
                    <xdr:col>7</xdr:col>
                    <xdr:colOff>0</xdr:colOff>
                    <xdr:row>123</xdr:row>
                    <xdr:rowOff>0</xdr:rowOff>
                  </from>
                  <to>
                    <xdr:col>8</xdr:col>
                    <xdr:colOff>38100</xdr:colOff>
                    <xdr:row>124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9" name="Check Box 124">
              <controlPr defaultSize="0" autoFill="0" autoLine="0" autoPict="0">
                <anchor mov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8</xdr:col>
                    <xdr:colOff>38100</xdr:colOff>
                    <xdr:row>125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30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125</xdr:row>
                    <xdr:rowOff>0</xdr:rowOff>
                  </from>
                  <to>
                    <xdr:col>8</xdr:col>
                    <xdr:colOff>38100</xdr:colOff>
                    <xdr:row>126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31" name="Check Box 126">
              <controlPr defaultSize="0" autoFill="0" autoLine="0" autoPict="0">
                <anchor moveWithCells="1">
                  <from>
                    <xdr:col>7</xdr:col>
                    <xdr:colOff>0</xdr:colOff>
                    <xdr:row>126</xdr:row>
                    <xdr:rowOff>0</xdr:rowOff>
                  </from>
                  <to>
                    <xdr:col>8</xdr:col>
                    <xdr:colOff>38100</xdr:colOff>
                    <xdr:row>127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2" name="Check Box 127">
              <controlPr defaultSize="0" autoFill="0" autoLine="0" autoPict="0">
                <anchor moveWithCells="1">
                  <from>
                    <xdr:col>7</xdr:col>
                    <xdr:colOff>0</xdr:colOff>
                    <xdr:row>127</xdr:row>
                    <xdr:rowOff>0</xdr:rowOff>
                  </from>
                  <to>
                    <xdr:col>8</xdr:col>
                    <xdr:colOff>38100</xdr:colOff>
                    <xdr:row>128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3" name="Check Box 128">
              <controlPr defaultSize="0" autoFill="0" autoLine="0" autoPict="0">
                <anchor moveWithCells="1">
                  <from>
                    <xdr:col>7</xdr:col>
                    <xdr:colOff>0</xdr:colOff>
                    <xdr:row>128</xdr:row>
                    <xdr:rowOff>0</xdr:rowOff>
                  </from>
                  <to>
                    <xdr:col>8</xdr:col>
                    <xdr:colOff>38100</xdr:colOff>
                    <xdr:row>129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4" name="Check Box 129">
              <controlPr defaultSize="0" autoFill="0" autoLine="0" autoPict="0">
                <anchor moveWithCells="1">
                  <from>
                    <xdr:col>7</xdr:col>
                    <xdr:colOff>0</xdr:colOff>
                    <xdr:row>129</xdr:row>
                    <xdr:rowOff>0</xdr:rowOff>
                  </from>
                  <to>
                    <xdr:col>8</xdr:col>
                    <xdr:colOff>38100</xdr:colOff>
                    <xdr:row>130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10">
    <tabColor theme="8" tint="-0.249977111117893"/>
  </sheetPr>
  <dimension ref="A1:H80"/>
  <sheetViews>
    <sheetView showGridLines="0" zoomScaleNormal="100" workbookViewId="0">
      <selection activeCell="G21" sqref="G21:G25"/>
    </sheetView>
  </sheetViews>
  <sheetFormatPr baseColWidth="10" defaultRowHeight="15" x14ac:dyDescent="0.25"/>
  <cols>
    <col min="1" max="1" width="5" customWidth="1"/>
    <col min="2" max="2" width="21" customWidth="1"/>
    <col min="3" max="3" width="37.7109375" style="180" customWidth="1"/>
    <col min="4" max="4" width="37.7109375" customWidth="1"/>
    <col min="5" max="5" width="7.28515625" customWidth="1"/>
    <col min="6" max="6" width="12.5703125" customWidth="1"/>
    <col min="7" max="8" width="56.28515625" customWidth="1"/>
    <col min="9" max="9" width="8.140625" customWidth="1"/>
    <col min="10" max="10" width="12.5703125" bestFit="1" customWidth="1"/>
    <col min="16" max="16" width="21" bestFit="1" customWidth="1"/>
    <col min="17" max="17" width="18.7109375" bestFit="1" customWidth="1"/>
  </cols>
  <sheetData>
    <row r="1" spans="1:8" x14ac:dyDescent="0.25">
      <c r="A1" s="31"/>
      <c r="B1" s="143" t="s">
        <v>63</v>
      </c>
      <c r="C1" s="191"/>
      <c r="D1" s="31"/>
      <c r="E1" s="31"/>
      <c r="F1" s="31"/>
      <c r="G1" s="31"/>
      <c r="H1" s="146" t="s">
        <v>64</v>
      </c>
    </row>
    <row r="2" spans="1:8" ht="24.75" customHeight="1" x14ac:dyDescent="0.25">
      <c r="A2" s="31"/>
      <c r="B2" s="319" t="s">
        <v>166</v>
      </c>
      <c r="C2" s="320"/>
      <c r="D2" s="321"/>
      <c r="E2" s="31"/>
      <c r="F2" s="322" t="s">
        <v>167</v>
      </c>
      <c r="G2" s="323"/>
      <c r="H2" s="324"/>
    </row>
    <row r="3" spans="1:8" x14ac:dyDescent="0.25">
      <c r="A3" s="31"/>
      <c r="B3" s="31"/>
      <c r="C3" s="191"/>
      <c r="D3" s="31"/>
      <c r="E3" s="31"/>
      <c r="F3" s="31"/>
      <c r="G3" s="31"/>
      <c r="H3" s="31"/>
    </row>
    <row r="4" spans="1:8" x14ac:dyDescent="0.25">
      <c r="A4" s="31"/>
      <c r="B4" s="31"/>
      <c r="C4" s="191"/>
      <c r="D4" s="31"/>
      <c r="E4" s="31"/>
      <c r="F4" s="31"/>
      <c r="G4" s="31"/>
      <c r="H4" s="31"/>
    </row>
    <row r="5" spans="1:8" x14ac:dyDescent="0.25">
      <c r="A5" s="31"/>
      <c r="B5" s="31"/>
      <c r="C5" s="191"/>
      <c r="D5" s="31"/>
      <c r="E5" s="31"/>
      <c r="F5" s="31"/>
      <c r="G5" s="31"/>
      <c r="H5" s="31"/>
    </row>
    <row r="6" spans="1:8" x14ac:dyDescent="0.25">
      <c r="A6" s="31"/>
      <c r="B6" s="31"/>
      <c r="C6" s="191"/>
      <c r="D6" s="31"/>
      <c r="E6" s="31"/>
      <c r="F6" s="31"/>
      <c r="G6" s="31"/>
      <c r="H6" s="31"/>
    </row>
    <row r="7" spans="1:8" x14ac:dyDescent="0.25">
      <c r="A7" s="31"/>
      <c r="B7" s="31"/>
      <c r="C7" s="191"/>
      <c r="D7" s="31"/>
      <c r="E7" s="31"/>
      <c r="F7" s="31"/>
      <c r="G7" s="31"/>
      <c r="H7" s="31"/>
    </row>
    <row r="8" spans="1:8" x14ac:dyDescent="0.25">
      <c r="A8" s="31"/>
      <c r="B8" s="31"/>
      <c r="C8" s="191"/>
      <c r="D8" s="31"/>
      <c r="E8" s="31"/>
      <c r="F8" s="31"/>
      <c r="G8" s="31"/>
      <c r="H8" s="31"/>
    </row>
    <row r="9" spans="1:8" x14ac:dyDescent="0.25">
      <c r="A9" s="31"/>
      <c r="B9" s="31"/>
      <c r="C9" s="191"/>
      <c r="D9" s="31"/>
      <c r="E9" s="31"/>
      <c r="F9" s="31"/>
      <c r="G9" s="31"/>
      <c r="H9" s="31"/>
    </row>
    <row r="10" spans="1:8" x14ac:dyDescent="0.25">
      <c r="A10" s="31"/>
      <c r="B10" s="31"/>
      <c r="C10" s="191"/>
      <c r="D10" s="31"/>
      <c r="E10" s="31"/>
      <c r="F10" s="31"/>
      <c r="G10" s="31"/>
      <c r="H10" s="31"/>
    </row>
    <row r="11" spans="1:8" x14ac:dyDescent="0.25">
      <c r="A11" s="31"/>
      <c r="B11" s="31"/>
      <c r="C11" s="191"/>
      <c r="D11" s="31"/>
      <c r="E11" s="31"/>
      <c r="F11" s="31"/>
      <c r="G11" s="31"/>
      <c r="H11" s="31"/>
    </row>
    <row r="12" spans="1:8" x14ac:dyDescent="0.25">
      <c r="A12" s="31"/>
      <c r="B12" s="31"/>
      <c r="C12" s="191"/>
      <c r="D12" s="31"/>
      <c r="E12" s="31"/>
      <c r="F12" s="31"/>
      <c r="G12" s="31"/>
      <c r="H12" s="31"/>
    </row>
    <row r="13" spans="1:8" x14ac:dyDescent="0.25">
      <c r="A13" s="31"/>
      <c r="B13" s="31"/>
      <c r="C13" s="191"/>
      <c r="D13" s="31"/>
      <c r="E13" s="31"/>
      <c r="F13" s="31"/>
      <c r="G13" s="31"/>
      <c r="H13" s="31"/>
    </row>
    <row r="14" spans="1:8" x14ac:dyDescent="0.25">
      <c r="A14" s="31"/>
      <c r="B14" s="31"/>
      <c r="C14" s="191"/>
      <c r="D14" s="31"/>
      <c r="E14" s="31"/>
      <c r="F14" s="31"/>
      <c r="G14" s="31"/>
      <c r="H14" s="31"/>
    </row>
    <row r="15" spans="1:8" x14ac:dyDescent="0.25">
      <c r="A15" s="31"/>
      <c r="B15" s="31"/>
      <c r="C15" s="191"/>
      <c r="D15" s="31"/>
      <c r="E15" s="31"/>
      <c r="F15" s="31"/>
      <c r="G15" s="31"/>
      <c r="H15" s="31"/>
    </row>
    <row r="16" spans="1:8" x14ac:dyDescent="0.25">
      <c r="A16" s="31"/>
      <c r="B16" s="31"/>
      <c r="C16" s="191"/>
      <c r="D16" s="31"/>
      <c r="E16" s="31"/>
      <c r="F16" s="31"/>
      <c r="G16" s="31"/>
      <c r="H16" s="31"/>
    </row>
    <row r="17" spans="1:8" x14ac:dyDescent="0.25">
      <c r="A17" s="31"/>
      <c r="B17" s="31"/>
      <c r="C17" s="191"/>
      <c r="D17" s="31"/>
      <c r="E17" s="31"/>
      <c r="F17" s="31"/>
      <c r="G17" s="31"/>
      <c r="H17" s="31"/>
    </row>
    <row r="18" spans="1:8" x14ac:dyDescent="0.25">
      <c r="A18" s="31"/>
      <c r="B18" s="31"/>
      <c r="C18" s="191"/>
      <c r="D18" s="31"/>
      <c r="E18" s="31"/>
      <c r="F18" s="31"/>
      <c r="G18" s="31"/>
      <c r="H18" s="31"/>
    </row>
    <row r="19" spans="1:8" x14ac:dyDescent="0.25">
      <c r="A19" s="31"/>
      <c r="B19" s="31"/>
      <c r="C19" s="191"/>
      <c r="D19" s="31"/>
      <c r="E19" s="31"/>
      <c r="F19" s="31"/>
      <c r="G19" s="31"/>
      <c r="H19" s="31"/>
    </row>
    <row r="20" spans="1:8" x14ac:dyDescent="0.25">
      <c r="A20" s="31"/>
      <c r="B20" s="31"/>
      <c r="C20" s="192" t="s">
        <v>165</v>
      </c>
      <c r="D20" s="192" t="s">
        <v>164</v>
      </c>
      <c r="E20" s="31"/>
      <c r="F20" s="31"/>
      <c r="G20" s="192" t="s">
        <v>165</v>
      </c>
      <c r="H20" s="192" t="s">
        <v>164</v>
      </c>
    </row>
    <row r="21" spans="1:8" x14ac:dyDescent="0.25">
      <c r="A21" s="31"/>
      <c r="B21" s="39" t="s">
        <v>204</v>
      </c>
      <c r="C21" s="193">
        <v>1061.6999999999998</v>
      </c>
      <c r="D21" s="194">
        <v>0.32432184750733134</v>
      </c>
      <c r="E21" s="31"/>
      <c r="F21" s="39" t="s">
        <v>189</v>
      </c>
      <c r="G21" s="195">
        <v>185.6</v>
      </c>
      <c r="H21" s="194">
        <v>0.1868801288828475</v>
      </c>
    </row>
    <row r="22" spans="1:8" x14ac:dyDescent="0.25">
      <c r="A22" s="31"/>
      <c r="B22" s="39" t="s">
        <v>229</v>
      </c>
      <c r="C22" s="193">
        <v>260.05</v>
      </c>
      <c r="D22" s="194">
        <v>7.9438538611925708E-2</v>
      </c>
      <c r="E22" s="31"/>
      <c r="F22" s="39" t="s">
        <v>190</v>
      </c>
      <c r="G22" s="195">
        <v>261.3</v>
      </c>
      <c r="H22" s="194">
        <v>0.26310225041534513</v>
      </c>
    </row>
    <row r="23" spans="1:8" x14ac:dyDescent="0.25">
      <c r="A23" s="31"/>
      <c r="B23" s="39" t="s">
        <v>230</v>
      </c>
      <c r="C23" s="193">
        <v>145</v>
      </c>
      <c r="D23" s="194">
        <v>4.4293743890518086E-2</v>
      </c>
      <c r="E23" s="31"/>
      <c r="F23" s="39" t="s">
        <v>191</v>
      </c>
      <c r="G23" s="195">
        <v>56</v>
      </c>
      <c r="H23" s="194">
        <v>5.6386245783617783E-2</v>
      </c>
    </row>
    <row r="24" spans="1:8" x14ac:dyDescent="0.25">
      <c r="A24" s="31"/>
      <c r="B24" s="39" t="s">
        <v>231</v>
      </c>
      <c r="C24" s="193">
        <v>355.87</v>
      </c>
      <c r="D24" s="194">
        <v>0.10870906647116325</v>
      </c>
      <c r="E24" s="31"/>
      <c r="F24" s="39" t="s">
        <v>192</v>
      </c>
      <c r="G24" s="195">
        <v>353</v>
      </c>
      <c r="H24" s="194">
        <v>0.35543472788601926</v>
      </c>
    </row>
    <row r="25" spans="1:8" x14ac:dyDescent="0.25">
      <c r="A25" s="31"/>
      <c r="B25" s="39" t="s">
        <v>228</v>
      </c>
      <c r="C25" s="193">
        <v>70.400000000000006</v>
      </c>
      <c r="D25" s="194">
        <v>2.1505376344086023E-2</v>
      </c>
      <c r="E25" s="31"/>
      <c r="F25" s="39" t="s">
        <v>193</v>
      </c>
      <c r="G25" s="195">
        <v>112.25</v>
      </c>
      <c r="H25" s="194">
        <v>0.11302421587876957</v>
      </c>
    </row>
    <row r="26" spans="1:8" x14ac:dyDescent="0.25">
      <c r="A26" s="31"/>
      <c r="B26" s="39" t="s">
        <v>232</v>
      </c>
      <c r="C26" s="193">
        <v>293.10000000000002</v>
      </c>
      <c r="D26" s="194">
        <v>8.9534457478005869E-2</v>
      </c>
      <c r="E26" s="31"/>
      <c r="F26" s="39" t="s">
        <v>194</v>
      </c>
      <c r="G26" s="195">
        <v>25</v>
      </c>
      <c r="H26" s="194">
        <v>2.5172431153400798E-2</v>
      </c>
    </row>
    <row r="27" spans="1:8" x14ac:dyDescent="0.25">
      <c r="A27" s="31"/>
      <c r="B27" s="39" t="s">
        <v>207</v>
      </c>
      <c r="C27" s="193">
        <v>100</v>
      </c>
      <c r="D27" s="194">
        <v>3.0547409579667645E-2</v>
      </c>
      <c r="E27" s="31"/>
      <c r="F27" s="39" t="s">
        <v>27</v>
      </c>
      <c r="G27" s="195">
        <v>993.15</v>
      </c>
      <c r="H27" s="194">
        <v>1</v>
      </c>
    </row>
    <row r="28" spans="1:8" x14ac:dyDescent="0.25">
      <c r="A28" s="31"/>
      <c r="B28" s="39" t="s">
        <v>205</v>
      </c>
      <c r="C28" s="193">
        <v>477.27</v>
      </c>
      <c r="D28" s="194">
        <v>0.14579362170087976</v>
      </c>
      <c r="E28" s="31"/>
    </row>
    <row r="29" spans="1:8" x14ac:dyDescent="0.25">
      <c r="A29" s="31"/>
      <c r="B29" s="39" t="s">
        <v>233</v>
      </c>
      <c r="C29" s="193">
        <v>185.6</v>
      </c>
      <c r="D29" s="194">
        <v>5.6695992179863146E-2</v>
      </c>
      <c r="E29" s="31"/>
    </row>
    <row r="30" spans="1:8" x14ac:dyDescent="0.25">
      <c r="A30" s="31"/>
      <c r="B30" s="39" t="s">
        <v>235</v>
      </c>
      <c r="C30" s="193">
        <v>118.80999999999999</v>
      </c>
      <c r="D30" s="194">
        <v>3.6293377321603128E-2</v>
      </c>
      <c r="E30" s="31"/>
    </row>
    <row r="31" spans="1:8" x14ac:dyDescent="0.25">
      <c r="A31" s="31"/>
      <c r="B31" s="39" t="s">
        <v>206</v>
      </c>
      <c r="C31" s="193">
        <v>205.8</v>
      </c>
      <c r="D31" s="194">
        <v>6.2866568914956011E-2</v>
      </c>
      <c r="E31" s="31"/>
    </row>
    <row r="32" spans="1:8" x14ac:dyDescent="0.25">
      <c r="A32" s="31"/>
      <c r="B32" s="39" t="s">
        <v>27</v>
      </c>
      <c r="C32" s="193">
        <v>3273.6</v>
      </c>
      <c r="D32" s="194">
        <v>1</v>
      </c>
      <c r="E32" s="31"/>
    </row>
    <row r="33" spans="1:8" x14ac:dyDescent="0.25">
      <c r="A33" s="31"/>
      <c r="C33"/>
      <c r="E33" s="31"/>
    </row>
    <row r="34" spans="1:8" x14ac:dyDescent="0.25">
      <c r="A34" s="31"/>
      <c r="C34"/>
      <c r="E34" s="31"/>
    </row>
    <row r="35" spans="1:8" x14ac:dyDescent="0.25">
      <c r="A35" s="31"/>
      <c r="C35"/>
      <c r="E35" s="31"/>
      <c r="F35" s="31"/>
      <c r="G35" s="31"/>
      <c r="H35" s="31"/>
    </row>
    <row r="36" spans="1:8" x14ac:dyDescent="0.25">
      <c r="A36" s="31"/>
      <c r="C36"/>
      <c r="E36" s="31"/>
      <c r="F36" s="31"/>
      <c r="G36" s="31"/>
      <c r="H36" s="31"/>
    </row>
    <row r="37" spans="1:8" x14ac:dyDescent="0.25">
      <c r="A37" s="31"/>
      <c r="C37"/>
      <c r="E37" s="31"/>
      <c r="F37" s="31"/>
      <c r="G37" s="31"/>
      <c r="H37" s="31"/>
    </row>
    <row r="38" spans="1:8" x14ac:dyDescent="0.25">
      <c r="A38" s="31"/>
      <c r="C38"/>
      <c r="E38" s="31"/>
      <c r="F38" s="31"/>
      <c r="G38" s="31"/>
      <c r="H38" s="31"/>
    </row>
    <row r="39" spans="1:8" x14ac:dyDescent="0.25">
      <c r="A39" s="31"/>
      <c r="C39"/>
      <c r="E39" s="31"/>
      <c r="F39" s="31"/>
      <c r="G39" s="31"/>
      <c r="H39" s="31"/>
    </row>
    <row r="40" spans="1:8" x14ac:dyDescent="0.25">
      <c r="A40" s="31"/>
      <c r="C40"/>
      <c r="E40" s="31"/>
      <c r="F40" s="31"/>
      <c r="G40" s="31"/>
      <c r="H40" s="31"/>
    </row>
    <row r="41" spans="1:8" x14ac:dyDescent="0.25">
      <c r="A41" s="31"/>
      <c r="C41"/>
      <c r="E41" s="31"/>
      <c r="F41" s="31"/>
      <c r="G41" s="31"/>
      <c r="H41" s="31"/>
    </row>
    <row r="42" spans="1:8" x14ac:dyDescent="0.25">
      <c r="A42" s="31"/>
      <c r="B42" s="31"/>
      <c r="C42" s="31"/>
      <c r="D42" s="31"/>
      <c r="E42" s="31"/>
      <c r="F42" s="31"/>
      <c r="G42" s="31"/>
      <c r="H42" s="31"/>
    </row>
    <row r="43" spans="1:8" x14ac:dyDescent="0.25">
      <c r="A43" s="31"/>
      <c r="B43" s="31"/>
      <c r="C43" s="31"/>
      <c r="D43" s="31"/>
      <c r="E43" s="31"/>
      <c r="F43" s="31"/>
      <c r="G43" s="31"/>
      <c r="H43" s="31"/>
    </row>
    <row r="44" spans="1:8" x14ac:dyDescent="0.25">
      <c r="A44" s="31"/>
      <c r="B44" s="31"/>
      <c r="C44" s="31"/>
      <c r="D44" s="31"/>
      <c r="E44" s="31"/>
      <c r="F44" s="31"/>
      <c r="G44" s="31"/>
      <c r="H44" s="31"/>
    </row>
    <row r="45" spans="1:8" x14ac:dyDescent="0.25">
      <c r="A45" s="31"/>
      <c r="B45" s="31"/>
      <c r="C45" s="31"/>
      <c r="D45" s="31"/>
      <c r="E45" s="31"/>
      <c r="F45" s="31"/>
      <c r="G45" s="31"/>
      <c r="H45" s="31"/>
    </row>
    <row r="46" spans="1:8" x14ac:dyDescent="0.25">
      <c r="A46" s="31"/>
      <c r="B46" s="31"/>
      <c r="C46" s="31"/>
      <c r="D46" s="31"/>
      <c r="E46" s="31"/>
      <c r="F46" s="31"/>
      <c r="G46" s="31"/>
      <c r="H46" s="31"/>
    </row>
    <row r="47" spans="1:8" x14ac:dyDescent="0.25">
      <c r="C47"/>
    </row>
    <row r="48" spans="1:8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  <row r="59" spans="3:3" x14ac:dyDescent="0.25">
      <c r="C59"/>
    </row>
    <row r="60" spans="3:3" x14ac:dyDescent="0.25">
      <c r="C60"/>
    </row>
    <row r="61" spans="3:3" x14ac:dyDescent="0.25">
      <c r="C61"/>
    </row>
    <row r="62" spans="3:3" x14ac:dyDescent="0.25">
      <c r="C62"/>
    </row>
    <row r="63" spans="3:3" x14ac:dyDescent="0.25">
      <c r="C63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</sheetData>
  <mergeCells count="2">
    <mergeCell ref="B2:D2"/>
    <mergeCell ref="F2:H2"/>
  </mergeCells>
  <hyperlinks>
    <hyperlink ref="B1" r:id="rId3" xr:uid="{00000000-0004-0000-1A00-000000000000}"/>
  </hyperlinks>
  <pageMargins left="0.7" right="0.7" top="0.75" bottom="0.75" header="0.3" footer="0.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3">
    <tabColor theme="8" tint="-0.249977111117893"/>
  </sheetPr>
  <dimension ref="B1:E15"/>
  <sheetViews>
    <sheetView showGridLines="0" workbookViewId="0">
      <selection activeCell="C7" sqref="C7"/>
    </sheetView>
  </sheetViews>
  <sheetFormatPr baseColWidth="10" defaultColWidth="11.42578125" defaultRowHeight="12.75" x14ac:dyDescent="0.2"/>
  <cols>
    <col min="1" max="1" width="7.28515625" style="1" customWidth="1"/>
    <col min="2" max="2" width="20.140625" style="1" customWidth="1"/>
    <col min="3" max="3" width="19.85546875" style="2" customWidth="1"/>
    <col min="4" max="4" width="40.28515625" style="1" customWidth="1"/>
    <col min="5" max="16384" width="11.42578125" style="1"/>
  </cols>
  <sheetData>
    <row r="1" spans="2:5" x14ac:dyDescent="0.2">
      <c r="B1" s="143" t="s">
        <v>63</v>
      </c>
      <c r="D1" s="146" t="s">
        <v>64</v>
      </c>
    </row>
    <row r="2" spans="2:5" ht="36" customHeight="1" x14ac:dyDescent="0.2">
      <c r="B2" s="325" t="s">
        <v>61</v>
      </c>
      <c r="C2" s="326"/>
      <c r="D2" s="327"/>
    </row>
    <row r="4" spans="2:5" ht="15" customHeight="1" x14ac:dyDescent="0.2">
      <c r="B4" s="3" t="s">
        <v>53</v>
      </c>
      <c r="C4" s="4" t="s">
        <v>54</v>
      </c>
      <c r="D4" s="3" t="s">
        <v>60</v>
      </c>
    </row>
    <row r="5" spans="2:5" ht="15" customHeight="1" x14ac:dyDescent="0.2">
      <c r="B5" s="5" t="s">
        <v>213</v>
      </c>
      <c r="C5" s="6">
        <v>15048.57</v>
      </c>
      <c r="D5" s="5"/>
    </row>
    <row r="6" spans="2:5" ht="15" customHeight="1" x14ac:dyDescent="0.2">
      <c r="B6" s="7" t="s">
        <v>214</v>
      </c>
      <c r="C6" s="8">
        <v>21869.599999999999</v>
      </c>
      <c r="D6" s="7"/>
    </row>
    <row r="7" spans="2:5" ht="15" customHeight="1" x14ac:dyDescent="0.2">
      <c r="B7" s="7" t="s">
        <v>215</v>
      </c>
      <c r="C7" s="8">
        <v>4358.29</v>
      </c>
      <c r="D7" s="7"/>
    </row>
    <row r="8" spans="2:5" ht="15" customHeight="1" x14ac:dyDescent="0.2">
      <c r="B8" s="7" t="s">
        <v>216</v>
      </c>
      <c r="C8" s="8">
        <v>3915.2</v>
      </c>
      <c r="D8" s="7"/>
    </row>
    <row r="9" spans="2:5" ht="15" customHeight="1" x14ac:dyDescent="0.2">
      <c r="B9" s="7" t="s">
        <v>217</v>
      </c>
      <c r="C9" s="8">
        <v>3915.2</v>
      </c>
      <c r="D9" s="7"/>
    </row>
    <row r="10" spans="2:5" ht="15" customHeight="1" x14ac:dyDescent="0.2">
      <c r="B10" s="7" t="s">
        <v>55</v>
      </c>
      <c r="C10" s="8"/>
      <c r="D10" s="7"/>
    </row>
    <row r="11" spans="2:5" ht="15" customHeight="1" x14ac:dyDescent="0.2">
      <c r="B11" s="7" t="s">
        <v>56</v>
      </c>
      <c r="C11" s="8"/>
      <c r="D11" s="7"/>
    </row>
    <row r="12" spans="2:5" ht="15" customHeight="1" x14ac:dyDescent="0.2">
      <c r="B12" s="7" t="s">
        <v>57</v>
      </c>
      <c r="C12" s="8"/>
      <c r="D12" s="7"/>
    </row>
    <row r="13" spans="2:5" ht="15" customHeight="1" x14ac:dyDescent="0.2">
      <c r="B13" s="7" t="s">
        <v>58</v>
      </c>
      <c r="C13" s="8"/>
      <c r="D13" s="7"/>
    </row>
    <row r="14" spans="2:5" ht="15" customHeight="1" x14ac:dyDescent="0.2">
      <c r="B14" s="9" t="s">
        <v>59</v>
      </c>
      <c r="C14" s="10"/>
      <c r="D14" s="9"/>
    </row>
    <row r="15" spans="2:5" x14ac:dyDescent="0.2">
      <c r="B15" s="137" t="s">
        <v>6</v>
      </c>
      <c r="C15" s="137">
        <f>SUM(C5:C14)</f>
        <v>49106.859999999993</v>
      </c>
      <c r="D15" s="136"/>
      <c r="E15" s="136"/>
    </row>
  </sheetData>
  <mergeCells count="1">
    <mergeCell ref="B2:D2"/>
  </mergeCells>
  <hyperlinks>
    <hyperlink ref="B1" r:id="rId1" xr:uid="{00000000-0004-0000-1B00-000000000000}"/>
  </hyperlinks>
  <pageMargins left="0.7" right="0.7" top="0.75" bottom="0.75" header="0.3" footer="0.3"/>
  <pageSetup paperSize="9"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5">
    <tabColor theme="8" tint="-0.249977111117893"/>
  </sheetPr>
  <dimension ref="B1:O255"/>
  <sheetViews>
    <sheetView showGridLines="0" workbookViewId="0">
      <selection activeCell="M30" sqref="M30"/>
    </sheetView>
  </sheetViews>
  <sheetFormatPr baseColWidth="10" defaultColWidth="11.42578125" defaultRowHeight="12.75" x14ac:dyDescent="0.2"/>
  <cols>
    <col min="1" max="1" width="7.28515625" style="11" customWidth="1"/>
    <col min="2" max="2" width="11.42578125" style="11"/>
    <col min="3" max="3" width="7.7109375" style="11" hidden="1" customWidth="1"/>
    <col min="4" max="5" width="11.42578125" style="11"/>
    <col min="6" max="6" width="6" style="11" customWidth="1"/>
    <col min="7" max="10" width="11.42578125" style="11"/>
    <col min="11" max="11" width="36.5703125" style="11" customWidth="1"/>
    <col min="12" max="12" width="11.42578125" style="11"/>
    <col min="13" max="13" width="23.7109375" style="1" customWidth="1"/>
    <col min="14" max="15" width="23.7109375" style="27" customWidth="1"/>
    <col min="16" max="16384" width="11.42578125" style="11"/>
  </cols>
  <sheetData>
    <row r="1" spans="2:15" x14ac:dyDescent="0.2">
      <c r="B1" s="143" t="s">
        <v>63</v>
      </c>
      <c r="O1" s="146" t="s">
        <v>64</v>
      </c>
    </row>
    <row r="2" spans="2:15" ht="36" customHeight="1" x14ac:dyDescent="0.2">
      <c r="B2" s="331" t="s">
        <v>52</v>
      </c>
      <c r="C2" s="332"/>
      <c r="D2" s="332"/>
      <c r="E2" s="332"/>
      <c r="F2" s="332"/>
      <c r="G2" s="332"/>
      <c r="H2" s="332"/>
      <c r="I2" s="332"/>
      <c r="J2" s="332"/>
      <c r="K2" s="332"/>
      <c r="M2" s="328" t="s">
        <v>50</v>
      </c>
      <c r="N2" s="329"/>
      <c r="O2" s="330"/>
    </row>
    <row r="3" spans="2:15" x14ac:dyDescent="0.2">
      <c r="N3" s="1"/>
      <c r="O3" s="1"/>
    </row>
    <row r="4" spans="2:15" ht="25.5" x14ac:dyDescent="0.2">
      <c r="B4" s="12" t="s">
        <v>29</v>
      </c>
      <c r="C4" s="12" t="s">
        <v>49</v>
      </c>
      <c r="D4" s="12" t="s">
        <v>36</v>
      </c>
      <c r="E4" s="12" t="s">
        <v>41</v>
      </c>
      <c r="F4" s="12" t="s">
        <v>40</v>
      </c>
      <c r="G4" s="12" t="s">
        <v>37</v>
      </c>
      <c r="H4" s="12" t="s">
        <v>43</v>
      </c>
      <c r="I4" s="12" t="s">
        <v>42</v>
      </c>
      <c r="J4" s="12" t="s">
        <v>38</v>
      </c>
      <c r="K4" s="13" t="s">
        <v>39</v>
      </c>
    </row>
    <row r="5" spans="2:15" ht="12.75" customHeight="1" x14ac:dyDescent="0.2">
      <c r="B5" s="15"/>
      <c r="C5" s="16" t="str">
        <f t="shared" ref="C5:C65" si="0">IF(B5="","",(CONCATENATE(YEAR(B5)," - ",(MONTH(B5)))))</f>
        <v/>
      </c>
      <c r="D5" s="16"/>
      <c r="E5" s="16"/>
      <c r="F5" s="17"/>
      <c r="G5" s="18"/>
      <c r="H5" s="18"/>
      <c r="I5" s="18"/>
      <c r="J5" s="189">
        <f t="shared" ref="J5:J65" si="1">G5-H5-I5</f>
        <v>0</v>
      </c>
      <c r="K5" s="16"/>
    </row>
    <row r="6" spans="2:15" ht="12.75" customHeight="1" x14ac:dyDescent="0.2">
      <c r="B6" s="19"/>
      <c r="C6" s="16" t="str">
        <f t="shared" si="0"/>
        <v/>
      </c>
      <c r="D6" s="20"/>
      <c r="E6" s="20"/>
      <c r="F6" s="21"/>
      <c r="G6" s="22"/>
      <c r="H6" s="22"/>
      <c r="I6" s="22"/>
      <c r="J6" s="25">
        <f t="shared" si="1"/>
        <v>0</v>
      </c>
      <c r="K6" s="20"/>
    </row>
    <row r="7" spans="2:15" ht="12.75" customHeight="1" x14ac:dyDescent="0.2">
      <c r="B7" s="19"/>
      <c r="C7" s="16" t="str">
        <f t="shared" si="0"/>
        <v/>
      </c>
      <c r="D7" s="20"/>
      <c r="E7" s="20"/>
      <c r="F7" s="21"/>
      <c r="G7" s="22"/>
      <c r="H7" s="22"/>
      <c r="I7" s="22"/>
      <c r="J7" s="25">
        <f t="shared" si="1"/>
        <v>0</v>
      </c>
      <c r="K7" s="20"/>
    </row>
    <row r="8" spans="2:15" ht="12.75" customHeight="1" x14ac:dyDescent="0.2">
      <c r="B8" s="19"/>
      <c r="C8" s="16" t="str">
        <f t="shared" si="0"/>
        <v/>
      </c>
      <c r="D8" s="20"/>
      <c r="E8" s="20"/>
      <c r="F8" s="21"/>
      <c r="G8" s="22"/>
      <c r="H8" s="22"/>
      <c r="I8" s="22"/>
      <c r="J8" s="25">
        <f t="shared" si="1"/>
        <v>0</v>
      </c>
      <c r="K8" s="20"/>
    </row>
    <row r="9" spans="2:15" ht="12.75" customHeight="1" x14ac:dyDescent="0.2">
      <c r="B9" s="19"/>
      <c r="C9" s="16" t="str">
        <f t="shared" si="0"/>
        <v/>
      </c>
      <c r="D9" s="20"/>
      <c r="E9" s="20"/>
      <c r="F9" s="21"/>
      <c r="G9" s="22"/>
      <c r="H9" s="22"/>
      <c r="I9" s="22"/>
      <c r="J9" s="25">
        <f t="shared" si="1"/>
        <v>0</v>
      </c>
      <c r="K9" s="20"/>
    </row>
    <row r="10" spans="2:15" ht="12.75" customHeight="1" x14ac:dyDescent="0.2">
      <c r="B10" s="19"/>
      <c r="C10" s="16" t="str">
        <f t="shared" si="0"/>
        <v/>
      </c>
      <c r="D10" s="20"/>
      <c r="E10" s="20"/>
      <c r="F10" s="21"/>
      <c r="G10" s="22"/>
      <c r="H10" s="22"/>
      <c r="I10" s="22"/>
      <c r="J10" s="25">
        <f t="shared" si="1"/>
        <v>0</v>
      </c>
      <c r="K10" s="20"/>
    </row>
    <row r="11" spans="2:15" ht="12.75" customHeight="1" x14ac:dyDescent="0.2">
      <c r="B11" s="19"/>
      <c r="C11" s="16" t="str">
        <f t="shared" si="0"/>
        <v/>
      </c>
      <c r="D11" s="20"/>
      <c r="E11" s="20"/>
      <c r="F11" s="21"/>
      <c r="G11" s="22"/>
      <c r="H11" s="22"/>
      <c r="I11" s="22"/>
      <c r="J11" s="25">
        <f t="shared" si="1"/>
        <v>0</v>
      </c>
      <c r="K11" s="20"/>
    </row>
    <row r="12" spans="2:15" ht="12.75" customHeight="1" x14ac:dyDescent="0.2">
      <c r="B12" s="19"/>
      <c r="C12" s="16" t="str">
        <f t="shared" si="0"/>
        <v/>
      </c>
      <c r="D12" s="20"/>
      <c r="E12" s="20"/>
      <c r="F12" s="21"/>
      <c r="G12" s="22"/>
      <c r="H12" s="22"/>
      <c r="I12" s="22"/>
      <c r="J12" s="25">
        <f t="shared" si="1"/>
        <v>0</v>
      </c>
      <c r="K12" s="20"/>
    </row>
    <row r="13" spans="2:15" ht="12.75" customHeight="1" x14ac:dyDescent="0.2">
      <c r="B13" s="19"/>
      <c r="C13" s="16" t="str">
        <f t="shared" si="0"/>
        <v/>
      </c>
      <c r="D13" s="20"/>
      <c r="E13" s="20"/>
      <c r="F13" s="21"/>
      <c r="G13" s="22"/>
      <c r="H13" s="22"/>
      <c r="I13" s="22"/>
      <c r="J13" s="25">
        <f t="shared" si="1"/>
        <v>0</v>
      </c>
      <c r="K13" s="20"/>
    </row>
    <row r="14" spans="2:15" ht="12.75" customHeight="1" x14ac:dyDescent="0.2">
      <c r="B14" s="19"/>
      <c r="C14" s="16" t="str">
        <f t="shared" si="0"/>
        <v/>
      </c>
      <c r="D14" s="20"/>
      <c r="E14" s="20"/>
      <c r="F14" s="21"/>
      <c r="G14" s="22"/>
      <c r="H14" s="22"/>
      <c r="I14" s="22"/>
      <c r="J14" s="25">
        <f t="shared" si="1"/>
        <v>0</v>
      </c>
      <c r="K14" s="20"/>
    </row>
    <row r="15" spans="2:15" ht="12.75" customHeight="1" x14ac:dyDescent="0.2">
      <c r="B15" s="19"/>
      <c r="C15" s="16" t="str">
        <f t="shared" si="0"/>
        <v/>
      </c>
      <c r="D15" s="20"/>
      <c r="E15" s="20"/>
      <c r="F15" s="21"/>
      <c r="G15" s="22"/>
      <c r="H15" s="22"/>
      <c r="I15" s="22"/>
      <c r="J15" s="25">
        <f t="shared" si="1"/>
        <v>0</v>
      </c>
      <c r="K15" s="20"/>
    </row>
    <row r="16" spans="2:15" ht="12.75" customHeight="1" x14ac:dyDescent="0.2">
      <c r="B16" s="19"/>
      <c r="C16" s="16" t="str">
        <f t="shared" si="0"/>
        <v/>
      </c>
      <c r="D16" s="20"/>
      <c r="E16" s="20"/>
      <c r="F16" s="21"/>
      <c r="G16" s="22"/>
      <c r="H16" s="22"/>
      <c r="I16" s="22"/>
      <c r="J16" s="25">
        <f t="shared" si="1"/>
        <v>0</v>
      </c>
      <c r="K16" s="20"/>
    </row>
    <row r="17" spans="2:15" ht="12.75" customHeight="1" x14ac:dyDescent="0.25">
      <c r="B17" s="19"/>
      <c r="C17" s="16" t="str">
        <f t="shared" si="0"/>
        <v/>
      </c>
      <c r="D17" s="20"/>
      <c r="E17" s="20"/>
      <c r="F17" s="21"/>
      <c r="G17" s="22"/>
      <c r="H17" s="22"/>
      <c r="I17" s="22"/>
      <c r="J17" s="25">
        <f t="shared" si="1"/>
        <v>0</v>
      </c>
      <c r="K17" s="20"/>
      <c r="M17"/>
      <c r="N17"/>
    </row>
    <row r="18" spans="2:15" ht="12.75" customHeight="1" x14ac:dyDescent="0.2">
      <c r="B18" s="19"/>
      <c r="C18" s="16" t="str">
        <f t="shared" si="0"/>
        <v/>
      </c>
      <c r="D18" s="20"/>
      <c r="E18" s="20"/>
      <c r="F18" s="21"/>
      <c r="G18" s="22"/>
      <c r="H18" s="22"/>
      <c r="I18" s="22"/>
      <c r="J18" s="25">
        <f t="shared" si="1"/>
        <v>0</v>
      </c>
      <c r="K18" s="20"/>
    </row>
    <row r="19" spans="2:15" x14ac:dyDescent="0.2">
      <c r="B19" s="19"/>
      <c r="C19" s="16" t="str">
        <f t="shared" si="0"/>
        <v/>
      </c>
      <c r="D19" s="20"/>
      <c r="E19" s="20"/>
      <c r="F19" s="21"/>
      <c r="G19" s="22"/>
      <c r="H19" s="22"/>
      <c r="I19" s="22"/>
      <c r="J19" s="25">
        <f t="shared" si="1"/>
        <v>0</v>
      </c>
      <c r="K19" s="20"/>
      <c r="M19" s="334"/>
      <c r="N19" s="335" t="s">
        <v>168</v>
      </c>
      <c r="O19" s="335" t="s">
        <v>44</v>
      </c>
    </row>
    <row r="20" spans="2:15" x14ac:dyDescent="0.2">
      <c r="B20" s="19"/>
      <c r="C20" s="16" t="str">
        <f t="shared" si="0"/>
        <v/>
      </c>
      <c r="D20" s="20"/>
      <c r="E20" s="20"/>
      <c r="F20" s="21"/>
      <c r="G20" s="22"/>
      <c r="H20" s="22"/>
      <c r="I20" s="22"/>
      <c r="J20" s="25">
        <f t="shared" si="1"/>
        <v>0</v>
      </c>
      <c r="K20" s="20"/>
      <c r="M20" s="336" t="s">
        <v>26</v>
      </c>
      <c r="N20" s="335"/>
      <c r="O20" s="335">
        <v>0</v>
      </c>
    </row>
    <row r="21" spans="2:15" x14ac:dyDescent="0.2">
      <c r="B21" s="19"/>
      <c r="C21" s="16" t="str">
        <f t="shared" si="0"/>
        <v/>
      </c>
      <c r="D21" s="20"/>
      <c r="E21" s="20"/>
      <c r="F21" s="21"/>
      <c r="G21" s="22"/>
      <c r="H21" s="22"/>
      <c r="I21" s="22"/>
      <c r="J21" s="25">
        <f t="shared" si="1"/>
        <v>0</v>
      </c>
      <c r="K21" s="20"/>
      <c r="M21" s="337" t="s">
        <v>26</v>
      </c>
      <c r="N21" s="335"/>
      <c r="O21" s="335">
        <v>0</v>
      </c>
    </row>
    <row r="22" spans="2:15" x14ac:dyDescent="0.2">
      <c r="B22" s="19"/>
      <c r="C22" s="16" t="str">
        <f t="shared" si="0"/>
        <v/>
      </c>
      <c r="D22" s="20"/>
      <c r="E22" s="20"/>
      <c r="F22" s="21"/>
      <c r="G22" s="22"/>
      <c r="H22" s="22"/>
      <c r="I22" s="22"/>
      <c r="J22" s="25">
        <f t="shared" si="1"/>
        <v>0</v>
      </c>
      <c r="K22" s="20"/>
      <c r="M22" s="336" t="s">
        <v>27</v>
      </c>
      <c r="N22" s="335"/>
      <c r="O22" s="335">
        <v>0</v>
      </c>
    </row>
    <row r="23" spans="2:15" ht="12.75" customHeight="1" x14ac:dyDescent="0.25">
      <c r="B23" s="19"/>
      <c r="C23" s="16" t="str">
        <f t="shared" si="0"/>
        <v/>
      </c>
      <c r="D23" s="20"/>
      <c r="E23" s="20"/>
      <c r="F23" s="21"/>
      <c r="G23" s="22"/>
      <c r="H23" s="22"/>
      <c r="I23" s="22"/>
      <c r="J23" s="25">
        <f t="shared" si="1"/>
        <v>0</v>
      </c>
      <c r="K23" s="20"/>
      <c r="M23"/>
      <c r="N23"/>
      <c r="O23"/>
    </row>
    <row r="24" spans="2:15" ht="12.75" customHeight="1" x14ac:dyDescent="0.25">
      <c r="B24" s="19"/>
      <c r="C24" s="16" t="str">
        <f t="shared" si="0"/>
        <v/>
      </c>
      <c r="D24" s="20"/>
      <c r="E24" s="20"/>
      <c r="F24" s="21"/>
      <c r="G24" s="22"/>
      <c r="H24" s="22"/>
      <c r="I24" s="22"/>
      <c r="J24" s="25">
        <f t="shared" si="1"/>
        <v>0</v>
      </c>
      <c r="K24" s="20"/>
      <c r="M24"/>
      <c r="N24"/>
      <c r="O24"/>
    </row>
    <row r="25" spans="2:15" ht="12.75" customHeight="1" x14ac:dyDescent="0.25">
      <c r="B25" s="186"/>
      <c r="C25" s="16" t="str">
        <f t="shared" si="0"/>
        <v/>
      </c>
      <c r="D25" s="23"/>
      <c r="E25" s="23"/>
      <c r="F25" s="21"/>
      <c r="G25" s="22"/>
      <c r="H25" s="22"/>
      <c r="I25" s="22"/>
      <c r="J25" s="25">
        <f t="shared" si="1"/>
        <v>0</v>
      </c>
      <c r="K25" s="23"/>
      <c r="M25"/>
      <c r="N25"/>
      <c r="O25"/>
    </row>
    <row r="26" spans="2:15" ht="12.75" customHeight="1" x14ac:dyDescent="0.25">
      <c r="B26" s="186"/>
      <c r="C26" s="16" t="str">
        <f t="shared" si="0"/>
        <v/>
      </c>
      <c r="D26" s="23"/>
      <c r="E26" s="23"/>
      <c r="F26" s="21"/>
      <c r="G26" s="22"/>
      <c r="H26" s="22"/>
      <c r="I26" s="187"/>
      <c r="J26" s="25">
        <f t="shared" si="1"/>
        <v>0</v>
      </c>
      <c r="K26" s="23"/>
      <c r="M26"/>
      <c r="N26"/>
      <c r="O26"/>
    </row>
    <row r="27" spans="2:15" ht="12.75" customHeight="1" x14ac:dyDescent="0.25">
      <c r="B27" s="186"/>
      <c r="C27" s="16" t="str">
        <f t="shared" si="0"/>
        <v/>
      </c>
      <c r="D27" s="23"/>
      <c r="E27" s="23"/>
      <c r="F27" s="21"/>
      <c r="G27" s="22"/>
      <c r="H27" s="22"/>
      <c r="I27" s="22"/>
      <c r="J27" s="25">
        <f t="shared" si="1"/>
        <v>0</v>
      </c>
      <c r="K27" s="23"/>
      <c r="M27"/>
      <c r="N27"/>
      <c r="O27"/>
    </row>
    <row r="28" spans="2:15" ht="12.75" customHeight="1" x14ac:dyDescent="0.25">
      <c r="B28" s="186"/>
      <c r="C28" s="16" t="str">
        <f t="shared" si="0"/>
        <v/>
      </c>
      <c r="D28" s="23"/>
      <c r="E28" s="23"/>
      <c r="F28" s="21"/>
      <c r="G28" s="22"/>
      <c r="H28" s="22"/>
      <c r="I28" s="22"/>
      <c r="J28" s="25">
        <f t="shared" si="1"/>
        <v>0</v>
      </c>
      <c r="K28" s="23"/>
      <c r="M28"/>
      <c r="N28"/>
      <c r="O28"/>
    </row>
    <row r="29" spans="2:15" ht="12.75" customHeight="1" x14ac:dyDescent="0.25">
      <c r="B29" s="186"/>
      <c r="C29" s="16" t="str">
        <f t="shared" si="0"/>
        <v/>
      </c>
      <c r="D29" s="23"/>
      <c r="E29" s="23"/>
      <c r="F29" s="21"/>
      <c r="G29" s="22"/>
      <c r="H29" s="22"/>
      <c r="I29" s="22"/>
      <c r="J29" s="25">
        <f t="shared" si="1"/>
        <v>0</v>
      </c>
      <c r="K29" s="23"/>
      <c r="M29"/>
      <c r="N29"/>
      <c r="O29"/>
    </row>
    <row r="30" spans="2:15" ht="12.75" customHeight="1" x14ac:dyDescent="0.25">
      <c r="B30" s="186"/>
      <c r="C30" s="16" t="str">
        <f t="shared" si="0"/>
        <v/>
      </c>
      <c r="D30" s="23"/>
      <c r="E30" s="23"/>
      <c r="F30" s="21"/>
      <c r="G30" s="22"/>
      <c r="H30" s="22"/>
      <c r="I30" s="22"/>
      <c r="J30" s="25">
        <f t="shared" si="1"/>
        <v>0</v>
      </c>
      <c r="K30" s="23"/>
      <c r="M30"/>
      <c r="N30"/>
      <c r="O30"/>
    </row>
    <row r="31" spans="2:15" ht="12.75" customHeight="1" x14ac:dyDescent="0.25">
      <c r="B31" s="186"/>
      <c r="C31" s="16" t="str">
        <f t="shared" si="0"/>
        <v/>
      </c>
      <c r="D31" s="23"/>
      <c r="E31" s="23"/>
      <c r="F31" s="21"/>
      <c r="G31" s="22"/>
      <c r="H31" s="22"/>
      <c r="I31" s="187"/>
      <c r="J31" s="25">
        <f t="shared" si="1"/>
        <v>0</v>
      </c>
      <c r="K31" s="23"/>
      <c r="M31"/>
      <c r="N31"/>
      <c r="O31"/>
    </row>
    <row r="32" spans="2:15" ht="12.75" customHeight="1" x14ac:dyDescent="0.25">
      <c r="B32" s="186"/>
      <c r="C32" s="16" t="str">
        <f t="shared" si="0"/>
        <v/>
      </c>
      <c r="D32" s="23"/>
      <c r="E32" s="23"/>
      <c r="F32" s="21"/>
      <c r="G32" s="22"/>
      <c r="H32" s="22"/>
      <c r="I32" s="22"/>
      <c r="J32" s="25">
        <f t="shared" si="1"/>
        <v>0</v>
      </c>
      <c r="K32" s="23"/>
      <c r="M32"/>
      <c r="N32"/>
      <c r="O32"/>
    </row>
    <row r="33" spans="2:15" ht="12.75" customHeight="1" x14ac:dyDescent="0.25">
      <c r="B33" s="186"/>
      <c r="C33" s="16" t="str">
        <f t="shared" si="0"/>
        <v/>
      </c>
      <c r="D33" s="23"/>
      <c r="E33" s="23"/>
      <c r="F33" s="21"/>
      <c r="G33" s="22"/>
      <c r="H33" s="22"/>
      <c r="I33" s="22"/>
      <c r="J33" s="25">
        <f t="shared" si="1"/>
        <v>0</v>
      </c>
      <c r="K33" s="23"/>
      <c r="M33"/>
      <c r="N33"/>
      <c r="O33"/>
    </row>
    <row r="34" spans="2:15" ht="12.75" customHeight="1" x14ac:dyDescent="0.25">
      <c r="B34" s="186"/>
      <c r="C34" s="16" t="str">
        <f t="shared" si="0"/>
        <v/>
      </c>
      <c r="D34" s="23"/>
      <c r="E34" s="23"/>
      <c r="F34" s="21"/>
      <c r="G34" s="22"/>
      <c r="H34" s="187"/>
      <c r="I34" s="187"/>
      <c r="J34" s="25">
        <f t="shared" si="1"/>
        <v>0</v>
      </c>
      <c r="K34" s="23"/>
      <c r="M34"/>
      <c r="N34"/>
      <c r="O34"/>
    </row>
    <row r="35" spans="2:15" ht="12.75" customHeight="1" x14ac:dyDescent="0.25">
      <c r="B35" s="186"/>
      <c r="C35" s="16" t="str">
        <f t="shared" si="0"/>
        <v/>
      </c>
      <c r="D35" s="23"/>
      <c r="E35" s="23"/>
      <c r="F35" s="21"/>
      <c r="G35" s="22"/>
      <c r="H35" s="22"/>
      <c r="I35" s="187"/>
      <c r="J35" s="25">
        <f t="shared" si="1"/>
        <v>0</v>
      </c>
      <c r="K35" s="23"/>
      <c r="M35"/>
      <c r="N35"/>
      <c r="O35"/>
    </row>
    <row r="36" spans="2:15" ht="12.75" customHeight="1" x14ac:dyDescent="0.25">
      <c r="B36" s="186"/>
      <c r="C36" s="16" t="str">
        <f t="shared" si="0"/>
        <v/>
      </c>
      <c r="D36" s="23"/>
      <c r="E36" s="23"/>
      <c r="F36" s="21"/>
      <c r="G36" s="22"/>
      <c r="H36" s="22"/>
      <c r="I36" s="22"/>
      <c r="J36" s="25">
        <f t="shared" si="1"/>
        <v>0</v>
      </c>
      <c r="K36" s="23"/>
      <c r="M36"/>
      <c r="N36"/>
      <c r="O36"/>
    </row>
    <row r="37" spans="2:15" ht="12.75" customHeight="1" x14ac:dyDescent="0.25">
      <c r="B37" s="186"/>
      <c r="C37" s="16" t="str">
        <f t="shared" si="0"/>
        <v/>
      </c>
      <c r="D37" s="23"/>
      <c r="E37" s="23"/>
      <c r="F37" s="21"/>
      <c r="G37" s="22"/>
      <c r="H37" s="22"/>
      <c r="I37" s="22"/>
      <c r="J37" s="25">
        <f t="shared" si="1"/>
        <v>0</v>
      </c>
      <c r="K37" s="23"/>
      <c r="M37"/>
      <c r="N37"/>
      <c r="O37"/>
    </row>
    <row r="38" spans="2:15" ht="12.75" customHeight="1" x14ac:dyDescent="0.25">
      <c r="B38" s="186"/>
      <c r="C38" s="16" t="str">
        <f t="shared" si="0"/>
        <v/>
      </c>
      <c r="D38" s="23"/>
      <c r="E38" s="23"/>
      <c r="F38" s="21"/>
      <c r="G38" s="22"/>
      <c r="H38" s="22"/>
      <c r="I38" s="22"/>
      <c r="J38" s="25">
        <f t="shared" si="1"/>
        <v>0</v>
      </c>
      <c r="K38" s="23"/>
      <c r="M38"/>
      <c r="N38"/>
      <c r="O38"/>
    </row>
    <row r="39" spans="2:15" ht="12.75" customHeight="1" x14ac:dyDescent="0.25">
      <c r="B39" s="186"/>
      <c r="C39" s="16" t="str">
        <f t="shared" si="0"/>
        <v/>
      </c>
      <c r="D39" s="23"/>
      <c r="E39" s="23"/>
      <c r="F39" s="21"/>
      <c r="G39" s="22"/>
      <c r="H39" s="22"/>
      <c r="I39" s="22"/>
      <c r="J39" s="25">
        <f t="shared" si="1"/>
        <v>0</v>
      </c>
      <c r="K39" s="23"/>
      <c r="M39"/>
      <c r="N39"/>
      <c r="O39"/>
    </row>
    <row r="40" spans="2:15" ht="12.75" customHeight="1" x14ac:dyDescent="0.25">
      <c r="B40" s="186"/>
      <c r="C40" s="16" t="str">
        <f t="shared" si="0"/>
        <v/>
      </c>
      <c r="D40" s="23"/>
      <c r="E40" s="23"/>
      <c r="F40" s="21"/>
      <c r="G40" s="22"/>
      <c r="H40" s="22"/>
      <c r="I40" s="187"/>
      <c r="J40" s="25">
        <f t="shared" si="1"/>
        <v>0</v>
      </c>
      <c r="K40" s="23"/>
      <c r="M40"/>
      <c r="N40"/>
      <c r="O40"/>
    </row>
    <row r="41" spans="2:15" ht="12.75" customHeight="1" x14ac:dyDescent="0.25">
      <c r="B41" s="186"/>
      <c r="C41" s="16" t="str">
        <f t="shared" si="0"/>
        <v/>
      </c>
      <c r="D41" s="23"/>
      <c r="E41" s="23"/>
      <c r="F41" s="21"/>
      <c r="G41" s="22"/>
      <c r="H41" s="22"/>
      <c r="I41" s="187"/>
      <c r="J41" s="25">
        <f t="shared" si="1"/>
        <v>0</v>
      </c>
      <c r="K41" s="23"/>
      <c r="M41"/>
      <c r="N41"/>
      <c r="O41"/>
    </row>
    <row r="42" spans="2:15" ht="12.75" customHeight="1" x14ac:dyDescent="0.25">
      <c r="B42" s="186"/>
      <c r="C42" s="16" t="str">
        <f t="shared" si="0"/>
        <v/>
      </c>
      <c r="D42" s="23"/>
      <c r="E42" s="23"/>
      <c r="F42" s="188"/>
      <c r="G42" s="22"/>
      <c r="H42" s="22"/>
      <c r="I42" s="187"/>
      <c r="J42" s="25">
        <f t="shared" si="1"/>
        <v>0</v>
      </c>
      <c r="K42" s="23"/>
      <c r="M42"/>
      <c r="N42"/>
      <c r="O42"/>
    </row>
    <row r="43" spans="2:15" ht="12.75" customHeight="1" x14ac:dyDescent="0.25">
      <c r="B43" s="186"/>
      <c r="C43" s="16" t="str">
        <f>IF(B43="","",(CONCATENATE(YEAR(B43)," - ",(MONTH(B43)))))</f>
        <v/>
      </c>
      <c r="D43" s="23"/>
      <c r="E43" s="23"/>
      <c r="F43" s="21"/>
      <c r="G43" s="22"/>
      <c r="H43" s="187"/>
      <c r="I43" s="187"/>
      <c r="J43" s="25">
        <f t="shared" si="1"/>
        <v>0</v>
      </c>
      <c r="K43" s="23"/>
      <c r="M43"/>
      <c r="N43"/>
      <c r="O43"/>
    </row>
    <row r="44" spans="2:15" ht="12.75" customHeight="1" x14ac:dyDescent="0.25">
      <c r="B44" s="186"/>
      <c r="C44" s="16" t="str">
        <f t="shared" si="0"/>
        <v/>
      </c>
      <c r="D44" s="23"/>
      <c r="E44" s="23"/>
      <c r="F44" s="21"/>
      <c r="G44" s="22"/>
      <c r="H44" s="187"/>
      <c r="I44" s="187"/>
      <c r="J44" s="25">
        <f t="shared" si="1"/>
        <v>0</v>
      </c>
      <c r="K44" s="23"/>
      <c r="M44"/>
      <c r="N44"/>
      <c r="O44"/>
    </row>
    <row r="45" spans="2:15" ht="12.75" customHeight="1" x14ac:dyDescent="0.25">
      <c r="B45" s="186"/>
      <c r="C45" s="16" t="str">
        <f t="shared" si="0"/>
        <v/>
      </c>
      <c r="D45" s="23"/>
      <c r="E45" s="23"/>
      <c r="F45" s="21"/>
      <c r="G45" s="22"/>
      <c r="H45" s="187"/>
      <c r="I45" s="187"/>
      <c r="J45" s="25">
        <f t="shared" si="1"/>
        <v>0</v>
      </c>
      <c r="K45" s="23"/>
      <c r="M45"/>
      <c r="N45"/>
      <c r="O45"/>
    </row>
    <row r="46" spans="2:15" ht="12.75" customHeight="1" x14ac:dyDescent="0.25">
      <c r="B46" s="186"/>
      <c r="C46" s="16" t="str">
        <f t="shared" si="0"/>
        <v/>
      </c>
      <c r="D46" s="23"/>
      <c r="E46" s="23"/>
      <c r="F46" s="21"/>
      <c r="G46" s="22"/>
      <c r="H46" s="187"/>
      <c r="I46" s="187"/>
      <c r="J46" s="25">
        <f t="shared" si="1"/>
        <v>0</v>
      </c>
      <c r="K46" s="23"/>
      <c r="M46"/>
      <c r="N46"/>
      <c r="O46"/>
    </row>
    <row r="47" spans="2:15" ht="12.75" customHeight="1" x14ac:dyDescent="0.25">
      <c r="B47" s="186"/>
      <c r="C47" s="16" t="str">
        <f t="shared" si="0"/>
        <v/>
      </c>
      <c r="D47" s="23"/>
      <c r="E47" s="23"/>
      <c r="F47" s="21"/>
      <c r="G47" s="22"/>
      <c r="H47" s="187"/>
      <c r="I47" s="187"/>
      <c r="J47" s="25">
        <f t="shared" si="1"/>
        <v>0</v>
      </c>
      <c r="K47" s="23"/>
      <c r="M47"/>
      <c r="N47"/>
      <c r="O47"/>
    </row>
    <row r="48" spans="2:15" ht="12.75" customHeight="1" x14ac:dyDescent="0.25">
      <c r="B48" s="186"/>
      <c r="C48" s="16" t="str">
        <f t="shared" si="0"/>
        <v/>
      </c>
      <c r="D48" s="23"/>
      <c r="E48" s="23"/>
      <c r="F48" s="21"/>
      <c r="G48" s="22"/>
      <c r="H48" s="187"/>
      <c r="I48" s="187"/>
      <c r="J48" s="25">
        <f t="shared" si="1"/>
        <v>0</v>
      </c>
      <c r="K48" s="23"/>
      <c r="M48"/>
      <c r="N48"/>
      <c r="O48"/>
    </row>
    <row r="49" spans="2:15" ht="12.75" customHeight="1" x14ac:dyDescent="0.25">
      <c r="B49" s="186"/>
      <c r="C49" s="16" t="str">
        <f t="shared" si="0"/>
        <v/>
      </c>
      <c r="D49" s="23"/>
      <c r="E49" s="23"/>
      <c r="F49" s="21"/>
      <c r="G49" s="22"/>
      <c r="H49" s="187"/>
      <c r="I49" s="187"/>
      <c r="J49" s="25">
        <f t="shared" si="1"/>
        <v>0</v>
      </c>
      <c r="K49" s="23"/>
      <c r="M49"/>
      <c r="N49"/>
      <c r="O49"/>
    </row>
    <row r="50" spans="2:15" ht="12.75" customHeight="1" x14ac:dyDescent="0.25">
      <c r="B50" s="186"/>
      <c r="C50" s="16" t="str">
        <f t="shared" si="0"/>
        <v/>
      </c>
      <c r="D50" s="23"/>
      <c r="E50" s="23"/>
      <c r="F50" s="21"/>
      <c r="G50" s="22"/>
      <c r="H50" s="187"/>
      <c r="I50" s="187"/>
      <c r="J50" s="25">
        <f t="shared" si="1"/>
        <v>0</v>
      </c>
      <c r="K50" s="23"/>
      <c r="M50"/>
      <c r="N50"/>
      <c r="O50"/>
    </row>
    <row r="51" spans="2:15" ht="12.75" customHeight="1" x14ac:dyDescent="0.25">
      <c r="B51" s="186"/>
      <c r="C51" s="16" t="str">
        <f t="shared" si="0"/>
        <v/>
      </c>
      <c r="D51" s="23"/>
      <c r="E51" s="23"/>
      <c r="F51" s="21"/>
      <c r="G51" s="22"/>
      <c r="H51" s="187"/>
      <c r="I51" s="187"/>
      <c r="J51" s="25">
        <f t="shared" si="1"/>
        <v>0</v>
      </c>
      <c r="K51" s="23"/>
      <c r="M51"/>
      <c r="N51"/>
      <c r="O51"/>
    </row>
    <row r="52" spans="2:15" ht="12.75" customHeight="1" x14ac:dyDescent="0.25">
      <c r="B52" s="186"/>
      <c r="C52" s="16" t="str">
        <f t="shared" si="0"/>
        <v/>
      </c>
      <c r="D52" s="23"/>
      <c r="E52" s="23"/>
      <c r="F52" s="21"/>
      <c r="G52" s="22"/>
      <c r="H52" s="187"/>
      <c r="I52" s="187"/>
      <c r="J52" s="25">
        <f t="shared" si="1"/>
        <v>0</v>
      </c>
      <c r="K52" s="23"/>
      <c r="M52"/>
      <c r="N52"/>
      <c r="O52"/>
    </row>
    <row r="53" spans="2:15" ht="12.75" customHeight="1" x14ac:dyDescent="0.25">
      <c r="B53" s="186"/>
      <c r="C53" s="16" t="str">
        <f t="shared" si="0"/>
        <v/>
      </c>
      <c r="D53" s="23"/>
      <c r="E53" s="23"/>
      <c r="F53" s="21"/>
      <c r="G53" s="22"/>
      <c r="H53" s="187"/>
      <c r="I53" s="187"/>
      <c r="J53" s="25">
        <f t="shared" si="1"/>
        <v>0</v>
      </c>
      <c r="K53" s="23"/>
      <c r="M53"/>
      <c r="N53"/>
      <c r="O53"/>
    </row>
    <row r="54" spans="2:15" ht="12.75" customHeight="1" x14ac:dyDescent="0.25">
      <c r="B54" s="186"/>
      <c r="C54" s="16" t="str">
        <f>IF(B54="","",(CONCATENATE(YEAR(B54)," - ",(MONTH(B54)))))</f>
        <v/>
      </c>
      <c r="D54" s="23"/>
      <c r="E54" s="23"/>
      <c r="F54" s="21"/>
      <c r="G54" s="22"/>
      <c r="H54" s="187"/>
      <c r="I54" s="187"/>
      <c r="J54" s="25">
        <f t="shared" si="1"/>
        <v>0</v>
      </c>
      <c r="K54" s="23"/>
      <c r="M54"/>
      <c r="N54"/>
      <c r="O54"/>
    </row>
    <row r="55" spans="2:15" ht="12.75" customHeight="1" x14ac:dyDescent="0.2">
      <c r="B55" s="186"/>
      <c r="C55" s="16" t="str">
        <f t="shared" si="0"/>
        <v/>
      </c>
      <c r="D55" s="23"/>
      <c r="E55" s="23"/>
      <c r="F55" s="21"/>
      <c r="G55" s="22"/>
      <c r="H55" s="187"/>
      <c r="I55" s="187"/>
      <c r="J55" s="25">
        <f t="shared" si="1"/>
        <v>0</v>
      </c>
      <c r="K55" s="23"/>
    </row>
    <row r="56" spans="2:15" ht="12.75" customHeight="1" x14ac:dyDescent="0.2">
      <c r="B56" s="186"/>
      <c r="C56" s="16" t="str">
        <f>IF(B56="","",(CONCATENATE(YEAR(B56)," - ",(MONTH(B56)))))</f>
        <v/>
      </c>
      <c r="D56" s="23"/>
      <c r="E56" s="23"/>
      <c r="F56" s="21"/>
      <c r="G56" s="22"/>
      <c r="H56" s="187"/>
      <c r="I56" s="187"/>
      <c r="J56" s="25">
        <f>G56-H56-I56</f>
        <v>0</v>
      </c>
      <c r="K56" s="23"/>
    </row>
    <row r="57" spans="2:15" ht="12.75" customHeight="1" x14ac:dyDescent="0.2">
      <c r="B57" s="186"/>
      <c r="C57" s="16" t="str">
        <f t="shared" si="0"/>
        <v/>
      </c>
      <c r="D57" s="23"/>
      <c r="E57" s="23"/>
      <c r="F57" s="21"/>
      <c r="G57" s="22"/>
      <c r="H57" s="187"/>
      <c r="I57" s="187"/>
      <c r="J57" s="25">
        <f t="shared" si="1"/>
        <v>0</v>
      </c>
      <c r="K57" s="23"/>
    </row>
    <row r="58" spans="2:15" ht="12.75" customHeight="1" x14ac:dyDescent="0.2">
      <c r="B58" s="186"/>
      <c r="C58" s="16" t="str">
        <f t="shared" si="0"/>
        <v/>
      </c>
      <c r="D58" s="23"/>
      <c r="E58" s="23"/>
      <c r="F58" s="21"/>
      <c r="G58" s="22"/>
      <c r="H58" s="187"/>
      <c r="I58" s="187"/>
      <c r="J58" s="25">
        <f t="shared" si="1"/>
        <v>0</v>
      </c>
      <c r="K58" s="23"/>
    </row>
    <row r="59" spans="2:15" ht="12.75" customHeight="1" x14ac:dyDescent="0.2">
      <c r="B59" s="186"/>
      <c r="C59" s="16" t="str">
        <f t="shared" si="0"/>
        <v/>
      </c>
      <c r="D59" s="23"/>
      <c r="E59" s="23"/>
      <c r="F59" s="21"/>
      <c r="G59" s="22"/>
      <c r="H59" s="187"/>
      <c r="I59" s="187"/>
      <c r="J59" s="25">
        <f t="shared" si="1"/>
        <v>0</v>
      </c>
      <c r="K59" s="23"/>
    </row>
    <row r="60" spans="2:15" ht="12.75" customHeight="1" x14ac:dyDescent="0.2">
      <c r="B60" s="186"/>
      <c r="C60" s="16" t="str">
        <f t="shared" si="0"/>
        <v/>
      </c>
      <c r="D60" s="23"/>
      <c r="E60" s="23"/>
      <c r="F60" s="21"/>
      <c r="G60" s="22"/>
      <c r="H60" s="187"/>
      <c r="I60" s="187"/>
      <c r="J60" s="25">
        <f t="shared" si="1"/>
        <v>0</v>
      </c>
      <c r="K60" s="23"/>
    </row>
    <row r="61" spans="2:15" ht="12.75" customHeight="1" x14ac:dyDescent="0.2">
      <c r="B61" s="186"/>
      <c r="C61" s="16" t="str">
        <f t="shared" si="0"/>
        <v/>
      </c>
      <c r="D61" s="23"/>
      <c r="E61" s="23"/>
      <c r="F61" s="21"/>
      <c r="G61" s="22"/>
      <c r="H61" s="187"/>
      <c r="I61" s="187"/>
      <c r="J61" s="25">
        <f t="shared" si="1"/>
        <v>0</v>
      </c>
      <c r="K61" s="23"/>
    </row>
    <row r="62" spans="2:15" ht="12.75" customHeight="1" x14ac:dyDescent="0.2">
      <c r="B62" s="186"/>
      <c r="C62" s="16" t="str">
        <f t="shared" si="0"/>
        <v/>
      </c>
      <c r="D62" s="23"/>
      <c r="E62" s="23"/>
      <c r="F62" s="21"/>
      <c r="G62" s="22"/>
      <c r="H62" s="187"/>
      <c r="I62" s="187"/>
      <c r="J62" s="25">
        <f t="shared" si="1"/>
        <v>0</v>
      </c>
      <c r="K62" s="23"/>
    </row>
    <row r="63" spans="2:15" ht="12.75" customHeight="1" x14ac:dyDescent="0.2">
      <c r="B63" s="186"/>
      <c r="C63" s="16" t="str">
        <f t="shared" si="0"/>
        <v/>
      </c>
      <c r="D63" s="23"/>
      <c r="E63" s="23"/>
      <c r="F63" s="21"/>
      <c r="G63" s="22"/>
      <c r="H63" s="187"/>
      <c r="I63" s="187"/>
      <c r="J63" s="25">
        <f t="shared" si="1"/>
        <v>0</v>
      </c>
      <c r="K63" s="23"/>
    </row>
    <row r="64" spans="2:15" ht="12.75" customHeight="1" x14ac:dyDescent="0.2">
      <c r="B64" s="186"/>
      <c r="C64" s="16" t="str">
        <f t="shared" si="0"/>
        <v/>
      </c>
      <c r="D64" s="23"/>
      <c r="E64" s="23"/>
      <c r="F64" s="21"/>
      <c r="G64" s="22"/>
      <c r="H64" s="187"/>
      <c r="I64" s="187"/>
      <c r="J64" s="25">
        <f t="shared" si="1"/>
        <v>0</v>
      </c>
      <c r="K64" s="23"/>
    </row>
    <row r="65" spans="2:11" ht="12.75" customHeight="1" x14ac:dyDescent="0.2">
      <c r="B65" s="186"/>
      <c r="C65" s="16" t="str">
        <f t="shared" si="0"/>
        <v/>
      </c>
      <c r="D65" s="23"/>
      <c r="E65" s="23"/>
      <c r="F65" s="188"/>
      <c r="G65" s="22"/>
      <c r="H65" s="23"/>
      <c r="I65" s="23"/>
      <c r="J65" s="25">
        <f t="shared" si="1"/>
        <v>0</v>
      </c>
      <c r="K65" s="23"/>
    </row>
    <row r="66" spans="2:11" ht="12.75" customHeight="1" x14ac:dyDescent="0.2">
      <c r="B66" s="23"/>
      <c r="C66" s="185" t="str">
        <f t="shared" ref="C66:C69" si="2">IF(B66="","",(CONCATENATE(YEAR(B66)," - ",(MONTH(B66)))))</f>
        <v/>
      </c>
      <c r="D66" s="23"/>
      <c r="E66" s="23"/>
      <c r="F66" s="23"/>
      <c r="G66" s="23"/>
      <c r="H66" s="23"/>
      <c r="I66" s="23"/>
      <c r="J66" s="25">
        <f t="shared" ref="J66:J68" si="3">G66-H66-I66</f>
        <v>0</v>
      </c>
      <c r="K66" s="23"/>
    </row>
    <row r="67" spans="2:11" ht="12.75" customHeight="1" x14ac:dyDescent="0.2">
      <c r="B67" s="23"/>
      <c r="C67" s="185" t="str">
        <f t="shared" si="2"/>
        <v/>
      </c>
      <c r="D67" s="23"/>
      <c r="E67" s="23"/>
      <c r="F67" s="23"/>
      <c r="G67" s="23"/>
      <c r="H67" s="23"/>
      <c r="I67" s="23"/>
      <c r="J67" s="25">
        <f t="shared" si="3"/>
        <v>0</v>
      </c>
      <c r="K67" s="23"/>
    </row>
    <row r="68" spans="2:11" ht="12.75" customHeight="1" x14ac:dyDescent="0.2">
      <c r="B68" s="23"/>
      <c r="C68" s="185" t="str">
        <f t="shared" si="2"/>
        <v/>
      </c>
      <c r="D68" s="23"/>
      <c r="E68" s="23"/>
      <c r="F68" s="23"/>
      <c r="G68" s="23"/>
      <c r="H68" s="23"/>
      <c r="I68" s="23"/>
      <c r="J68" s="25">
        <f t="shared" si="3"/>
        <v>0</v>
      </c>
      <c r="K68" s="23"/>
    </row>
    <row r="69" spans="2:11" ht="12.75" customHeight="1" x14ac:dyDescent="0.2">
      <c r="B69" s="23"/>
      <c r="C69" s="185" t="str">
        <f t="shared" si="2"/>
        <v/>
      </c>
      <c r="D69" s="23"/>
      <c r="E69" s="23"/>
      <c r="F69" s="23"/>
      <c r="G69" s="23"/>
      <c r="H69" s="23"/>
      <c r="I69" s="23"/>
      <c r="J69" s="25">
        <f t="shared" ref="J69:J132" si="4">G69-H69-I69</f>
        <v>0</v>
      </c>
      <c r="K69" s="23"/>
    </row>
    <row r="70" spans="2:11" ht="12.75" customHeight="1" x14ac:dyDescent="0.2">
      <c r="B70" s="23"/>
      <c r="C70" s="185" t="str">
        <f t="shared" ref="C70:C133" si="5">IF(B70="","",(CONCATENATE(YEAR(B70)," - ",(MONTH(B70)))))</f>
        <v/>
      </c>
      <c r="D70" s="23"/>
      <c r="E70" s="23"/>
      <c r="F70" s="23"/>
      <c r="G70" s="23"/>
      <c r="H70" s="23"/>
      <c r="I70" s="23"/>
      <c r="J70" s="25">
        <f t="shared" si="4"/>
        <v>0</v>
      </c>
      <c r="K70" s="23"/>
    </row>
    <row r="71" spans="2:11" ht="12.75" customHeight="1" x14ac:dyDescent="0.2">
      <c r="B71" s="23"/>
      <c r="C71" s="185" t="str">
        <f t="shared" si="5"/>
        <v/>
      </c>
      <c r="D71" s="23"/>
      <c r="E71" s="23"/>
      <c r="F71" s="23"/>
      <c r="G71" s="23"/>
      <c r="H71" s="23"/>
      <c r="I71" s="23"/>
      <c r="J71" s="25">
        <f t="shared" si="4"/>
        <v>0</v>
      </c>
      <c r="K71" s="23"/>
    </row>
    <row r="72" spans="2:11" ht="12.75" customHeight="1" x14ac:dyDescent="0.2">
      <c r="B72" s="23"/>
      <c r="C72" s="185" t="str">
        <f t="shared" si="5"/>
        <v/>
      </c>
      <c r="D72" s="23"/>
      <c r="E72" s="23"/>
      <c r="F72" s="23"/>
      <c r="G72" s="23"/>
      <c r="H72" s="23"/>
      <c r="I72" s="23"/>
      <c r="J72" s="25">
        <f t="shared" si="4"/>
        <v>0</v>
      </c>
      <c r="K72" s="23"/>
    </row>
    <row r="73" spans="2:11" ht="12.75" customHeight="1" x14ac:dyDescent="0.2">
      <c r="B73" s="23"/>
      <c r="C73" s="185" t="str">
        <f t="shared" si="5"/>
        <v/>
      </c>
      <c r="D73" s="23"/>
      <c r="E73" s="23"/>
      <c r="F73" s="23"/>
      <c r="G73" s="23"/>
      <c r="H73" s="23"/>
      <c r="I73" s="23"/>
      <c r="J73" s="25">
        <f t="shared" si="4"/>
        <v>0</v>
      </c>
      <c r="K73" s="23"/>
    </row>
    <row r="74" spans="2:11" ht="12.75" customHeight="1" x14ac:dyDescent="0.2">
      <c r="B74" s="23"/>
      <c r="C74" s="185" t="str">
        <f t="shared" si="5"/>
        <v/>
      </c>
      <c r="D74" s="23"/>
      <c r="E74" s="23"/>
      <c r="F74" s="23"/>
      <c r="G74" s="23"/>
      <c r="H74" s="23"/>
      <c r="I74" s="23"/>
      <c r="J74" s="25">
        <f t="shared" si="4"/>
        <v>0</v>
      </c>
      <c r="K74" s="23"/>
    </row>
    <row r="75" spans="2:11" ht="12.75" customHeight="1" x14ac:dyDescent="0.2">
      <c r="B75" s="23"/>
      <c r="C75" s="185" t="str">
        <f t="shared" si="5"/>
        <v/>
      </c>
      <c r="D75" s="23"/>
      <c r="E75" s="23"/>
      <c r="F75" s="23"/>
      <c r="G75" s="23"/>
      <c r="H75" s="23"/>
      <c r="I75" s="23"/>
      <c r="J75" s="25">
        <f t="shared" si="4"/>
        <v>0</v>
      </c>
      <c r="K75" s="23"/>
    </row>
    <row r="76" spans="2:11" ht="12.75" customHeight="1" x14ac:dyDescent="0.2">
      <c r="B76" s="23"/>
      <c r="C76" s="185" t="str">
        <f t="shared" si="5"/>
        <v/>
      </c>
      <c r="D76" s="23"/>
      <c r="E76" s="23"/>
      <c r="F76" s="23"/>
      <c r="G76" s="23"/>
      <c r="H76" s="23"/>
      <c r="I76" s="23"/>
      <c r="J76" s="25">
        <f t="shared" si="4"/>
        <v>0</v>
      </c>
      <c r="K76" s="23"/>
    </row>
    <row r="77" spans="2:11" ht="12.75" customHeight="1" x14ac:dyDescent="0.2">
      <c r="B77" s="23"/>
      <c r="C77" s="185" t="str">
        <f t="shared" si="5"/>
        <v/>
      </c>
      <c r="D77" s="23"/>
      <c r="E77" s="23"/>
      <c r="F77" s="23"/>
      <c r="G77" s="23"/>
      <c r="H77" s="23"/>
      <c r="I77" s="23"/>
      <c r="J77" s="25">
        <f t="shared" si="4"/>
        <v>0</v>
      </c>
      <c r="K77" s="23"/>
    </row>
    <row r="78" spans="2:11" ht="12.75" customHeight="1" x14ac:dyDescent="0.2">
      <c r="B78" s="23"/>
      <c r="C78" s="185" t="str">
        <f t="shared" si="5"/>
        <v/>
      </c>
      <c r="D78" s="23"/>
      <c r="E78" s="23"/>
      <c r="F78" s="23"/>
      <c r="G78" s="23"/>
      <c r="H78" s="23"/>
      <c r="I78" s="23"/>
      <c r="J78" s="25">
        <f t="shared" si="4"/>
        <v>0</v>
      </c>
      <c r="K78" s="23"/>
    </row>
    <row r="79" spans="2:11" ht="12.75" customHeight="1" x14ac:dyDescent="0.2">
      <c r="B79" s="23"/>
      <c r="C79" s="185" t="str">
        <f t="shared" si="5"/>
        <v/>
      </c>
      <c r="D79" s="23"/>
      <c r="E79" s="23"/>
      <c r="F79" s="23"/>
      <c r="G79" s="23"/>
      <c r="H79" s="23"/>
      <c r="I79" s="23"/>
      <c r="J79" s="25">
        <f t="shared" si="4"/>
        <v>0</v>
      </c>
      <c r="K79" s="23"/>
    </row>
    <row r="80" spans="2:11" ht="12.75" customHeight="1" x14ac:dyDescent="0.2">
      <c r="B80" s="23"/>
      <c r="C80" s="185" t="str">
        <f t="shared" si="5"/>
        <v/>
      </c>
      <c r="D80" s="23"/>
      <c r="E80" s="23"/>
      <c r="F80" s="23"/>
      <c r="G80" s="23"/>
      <c r="H80" s="23"/>
      <c r="I80" s="23"/>
      <c r="J80" s="25">
        <f t="shared" si="4"/>
        <v>0</v>
      </c>
      <c r="K80" s="23"/>
    </row>
    <row r="81" spans="2:11" ht="12.75" customHeight="1" x14ac:dyDescent="0.2">
      <c r="B81" s="23"/>
      <c r="C81" s="185" t="str">
        <f t="shared" si="5"/>
        <v/>
      </c>
      <c r="D81" s="23"/>
      <c r="E81" s="23"/>
      <c r="F81" s="23"/>
      <c r="G81" s="23"/>
      <c r="H81" s="23"/>
      <c r="I81" s="23"/>
      <c r="J81" s="25">
        <f t="shared" si="4"/>
        <v>0</v>
      </c>
      <c r="K81" s="23"/>
    </row>
    <row r="82" spans="2:11" ht="12.75" customHeight="1" x14ac:dyDescent="0.2">
      <c r="B82" s="23"/>
      <c r="C82" s="185" t="str">
        <f t="shared" si="5"/>
        <v/>
      </c>
      <c r="D82" s="23"/>
      <c r="E82" s="23"/>
      <c r="F82" s="23"/>
      <c r="G82" s="23"/>
      <c r="H82" s="23"/>
      <c r="I82" s="23"/>
      <c r="J82" s="25">
        <f t="shared" si="4"/>
        <v>0</v>
      </c>
      <c r="K82" s="23"/>
    </row>
    <row r="83" spans="2:11" ht="12.75" customHeight="1" x14ac:dyDescent="0.2">
      <c r="B83" s="23"/>
      <c r="C83" s="185" t="str">
        <f t="shared" si="5"/>
        <v/>
      </c>
      <c r="D83" s="23"/>
      <c r="E83" s="23"/>
      <c r="F83" s="23"/>
      <c r="G83" s="23"/>
      <c r="H83" s="23"/>
      <c r="I83" s="23"/>
      <c r="J83" s="25">
        <f t="shared" si="4"/>
        <v>0</v>
      </c>
      <c r="K83" s="23"/>
    </row>
    <row r="84" spans="2:11" ht="12.75" customHeight="1" x14ac:dyDescent="0.2">
      <c r="B84" s="23"/>
      <c r="C84" s="185" t="str">
        <f t="shared" si="5"/>
        <v/>
      </c>
      <c r="D84" s="23"/>
      <c r="E84" s="23"/>
      <c r="F84" s="23"/>
      <c r="G84" s="23"/>
      <c r="H84" s="23"/>
      <c r="I84" s="23"/>
      <c r="J84" s="25">
        <f t="shared" si="4"/>
        <v>0</v>
      </c>
      <c r="K84" s="23"/>
    </row>
    <row r="85" spans="2:11" ht="12.75" customHeight="1" x14ac:dyDescent="0.2">
      <c r="B85" s="23"/>
      <c r="C85" s="185" t="str">
        <f t="shared" si="5"/>
        <v/>
      </c>
      <c r="D85" s="23"/>
      <c r="E85" s="23"/>
      <c r="F85" s="23"/>
      <c r="G85" s="23"/>
      <c r="H85" s="23"/>
      <c r="I85" s="23"/>
      <c r="J85" s="25">
        <f t="shared" si="4"/>
        <v>0</v>
      </c>
      <c r="K85" s="23"/>
    </row>
    <row r="86" spans="2:11" ht="12.75" customHeight="1" x14ac:dyDescent="0.2">
      <c r="B86" s="23"/>
      <c r="C86" s="185" t="str">
        <f t="shared" si="5"/>
        <v/>
      </c>
      <c r="D86" s="23"/>
      <c r="E86" s="23"/>
      <c r="F86" s="23"/>
      <c r="G86" s="23"/>
      <c r="H86" s="23"/>
      <c r="I86" s="23"/>
      <c r="J86" s="25">
        <f t="shared" si="4"/>
        <v>0</v>
      </c>
      <c r="K86" s="23"/>
    </row>
    <row r="87" spans="2:11" ht="12.75" customHeight="1" x14ac:dyDescent="0.2">
      <c r="B87" s="23"/>
      <c r="C87" s="185" t="str">
        <f t="shared" si="5"/>
        <v/>
      </c>
      <c r="D87" s="23"/>
      <c r="E87" s="23"/>
      <c r="F87" s="23"/>
      <c r="G87" s="23"/>
      <c r="H87" s="23"/>
      <c r="I87" s="23"/>
      <c r="J87" s="25">
        <f t="shared" si="4"/>
        <v>0</v>
      </c>
      <c r="K87" s="23"/>
    </row>
    <row r="88" spans="2:11" ht="12.75" customHeight="1" x14ac:dyDescent="0.2">
      <c r="B88" s="23"/>
      <c r="C88" s="185" t="str">
        <f t="shared" si="5"/>
        <v/>
      </c>
      <c r="D88" s="23"/>
      <c r="E88" s="23"/>
      <c r="F88" s="23"/>
      <c r="G88" s="23"/>
      <c r="H88" s="23"/>
      <c r="I88" s="23"/>
      <c r="J88" s="25">
        <f t="shared" si="4"/>
        <v>0</v>
      </c>
      <c r="K88" s="23"/>
    </row>
    <row r="89" spans="2:11" ht="12.75" customHeight="1" x14ac:dyDescent="0.2">
      <c r="B89" s="23"/>
      <c r="C89" s="185" t="str">
        <f t="shared" si="5"/>
        <v/>
      </c>
      <c r="D89" s="23"/>
      <c r="E89" s="23"/>
      <c r="F89" s="23"/>
      <c r="G89" s="23"/>
      <c r="H89" s="23"/>
      <c r="I89" s="23"/>
      <c r="J89" s="25">
        <f t="shared" si="4"/>
        <v>0</v>
      </c>
      <c r="K89" s="23"/>
    </row>
    <row r="90" spans="2:11" ht="12.75" customHeight="1" x14ac:dyDescent="0.2">
      <c r="B90" s="23"/>
      <c r="C90" s="185" t="str">
        <f t="shared" si="5"/>
        <v/>
      </c>
      <c r="D90" s="23"/>
      <c r="E90" s="23"/>
      <c r="F90" s="23"/>
      <c r="G90" s="23"/>
      <c r="H90" s="23"/>
      <c r="I90" s="23"/>
      <c r="J90" s="25">
        <f t="shared" si="4"/>
        <v>0</v>
      </c>
      <c r="K90" s="23"/>
    </row>
    <row r="91" spans="2:11" ht="12.75" customHeight="1" x14ac:dyDescent="0.2">
      <c r="B91" s="23"/>
      <c r="C91" s="185" t="str">
        <f t="shared" si="5"/>
        <v/>
      </c>
      <c r="D91" s="23"/>
      <c r="E91" s="23"/>
      <c r="F91" s="23"/>
      <c r="G91" s="23"/>
      <c r="H91" s="23"/>
      <c r="I91" s="23"/>
      <c r="J91" s="25">
        <f t="shared" si="4"/>
        <v>0</v>
      </c>
      <c r="K91" s="23"/>
    </row>
    <row r="92" spans="2:11" ht="12.75" customHeight="1" x14ac:dyDescent="0.2">
      <c r="B92" s="23"/>
      <c r="C92" s="185" t="str">
        <f t="shared" si="5"/>
        <v/>
      </c>
      <c r="D92" s="23"/>
      <c r="E92" s="23"/>
      <c r="F92" s="23"/>
      <c r="G92" s="23"/>
      <c r="H92" s="23"/>
      <c r="I92" s="23"/>
      <c r="J92" s="25">
        <f t="shared" si="4"/>
        <v>0</v>
      </c>
      <c r="K92" s="23"/>
    </row>
    <row r="93" spans="2:11" ht="12.75" customHeight="1" x14ac:dyDescent="0.2">
      <c r="B93" s="23"/>
      <c r="C93" s="185" t="str">
        <f t="shared" si="5"/>
        <v/>
      </c>
      <c r="D93" s="23"/>
      <c r="E93" s="23"/>
      <c r="F93" s="23"/>
      <c r="G93" s="23"/>
      <c r="H93" s="23"/>
      <c r="I93" s="23"/>
      <c r="J93" s="25">
        <f t="shared" si="4"/>
        <v>0</v>
      </c>
      <c r="K93" s="23"/>
    </row>
    <row r="94" spans="2:11" ht="12.75" customHeight="1" x14ac:dyDescent="0.2">
      <c r="B94" s="23"/>
      <c r="C94" s="185" t="str">
        <f t="shared" si="5"/>
        <v/>
      </c>
      <c r="D94" s="23"/>
      <c r="E94" s="23"/>
      <c r="F94" s="23"/>
      <c r="G94" s="23"/>
      <c r="H94" s="23"/>
      <c r="I94" s="23"/>
      <c r="J94" s="25">
        <f t="shared" si="4"/>
        <v>0</v>
      </c>
      <c r="K94" s="23"/>
    </row>
    <row r="95" spans="2:11" ht="12.75" customHeight="1" x14ac:dyDescent="0.2">
      <c r="B95" s="23"/>
      <c r="C95" s="185" t="str">
        <f t="shared" si="5"/>
        <v/>
      </c>
      <c r="D95" s="23"/>
      <c r="E95" s="23"/>
      <c r="F95" s="23"/>
      <c r="G95" s="23"/>
      <c r="H95" s="23"/>
      <c r="I95" s="23"/>
      <c r="J95" s="25">
        <f t="shared" si="4"/>
        <v>0</v>
      </c>
      <c r="K95" s="23"/>
    </row>
    <row r="96" spans="2:11" ht="12.75" customHeight="1" x14ac:dyDescent="0.2">
      <c r="B96" s="23"/>
      <c r="C96" s="185" t="str">
        <f t="shared" si="5"/>
        <v/>
      </c>
      <c r="D96" s="23"/>
      <c r="E96" s="23"/>
      <c r="F96" s="23"/>
      <c r="G96" s="23"/>
      <c r="H96" s="23"/>
      <c r="I96" s="23"/>
      <c r="J96" s="25">
        <f t="shared" si="4"/>
        <v>0</v>
      </c>
      <c r="K96" s="23"/>
    </row>
    <row r="97" spans="2:11" ht="12.75" customHeight="1" x14ac:dyDescent="0.2">
      <c r="B97" s="23"/>
      <c r="C97" s="185" t="str">
        <f t="shared" si="5"/>
        <v/>
      </c>
      <c r="D97" s="23"/>
      <c r="E97" s="23"/>
      <c r="F97" s="23"/>
      <c r="G97" s="23"/>
      <c r="H97" s="23"/>
      <c r="I97" s="23"/>
      <c r="J97" s="25">
        <f t="shared" si="4"/>
        <v>0</v>
      </c>
      <c r="K97" s="23"/>
    </row>
    <row r="98" spans="2:11" ht="12.75" customHeight="1" x14ac:dyDescent="0.2">
      <c r="B98" s="23"/>
      <c r="C98" s="185" t="str">
        <f t="shared" si="5"/>
        <v/>
      </c>
      <c r="D98" s="23"/>
      <c r="E98" s="23"/>
      <c r="F98" s="23"/>
      <c r="G98" s="23"/>
      <c r="H98" s="23"/>
      <c r="I98" s="23"/>
      <c r="J98" s="25">
        <f t="shared" si="4"/>
        <v>0</v>
      </c>
      <c r="K98" s="23"/>
    </row>
    <row r="99" spans="2:11" ht="12.75" customHeight="1" x14ac:dyDescent="0.2">
      <c r="B99" s="23"/>
      <c r="C99" s="185" t="str">
        <f t="shared" si="5"/>
        <v/>
      </c>
      <c r="D99" s="23"/>
      <c r="E99" s="23"/>
      <c r="F99" s="23"/>
      <c r="G99" s="23"/>
      <c r="H99" s="23"/>
      <c r="I99" s="23"/>
      <c r="J99" s="25">
        <f t="shared" si="4"/>
        <v>0</v>
      </c>
      <c r="K99" s="23"/>
    </row>
    <row r="100" spans="2:11" ht="12.75" customHeight="1" x14ac:dyDescent="0.2">
      <c r="B100" s="23"/>
      <c r="C100" s="185" t="str">
        <f t="shared" si="5"/>
        <v/>
      </c>
      <c r="D100" s="23"/>
      <c r="E100" s="23"/>
      <c r="F100" s="23"/>
      <c r="G100" s="23"/>
      <c r="H100" s="23"/>
      <c r="I100" s="23"/>
      <c r="J100" s="25">
        <f t="shared" si="4"/>
        <v>0</v>
      </c>
      <c r="K100" s="23"/>
    </row>
    <row r="101" spans="2:11" ht="12.75" customHeight="1" x14ac:dyDescent="0.2">
      <c r="B101" s="23"/>
      <c r="C101" s="185" t="str">
        <f t="shared" si="5"/>
        <v/>
      </c>
      <c r="D101" s="23"/>
      <c r="E101" s="23"/>
      <c r="F101" s="23"/>
      <c r="G101" s="23"/>
      <c r="H101" s="23"/>
      <c r="I101" s="23"/>
      <c r="J101" s="25">
        <f t="shared" si="4"/>
        <v>0</v>
      </c>
      <c r="K101" s="23"/>
    </row>
    <row r="102" spans="2:11" ht="12.75" customHeight="1" x14ac:dyDescent="0.2">
      <c r="B102" s="23"/>
      <c r="C102" s="185" t="str">
        <f t="shared" si="5"/>
        <v/>
      </c>
      <c r="D102" s="23"/>
      <c r="E102" s="23"/>
      <c r="F102" s="23"/>
      <c r="G102" s="23"/>
      <c r="H102" s="23"/>
      <c r="I102" s="23"/>
      <c r="J102" s="25">
        <f t="shared" si="4"/>
        <v>0</v>
      </c>
      <c r="K102" s="23"/>
    </row>
    <row r="103" spans="2:11" ht="12.75" customHeight="1" x14ac:dyDescent="0.2">
      <c r="B103" s="23"/>
      <c r="C103" s="185" t="str">
        <f t="shared" si="5"/>
        <v/>
      </c>
      <c r="D103" s="23"/>
      <c r="E103" s="23"/>
      <c r="F103" s="23"/>
      <c r="G103" s="23"/>
      <c r="H103" s="23"/>
      <c r="I103" s="23"/>
      <c r="J103" s="25">
        <f t="shared" si="4"/>
        <v>0</v>
      </c>
      <c r="K103" s="23"/>
    </row>
    <row r="104" spans="2:11" ht="12.75" customHeight="1" x14ac:dyDescent="0.2">
      <c r="B104" s="23"/>
      <c r="C104" s="185" t="str">
        <f t="shared" si="5"/>
        <v/>
      </c>
      <c r="D104" s="23"/>
      <c r="E104" s="23"/>
      <c r="F104" s="23"/>
      <c r="G104" s="23"/>
      <c r="H104" s="23"/>
      <c r="I104" s="23"/>
      <c r="J104" s="25">
        <f t="shared" si="4"/>
        <v>0</v>
      </c>
      <c r="K104" s="23"/>
    </row>
    <row r="105" spans="2:11" ht="12.75" customHeight="1" x14ac:dyDescent="0.2">
      <c r="B105" s="23"/>
      <c r="C105" s="185" t="str">
        <f t="shared" si="5"/>
        <v/>
      </c>
      <c r="D105" s="23"/>
      <c r="E105" s="23"/>
      <c r="F105" s="23"/>
      <c r="G105" s="23"/>
      <c r="H105" s="23"/>
      <c r="I105" s="23"/>
      <c r="J105" s="25">
        <f t="shared" si="4"/>
        <v>0</v>
      </c>
      <c r="K105" s="23"/>
    </row>
    <row r="106" spans="2:11" ht="12.75" customHeight="1" x14ac:dyDescent="0.2">
      <c r="B106" s="23"/>
      <c r="C106" s="185" t="str">
        <f t="shared" si="5"/>
        <v/>
      </c>
      <c r="D106" s="23"/>
      <c r="E106" s="23"/>
      <c r="F106" s="23"/>
      <c r="G106" s="23"/>
      <c r="H106" s="23"/>
      <c r="I106" s="23"/>
      <c r="J106" s="25">
        <f t="shared" si="4"/>
        <v>0</v>
      </c>
      <c r="K106" s="23"/>
    </row>
    <row r="107" spans="2:11" ht="12.75" customHeight="1" x14ac:dyDescent="0.2">
      <c r="B107" s="23"/>
      <c r="C107" s="185" t="str">
        <f t="shared" si="5"/>
        <v/>
      </c>
      <c r="D107" s="23"/>
      <c r="E107" s="23"/>
      <c r="F107" s="23"/>
      <c r="G107" s="23"/>
      <c r="H107" s="23"/>
      <c r="I107" s="23"/>
      <c r="J107" s="25">
        <f t="shared" si="4"/>
        <v>0</v>
      </c>
      <c r="K107" s="23"/>
    </row>
    <row r="108" spans="2:11" ht="12.75" customHeight="1" x14ac:dyDescent="0.2">
      <c r="B108" s="23"/>
      <c r="C108" s="185" t="str">
        <f t="shared" si="5"/>
        <v/>
      </c>
      <c r="D108" s="23"/>
      <c r="E108" s="23"/>
      <c r="F108" s="23"/>
      <c r="G108" s="23"/>
      <c r="H108" s="23"/>
      <c r="I108" s="23"/>
      <c r="J108" s="25">
        <f t="shared" si="4"/>
        <v>0</v>
      </c>
      <c r="K108" s="23"/>
    </row>
    <row r="109" spans="2:11" ht="12.75" customHeight="1" x14ac:dyDescent="0.2">
      <c r="B109" s="23"/>
      <c r="C109" s="185" t="str">
        <f t="shared" si="5"/>
        <v/>
      </c>
      <c r="D109" s="23"/>
      <c r="E109" s="23"/>
      <c r="F109" s="23"/>
      <c r="G109" s="23"/>
      <c r="H109" s="23"/>
      <c r="I109" s="23"/>
      <c r="J109" s="25">
        <f t="shared" si="4"/>
        <v>0</v>
      </c>
      <c r="K109" s="23"/>
    </row>
    <row r="110" spans="2:11" ht="12.75" customHeight="1" x14ac:dyDescent="0.2">
      <c r="B110" s="23"/>
      <c r="C110" s="185" t="str">
        <f t="shared" si="5"/>
        <v/>
      </c>
      <c r="D110" s="23"/>
      <c r="E110" s="23"/>
      <c r="F110" s="23"/>
      <c r="G110" s="23"/>
      <c r="H110" s="23"/>
      <c r="I110" s="23"/>
      <c r="J110" s="25">
        <f t="shared" si="4"/>
        <v>0</v>
      </c>
      <c r="K110" s="23"/>
    </row>
    <row r="111" spans="2:11" ht="12.75" customHeight="1" x14ac:dyDescent="0.2">
      <c r="B111" s="23"/>
      <c r="C111" s="185" t="str">
        <f t="shared" si="5"/>
        <v/>
      </c>
      <c r="D111" s="23"/>
      <c r="E111" s="23"/>
      <c r="F111" s="23"/>
      <c r="G111" s="23"/>
      <c r="H111" s="23"/>
      <c r="I111" s="23"/>
      <c r="J111" s="25">
        <f t="shared" si="4"/>
        <v>0</v>
      </c>
      <c r="K111" s="23"/>
    </row>
    <row r="112" spans="2:11" ht="12.75" customHeight="1" x14ac:dyDescent="0.2">
      <c r="B112" s="23"/>
      <c r="C112" s="185" t="str">
        <f t="shared" si="5"/>
        <v/>
      </c>
      <c r="D112" s="23"/>
      <c r="E112" s="23"/>
      <c r="F112" s="23"/>
      <c r="G112" s="23"/>
      <c r="H112" s="23"/>
      <c r="I112" s="23"/>
      <c r="J112" s="25">
        <f t="shared" si="4"/>
        <v>0</v>
      </c>
      <c r="K112" s="23"/>
    </row>
    <row r="113" spans="2:11" ht="12.75" customHeight="1" x14ac:dyDescent="0.2">
      <c r="B113" s="23"/>
      <c r="C113" s="185" t="str">
        <f t="shared" si="5"/>
        <v/>
      </c>
      <c r="D113" s="23"/>
      <c r="E113" s="23"/>
      <c r="F113" s="23"/>
      <c r="G113" s="23"/>
      <c r="H113" s="23"/>
      <c r="I113" s="23"/>
      <c r="J113" s="25">
        <f t="shared" si="4"/>
        <v>0</v>
      </c>
      <c r="K113" s="23"/>
    </row>
    <row r="114" spans="2:11" ht="12.75" customHeight="1" x14ac:dyDescent="0.2">
      <c r="B114" s="23"/>
      <c r="C114" s="185" t="str">
        <f t="shared" si="5"/>
        <v/>
      </c>
      <c r="D114" s="23"/>
      <c r="E114" s="23"/>
      <c r="F114" s="23"/>
      <c r="G114" s="23"/>
      <c r="H114" s="23"/>
      <c r="I114" s="23"/>
      <c r="J114" s="25">
        <f t="shared" si="4"/>
        <v>0</v>
      </c>
      <c r="K114" s="23"/>
    </row>
    <row r="115" spans="2:11" ht="12.75" customHeight="1" x14ac:dyDescent="0.2">
      <c r="B115" s="23"/>
      <c r="C115" s="185" t="str">
        <f t="shared" si="5"/>
        <v/>
      </c>
      <c r="D115" s="23"/>
      <c r="E115" s="23"/>
      <c r="F115" s="23"/>
      <c r="G115" s="23"/>
      <c r="H115" s="23"/>
      <c r="I115" s="23"/>
      <c r="J115" s="25">
        <f t="shared" si="4"/>
        <v>0</v>
      </c>
      <c r="K115" s="23"/>
    </row>
    <row r="116" spans="2:11" ht="12.75" customHeight="1" x14ac:dyDescent="0.2">
      <c r="B116" s="23"/>
      <c r="C116" s="185" t="str">
        <f t="shared" si="5"/>
        <v/>
      </c>
      <c r="D116" s="23"/>
      <c r="E116" s="23"/>
      <c r="F116" s="23"/>
      <c r="G116" s="23"/>
      <c r="H116" s="23"/>
      <c r="I116" s="23"/>
      <c r="J116" s="25">
        <f t="shared" si="4"/>
        <v>0</v>
      </c>
      <c r="K116" s="23"/>
    </row>
    <row r="117" spans="2:11" ht="12.75" customHeight="1" x14ac:dyDescent="0.2">
      <c r="B117" s="23"/>
      <c r="C117" s="185" t="str">
        <f t="shared" si="5"/>
        <v/>
      </c>
      <c r="D117" s="23"/>
      <c r="E117" s="23"/>
      <c r="F117" s="23"/>
      <c r="G117" s="23"/>
      <c r="H117" s="23"/>
      <c r="I117" s="23"/>
      <c r="J117" s="25">
        <f t="shared" si="4"/>
        <v>0</v>
      </c>
      <c r="K117" s="23"/>
    </row>
    <row r="118" spans="2:11" ht="12.75" customHeight="1" x14ac:dyDescent="0.2">
      <c r="B118" s="23"/>
      <c r="C118" s="185" t="str">
        <f t="shared" si="5"/>
        <v/>
      </c>
      <c r="D118" s="23"/>
      <c r="E118" s="23"/>
      <c r="F118" s="23"/>
      <c r="G118" s="23"/>
      <c r="H118" s="23"/>
      <c r="I118" s="23"/>
      <c r="J118" s="25">
        <f t="shared" si="4"/>
        <v>0</v>
      </c>
      <c r="K118" s="23"/>
    </row>
    <row r="119" spans="2:11" ht="12.75" customHeight="1" x14ac:dyDescent="0.2">
      <c r="B119" s="23"/>
      <c r="C119" s="185" t="str">
        <f t="shared" si="5"/>
        <v/>
      </c>
      <c r="D119" s="23"/>
      <c r="E119" s="23"/>
      <c r="F119" s="23"/>
      <c r="G119" s="23"/>
      <c r="H119" s="23"/>
      <c r="I119" s="23"/>
      <c r="J119" s="25">
        <f t="shared" si="4"/>
        <v>0</v>
      </c>
      <c r="K119" s="23"/>
    </row>
    <row r="120" spans="2:11" ht="12.75" customHeight="1" x14ac:dyDescent="0.2">
      <c r="B120" s="23"/>
      <c r="C120" s="185" t="str">
        <f t="shared" si="5"/>
        <v/>
      </c>
      <c r="D120" s="23"/>
      <c r="E120" s="23"/>
      <c r="F120" s="23"/>
      <c r="G120" s="23"/>
      <c r="H120" s="23"/>
      <c r="I120" s="23"/>
      <c r="J120" s="25">
        <f t="shared" si="4"/>
        <v>0</v>
      </c>
      <c r="K120" s="23"/>
    </row>
    <row r="121" spans="2:11" ht="12.75" customHeight="1" x14ac:dyDescent="0.2">
      <c r="B121" s="23"/>
      <c r="C121" s="185" t="str">
        <f t="shared" si="5"/>
        <v/>
      </c>
      <c r="D121" s="23"/>
      <c r="E121" s="23"/>
      <c r="F121" s="23"/>
      <c r="G121" s="23"/>
      <c r="H121" s="23"/>
      <c r="I121" s="23"/>
      <c r="J121" s="25">
        <f t="shared" si="4"/>
        <v>0</v>
      </c>
      <c r="K121" s="23"/>
    </row>
    <row r="122" spans="2:11" ht="12.75" customHeight="1" x14ac:dyDescent="0.2">
      <c r="B122" s="23"/>
      <c r="C122" s="185" t="str">
        <f t="shared" si="5"/>
        <v/>
      </c>
      <c r="D122" s="23"/>
      <c r="E122" s="23"/>
      <c r="F122" s="23"/>
      <c r="G122" s="23"/>
      <c r="H122" s="23"/>
      <c r="I122" s="23"/>
      <c r="J122" s="25">
        <f t="shared" si="4"/>
        <v>0</v>
      </c>
      <c r="K122" s="23"/>
    </row>
    <row r="123" spans="2:11" ht="12.75" customHeight="1" x14ac:dyDescent="0.2">
      <c r="B123" s="23"/>
      <c r="C123" s="185" t="str">
        <f t="shared" si="5"/>
        <v/>
      </c>
      <c r="D123" s="23"/>
      <c r="E123" s="23"/>
      <c r="F123" s="23"/>
      <c r="G123" s="23"/>
      <c r="H123" s="23"/>
      <c r="I123" s="23"/>
      <c r="J123" s="25">
        <f t="shared" si="4"/>
        <v>0</v>
      </c>
      <c r="K123" s="23"/>
    </row>
    <row r="124" spans="2:11" ht="12.75" customHeight="1" x14ac:dyDescent="0.2">
      <c r="B124" s="23"/>
      <c r="C124" s="185" t="str">
        <f t="shared" si="5"/>
        <v/>
      </c>
      <c r="D124" s="23"/>
      <c r="E124" s="23"/>
      <c r="F124" s="23"/>
      <c r="G124" s="23"/>
      <c r="H124" s="23"/>
      <c r="I124" s="23"/>
      <c r="J124" s="25">
        <f t="shared" si="4"/>
        <v>0</v>
      </c>
      <c r="K124" s="23"/>
    </row>
    <row r="125" spans="2:11" ht="12.75" customHeight="1" x14ac:dyDescent="0.2">
      <c r="B125" s="23"/>
      <c r="C125" s="185" t="str">
        <f t="shared" si="5"/>
        <v/>
      </c>
      <c r="D125" s="23"/>
      <c r="E125" s="23"/>
      <c r="F125" s="23"/>
      <c r="G125" s="23"/>
      <c r="H125" s="23"/>
      <c r="I125" s="23"/>
      <c r="J125" s="25">
        <f t="shared" si="4"/>
        <v>0</v>
      </c>
      <c r="K125" s="23"/>
    </row>
    <row r="126" spans="2:11" ht="12.75" customHeight="1" x14ac:dyDescent="0.2">
      <c r="B126" s="23"/>
      <c r="C126" s="185" t="str">
        <f t="shared" si="5"/>
        <v/>
      </c>
      <c r="D126" s="23"/>
      <c r="E126" s="23"/>
      <c r="F126" s="23"/>
      <c r="G126" s="23"/>
      <c r="H126" s="23"/>
      <c r="I126" s="23"/>
      <c r="J126" s="25">
        <f t="shared" si="4"/>
        <v>0</v>
      </c>
      <c r="K126" s="23"/>
    </row>
    <row r="127" spans="2:11" ht="12.75" customHeight="1" x14ac:dyDescent="0.2">
      <c r="B127" s="23"/>
      <c r="C127" s="185" t="str">
        <f t="shared" si="5"/>
        <v/>
      </c>
      <c r="D127" s="23"/>
      <c r="E127" s="23"/>
      <c r="F127" s="23"/>
      <c r="G127" s="23"/>
      <c r="H127" s="23"/>
      <c r="I127" s="23"/>
      <c r="J127" s="25">
        <f t="shared" si="4"/>
        <v>0</v>
      </c>
      <c r="K127" s="23"/>
    </row>
    <row r="128" spans="2:11" ht="12.75" customHeight="1" x14ac:dyDescent="0.2">
      <c r="B128" s="23"/>
      <c r="C128" s="185" t="str">
        <f t="shared" si="5"/>
        <v/>
      </c>
      <c r="D128" s="23"/>
      <c r="E128" s="23"/>
      <c r="F128" s="23"/>
      <c r="G128" s="23"/>
      <c r="H128" s="23"/>
      <c r="I128" s="23"/>
      <c r="J128" s="25">
        <f t="shared" si="4"/>
        <v>0</v>
      </c>
      <c r="K128" s="23"/>
    </row>
    <row r="129" spans="2:11" ht="12.75" customHeight="1" x14ac:dyDescent="0.2">
      <c r="B129" s="23"/>
      <c r="C129" s="185" t="str">
        <f t="shared" si="5"/>
        <v/>
      </c>
      <c r="D129" s="23"/>
      <c r="E129" s="23"/>
      <c r="F129" s="23"/>
      <c r="G129" s="23"/>
      <c r="H129" s="23"/>
      <c r="I129" s="23"/>
      <c r="J129" s="25">
        <f t="shared" si="4"/>
        <v>0</v>
      </c>
      <c r="K129" s="23"/>
    </row>
    <row r="130" spans="2:11" ht="12.75" customHeight="1" x14ac:dyDescent="0.2">
      <c r="B130" s="23"/>
      <c r="C130" s="185" t="str">
        <f t="shared" si="5"/>
        <v/>
      </c>
      <c r="D130" s="23"/>
      <c r="E130" s="23"/>
      <c r="F130" s="23"/>
      <c r="G130" s="23"/>
      <c r="H130" s="23"/>
      <c r="I130" s="23"/>
      <c r="J130" s="25">
        <f t="shared" si="4"/>
        <v>0</v>
      </c>
      <c r="K130" s="23"/>
    </row>
    <row r="131" spans="2:11" ht="12.75" customHeight="1" x14ac:dyDescent="0.2">
      <c r="B131" s="23"/>
      <c r="C131" s="185" t="str">
        <f t="shared" si="5"/>
        <v/>
      </c>
      <c r="D131" s="23"/>
      <c r="E131" s="23"/>
      <c r="F131" s="23"/>
      <c r="G131" s="23"/>
      <c r="H131" s="23"/>
      <c r="I131" s="23"/>
      <c r="J131" s="25">
        <f t="shared" si="4"/>
        <v>0</v>
      </c>
      <c r="K131" s="23"/>
    </row>
    <row r="132" spans="2:11" ht="12.75" customHeight="1" x14ac:dyDescent="0.2">
      <c r="B132" s="23"/>
      <c r="C132" s="185" t="str">
        <f t="shared" si="5"/>
        <v/>
      </c>
      <c r="D132" s="23"/>
      <c r="E132" s="23"/>
      <c r="F132" s="23"/>
      <c r="G132" s="23"/>
      <c r="H132" s="23"/>
      <c r="I132" s="23"/>
      <c r="J132" s="25">
        <f t="shared" si="4"/>
        <v>0</v>
      </c>
      <c r="K132" s="23"/>
    </row>
    <row r="133" spans="2:11" ht="12.75" customHeight="1" x14ac:dyDescent="0.2">
      <c r="B133" s="23"/>
      <c r="C133" s="185" t="str">
        <f t="shared" si="5"/>
        <v/>
      </c>
      <c r="D133" s="23"/>
      <c r="E133" s="23"/>
      <c r="F133" s="23"/>
      <c r="G133" s="23"/>
      <c r="H133" s="23"/>
      <c r="I133" s="23"/>
      <c r="J133" s="25">
        <f t="shared" ref="J133:J196" si="6">G133-H133-I133</f>
        <v>0</v>
      </c>
      <c r="K133" s="23"/>
    </row>
    <row r="134" spans="2:11" ht="12.75" customHeight="1" x14ac:dyDescent="0.2">
      <c r="B134" s="23"/>
      <c r="C134" s="185" t="str">
        <f t="shared" ref="C134:C197" si="7">IF(B134="","",(CONCATENATE(YEAR(B134)," - ",(MONTH(B134)))))</f>
        <v/>
      </c>
      <c r="D134" s="23"/>
      <c r="E134" s="23"/>
      <c r="F134" s="23"/>
      <c r="G134" s="23"/>
      <c r="H134" s="23"/>
      <c r="I134" s="23"/>
      <c r="J134" s="25">
        <f t="shared" si="6"/>
        <v>0</v>
      </c>
      <c r="K134" s="23"/>
    </row>
    <row r="135" spans="2:11" ht="12.75" customHeight="1" x14ac:dyDescent="0.2">
      <c r="B135" s="23"/>
      <c r="C135" s="185" t="str">
        <f t="shared" si="7"/>
        <v/>
      </c>
      <c r="D135" s="23"/>
      <c r="E135" s="23"/>
      <c r="F135" s="23"/>
      <c r="G135" s="23"/>
      <c r="H135" s="23"/>
      <c r="I135" s="23"/>
      <c r="J135" s="25">
        <f t="shared" si="6"/>
        <v>0</v>
      </c>
      <c r="K135" s="23"/>
    </row>
    <row r="136" spans="2:11" ht="12.75" customHeight="1" x14ac:dyDescent="0.2">
      <c r="B136" s="23"/>
      <c r="C136" s="185" t="str">
        <f t="shared" si="7"/>
        <v/>
      </c>
      <c r="D136" s="23"/>
      <c r="E136" s="23"/>
      <c r="F136" s="23"/>
      <c r="G136" s="23"/>
      <c r="H136" s="23"/>
      <c r="I136" s="23"/>
      <c r="J136" s="25">
        <f t="shared" si="6"/>
        <v>0</v>
      </c>
      <c r="K136" s="23"/>
    </row>
    <row r="137" spans="2:11" ht="12.75" customHeight="1" x14ac:dyDescent="0.2">
      <c r="B137" s="23"/>
      <c r="C137" s="185" t="str">
        <f t="shared" si="7"/>
        <v/>
      </c>
      <c r="D137" s="23"/>
      <c r="E137" s="23"/>
      <c r="F137" s="23"/>
      <c r="G137" s="23"/>
      <c r="H137" s="23"/>
      <c r="I137" s="23"/>
      <c r="J137" s="25">
        <f t="shared" si="6"/>
        <v>0</v>
      </c>
      <c r="K137" s="23"/>
    </row>
    <row r="138" spans="2:11" ht="12.75" customHeight="1" x14ac:dyDescent="0.2">
      <c r="B138" s="23"/>
      <c r="C138" s="185" t="str">
        <f t="shared" si="7"/>
        <v/>
      </c>
      <c r="D138" s="23"/>
      <c r="E138" s="23"/>
      <c r="F138" s="23"/>
      <c r="G138" s="23"/>
      <c r="H138" s="23"/>
      <c r="I138" s="23"/>
      <c r="J138" s="25">
        <f t="shared" si="6"/>
        <v>0</v>
      </c>
      <c r="K138" s="23"/>
    </row>
    <row r="139" spans="2:11" ht="12.75" customHeight="1" x14ac:dyDescent="0.2">
      <c r="B139" s="23"/>
      <c r="C139" s="185" t="str">
        <f t="shared" si="7"/>
        <v/>
      </c>
      <c r="D139" s="23"/>
      <c r="E139" s="23"/>
      <c r="F139" s="23"/>
      <c r="G139" s="23"/>
      <c r="H139" s="23"/>
      <c r="I139" s="23"/>
      <c r="J139" s="25">
        <f t="shared" si="6"/>
        <v>0</v>
      </c>
      <c r="K139" s="23"/>
    </row>
    <row r="140" spans="2:11" ht="12.75" customHeight="1" x14ac:dyDescent="0.2">
      <c r="B140" s="23"/>
      <c r="C140" s="185" t="str">
        <f t="shared" si="7"/>
        <v/>
      </c>
      <c r="D140" s="23"/>
      <c r="E140" s="23"/>
      <c r="F140" s="23"/>
      <c r="G140" s="23"/>
      <c r="H140" s="23"/>
      <c r="I140" s="23"/>
      <c r="J140" s="25">
        <f t="shared" si="6"/>
        <v>0</v>
      </c>
      <c r="K140" s="23"/>
    </row>
    <row r="141" spans="2:11" ht="12.75" customHeight="1" x14ac:dyDescent="0.2">
      <c r="B141" s="23"/>
      <c r="C141" s="185" t="str">
        <f t="shared" si="7"/>
        <v/>
      </c>
      <c r="D141" s="23"/>
      <c r="E141" s="23"/>
      <c r="F141" s="23"/>
      <c r="G141" s="23"/>
      <c r="H141" s="23"/>
      <c r="I141" s="23"/>
      <c r="J141" s="25">
        <f t="shared" si="6"/>
        <v>0</v>
      </c>
      <c r="K141" s="23"/>
    </row>
    <row r="142" spans="2:11" ht="12.75" customHeight="1" x14ac:dyDescent="0.2">
      <c r="B142" s="23"/>
      <c r="C142" s="185" t="str">
        <f t="shared" si="7"/>
        <v/>
      </c>
      <c r="D142" s="23"/>
      <c r="E142" s="23"/>
      <c r="F142" s="23"/>
      <c r="G142" s="23"/>
      <c r="H142" s="23"/>
      <c r="I142" s="23"/>
      <c r="J142" s="25">
        <f t="shared" si="6"/>
        <v>0</v>
      </c>
      <c r="K142" s="23"/>
    </row>
    <row r="143" spans="2:11" ht="12.75" customHeight="1" x14ac:dyDescent="0.2">
      <c r="B143" s="23"/>
      <c r="C143" s="185" t="str">
        <f t="shared" si="7"/>
        <v/>
      </c>
      <c r="D143" s="23"/>
      <c r="E143" s="23"/>
      <c r="F143" s="23"/>
      <c r="G143" s="23"/>
      <c r="H143" s="23"/>
      <c r="I143" s="23"/>
      <c r="J143" s="25">
        <f t="shared" si="6"/>
        <v>0</v>
      </c>
      <c r="K143" s="23"/>
    </row>
    <row r="144" spans="2:11" ht="12.75" customHeight="1" x14ac:dyDescent="0.2">
      <c r="B144" s="23"/>
      <c r="C144" s="185" t="str">
        <f t="shared" si="7"/>
        <v/>
      </c>
      <c r="D144" s="23"/>
      <c r="E144" s="23"/>
      <c r="F144" s="23"/>
      <c r="G144" s="23"/>
      <c r="H144" s="23"/>
      <c r="I144" s="23"/>
      <c r="J144" s="25">
        <f t="shared" si="6"/>
        <v>0</v>
      </c>
      <c r="K144" s="23"/>
    </row>
    <row r="145" spans="2:11" ht="12.75" customHeight="1" x14ac:dyDescent="0.2">
      <c r="B145" s="23"/>
      <c r="C145" s="185" t="str">
        <f t="shared" si="7"/>
        <v/>
      </c>
      <c r="D145" s="23"/>
      <c r="E145" s="23"/>
      <c r="F145" s="23"/>
      <c r="G145" s="23"/>
      <c r="H145" s="23"/>
      <c r="I145" s="23"/>
      <c r="J145" s="25">
        <f t="shared" si="6"/>
        <v>0</v>
      </c>
      <c r="K145" s="23"/>
    </row>
    <row r="146" spans="2:11" ht="12.75" customHeight="1" x14ac:dyDescent="0.2">
      <c r="B146" s="23"/>
      <c r="C146" s="185" t="str">
        <f t="shared" si="7"/>
        <v/>
      </c>
      <c r="D146" s="23"/>
      <c r="E146" s="23"/>
      <c r="F146" s="23"/>
      <c r="G146" s="23"/>
      <c r="H146" s="23"/>
      <c r="I146" s="23"/>
      <c r="J146" s="25">
        <f t="shared" si="6"/>
        <v>0</v>
      </c>
      <c r="K146" s="23"/>
    </row>
    <row r="147" spans="2:11" ht="12.75" customHeight="1" x14ac:dyDescent="0.2">
      <c r="B147" s="23"/>
      <c r="C147" s="185" t="str">
        <f t="shared" si="7"/>
        <v/>
      </c>
      <c r="D147" s="23"/>
      <c r="E147" s="23"/>
      <c r="F147" s="23"/>
      <c r="G147" s="23"/>
      <c r="H147" s="23"/>
      <c r="I147" s="23"/>
      <c r="J147" s="25">
        <f t="shared" si="6"/>
        <v>0</v>
      </c>
      <c r="K147" s="23"/>
    </row>
    <row r="148" spans="2:11" ht="12.75" customHeight="1" x14ac:dyDescent="0.2">
      <c r="B148" s="23"/>
      <c r="C148" s="185" t="str">
        <f t="shared" si="7"/>
        <v/>
      </c>
      <c r="D148" s="23"/>
      <c r="E148" s="23"/>
      <c r="F148" s="23"/>
      <c r="G148" s="23"/>
      <c r="H148" s="23"/>
      <c r="I148" s="23"/>
      <c r="J148" s="25">
        <f t="shared" si="6"/>
        <v>0</v>
      </c>
      <c r="K148" s="23"/>
    </row>
    <row r="149" spans="2:11" ht="12.75" customHeight="1" x14ac:dyDescent="0.2">
      <c r="B149" s="23"/>
      <c r="C149" s="185" t="str">
        <f t="shared" si="7"/>
        <v/>
      </c>
      <c r="D149" s="23"/>
      <c r="E149" s="23"/>
      <c r="F149" s="23"/>
      <c r="G149" s="23"/>
      <c r="H149" s="23"/>
      <c r="I149" s="23"/>
      <c r="J149" s="25">
        <f t="shared" si="6"/>
        <v>0</v>
      </c>
      <c r="K149" s="23"/>
    </row>
    <row r="150" spans="2:11" ht="12.75" customHeight="1" x14ac:dyDescent="0.2">
      <c r="B150" s="23"/>
      <c r="C150" s="185" t="str">
        <f t="shared" si="7"/>
        <v/>
      </c>
      <c r="D150" s="23"/>
      <c r="E150" s="23"/>
      <c r="F150" s="23"/>
      <c r="G150" s="23"/>
      <c r="H150" s="23"/>
      <c r="I150" s="23"/>
      <c r="J150" s="25">
        <f t="shared" si="6"/>
        <v>0</v>
      </c>
      <c r="K150" s="23"/>
    </row>
    <row r="151" spans="2:11" ht="12.75" customHeight="1" x14ac:dyDescent="0.2">
      <c r="B151" s="23"/>
      <c r="C151" s="185" t="str">
        <f t="shared" si="7"/>
        <v/>
      </c>
      <c r="D151" s="23"/>
      <c r="E151" s="23"/>
      <c r="F151" s="23"/>
      <c r="G151" s="23"/>
      <c r="H151" s="23"/>
      <c r="I151" s="23"/>
      <c r="J151" s="25">
        <f t="shared" si="6"/>
        <v>0</v>
      </c>
      <c r="K151" s="23"/>
    </row>
    <row r="152" spans="2:11" ht="12.75" customHeight="1" x14ac:dyDescent="0.2">
      <c r="B152" s="23"/>
      <c r="C152" s="185" t="str">
        <f t="shared" si="7"/>
        <v/>
      </c>
      <c r="D152" s="23"/>
      <c r="E152" s="23"/>
      <c r="F152" s="23"/>
      <c r="G152" s="23"/>
      <c r="H152" s="23"/>
      <c r="I152" s="23"/>
      <c r="J152" s="25">
        <f t="shared" si="6"/>
        <v>0</v>
      </c>
      <c r="K152" s="23"/>
    </row>
    <row r="153" spans="2:11" ht="12.75" customHeight="1" x14ac:dyDescent="0.2">
      <c r="B153" s="23"/>
      <c r="C153" s="185" t="str">
        <f t="shared" si="7"/>
        <v/>
      </c>
      <c r="D153" s="23"/>
      <c r="E153" s="23"/>
      <c r="F153" s="23"/>
      <c r="G153" s="23"/>
      <c r="H153" s="23"/>
      <c r="I153" s="23"/>
      <c r="J153" s="25">
        <f t="shared" si="6"/>
        <v>0</v>
      </c>
      <c r="K153" s="23"/>
    </row>
    <row r="154" spans="2:11" ht="12.75" customHeight="1" x14ac:dyDescent="0.2">
      <c r="B154" s="23"/>
      <c r="C154" s="185" t="str">
        <f t="shared" si="7"/>
        <v/>
      </c>
      <c r="D154" s="23"/>
      <c r="E154" s="23"/>
      <c r="F154" s="23"/>
      <c r="G154" s="23"/>
      <c r="H154" s="23"/>
      <c r="I154" s="23"/>
      <c r="J154" s="25">
        <f t="shared" si="6"/>
        <v>0</v>
      </c>
      <c r="K154" s="23"/>
    </row>
    <row r="155" spans="2:11" ht="12.75" customHeight="1" x14ac:dyDescent="0.2">
      <c r="B155" s="23"/>
      <c r="C155" s="185" t="str">
        <f t="shared" si="7"/>
        <v/>
      </c>
      <c r="D155" s="23"/>
      <c r="E155" s="23"/>
      <c r="F155" s="23"/>
      <c r="G155" s="23"/>
      <c r="H155" s="23"/>
      <c r="I155" s="23"/>
      <c r="J155" s="25">
        <f t="shared" si="6"/>
        <v>0</v>
      </c>
      <c r="K155" s="23"/>
    </row>
    <row r="156" spans="2:11" ht="12.75" customHeight="1" x14ac:dyDescent="0.2">
      <c r="B156" s="23"/>
      <c r="C156" s="185" t="str">
        <f t="shared" si="7"/>
        <v/>
      </c>
      <c r="D156" s="23"/>
      <c r="E156" s="23"/>
      <c r="F156" s="23"/>
      <c r="G156" s="23"/>
      <c r="H156" s="23"/>
      <c r="I156" s="23"/>
      <c r="J156" s="25">
        <f t="shared" si="6"/>
        <v>0</v>
      </c>
      <c r="K156" s="23"/>
    </row>
    <row r="157" spans="2:11" ht="12.75" customHeight="1" x14ac:dyDescent="0.2">
      <c r="B157" s="23"/>
      <c r="C157" s="185" t="str">
        <f t="shared" si="7"/>
        <v/>
      </c>
      <c r="D157" s="23"/>
      <c r="E157" s="23"/>
      <c r="F157" s="23"/>
      <c r="G157" s="23"/>
      <c r="H157" s="23"/>
      <c r="I157" s="23"/>
      <c r="J157" s="25">
        <f t="shared" si="6"/>
        <v>0</v>
      </c>
      <c r="K157" s="23"/>
    </row>
    <row r="158" spans="2:11" ht="12.75" customHeight="1" x14ac:dyDescent="0.2">
      <c r="B158" s="23"/>
      <c r="C158" s="185" t="str">
        <f t="shared" si="7"/>
        <v/>
      </c>
      <c r="D158" s="23"/>
      <c r="E158" s="23"/>
      <c r="F158" s="23"/>
      <c r="G158" s="23"/>
      <c r="H158" s="23"/>
      <c r="I158" s="23"/>
      <c r="J158" s="25">
        <f t="shared" si="6"/>
        <v>0</v>
      </c>
      <c r="K158" s="23"/>
    </row>
    <row r="159" spans="2:11" ht="12.75" customHeight="1" x14ac:dyDescent="0.2">
      <c r="B159" s="23"/>
      <c r="C159" s="185" t="str">
        <f t="shared" si="7"/>
        <v/>
      </c>
      <c r="D159" s="23"/>
      <c r="E159" s="23"/>
      <c r="F159" s="23"/>
      <c r="G159" s="23"/>
      <c r="H159" s="23"/>
      <c r="I159" s="23"/>
      <c r="J159" s="25">
        <f t="shared" si="6"/>
        <v>0</v>
      </c>
      <c r="K159" s="23"/>
    </row>
    <row r="160" spans="2:11" ht="12.75" customHeight="1" x14ac:dyDescent="0.2">
      <c r="B160" s="23"/>
      <c r="C160" s="185" t="str">
        <f t="shared" si="7"/>
        <v/>
      </c>
      <c r="D160" s="23"/>
      <c r="E160" s="23"/>
      <c r="F160" s="23"/>
      <c r="G160" s="23"/>
      <c r="H160" s="23"/>
      <c r="I160" s="23"/>
      <c r="J160" s="25">
        <f t="shared" si="6"/>
        <v>0</v>
      </c>
      <c r="K160" s="23"/>
    </row>
    <row r="161" spans="2:11" ht="12.75" customHeight="1" x14ac:dyDescent="0.2">
      <c r="B161" s="23"/>
      <c r="C161" s="185" t="str">
        <f t="shared" si="7"/>
        <v/>
      </c>
      <c r="D161" s="23"/>
      <c r="E161" s="23"/>
      <c r="F161" s="23"/>
      <c r="G161" s="23"/>
      <c r="H161" s="23"/>
      <c r="I161" s="23"/>
      <c r="J161" s="25">
        <f t="shared" si="6"/>
        <v>0</v>
      </c>
      <c r="K161" s="23"/>
    </row>
    <row r="162" spans="2:11" ht="12.75" customHeight="1" x14ac:dyDescent="0.2">
      <c r="B162" s="23"/>
      <c r="C162" s="185" t="str">
        <f t="shared" si="7"/>
        <v/>
      </c>
      <c r="D162" s="23"/>
      <c r="E162" s="23"/>
      <c r="F162" s="23"/>
      <c r="G162" s="23"/>
      <c r="H162" s="23"/>
      <c r="I162" s="23"/>
      <c r="J162" s="25">
        <f t="shared" si="6"/>
        <v>0</v>
      </c>
      <c r="K162" s="23"/>
    </row>
    <row r="163" spans="2:11" ht="12.75" customHeight="1" x14ac:dyDescent="0.2">
      <c r="B163" s="23"/>
      <c r="C163" s="185" t="str">
        <f t="shared" si="7"/>
        <v/>
      </c>
      <c r="D163" s="23"/>
      <c r="E163" s="23"/>
      <c r="F163" s="23"/>
      <c r="G163" s="23"/>
      <c r="H163" s="23"/>
      <c r="I163" s="23"/>
      <c r="J163" s="25">
        <f t="shared" si="6"/>
        <v>0</v>
      </c>
      <c r="K163" s="23"/>
    </row>
    <row r="164" spans="2:11" ht="12.75" customHeight="1" x14ac:dyDescent="0.2">
      <c r="B164" s="23"/>
      <c r="C164" s="185" t="str">
        <f t="shared" si="7"/>
        <v/>
      </c>
      <c r="D164" s="23"/>
      <c r="E164" s="23"/>
      <c r="F164" s="23"/>
      <c r="G164" s="23"/>
      <c r="H164" s="23"/>
      <c r="I164" s="23"/>
      <c r="J164" s="25">
        <f t="shared" si="6"/>
        <v>0</v>
      </c>
      <c r="K164" s="23"/>
    </row>
    <row r="165" spans="2:11" ht="12.75" customHeight="1" x14ac:dyDescent="0.2">
      <c r="B165" s="23"/>
      <c r="C165" s="185" t="str">
        <f t="shared" si="7"/>
        <v/>
      </c>
      <c r="D165" s="23"/>
      <c r="E165" s="23"/>
      <c r="F165" s="23"/>
      <c r="G165" s="23"/>
      <c r="H165" s="23"/>
      <c r="I165" s="23"/>
      <c r="J165" s="25">
        <f t="shared" si="6"/>
        <v>0</v>
      </c>
      <c r="K165" s="23"/>
    </row>
    <row r="166" spans="2:11" ht="12.75" customHeight="1" x14ac:dyDescent="0.2">
      <c r="B166" s="23"/>
      <c r="C166" s="185" t="str">
        <f t="shared" si="7"/>
        <v/>
      </c>
      <c r="D166" s="23"/>
      <c r="E166" s="23"/>
      <c r="F166" s="23"/>
      <c r="G166" s="23"/>
      <c r="H166" s="23"/>
      <c r="I166" s="23"/>
      <c r="J166" s="25">
        <f t="shared" si="6"/>
        <v>0</v>
      </c>
      <c r="K166" s="23"/>
    </row>
    <row r="167" spans="2:11" ht="12.75" customHeight="1" x14ac:dyDescent="0.2">
      <c r="B167" s="23"/>
      <c r="C167" s="185" t="str">
        <f t="shared" si="7"/>
        <v/>
      </c>
      <c r="D167" s="23"/>
      <c r="E167" s="23"/>
      <c r="F167" s="23"/>
      <c r="G167" s="23"/>
      <c r="H167" s="23"/>
      <c r="I167" s="23"/>
      <c r="J167" s="25">
        <f t="shared" si="6"/>
        <v>0</v>
      </c>
      <c r="K167" s="23"/>
    </row>
    <row r="168" spans="2:11" ht="12.75" customHeight="1" x14ac:dyDescent="0.2">
      <c r="B168" s="23"/>
      <c r="C168" s="185" t="str">
        <f t="shared" si="7"/>
        <v/>
      </c>
      <c r="D168" s="23"/>
      <c r="E168" s="23"/>
      <c r="F168" s="23"/>
      <c r="G168" s="23"/>
      <c r="H168" s="23"/>
      <c r="I168" s="23"/>
      <c r="J168" s="25">
        <f t="shared" si="6"/>
        <v>0</v>
      </c>
      <c r="K168" s="23"/>
    </row>
    <row r="169" spans="2:11" ht="12.75" customHeight="1" x14ac:dyDescent="0.2">
      <c r="B169" s="23"/>
      <c r="C169" s="185" t="str">
        <f t="shared" si="7"/>
        <v/>
      </c>
      <c r="D169" s="23"/>
      <c r="E169" s="23"/>
      <c r="F169" s="23"/>
      <c r="G169" s="23"/>
      <c r="H169" s="23"/>
      <c r="I169" s="23"/>
      <c r="J169" s="25">
        <f t="shared" si="6"/>
        <v>0</v>
      </c>
      <c r="K169" s="23"/>
    </row>
    <row r="170" spans="2:11" ht="12.75" customHeight="1" x14ac:dyDescent="0.2">
      <c r="B170" s="23"/>
      <c r="C170" s="185" t="str">
        <f t="shared" si="7"/>
        <v/>
      </c>
      <c r="D170" s="23"/>
      <c r="E170" s="23"/>
      <c r="F170" s="23"/>
      <c r="G170" s="23"/>
      <c r="H170" s="23"/>
      <c r="I170" s="23"/>
      <c r="J170" s="25">
        <f t="shared" si="6"/>
        <v>0</v>
      </c>
      <c r="K170" s="23"/>
    </row>
    <row r="171" spans="2:11" ht="12.75" customHeight="1" x14ac:dyDescent="0.2">
      <c r="B171" s="23"/>
      <c r="C171" s="185" t="str">
        <f t="shared" si="7"/>
        <v/>
      </c>
      <c r="D171" s="23"/>
      <c r="E171" s="23"/>
      <c r="F171" s="23"/>
      <c r="G171" s="23"/>
      <c r="H171" s="23"/>
      <c r="I171" s="23"/>
      <c r="J171" s="25">
        <f t="shared" si="6"/>
        <v>0</v>
      </c>
      <c r="K171" s="23"/>
    </row>
    <row r="172" spans="2:11" ht="12.75" customHeight="1" x14ac:dyDescent="0.2">
      <c r="B172" s="23"/>
      <c r="C172" s="185" t="str">
        <f t="shared" si="7"/>
        <v/>
      </c>
      <c r="D172" s="23"/>
      <c r="E172" s="23"/>
      <c r="F172" s="23"/>
      <c r="G172" s="23"/>
      <c r="H172" s="23"/>
      <c r="I172" s="23"/>
      <c r="J172" s="25">
        <f t="shared" si="6"/>
        <v>0</v>
      </c>
      <c r="K172" s="23"/>
    </row>
    <row r="173" spans="2:11" ht="12.75" customHeight="1" x14ac:dyDescent="0.2">
      <c r="B173" s="23"/>
      <c r="C173" s="185" t="str">
        <f t="shared" si="7"/>
        <v/>
      </c>
      <c r="D173" s="23"/>
      <c r="E173" s="23"/>
      <c r="F173" s="23"/>
      <c r="G173" s="23"/>
      <c r="H173" s="23"/>
      <c r="I173" s="23"/>
      <c r="J173" s="25">
        <f t="shared" si="6"/>
        <v>0</v>
      </c>
      <c r="K173" s="23"/>
    </row>
    <row r="174" spans="2:11" ht="12.75" customHeight="1" x14ac:dyDescent="0.2">
      <c r="B174" s="23"/>
      <c r="C174" s="185" t="str">
        <f t="shared" si="7"/>
        <v/>
      </c>
      <c r="D174" s="23"/>
      <c r="E174" s="23"/>
      <c r="F174" s="23"/>
      <c r="G174" s="23"/>
      <c r="H174" s="23"/>
      <c r="I174" s="23"/>
      <c r="J174" s="25">
        <f t="shared" si="6"/>
        <v>0</v>
      </c>
      <c r="K174" s="23"/>
    </row>
    <row r="175" spans="2:11" ht="12.75" customHeight="1" x14ac:dyDescent="0.2">
      <c r="B175" s="23"/>
      <c r="C175" s="185" t="str">
        <f t="shared" si="7"/>
        <v/>
      </c>
      <c r="D175" s="23"/>
      <c r="E175" s="23"/>
      <c r="F175" s="23"/>
      <c r="G175" s="23"/>
      <c r="H175" s="23"/>
      <c r="I175" s="23"/>
      <c r="J175" s="25">
        <f t="shared" si="6"/>
        <v>0</v>
      </c>
      <c r="K175" s="23"/>
    </row>
    <row r="176" spans="2:11" ht="12.75" customHeight="1" x14ac:dyDescent="0.2">
      <c r="B176" s="23"/>
      <c r="C176" s="185" t="str">
        <f t="shared" si="7"/>
        <v/>
      </c>
      <c r="D176" s="23"/>
      <c r="E176" s="23"/>
      <c r="F176" s="23"/>
      <c r="G176" s="23"/>
      <c r="H176" s="23"/>
      <c r="I176" s="23"/>
      <c r="J176" s="25">
        <f t="shared" si="6"/>
        <v>0</v>
      </c>
      <c r="K176" s="23"/>
    </row>
    <row r="177" spans="2:11" ht="12.75" customHeight="1" x14ac:dyDescent="0.2">
      <c r="B177" s="23"/>
      <c r="C177" s="185" t="str">
        <f t="shared" si="7"/>
        <v/>
      </c>
      <c r="D177" s="23"/>
      <c r="E177" s="23"/>
      <c r="F177" s="23"/>
      <c r="G177" s="23"/>
      <c r="H177" s="23"/>
      <c r="I177" s="23"/>
      <c r="J177" s="25">
        <f t="shared" si="6"/>
        <v>0</v>
      </c>
      <c r="K177" s="23"/>
    </row>
    <row r="178" spans="2:11" ht="12.75" customHeight="1" x14ac:dyDescent="0.2">
      <c r="B178" s="23"/>
      <c r="C178" s="185" t="str">
        <f t="shared" si="7"/>
        <v/>
      </c>
      <c r="D178" s="23"/>
      <c r="E178" s="23"/>
      <c r="F178" s="23"/>
      <c r="G178" s="23"/>
      <c r="H178" s="23"/>
      <c r="I178" s="23"/>
      <c r="J178" s="25">
        <f t="shared" si="6"/>
        <v>0</v>
      </c>
      <c r="K178" s="23"/>
    </row>
    <row r="179" spans="2:11" ht="12.75" customHeight="1" x14ac:dyDescent="0.2">
      <c r="B179" s="23"/>
      <c r="C179" s="185" t="str">
        <f t="shared" si="7"/>
        <v/>
      </c>
      <c r="D179" s="23"/>
      <c r="E179" s="23"/>
      <c r="F179" s="23"/>
      <c r="G179" s="23"/>
      <c r="H179" s="23"/>
      <c r="I179" s="23"/>
      <c r="J179" s="25">
        <f t="shared" si="6"/>
        <v>0</v>
      </c>
      <c r="K179" s="23"/>
    </row>
    <row r="180" spans="2:11" ht="12.75" customHeight="1" x14ac:dyDescent="0.2">
      <c r="B180" s="23"/>
      <c r="C180" s="185" t="str">
        <f t="shared" si="7"/>
        <v/>
      </c>
      <c r="D180" s="23"/>
      <c r="E180" s="23"/>
      <c r="F180" s="23"/>
      <c r="G180" s="23"/>
      <c r="H180" s="23"/>
      <c r="I180" s="23"/>
      <c r="J180" s="25">
        <f t="shared" si="6"/>
        <v>0</v>
      </c>
      <c r="K180" s="23"/>
    </row>
    <row r="181" spans="2:11" ht="12.75" customHeight="1" x14ac:dyDescent="0.2">
      <c r="B181" s="23"/>
      <c r="C181" s="185" t="str">
        <f t="shared" si="7"/>
        <v/>
      </c>
      <c r="D181" s="23"/>
      <c r="E181" s="23"/>
      <c r="F181" s="23"/>
      <c r="G181" s="23"/>
      <c r="H181" s="23"/>
      <c r="I181" s="23"/>
      <c r="J181" s="25">
        <f t="shared" si="6"/>
        <v>0</v>
      </c>
      <c r="K181" s="23"/>
    </row>
    <row r="182" spans="2:11" ht="12.75" customHeight="1" x14ac:dyDescent="0.2">
      <c r="B182" s="23"/>
      <c r="C182" s="185" t="str">
        <f t="shared" si="7"/>
        <v/>
      </c>
      <c r="D182" s="23"/>
      <c r="E182" s="23"/>
      <c r="F182" s="23"/>
      <c r="G182" s="23"/>
      <c r="H182" s="23"/>
      <c r="I182" s="23"/>
      <c r="J182" s="25">
        <f t="shared" si="6"/>
        <v>0</v>
      </c>
      <c r="K182" s="23"/>
    </row>
    <row r="183" spans="2:11" ht="12.75" customHeight="1" x14ac:dyDescent="0.2">
      <c r="B183" s="23"/>
      <c r="C183" s="185" t="str">
        <f t="shared" si="7"/>
        <v/>
      </c>
      <c r="D183" s="23"/>
      <c r="E183" s="23"/>
      <c r="F183" s="23"/>
      <c r="G183" s="23"/>
      <c r="H183" s="23"/>
      <c r="I183" s="23"/>
      <c r="J183" s="25">
        <f t="shared" si="6"/>
        <v>0</v>
      </c>
      <c r="K183" s="23"/>
    </row>
    <row r="184" spans="2:11" ht="12.75" customHeight="1" x14ac:dyDescent="0.2">
      <c r="B184" s="23"/>
      <c r="C184" s="185" t="str">
        <f t="shared" si="7"/>
        <v/>
      </c>
      <c r="D184" s="23"/>
      <c r="E184" s="23"/>
      <c r="F184" s="23"/>
      <c r="G184" s="23"/>
      <c r="H184" s="23"/>
      <c r="I184" s="23"/>
      <c r="J184" s="25">
        <f t="shared" si="6"/>
        <v>0</v>
      </c>
      <c r="K184" s="23"/>
    </row>
    <row r="185" spans="2:11" ht="12.75" customHeight="1" x14ac:dyDescent="0.2">
      <c r="B185" s="23"/>
      <c r="C185" s="185" t="str">
        <f t="shared" si="7"/>
        <v/>
      </c>
      <c r="D185" s="23"/>
      <c r="E185" s="23"/>
      <c r="F185" s="23"/>
      <c r="G185" s="23"/>
      <c r="H185" s="23"/>
      <c r="I185" s="23"/>
      <c r="J185" s="25">
        <f t="shared" si="6"/>
        <v>0</v>
      </c>
      <c r="K185" s="23"/>
    </row>
    <row r="186" spans="2:11" ht="12.75" customHeight="1" x14ac:dyDescent="0.2">
      <c r="B186" s="23"/>
      <c r="C186" s="185" t="str">
        <f t="shared" si="7"/>
        <v/>
      </c>
      <c r="D186" s="23"/>
      <c r="E186" s="23"/>
      <c r="F186" s="23"/>
      <c r="G186" s="23"/>
      <c r="H186" s="23"/>
      <c r="I186" s="23"/>
      <c r="J186" s="25">
        <f t="shared" si="6"/>
        <v>0</v>
      </c>
      <c r="K186" s="23"/>
    </row>
    <row r="187" spans="2:11" ht="12.75" customHeight="1" x14ac:dyDescent="0.2">
      <c r="B187" s="23"/>
      <c r="C187" s="185" t="str">
        <f t="shared" si="7"/>
        <v/>
      </c>
      <c r="D187" s="23"/>
      <c r="E187" s="23"/>
      <c r="F187" s="23"/>
      <c r="G187" s="23"/>
      <c r="H187" s="23"/>
      <c r="I187" s="23"/>
      <c r="J187" s="25">
        <f t="shared" si="6"/>
        <v>0</v>
      </c>
      <c r="K187" s="23"/>
    </row>
    <row r="188" spans="2:11" ht="12.75" customHeight="1" x14ac:dyDescent="0.2">
      <c r="B188" s="23"/>
      <c r="C188" s="185" t="str">
        <f t="shared" si="7"/>
        <v/>
      </c>
      <c r="D188" s="23"/>
      <c r="E188" s="23"/>
      <c r="F188" s="23"/>
      <c r="G188" s="23"/>
      <c r="H188" s="23"/>
      <c r="I188" s="23"/>
      <c r="J188" s="25">
        <f t="shared" si="6"/>
        <v>0</v>
      </c>
      <c r="K188" s="23"/>
    </row>
    <row r="189" spans="2:11" ht="12.75" customHeight="1" x14ac:dyDescent="0.2">
      <c r="B189" s="23"/>
      <c r="C189" s="185" t="str">
        <f t="shared" si="7"/>
        <v/>
      </c>
      <c r="D189" s="23"/>
      <c r="E189" s="23"/>
      <c r="F189" s="23"/>
      <c r="G189" s="23"/>
      <c r="H189" s="23"/>
      <c r="I189" s="23"/>
      <c r="J189" s="25">
        <f t="shared" si="6"/>
        <v>0</v>
      </c>
      <c r="K189" s="23"/>
    </row>
    <row r="190" spans="2:11" ht="12.75" customHeight="1" x14ac:dyDescent="0.2">
      <c r="B190" s="23"/>
      <c r="C190" s="185" t="str">
        <f t="shared" si="7"/>
        <v/>
      </c>
      <c r="D190" s="23"/>
      <c r="E190" s="23"/>
      <c r="F190" s="23"/>
      <c r="G190" s="23"/>
      <c r="H190" s="23"/>
      <c r="I190" s="23"/>
      <c r="J190" s="25">
        <f t="shared" si="6"/>
        <v>0</v>
      </c>
      <c r="K190" s="23"/>
    </row>
    <row r="191" spans="2:11" ht="12.75" customHeight="1" x14ac:dyDescent="0.2">
      <c r="B191" s="23"/>
      <c r="C191" s="185" t="str">
        <f t="shared" si="7"/>
        <v/>
      </c>
      <c r="D191" s="23"/>
      <c r="E191" s="23"/>
      <c r="F191" s="23"/>
      <c r="G191" s="23"/>
      <c r="H191" s="23"/>
      <c r="I191" s="23"/>
      <c r="J191" s="25">
        <f t="shared" si="6"/>
        <v>0</v>
      </c>
      <c r="K191" s="23"/>
    </row>
    <row r="192" spans="2:11" ht="12.75" customHeight="1" x14ac:dyDescent="0.2">
      <c r="B192" s="23"/>
      <c r="C192" s="185" t="str">
        <f t="shared" si="7"/>
        <v/>
      </c>
      <c r="D192" s="23"/>
      <c r="E192" s="23"/>
      <c r="F192" s="23"/>
      <c r="G192" s="23"/>
      <c r="H192" s="23"/>
      <c r="I192" s="23"/>
      <c r="J192" s="25">
        <f t="shared" si="6"/>
        <v>0</v>
      </c>
      <c r="K192" s="23"/>
    </row>
    <row r="193" spans="2:11" ht="12.75" customHeight="1" x14ac:dyDescent="0.2">
      <c r="B193" s="23"/>
      <c r="C193" s="185" t="str">
        <f t="shared" si="7"/>
        <v/>
      </c>
      <c r="D193" s="23"/>
      <c r="E193" s="23"/>
      <c r="F193" s="23"/>
      <c r="G193" s="23"/>
      <c r="H193" s="23"/>
      <c r="I193" s="23"/>
      <c r="J193" s="25">
        <f t="shared" si="6"/>
        <v>0</v>
      </c>
      <c r="K193" s="23"/>
    </row>
    <row r="194" spans="2:11" ht="12.75" customHeight="1" x14ac:dyDescent="0.2">
      <c r="B194" s="23"/>
      <c r="C194" s="185" t="str">
        <f t="shared" si="7"/>
        <v/>
      </c>
      <c r="D194" s="23"/>
      <c r="E194" s="23"/>
      <c r="F194" s="23"/>
      <c r="G194" s="23"/>
      <c r="H194" s="23"/>
      <c r="I194" s="23"/>
      <c r="J194" s="25">
        <f t="shared" si="6"/>
        <v>0</v>
      </c>
      <c r="K194" s="23"/>
    </row>
    <row r="195" spans="2:11" ht="12.75" customHeight="1" x14ac:dyDescent="0.2">
      <c r="B195" s="23"/>
      <c r="C195" s="185" t="str">
        <f t="shared" si="7"/>
        <v/>
      </c>
      <c r="D195" s="23"/>
      <c r="E195" s="23"/>
      <c r="F195" s="23"/>
      <c r="G195" s="23"/>
      <c r="H195" s="23"/>
      <c r="I195" s="23"/>
      <c r="J195" s="25">
        <f t="shared" si="6"/>
        <v>0</v>
      </c>
      <c r="K195" s="23"/>
    </row>
    <row r="196" spans="2:11" ht="12.75" customHeight="1" x14ac:dyDescent="0.2">
      <c r="B196" s="23"/>
      <c r="C196" s="185" t="str">
        <f t="shared" si="7"/>
        <v/>
      </c>
      <c r="D196" s="23"/>
      <c r="E196" s="23"/>
      <c r="F196" s="23"/>
      <c r="G196" s="23"/>
      <c r="H196" s="23"/>
      <c r="I196" s="23"/>
      <c r="J196" s="25">
        <f t="shared" si="6"/>
        <v>0</v>
      </c>
      <c r="K196" s="23"/>
    </row>
    <row r="197" spans="2:11" ht="12.75" customHeight="1" x14ac:dyDescent="0.2">
      <c r="B197" s="23"/>
      <c r="C197" s="185" t="str">
        <f t="shared" si="7"/>
        <v/>
      </c>
      <c r="D197" s="23"/>
      <c r="E197" s="23"/>
      <c r="F197" s="23"/>
      <c r="G197" s="23"/>
      <c r="H197" s="23"/>
      <c r="I197" s="23"/>
      <c r="J197" s="25">
        <f t="shared" ref="J197:J255" si="8">G197-H197-I197</f>
        <v>0</v>
      </c>
      <c r="K197" s="23"/>
    </row>
    <row r="198" spans="2:11" ht="12.75" customHeight="1" x14ac:dyDescent="0.2">
      <c r="B198" s="23"/>
      <c r="C198" s="185" t="str">
        <f t="shared" ref="C198:C255" si="9">IF(B198="","",(CONCATENATE(YEAR(B198)," - ",(MONTH(B198)))))</f>
        <v/>
      </c>
      <c r="D198" s="23"/>
      <c r="E198" s="23"/>
      <c r="F198" s="23"/>
      <c r="G198" s="23"/>
      <c r="H198" s="23"/>
      <c r="I198" s="23"/>
      <c r="J198" s="25">
        <f t="shared" si="8"/>
        <v>0</v>
      </c>
      <c r="K198" s="23"/>
    </row>
    <row r="199" spans="2:11" ht="12.75" customHeight="1" x14ac:dyDescent="0.2">
      <c r="B199" s="23"/>
      <c r="C199" s="185" t="str">
        <f t="shared" si="9"/>
        <v/>
      </c>
      <c r="D199" s="23"/>
      <c r="E199" s="23"/>
      <c r="F199" s="23"/>
      <c r="G199" s="23"/>
      <c r="H199" s="23"/>
      <c r="I199" s="23"/>
      <c r="J199" s="25">
        <f t="shared" si="8"/>
        <v>0</v>
      </c>
      <c r="K199" s="23"/>
    </row>
    <row r="200" spans="2:11" ht="12.75" customHeight="1" x14ac:dyDescent="0.2">
      <c r="B200" s="23"/>
      <c r="C200" s="185" t="str">
        <f t="shared" si="9"/>
        <v/>
      </c>
      <c r="D200" s="23"/>
      <c r="E200" s="23"/>
      <c r="F200" s="23"/>
      <c r="G200" s="23"/>
      <c r="H200" s="23"/>
      <c r="I200" s="23"/>
      <c r="J200" s="25">
        <f t="shared" si="8"/>
        <v>0</v>
      </c>
      <c r="K200" s="23"/>
    </row>
    <row r="201" spans="2:11" ht="12.75" customHeight="1" x14ac:dyDescent="0.2">
      <c r="B201" s="23"/>
      <c r="C201" s="185" t="str">
        <f t="shared" si="9"/>
        <v/>
      </c>
      <c r="D201" s="23"/>
      <c r="E201" s="23"/>
      <c r="F201" s="23"/>
      <c r="G201" s="23"/>
      <c r="H201" s="23"/>
      <c r="I201" s="23"/>
      <c r="J201" s="25">
        <f t="shared" si="8"/>
        <v>0</v>
      </c>
      <c r="K201" s="23"/>
    </row>
    <row r="202" spans="2:11" ht="12.75" customHeight="1" x14ac:dyDescent="0.2">
      <c r="B202" s="23"/>
      <c r="C202" s="185" t="str">
        <f t="shared" si="9"/>
        <v/>
      </c>
      <c r="D202" s="23"/>
      <c r="E202" s="23"/>
      <c r="F202" s="23"/>
      <c r="G202" s="23"/>
      <c r="H202" s="23"/>
      <c r="I202" s="23"/>
      <c r="J202" s="25">
        <f t="shared" si="8"/>
        <v>0</v>
      </c>
      <c r="K202" s="23"/>
    </row>
    <row r="203" spans="2:11" ht="12.75" customHeight="1" x14ac:dyDescent="0.2">
      <c r="B203" s="23"/>
      <c r="C203" s="185" t="str">
        <f t="shared" si="9"/>
        <v/>
      </c>
      <c r="D203" s="23"/>
      <c r="E203" s="23"/>
      <c r="F203" s="23"/>
      <c r="G203" s="23"/>
      <c r="H203" s="23"/>
      <c r="I203" s="23"/>
      <c r="J203" s="25">
        <f t="shared" si="8"/>
        <v>0</v>
      </c>
      <c r="K203" s="23"/>
    </row>
    <row r="204" spans="2:11" ht="12.75" customHeight="1" x14ac:dyDescent="0.2">
      <c r="B204" s="23"/>
      <c r="C204" s="185" t="str">
        <f t="shared" si="9"/>
        <v/>
      </c>
      <c r="D204" s="23"/>
      <c r="E204" s="23"/>
      <c r="F204" s="23"/>
      <c r="G204" s="23"/>
      <c r="H204" s="23"/>
      <c r="I204" s="23"/>
      <c r="J204" s="25">
        <f t="shared" si="8"/>
        <v>0</v>
      </c>
      <c r="K204" s="23"/>
    </row>
    <row r="205" spans="2:11" ht="12.75" customHeight="1" x14ac:dyDescent="0.2">
      <c r="B205" s="23"/>
      <c r="C205" s="185" t="str">
        <f t="shared" si="9"/>
        <v/>
      </c>
      <c r="D205" s="23"/>
      <c r="E205" s="23"/>
      <c r="F205" s="23"/>
      <c r="G205" s="23"/>
      <c r="H205" s="23"/>
      <c r="I205" s="23"/>
      <c r="J205" s="25">
        <f t="shared" si="8"/>
        <v>0</v>
      </c>
      <c r="K205" s="23"/>
    </row>
    <row r="206" spans="2:11" ht="12.75" customHeight="1" x14ac:dyDescent="0.2">
      <c r="B206" s="23"/>
      <c r="C206" s="185" t="str">
        <f t="shared" si="9"/>
        <v/>
      </c>
      <c r="D206" s="23"/>
      <c r="E206" s="23"/>
      <c r="F206" s="23"/>
      <c r="G206" s="23"/>
      <c r="H206" s="23"/>
      <c r="I206" s="23"/>
      <c r="J206" s="25">
        <f t="shared" si="8"/>
        <v>0</v>
      </c>
      <c r="K206" s="23"/>
    </row>
    <row r="207" spans="2:11" ht="12.75" customHeight="1" x14ac:dyDescent="0.2">
      <c r="B207" s="23"/>
      <c r="C207" s="185" t="str">
        <f t="shared" si="9"/>
        <v/>
      </c>
      <c r="D207" s="23"/>
      <c r="E207" s="23"/>
      <c r="F207" s="23"/>
      <c r="G207" s="23"/>
      <c r="H207" s="23"/>
      <c r="I207" s="23"/>
      <c r="J207" s="25">
        <f t="shared" si="8"/>
        <v>0</v>
      </c>
      <c r="K207" s="23"/>
    </row>
    <row r="208" spans="2:11" ht="12.75" customHeight="1" x14ac:dyDescent="0.2">
      <c r="B208" s="23"/>
      <c r="C208" s="185" t="str">
        <f t="shared" si="9"/>
        <v/>
      </c>
      <c r="D208" s="23"/>
      <c r="E208" s="23"/>
      <c r="F208" s="23"/>
      <c r="G208" s="23"/>
      <c r="H208" s="23"/>
      <c r="I208" s="23"/>
      <c r="J208" s="25">
        <f t="shared" si="8"/>
        <v>0</v>
      </c>
      <c r="K208" s="23"/>
    </row>
    <row r="209" spans="2:11" ht="12.75" customHeight="1" x14ac:dyDescent="0.2">
      <c r="B209" s="23"/>
      <c r="C209" s="185" t="str">
        <f t="shared" si="9"/>
        <v/>
      </c>
      <c r="D209" s="23"/>
      <c r="E209" s="23"/>
      <c r="F209" s="23"/>
      <c r="G209" s="23"/>
      <c r="H209" s="23"/>
      <c r="I209" s="23"/>
      <c r="J209" s="25">
        <f t="shared" si="8"/>
        <v>0</v>
      </c>
      <c r="K209" s="23"/>
    </row>
    <row r="210" spans="2:11" ht="12.75" customHeight="1" x14ac:dyDescent="0.2">
      <c r="B210" s="23"/>
      <c r="C210" s="185" t="str">
        <f t="shared" si="9"/>
        <v/>
      </c>
      <c r="D210" s="23"/>
      <c r="E210" s="23"/>
      <c r="F210" s="23"/>
      <c r="G210" s="23"/>
      <c r="H210" s="23"/>
      <c r="I210" s="23"/>
      <c r="J210" s="25">
        <f t="shared" si="8"/>
        <v>0</v>
      </c>
      <c r="K210" s="23"/>
    </row>
    <row r="211" spans="2:11" ht="12.75" customHeight="1" x14ac:dyDescent="0.2">
      <c r="B211" s="23"/>
      <c r="C211" s="185" t="str">
        <f t="shared" si="9"/>
        <v/>
      </c>
      <c r="D211" s="23"/>
      <c r="E211" s="23"/>
      <c r="F211" s="23"/>
      <c r="G211" s="23"/>
      <c r="H211" s="23"/>
      <c r="I211" s="23"/>
      <c r="J211" s="25">
        <f t="shared" si="8"/>
        <v>0</v>
      </c>
      <c r="K211" s="23"/>
    </row>
    <row r="212" spans="2:11" ht="12.75" customHeight="1" x14ac:dyDescent="0.2">
      <c r="B212" s="23"/>
      <c r="C212" s="185" t="str">
        <f t="shared" si="9"/>
        <v/>
      </c>
      <c r="D212" s="23"/>
      <c r="E212" s="23"/>
      <c r="F212" s="23"/>
      <c r="G212" s="23"/>
      <c r="H212" s="23"/>
      <c r="I212" s="23"/>
      <c r="J212" s="25">
        <f t="shared" si="8"/>
        <v>0</v>
      </c>
      <c r="K212" s="23"/>
    </row>
    <row r="213" spans="2:11" ht="12.75" customHeight="1" x14ac:dyDescent="0.2">
      <c r="B213" s="23"/>
      <c r="C213" s="185" t="str">
        <f t="shared" si="9"/>
        <v/>
      </c>
      <c r="D213" s="23"/>
      <c r="E213" s="23"/>
      <c r="F213" s="23"/>
      <c r="G213" s="23"/>
      <c r="H213" s="23"/>
      <c r="I213" s="23"/>
      <c r="J213" s="25">
        <f t="shared" si="8"/>
        <v>0</v>
      </c>
      <c r="K213" s="23"/>
    </row>
    <row r="214" spans="2:11" ht="12.75" customHeight="1" x14ac:dyDescent="0.2">
      <c r="B214" s="23"/>
      <c r="C214" s="185" t="str">
        <f t="shared" si="9"/>
        <v/>
      </c>
      <c r="D214" s="23"/>
      <c r="E214" s="23"/>
      <c r="F214" s="23"/>
      <c r="G214" s="23"/>
      <c r="H214" s="23"/>
      <c r="I214" s="23"/>
      <c r="J214" s="25">
        <f t="shared" si="8"/>
        <v>0</v>
      </c>
      <c r="K214" s="23"/>
    </row>
    <row r="215" spans="2:11" ht="12.75" customHeight="1" x14ac:dyDescent="0.2">
      <c r="B215" s="23"/>
      <c r="C215" s="185" t="str">
        <f t="shared" si="9"/>
        <v/>
      </c>
      <c r="D215" s="23"/>
      <c r="E215" s="23"/>
      <c r="F215" s="23"/>
      <c r="G215" s="23"/>
      <c r="H215" s="23"/>
      <c r="I215" s="23"/>
      <c r="J215" s="25">
        <f t="shared" si="8"/>
        <v>0</v>
      </c>
      <c r="K215" s="23"/>
    </row>
    <row r="216" spans="2:11" ht="12.75" customHeight="1" x14ac:dyDescent="0.2">
      <c r="B216" s="23"/>
      <c r="C216" s="185" t="str">
        <f t="shared" si="9"/>
        <v/>
      </c>
      <c r="D216" s="23"/>
      <c r="E216" s="23"/>
      <c r="F216" s="23"/>
      <c r="G216" s="23"/>
      <c r="H216" s="23"/>
      <c r="I216" s="23"/>
      <c r="J216" s="25">
        <f t="shared" si="8"/>
        <v>0</v>
      </c>
      <c r="K216" s="23"/>
    </row>
    <row r="217" spans="2:11" ht="12.75" customHeight="1" x14ac:dyDescent="0.2">
      <c r="B217" s="23"/>
      <c r="C217" s="185" t="str">
        <f t="shared" si="9"/>
        <v/>
      </c>
      <c r="D217" s="23"/>
      <c r="E217" s="23"/>
      <c r="F217" s="23"/>
      <c r="G217" s="23"/>
      <c r="H217" s="23"/>
      <c r="I217" s="23"/>
      <c r="J217" s="25">
        <f t="shared" si="8"/>
        <v>0</v>
      </c>
      <c r="K217" s="23"/>
    </row>
    <row r="218" spans="2:11" ht="12.75" customHeight="1" x14ac:dyDescent="0.2">
      <c r="B218" s="23"/>
      <c r="C218" s="185" t="str">
        <f t="shared" si="9"/>
        <v/>
      </c>
      <c r="D218" s="23"/>
      <c r="E218" s="23"/>
      <c r="F218" s="23"/>
      <c r="G218" s="23"/>
      <c r="H218" s="23"/>
      <c r="I218" s="23"/>
      <c r="J218" s="25">
        <f t="shared" si="8"/>
        <v>0</v>
      </c>
      <c r="K218" s="23"/>
    </row>
    <row r="219" spans="2:11" ht="12.75" customHeight="1" x14ac:dyDescent="0.2">
      <c r="B219" s="23"/>
      <c r="C219" s="185" t="str">
        <f t="shared" si="9"/>
        <v/>
      </c>
      <c r="D219" s="23"/>
      <c r="E219" s="23"/>
      <c r="F219" s="23"/>
      <c r="G219" s="23"/>
      <c r="H219" s="23"/>
      <c r="I219" s="23"/>
      <c r="J219" s="25">
        <f t="shared" si="8"/>
        <v>0</v>
      </c>
      <c r="K219" s="23"/>
    </row>
    <row r="220" spans="2:11" ht="12.75" customHeight="1" x14ac:dyDescent="0.2">
      <c r="B220" s="23"/>
      <c r="C220" s="185" t="str">
        <f t="shared" si="9"/>
        <v/>
      </c>
      <c r="D220" s="23"/>
      <c r="E220" s="23"/>
      <c r="F220" s="23"/>
      <c r="G220" s="23"/>
      <c r="H220" s="23"/>
      <c r="I220" s="23"/>
      <c r="J220" s="25">
        <f t="shared" si="8"/>
        <v>0</v>
      </c>
      <c r="K220" s="23"/>
    </row>
    <row r="221" spans="2:11" ht="12.75" customHeight="1" x14ac:dyDescent="0.2">
      <c r="B221" s="23"/>
      <c r="C221" s="185" t="str">
        <f t="shared" si="9"/>
        <v/>
      </c>
      <c r="D221" s="23"/>
      <c r="E221" s="23"/>
      <c r="F221" s="23"/>
      <c r="G221" s="23"/>
      <c r="H221" s="23"/>
      <c r="I221" s="23"/>
      <c r="J221" s="25">
        <f t="shared" si="8"/>
        <v>0</v>
      </c>
      <c r="K221" s="23"/>
    </row>
    <row r="222" spans="2:11" ht="12.75" customHeight="1" x14ac:dyDescent="0.2">
      <c r="B222" s="23"/>
      <c r="C222" s="185" t="str">
        <f t="shared" si="9"/>
        <v/>
      </c>
      <c r="D222" s="23"/>
      <c r="E222" s="23"/>
      <c r="F222" s="23"/>
      <c r="G222" s="23"/>
      <c r="H222" s="23"/>
      <c r="I222" s="23"/>
      <c r="J222" s="25">
        <f t="shared" si="8"/>
        <v>0</v>
      </c>
      <c r="K222" s="23"/>
    </row>
    <row r="223" spans="2:11" ht="12.75" customHeight="1" x14ac:dyDescent="0.2">
      <c r="B223" s="23"/>
      <c r="C223" s="185" t="str">
        <f t="shared" si="9"/>
        <v/>
      </c>
      <c r="D223" s="23"/>
      <c r="E223" s="23"/>
      <c r="F223" s="23"/>
      <c r="G223" s="23"/>
      <c r="H223" s="23"/>
      <c r="I223" s="23"/>
      <c r="J223" s="25">
        <f t="shared" si="8"/>
        <v>0</v>
      </c>
      <c r="K223" s="23"/>
    </row>
    <row r="224" spans="2:11" ht="12.75" customHeight="1" x14ac:dyDescent="0.2">
      <c r="B224" s="23"/>
      <c r="C224" s="185" t="str">
        <f t="shared" si="9"/>
        <v/>
      </c>
      <c r="D224" s="23"/>
      <c r="E224" s="23"/>
      <c r="F224" s="23"/>
      <c r="G224" s="23"/>
      <c r="H224" s="23"/>
      <c r="I224" s="23"/>
      <c r="J224" s="25">
        <f t="shared" si="8"/>
        <v>0</v>
      </c>
      <c r="K224" s="23"/>
    </row>
    <row r="225" spans="2:11" ht="12.75" customHeight="1" x14ac:dyDescent="0.2">
      <c r="B225" s="23"/>
      <c r="C225" s="185" t="str">
        <f t="shared" si="9"/>
        <v/>
      </c>
      <c r="D225" s="23"/>
      <c r="E225" s="23"/>
      <c r="F225" s="23"/>
      <c r="G225" s="23"/>
      <c r="H225" s="23"/>
      <c r="I225" s="23"/>
      <c r="J225" s="25">
        <f t="shared" si="8"/>
        <v>0</v>
      </c>
      <c r="K225" s="23"/>
    </row>
    <row r="226" spans="2:11" ht="12.75" customHeight="1" x14ac:dyDescent="0.2">
      <c r="B226" s="23"/>
      <c r="C226" s="185" t="str">
        <f t="shared" si="9"/>
        <v/>
      </c>
      <c r="D226" s="23"/>
      <c r="E226" s="23"/>
      <c r="F226" s="23"/>
      <c r="G226" s="23"/>
      <c r="H226" s="23"/>
      <c r="I226" s="23"/>
      <c r="J226" s="25">
        <f t="shared" si="8"/>
        <v>0</v>
      </c>
      <c r="K226" s="23"/>
    </row>
    <row r="227" spans="2:11" ht="12.75" customHeight="1" x14ac:dyDescent="0.2">
      <c r="B227" s="23"/>
      <c r="C227" s="185" t="str">
        <f t="shared" si="9"/>
        <v/>
      </c>
      <c r="D227" s="23"/>
      <c r="E227" s="23"/>
      <c r="F227" s="23"/>
      <c r="G227" s="23"/>
      <c r="H227" s="23"/>
      <c r="I227" s="23"/>
      <c r="J227" s="25">
        <f t="shared" si="8"/>
        <v>0</v>
      </c>
      <c r="K227" s="23"/>
    </row>
    <row r="228" spans="2:11" ht="12.75" customHeight="1" x14ac:dyDescent="0.2">
      <c r="B228" s="23"/>
      <c r="C228" s="185" t="str">
        <f t="shared" si="9"/>
        <v/>
      </c>
      <c r="D228" s="23"/>
      <c r="E228" s="23"/>
      <c r="F228" s="23"/>
      <c r="G228" s="23"/>
      <c r="H228" s="23"/>
      <c r="I228" s="23"/>
      <c r="J228" s="25">
        <f t="shared" si="8"/>
        <v>0</v>
      </c>
      <c r="K228" s="23"/>
    </row>
    <row r="229" spans="2:11" ht="12.75" customHeight="1" x14ac:dyDescent="0.2">
      <c r="B229" s="23"/>
      <c r="C229" s="185" t="str">
        <f t="shared" si="9"/>
        <v/>
      </c>
      <c r="D229" s="23"/>
      <c r="E229" s="23"/>
      <c r="F229" s="23"/>
      <c r="G229" s="23"/>
      <c r="H229" s="23"/>
      <c r="I229" s="23"/>
      <c r="J229" s="25">
        <f t="shared" si="8"/>
        <v>0</v>
      </c>
      <c r="K229" s="23"/>
    </row>
    <row r="230" spans="2:11" ht="12.75" customHeight="1" x14ac:dyDescent="0.2">
      <c r="B230" s="23"/>
      <c r="C230" s="185" t="str">
        <f t="shared" si="9"/>
        <v/>
      </c>
      <c r="D230" s="23"/>
      <c r="E230" s="23"/>
      <c r="F230" s="23"/>
      <c r="G230" s="23"/>
      <c r="H230" s="23"/>
      <c r="I230" s="23"/>
      <c r="J230" s="25">
        <f t="shared" si="8"/>
        <v>0</v>
      </c>
      <c r="K230" s="23"/>
    </row>
    <row r="231" spans="2:11" ht="12.75" customHeight="1" x14ac:dyDescent="0.2">
      <c r="B231" s="23"/>
      <c r="C231" s="185" t="str">
        <f t="shared" si="9"/>
        <v/>
      </c>
      <c r="D231" s="23"/>
      <c r="E231" s="23"/>
      <c r="F231" s="23"/>
      <c r="G231" s="23"/>
      <c r="H231" s="23"/>
      <c r="I231" s="23"/>
      <c r="J231" s="25">
        <f t="shared" si="8"/>
        <v>0</v>
      </c>
      <c r="K231" s="23"/>
    </row>
    <row r="232" spans="2:11" ht="12.75" customHeight="1" x14ac:dyDescent="0.2">
      <c r="B232" s="23"/>
      <c r="C232" s="185" t="str">
        <f t="shared" si="9"/>
        <v/>
      </c>
      <c r="D232" s="23"/>
      <c r="E232" s="23"/>
      <c r="F232" s="23"/>
      <c r="G232" s="23"/>
      <c r="H232" s="23"/>
      <c r="I232" s="23"/>
      <c r="J232" s="25">
        <f t="shared" si="8"/>
        <v>0</v>
      </c>
      <c r="K232" s="23"/>
    </row>
    <row r="233" spans="2:11" ht="12.75" customHeight="1" x14ac:dyDescent="0.2">
      <c r="B233" s="23"/>
      <c r="C233" s="185" t="str">
        <f t="shared" si="9"/>
        <v/>
      </c>
      <c r="D233" s="23"/>
      <c r="E233" s="23"/>
      <c r="F233" s="23"/>
      <c r="G233" s="23"/>
      <c r="H233" s="23"/>
      <c r="I233" s="23"/>
      <c r="J233" s="25">
        <f t="shared" si="8"/>
        <v>0</v>
      </c>
      <c r="K233" s="23"/>
    </row>
    <row r="234" spans="2:11" ht="12.75" customHeight="1" x14ac:dyDescent="0.2">
      <c r="B234" s="23"/>
      <c r="C234" s="185" t="str">
        <f t="shared" si="9"/>
        <v/>
      </c>
      <c r="D234" s="23"/>
      <c r="E234" s="23"/>
      <c r="F234" s="23"/>
      <c r="G234" s="23"/>
      <c r="H234" s="23"/>
      <c r="I234" s="23"/>
      <c r="J234" s="25">
        <f t="shared" si="8"/>
        <v>0</v>
      </c>
      <c r="K234" s="23"/>
    </row>
    <row r="235" spans="2:11" ht="12.75" customHeight="1" x14ac:dyDescent="0.2">
      <c r="B235" s="23"/>
      <c r="C235" s="185" t="str">
        <f t="shared" si="9"/>
        <v/>
      </c>
      <c r="D235" s="23"/>
      <c r="E235" s="23"/>
      <c r="F235" s="23"/>
      <c r="G235" s="23"/>
      <c r="H235" s="23"/>
      <c r="I235" s="23"/>
      <c r="J235" s="25">
        <f t="shared" si="8"/>
        <v>0</v>
      </c>
      <c r="K235" s="23"/>
    </row>
    <row r="236" spans="2:11" ht="12.75" customHeight="1" x14ac:dyDescent="0.2">
      <c r="B236" s="23"/>
      <c r="C236" s="185" t="str">
        <f t="shared" si="9"/>
        <v/>
      </c>
      <c r="D236" s="23"/>
      <c r="E236" s="23"/>
      <c r="F236" s="23"/>
      <c r="G236" s="23"/>
      <c r="H236" s="23"/>
      <c r="I236" s="23"/>
      <c r="J236" s="25">
        <f t="shared" si="8"/>
        <v>0</v>
      </c>
      <c r="K236" s="23"/>
    </row>
    <row r="237" spans="2:11" ht="12.75" customHeight="1" x14ac:dyDescent="0.2">
      <c r="B237" s="23"/>
      <c r="C237" s="185" t="str">
        <f t="shared" si="9"/>
        <v/>
      </c>
      <c r="D237" s="23"/>
      <c r="E237" s="23"/>
      <c r="F237" s="23"/>
      <c r="G237" s="23"/>
      <c r="H237" s="23"/>
      <c r="I237" s="23"/>
      <c r="J237" s="25">
        <f t="shared" si="8"/>
        <v>0</v>
      </c>
      <c r="K237" s="23"/>
    </row>
    <row r="238" spans="2:11" ht="12.75" customHeight="1" x14ac:dyDescent="0.2">
      <c r="B238" s="23"/>
      <c r="C238" s="185" t="str">
        <f t="shared" si="9"/>
        <v/>
      </c>
      <c r="D238" s="23"/>
      <c r="E238" s="23"/>
      <c r="F238" s="23"/>
      <c r="G238" s="23"/>
      <c r="H238" s="23"/>
      <c r="I238" s="23"/>
      <c r="J238" s="25">
        <f t="shared" si="8"/>
        <v>0</v>
      </c>
      <c r="K238" s="23"/>
    </row>
    <row r="239" spans="2:11" ht="12.75" customHeight="1" x14ac:dyDescent="0.2">
      <c r="B239" s="23"/>
      <c r="C239" s="185" t="str">
        <f t="shared" si="9"/>
        <v/>
      </c>
      <c r="D239" s="23"/>
      <c r="E239" s="23"/>
      <c r="F239" s="23"/>
      <c r="G239" s="23"/>
      <c r="H239" s="23"/>
      <c r="I239" s="23"/>
      <c r="J239" s="25">
        <f t="shared" si="8"/>
        <v>0</v>
      </c>
      <c r="K239" s="23"/>
    </row>
    <row r="240" spans="2:11" ht="12.75" customHeight="1" x14ac:dyDescent="0.2">
      <c r="B240" s="23"/>
      <c r="C240" s="185" t="str">
        <f t="shared" si="9"/>
        <v/>
      </c>
      <c r="D240" s="23"/>
      <c r="E240" s="23"/>
      <c r="F240" s="23"/>
      <c r="G240" s="23"/>
      <c r="H240" s="23"/>
      <c r="I240" s="23"/>
      <c r="J240" s="25">
        <f t="shared" si="8"/>
        <v>0</v>
      </c>
      <c r="K240" s="23"/>
    </row>
    <row r="241" spans="2:11" ht="12.75" customHeight="1" x14ac:dyDescent="0.2">
      <c r="B241" s="23"/>
      <c r="C241" s="185" t="str">
        <f t="shared" si="9"/>
        <v/>
      </c>
      <c r="D241" s="23"/>
      <c r="E241" s="23"/>
      <c r="F241" s="23"/>
      <c r="G241" s="23"/>
      <c r="H241" s="23"/>
      <c r="I241" s="23"/>
      <c r="J241" s="25">
        <f t="shared" si="8"/>
        <v>0</v>
      </c>
      <c r="K241" s="23"/>
    </row>
    <row r="242" spans="2:11" ht="12.75" customHeight="1" x14ac:dyDescent="0.2">
      <c r="B242" s="23"/>
      <c r="C242" s="185" t="str">
        <f t="shared" si="9"/>
        <v/>
      </c>
      <c r="D242" s="23"/>
      <c r="E242" s="23"/>
      <c r="F242" s="23"/>
      <c r="G242" s="23"/>
      <c r="H242" s="23"/>
      <c r="I242" s="23"/>
      <c r="J242" s="25">
        <f t="shared" si="8"/>
        <v>0</v>
      </c>
      <c r="K242" s="23"/>
    </row>
    <row r="243" spans="2:11" ht="12.75" customHeight="1" x14ac:dyDescent="0.2">
      <c r="B243" s="23"/>
      <c r="C243" s="185" t="str">
        <f t="shared" si="9"/>
        <v/>
      </c>
      <c r="D243" s="23"/>
      <c r="E243" s="23"/>
      <c r="F243" s="23"/>
      <c r="G243" s="23"/>
      <c r="H243" s="23"/>
      <c r="I243" s="23"/>
      <c r="J243" s="25">
        <f t="shared" si="8"/>
        <v>0</v>
      </c>
      <c r="K243" s="23"/>
    </row>
    <row r="244" spans="2:11" ht="12.75" customHeight="1" x14ac:dyDescent="0.2">
      <c r="B244" s="23"/>
      <c r="C244" s="185" t="str">
        <f t="shared" si="9"/>
        <v/>
      </c>
      <c r="D244" s="23"/>
      <c r="E244" s="23"/>
      <c r="F244" s="23"/>
      <c r="G244" s="23"/>
      <c r="H244" s="23"/>
      <c r="I244" s="23"/>
      <c r="J244" s="25">
        <f t="shared" si="8"/>
        <v>0</v>
      </c>
      <c r="K244" s="23"/>
    </row>
    <row r="245" spans="2:11" ht="12.75" customHeight="1" x14ac:dyDescent="0.2">
      <c r="B245" s="23"/>
      <c r="C245" s="185" t="str">
        <f t="shared" si="9"/>
        <v/>
      </c>
      <c r="D245" s="23"/>
      <c r="E245" s="23"/>
      <c r="F245" s="23"/>
      <c r="G245" s="23"/>
      <c r="H245" s="23"/>
      <c r="I245" s="23"/>
      <c r="J245" s="25">
        <f t="shared" si="8"/>
        <v>0</v>
      </c>
      <c r="K245" s="23"/>
    </row>
    <row r="246" spans="2:11" ht="12.75" customHeight="1" x14ac:dyDescent="0.2">
      <c r="B246" s="23"/>
      <c r="C246" s="185" t="str">
        <f t="shared" si="9"/>
        <v/>
      </c>
      <c r="D246" s="23"/>
      <c r="E246" s="23"/>
      <c r="F246" s="23"/>
      <c r="G246" s="23"/>
      <c r="H246" s="23"/>
      <c r="I246" s="23"/>
      <c r="J246" s="25">
        <f t="shared" si="8"/>
        <v>0</v>
      </c>
      <c r="K246" s="23"/>
    </row>
    <row r="247" spans="2:11" ht="12.75" customHeight="1" x14ac:dyDescent="0.2">
      <c r="B247" s="23"/>
      <c r="C247" s="185" t="str">
        <f t="shared" si="9"/>
        <v/>
      </c>
      <c r="D247" s="23"/>
      <c r="E247" s="23"/>
      <c r="F247" s="23"/>
      <c r="G247" s="23"/>
      <c r="H247" s="23"/>
      <c r="I247" s="23"/>
      <c r="J247" s="25">
        <f t="shared" si="8"/>
        <v>0</v>
      </c>
      <c r="K247" s="23"/>
    </row>
    <row r="248" spans="2:11" ht="12.75" customHeight="1" x14ac:dyDescent="0.2">
      <c r="B248" s="23"/>
      <c r="C248" s="185" t="str">
        <f t="shared" si="9"/>
        <v/>
      </c>
      <c r="D248" s="23"/>
      <c r="E248" s="23"/>
      <c r="F248" s="23"/>
      <c r="G248" s="23"/>
      <c r="H248" s="23"/>
      <c r="I248" s="23"/>
      <c r="J248" s="25">
        <f t="shared" si="8"/>
        <v>0</v>
      </c>
      <c r="K248" s="23"/>
    </row>
    <row r="249" spans="2:11" ht="12.75" customHeight="1" x14ac:dyDescent="0.2">
      <c r="B249" s="23"/>
      <c r="C249" s="185" t="str">
        <f t="shared" si="9"/>
        <v/>
      </c>
      <c r="D249" s="23"/>
      <c r="E249" s="23"/>
      <c r="F249" s="23"/>
      <c r="G249" s="23"/>
      <c r="H249" s="23"/>
      <c r="I249" s="23"/>
      <c r="J249" s="25">
        <f t="shared" si="8"/>
        <v>0</v>
      </c>
      <c r="K249" s="23"/>
    </row>
    <row r="250" spans="2:11" ht="12.75" customHeight="1" x14ac:dyDescent="0.2">
      <c r="B250" s="23"/>
      <c r="C250" s="185" t="str">
        <f t="shared" si="9"/>
        <v/>
      </c>
      <c r="D250" s="23"/>
      <c r="E250" s="23"/>
      <c r="F250" s="23"/>
      <c r="G250" s="23"/>
      <c r="H250" s="23"/>
      <c r="I250" s="23"/>
      <c r="J250" s="25">
        <f t="shared" si="8"/>
        <v>0</v>
      </c>
      <c r="K250" s="23"/>
    </row>
    <row r="251" spans="2:11" ht="12.75" customHeight="1" x14ac:dyDescent="0.2">
      <c r="B251" s="23"/>
      <c r="C251" s="185" t="str">
        <f t="shared" si="9"/>
        <v/>
      </c>
      <c r="D251" s="23"/>
      <c r="E251" s="23"/>
      <c r="F251" s="23"/>
      <c r="G251" s="23"/>
      <c r="H251" s="23"/>
      <c r="I251" s="23"/>
      <c r="J251" s="25">
        <f t="shared" si="8"/>
        <v>0</v>
      </c>
      <c r="K251" s="23"/>
    </row>
    <row r="252" spans="2:11" ht="12.75" customHeight="1" x14ac:dyDescent="0.2">
      <c r="B252" s="23"/>
      <c r="C252" s="185" t="str">
        <f t="shared" si="9"/>
        <v/>
      </c>
      <c r="D252" s="23"/>
      <c r="E252" s="23"/>
      <c r="F252" s="23"/>
      <c r="G252" s="23"/>
      <c r="H252" s="23"/>
      <c r="I252" s="23"/>
      <c r="J252" s="25">
        <f t="shared" si="8"/>
        <v>0</v>
      </c>
      <c r="K252" s="23"/>
    </row>
    <row r="253" spans="2:11" ht="12.75" customHeight="1" x14ac:dyDescent="0.2">
      <c r="B253" s="23"/>
      <c r="C253" s="185" t="str">
        <f t="shared" si="9"/>
        <v/>
      </c>
      <c r="D253" s="23"/>
      <c r="E253" s="23"/>
      <c r="F253" s="23"/>
      <c r="G253" s="23"/>
      <c r="H253" s="23"/>
      <c r="I253" s="23"/>
      <c r="J253" s="25">
        <f t="shared" si="8"/>
        <v>0</v>
      </c>
      <c r="K253" s="23"/>
    </row>
    <row r="254" spans="2:11" ht="12.75" customHeight="1" x14ac:dyDescent="0.2">
      <c r="B254" s="23"/>
      <c r="C254" s="185" t="str">
        <f t="shared" si="9"/>
        <v/>
      </c>
      <c r="D254" s="23"/>
      <c r="E254" s="23"/>
      <c r="F254" s="23"/>
      <c r="G254" s="23"/>
      <c r="H254" s="23"/>
      <c r="I254" s="23"/>
      <c r="J254" s="25">
        <f t="shared" si="8"/>
        <v>0</v>
      </c>
      <c r="K254" s="23"/>
    </row>
    <row r="255" spans="2:11" ht="15" customHeight="1" x14ac:dyDescent="0.2">
      <c r="B255" s="24"/>
      <c r="C255" s="185" t="str">
        <f t="shared" si="9"/>
        <v/>
      </c>
      <c r="D255" s="24"/>
      <c r="E255" s="24"/>
      <c r="F255" s="24"/>
      <c r="G255" s="24"/>
      <c r="H255" s="24"/>
      <c r="I255" s="24"/>
      <c r="J255" s="190">
        <f t="shared" si="8"/>
        <v>0</v>
      </c>
      <c r="K255" s="24"/>
    </row>
  </sheetData>
  <sheetProtection pivotTables="0"/>
  <mergeCells count="2">
    <mergeCell ref="M2:O2"/>
    <mergeCell ref="B2:K2"/>
  </mergeCells>
  <conditionalFormatting sqref="K5:K20">
    <cfRule type="containsText" dxfId="6" priority="2" stopIfTrue="1" operator="containsText" text="A envoyer">
      <formula>NOT(ISERROR(SEARCH("A envoyer",K5)))</formula>
    </cfRule>
  </conditionalFormatting>
  <conditionalFormatting sqref="K5:K20">
    <cfRule type="containsText" dxfId="5" priority="1" stopIfTrue="1" operator="containsText" text="Envoi OK">
      <formula>NOT(ISERROR(SEARCH("Envoi OK",K5)))</formula>
    </cfRule>
  </conditionalFormatting>
  <hyperlinks>
    <hyperlink ref="B1" r:id="rId2" xr:uid="{00000000-0004-0000-1C00-000000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6" name="Button 1">
              <controlPr defaultSize="0" print="0" autoFill="0" autoPict="0" macro="[0]!MAJTCDmedical">
                <anchor moveWithCells="1" sizeWithCells="1">
                  <from>
                    <xdr:col>12</xdr:col>
                    <xdr:colOff>495300</xdr:colOff>
                    <xdr:row>3</xdr:row>
                    <xdr:rowOff>38100</xdr:rowOff>
                  </from>
                  <to>
                    <xdr:col>13</xdr:col>
                    <xdr:colOff>638175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9">
    <tabColor theme="8" tint="0.59999389629810485"/>
  </sheetPr>
  <dimension ref="A1:I1513"/>
  <sheetViews>
    <sheetView topLeftCell="A1354" workbookViewId="0">
      <selection activeCell="A1389" sqref="A1389"/>
    </sheetView>
  </sheetViews>
  <sheetFormatPr baseColWidth="10" defaultRowHeight="15" x14ac:dyDescent="0.25"/>
  <cols>
    <col min="1" max="1" width="5.7109375" style="158" customWidth="1"/>
    <col min="2" max="2" width="11.42578125" style="158"/>
    <col min="3" max="3" width="11.42578125" style="183"/>
    <col min="4" max="4" width="11.42578125" style="158"/>
    <col min="5" max="5" width="11.42578125" style="181"/>
    <col min="6" max="6" width="11.42578125" style="158"/>
  </cols>
  <sheetData>
    <row r="1" spans="1:9" x14ac:dyDescent="0.25">
      <c r="A1" s="158" t="s">
        <v>120</v>
      </c>
      <c r="B1" s="158" t="str">
        <f>'JANVIER - SUIVI ENVELOPPES'!B4</f>
        <v>Catégorie</v>
      </c>
      <c r="C1" s="183" t="str">
        <f>'JANVIER - SUIVI ENVELOPPES'!C4</f>
        <v>Date</v>
      </c>
      <c r="D1" s="158" t="str">
        <f>'JANVIER - SUIVI ENVELOPPES'!D4</f>
        <v>Libellé</v>
      </c>
      <c r="E1" s="181" t="str">
        <f>'JANVIER - SUIVI ENVELOPPES'!E4</f>
        <v>Montant dépensé</v>
      </c>
      <c r="F1" s="158" t="str">
        <f>'JANVIER - SUIVI ENVELOPPES'!F4</f>
        <v>Montant</v>
      </c>
    </row>
    <row r="2" spans="1:9" x14ac:dyDescent="0.25">
      <c r="A2" s="158" t="s">
        <v>189</v>
      </c>
      <c r="B2" s="158" t="str">
        <f>'JANVIER - SUIVI ENVELOPPES'!B5</f>
        <v>Alimentation</v>
      </c>
      <c r="C2" s="183">
        <f>'JANVIER - SUIVI ENVELOPPES'!C5</f>
        <v>46025</v>
      </c>
      <c r="D2" s="158" t="str">
        <f>'JANVIER - SUIVI ENVELOPPES'!D5</f>
        <v>Courses U</v>
      </c>
      <c r="E2" s="181">
        <f>'JANVIER - SUIVI ENVELOPPES'!E5</f>
        <v>86.11</v>
      </c>
      <c r="F2" s="158">
        <f>'JANVIER - SUIVI ENVELOPPES'!F5</f>
        <v>86.11</v>
      </c>
      <c r="I2" s="158" t="str">
        <f t="shared" ref="I2" si="0">IF(H2="","",IF(H2=1,"JANVIER",IF(H2=2,"FEVRIER",IF(H2=3,"MARS",IF(H2=4,"AVRIL",IF(H2=5,"MAI",IF(H2=6,"JUIN",IF(H2=7,"JUILLET",IF(H2=8,"AOUT",IF(H2=9,"SEPTEMBRE",IF(H2=10,"OCTOBRE",IF(H2=11,"NOVEMBRE","DECEMBRE"))))))))))))</f>
        <v/>
      </c>
    </row>
    <row r="3" spans="1:9" x14ac:dyDescent="0.25">
      <c r="A3" s="158" t="str">
        <f t="shared" ref="A3:A66" si="1">IF(B3=0,"","JANVIER")</f>
        <v>JANVIER</v>
      </c>
      <c r="B3" s="158" t="str">
        <f>'JANVIER - SUIVI ENVELOPPES'!B6</f>
        <v>Alimentation</v>
      </c>
      <c r="C3" s="183">
        <f>'JANVIER - SUIVI ENVELOPPES'!C6</f>
        <v>46027</v>
      </c>
      <c r="D3" s="158" t="str">
        <f>'JANVIER - SUIVI ENVELOPPES'!D6</f>
        <v>Hellofresh</v>
      </c>
      <c r="E3" s="181">
        <f>'JANVIER - SUIVI ENVELOPPES'!E6</f>
        <v>86.98</v>
      </c>
      <c r="F3" s="158">
        <f>'JANVIER - SUIVI ENVELOPPES'!F6</f>
        <v>86.98</v>
      </c>
    </row>
    <row r="4" spans="1:9" x14ac:dyDescent="0.25">
      <c r="A4" s="158" t="str">
        <f t="shared" si="1"/>
        <v>JANVIER</v>
      </c>
      <c r="B4" s="158" t="str">
        <f>'JANVIER - SUIVI ENVELOPPES'!B7</f>
        <v>Fêtes</v>
      </c>
      <c r="C4" s="183">
        <f>'JANVIER - SUIVI ENVELOPPES'!C7</f>
        <v>46027</v>
      </c>
      <c r="D4" s="158" t="str">
        <f>'JANVIER - SUIVI ENVELOPPES'!D7</f>
        <v>Babyshower Yoyo</v>
      </c>
      <c r="E4" s="181">
        <f>'JANVIER - SUIVI ENVELOPPES'!E7</f>
        <v>20</v>
      </c>
      <c r="F4" s="158">
        <f>'JANVIER - SUIVI ENVELOPPES'!F7</f>
        <v>20</v>
      </c>
    </row>
    <row r="5" spans="1:9" x14ac:dyDescent="0.25">
      <c r="A5" s="158" t="str">
        <f t="shared" si="1"/>
        <v>JANVIER</v>
      </c>
      <c r="B5" s="158" t="str">
        <f>'JANVIER - SUIVI ENVELOPPES'!B8</f>
        <v>Voiture</v>
      </c>
      <c r="C5" s="183">
        <f>'JANVIER - SUIVI ENVELOPPES'!C8</f>
        <v>46025</v>
      </c>
      <c r="D5" s="158" t="str">
        <f>'JANVIER - SUIVI ENVELOPPES'!D8</f>
        <v>Univers bleu</v>
      </c>
      <c r="E5" s="181">
        <f>'JANVIER - SUIVI ENVELOPPES'!E8</f>
        <v>40</v>
      </c>
      <c r="F5" s="158">
        <f>'JANVIER - SUIVI ENVELOPPES'!F8</f>
        <v>40</v>
      </c>
    </row>
    <row r="6" spans="1:9" x14ac:dyDescent="0.25">
      <c r="A6" s="158" t="str">
        <f t="shared" si="1"/>
        <v>JANVIER</v>
      </c>
      <c r="B6" s="158" t="str">
        <f>'JANVIER - SUIVI ENVELOPPES'!B9</f>
        <v>Fêtes</v>
      </c>
      <c r="C6" s="183">
        <f>'JANVIER - SUIVI ENVELOPPES'!C9</f>
        <v>46024</v>
      </c>
      <c r="D6" s="158" t="str">
        <f>'JANVIER - SUIVI ENVELOPPES'!D9</f>
        <v>Rbst fêtes Lisette</v>
      </c>
      <c r="E6" s="181">
        <f>'JANVIER - SUIVI ENVELOPPES'!E9</f>
        <v>41</v>
      </c>
      <c r="F6" s="158">
        <f>'JANVIER - SUIVI ENVELOPPES'!F9</f>
        <v>41</v>
      </c>
    </row>
    <row r="7" spans="1:9" x14ac:dyDescent="0.25">
      <c r="A7" s="158" t="str">
        <f t="shared" si="1"/>
        <v>JANVIER</v>
      </c>
      <c r="B7" s="158" t="str">
        <f>'JANVIER - SUIVI ENVELOPPES'!B10</f>
        <v>Fêtes</v>
      </c>
      <c r="C7" s="183">
        <f>'JANVIER - SUIVI ENVELOPPES'!C10</f>
        <v>46028</v>
      </c>
      <c r="D7" s="158" t="str">
        <f>'JANVIER - SUIVI ENVELOPPES'!D10</f>
        <v>SNCF</v>
      </c>
      <c r="E7" s="181">
        <f>'JANVIER - SUIVI ENVELOPPES'!E10</f>
        <v>228</v>
      </c>
      <c r="F7" s="158">
        <f>'JANVIER - SUIVI ENVELOPPES'!F10</f>
        <v>228</v>
      </c>
    </row>
    <row r="8" spans="1:9" x14ac:dyDescent="0.25">
      <c r="A8" s="158" t="str">
        <f t="shared" si="1"/>
        <v>JANVIER</v>
      </c>
      <c r="B8" s="158" t="str">
        <f>'JANVIER - SUIVI ENVELOPPES'!B11</f>
        <v>Centre aéré</v>
      </c>
      <c r="C8" s="183">
        <f>'JANVIER - SUIVI ENVELOPPES'!C11</f>
        <v>46030</v>
      </c>
      <c r="D8" s="158" t="str">
        <f>'JANVIER - SUIVI ENVELOPPES'!D11</f>
        <v>Décembre</v>
      </c>
      <c r="E8" s="181">
        <f>'JANVIER - SUIVI ENVELOPPES'!E11</f>
        <v>145</v>
      </c>
      <c r="F8" s="158">
        <f>'JANVIER - SUIVI ENVELOPPES'!F11</f>
        <v>145</v>
      </c>
    </row>
    <row r="9" spans="1:9" x14ac:dyDescent="0.25">
      <c r="A9" s="158" t="str">
        <f t="shared" si="1"/>
        <v>JANVIER</v>
      </c>
      <c r="B9" s="158" t="str">
        <f>'JANVIER - SUIVI ENVELOPPES'!B12</f>
        <v>Vêtements</v>
      </c>
      <c r="C9" s="183">
        <f>'JANVIER - SUIVI ENVELOPPES'!C12</f>
        <v>46034</v>
      </c>
      <c r="D9" s="158" t="str">
        <f>'JANVIER - SUIVI ENVELOPPES'!D12</f>
        <v>Okaidi</v>
      </c>
      <c r="E9" s="181">
        <f>'JANVIER - SUIVI ENVELOPPES'!E12</f>
        <v>25.88</v>
      </c>
      <c r="F9" s="158">
        <f>'JANVIER - SUIVI ENVELOPPES'!F12</f>
        <v>25.88</v>
      </c>
    </row>
    <row r="10" spans="1:9" x14ac:dyDescent="0.25">
      <c r="A10" s="158" t="str">
        <f t="shared" si="1"/>
        <v>JANVIER</v>
      </c>
      <c r="B10" s="158" t="str">
        <f>'JANVIER - SUIVI ENVELOPPES'!B13</f>
        <v>Santé</v>
      </c>
      <c r="C10" s="183">
        <f>'JANVIER - SUIVI ENVELOPPES'!C13</f>
        <v>46034</v>
      </c>
      <c r="D10" s="158" t="str">
        <f>'JANVIER - SUIVI ENVELOPPES'!D13</f>
        <v>Dentiste</v>
      </c>
      <c r="E10" s="181">
        <f>'JANVIER - SUIVI ENVELOPPES'!E13</f>
        <v>43.38</v>
      </c>
      <c r="F10" s="158">
        <f>'JANVIER - SUIVI ENVELOPPES'!F13</f>
        <v>43.38</v>
      </c>
    </row>
    <row r="11" spans="1:9" x14ac:dyDescent="0.25">
      <c r="A11" s="158" t="str">
        <f t="shared" si="1"/>
        <v>JANVIER</v>
      </c>
      <c r="B11" s="158" t="str">
        <f>'JANVIER - SUIVI ENVELOPPES'!B14</f>
        <v>Alimentation</v>
      </c>
      <c r="C11" s="183">
        <f>'JANVIER - SUIVI ENVELOPPES'!C14</f>
        <v>46032</v>
      </c>
      <c r="D11" s="158" t="str">
        <f>'JANVIER - SUIVI ENVELOPPES'!D14</f>
        <v>Bio</v>
      </c>
      <c r="E11" s="181">
        <f>'JANVIER - SUIVI ENVELOPPES'!E14</f>
        <v>23.49</v>
      </c>
      <c r="F11" s="158">
        <f>'JANVIER - SUIVI ENVELOPPES'!F14</f>
        <v>23.49</v>
      </c>
    </row>
    <row r="12" spans="1:9" x14ac:dyDescent="0.25">
      <c r="A12" s="158" t="str">
        <f t="shared" si="1"/>
        <v>JANVIER</v>
      </c>
      <c r="B12" s="158" t="str">
        <f>'JANVIER - SUIVI ENVELOPPES'!B15</f>
        <v>Alimentation</v>
      </c>
      <c r="C12" s="183">
        <f>'JANVIER - SUIVI ENVELOPPES'!C15</f>
        <v>46032</v>
      </c>
      <c r="D12" s="158" t="str">
        <f>'JANVIER - SUIVI ENVELOPPES'!D15</f>
        <v>Picard</v>
      </c>
      <c r="E12" s="181">
        <f>'JANVIER - SUIVI ENVELOPPES'!E15</f>
        <v>68.36</v>
      </c>
      <c r="F12" s="158">
        <f>'JANVIER - SUIVI ENVELOPPES'!F15</f>
        <v>68.36</v>
      </c>
    </row>
    <row r="13" spans="1:9" x14ac:dyDescent="0.25">
      <c r="A13" s="158" t="str">
        <f t="shared" si="1"/>
        <v>JANVIER</v>
      </c>
      <c r="B13" s="158" t="str">
        <f>'JANVIER - SUIVI ENVELOPPES'!B16</f>
        <v>Sorties</v>
      </c>
      <c r="C13" s="183">
        <f>'JANVIER - SUIVI ENVELOPPES'!C16</f>
        <v>46031</v>
      </c>
      <c r="D13" s="158" t="str">
        <f>'JANVIER - SUIVI ENVELOPPES'!D16</f>
        <v>Resto</v>
      </c>
      <c r="E13" s="181">
        <f>'JANVIER - SUIVI ENVELOPPES'!E16</f>
        <v>42.5</v>
      </c>
      <c r="F13" s="158">
        <f>'JANVIER - SUIVI ENVELOPPES'!F16</f>
        <v>42.5</v>
      </c>
    </row>
    <row r="14" spans="1:9" x14ac:dyDescent="0.25">
      <c r="A14" s="158" t="str">
        <f t="shared" si="1"/>
        <v>JANVIER</v>
      </c>
      <c r="B14" s="158" t="str">
        <f>'JANVIER - SUIVI ENVELOPPES'!B17</f>
        <v xml:space="preserve">Maison </v>
      </c>
      <c r="C14" s="183">
        <f>'JANVIER - SUIVI ENVELOPPES'!C17</f>
        <v>46028</v>
      </c>
      <c r="D14" s="158" t="str">
        <f>'JANVIER - SUIVI ENVELOPPES'!D17</f>
        <v>Amazon</v>
      </c>
      <c r="E14" s="181">
        <f>'JANVIER - SUIVI ENVELOPPES'!E17</f>
        <v>108.97</v>
      </c>
      <c r="F14" s="158">
        <f>'JANVIER - SUIVI ENVELOPPES'!F17</f>
        <v>108.97</v>
      </c>
    </row>
    <row r="15" spans="1:9" x14ac:dyDescent="0.25">
      <c r="A15" s="158" t="str">
        <f t="shared" si="1"/>
        <v>JANVIER</v>
      </c>
      <c r="B15" s="158" t="str">
        <f>'JANVIER - SUIVI ENVELOPPES'!B18</f>
        <v>Alimentation</v>
      </c>
      <c r="C15" s="183">
        <f>'JANVIER - SUIVI ENVELOPPES'!C18</f>
        <v>46025</v>
      </c>
      <c r="D15" s="158" t="str">
        <f>'JANVIER - SUIVI ENVELOPPES'!D18</f>
        <v>Swile</v>
      </c>
      <c r="E15" s="181">
        <f>'JANVIER - SUIVI ENVELOPPES'!E18</f>
        <v>7.4</v>
      </c>
      <c r="F15" s="158">
        <f>'JANVIER - SUIVI ENVELOPPES'!F18</f>
        <v>7.4</v>
      </c>
    </row>
    <row r="16" spans="1:9" x14ac:dyDescent="0.25">
      <c r="A16" s="158" t="str">
        <f t="shared" si="1"/>
        <v>JANVIER</v>
      </c>
      <c r="B16" s="158" t="str">
        <f>'JANVIER - SUIVI ENVELOPPES'!B19</f>
        <v>Alimentation</v>
      </c>
      <c r="C16" s="183">
        <f>'JANVIER - SUIVI ENVELOPPES'!C19</f>
        <v>46031</v>
      </c>
      <c r="D16" s="158" t="str">
        <f>'JANVIER - SUIVI ENVELOPPES'!D19</f>
        <v>Courses U</v>
      </c>
      <c r="E16" s="181">
        <f>'JANVIER - SUIVI ENVELOPPES'!E19</f>
        <v>62.22</v>
      </c>
      <c r="F16" s="158">
        <f>'JANVIER - SUIVI ENVELOPPES'!F19</f>
        <v>62.22</v>
      </c>
    </row>
    <row r="17" spans="1:6" x14ac:dyDescent="0.25">
      <c r="A17" s="158" t="str">
        <f t="shared" si="1"/>
        <v>JANVIER</v>
      </c>
      <c r="B17" s="158" t="str">
        <f>'JANVIER - SUIVI ENVELOPPES'!B20</f>
        <v>Santé</v>
      </c>
      <c r="C17" s="183">
        <f>'JANVIER - SUIVI ENVELOPPES'!C20</f>
        <v>46035</v>
      </c>
      <c r="D17" s="158" t="str">
        <f>'JANVIER - SUIVI ENVELOPPES'!D20</f>
        <v>Dentiste</v>
      </c>
      <c r="E17" s="181">
        <f>'JANVIER - SUIVI ENVELOPPES'!E20</f>
        <v>118.68</v>
      </c>
      <c r="F17" s="158">
        <f>'JANVIER - SUIVI ENVELOPPES'!F20</f>
        <v>118.68</v>
      </c>
    </row>
    <row r="18" spans="1:6" x14ac:dyDescent="0.25">
      <c r="A18" s="158" t="str">
        <f t="shared" si="1"/>
        <v>JANVIER</v>
      </c>
      <c r="B18" s="158" t="str">
        <f>'JANVIER - SUIVI ENVELOPPES'!B21</f>
        <v>Fêtes</v>
      </c>
      <c r="C18" s="183">
        <f>'JANVIER - SUIVI ENVELOPPES'!C21</f>
        <v>46036</v>
      </c>
      <c r="D18" s="158" t="str">
        <f>'JANVIER - SUIVI ENVELOPPES'!D21</f>
        <v>Hema</v>
      </c>
      <c r="E18" s="181">
        <f>'JANVIER - SUIVI ENVELOPPES'!E21</f>
        <v>24.42</v>
      </c>
      <c r="F18" s="158">
        <f>'JANVIER - SUIVI ENVELOPPES'!F21</f>
        <v>24.42</v>
      </c>
    </row>
    <row r="19" spans="1:6" x14ac:dyDescent="0.25">
      <c r="A19" s="158" t="str">
        <f t="shared" si="1"/>
        <v>JANVIER</v>
      </c>
      <c r="B19" s="158" t="str">
        <f>'JANVIER - SUIVI ENVELOPPES'!B22</f>
        <v>Alimentation</v>
      </c>
      <c r="C19" s="183">
        <f>'JANVIER - SUIVI ENVELOPPES'!C22</f>
        <v>46037</v>
      </c>
      <c r="D19" s="158" t="str">
        <f>'JANVIER - SUIVI ENVELOPPES'!D22</f>
        <v>Courses U</v>
      </c>
      <c r="E19" s="181">
        <f>'JANVIER - SUIVI ENVELOPPES'!E22</f>
        <v>82.78</v>
      </c>
      <c r="F19" s="158">
        <f>'JANVIER - SUIVI ENVELOPPES'!F22</f>
        <v>82.78</v>
      </c>
    </row>
    <row r="20" spans="1:6" x14ac:dyDescent="0.25">
      <c r="A20" s="158" t="str">
        <f t="shared" si="1"/>
        <v>JANVIER</v>
      </c>
      <c r="B20" s="158" t="str">
        <f>'JANVIER - SUIVI ENVELOPPES'!B23</f>
        <v>Alimentation</v>
      </c>
      <c r="C20" s="183">
        <f>'JANVIER - SUIVI ENVELOPPES'!C23</f>
        <v>46037</v>
      </c>
      <c r="D20" s="158" t="str">
        <f>'JANVIER - SUIVI ENVELOPPES'!D23</f>
        <v>Courses U</v>
      </c>
      <c r="E20" s="181">
        <f>'JANVIER - SUIVI ENVELOPPES'!E23</f>
        <v>12.57</v>
      </c>
      <c r="F20" s="158">
        <f>'JANVIER - SUIVI ENVELOPPES'!F23</f>
        <v>12.57</v>
      </c>
    </row>
    <row r="21" spans="1:6" x14ac:dyDescent="0.25">
      <c r="A21" s="158" t="str">
        <f t="shared" si="1"/>
        <v>JANVIER</v>
      </c>
      <c r="B21" s="158" t="str">
        <f>'JANVIER - SUIVI ENVELOPPES'!B24</f>
        <v xml:space="preserve">Maison </v>
      </c>
      <c r="C21" s="183">
        <f>'JANVIER - SUIVI ENVELOPPES'!C24</f>
        <v>46034</v>
      </c>
      <c r="D21" s="158" t="str">
        <f>'JANVIER - SUIVI ENVELOPPES'!D24</f>
        <v>Miguel</v>
      </c>
      <c r="E21" s="181">
        <f>'JANVIER - SUIVI ENVELOPPES'!E24</f>
        <v>10</v>
      </c>
      <c r="F21" s="158">
        <f>'JANVIER - SUIVI ENVELOPPES'!F24</f>
        <v>10</v>
      </c>
    </row>
    <row r="22" spans="1:6" x14ac:dyDescent="0.25">
      <c r="A22" s="158" t="str">
        <f t="shared" si="1"/>
        <v>JANVIER</v>
      </c>
      <c r="B22" s="158" t="str">
        <f>'JANVIER - SUIVI ENVELOPPES'!B25</f>
        <v>Santé</v>
      </c>
      <c r="C22" s="183">
        <f>'JANVIER - SUIVI ENVELOPPES'!C25</f>
        <v>46032</v>
      </c>
      <c r="D22" s="158" t="str">
        <f>'JANVIER - SUIVI ENVELOPPES'!D25</f>
        <v>Psy</v>
      </c>
      <c r="E22" s="181">
        <f>'JANVIER - SUIVI ENVELOPPES'!E25</f>
        <v>130</v>
      </c>
      <c r="F22" s="158">
        <f>'JANVIER - SUIVI ENVELOPPES'!F25</f>
        <v>130</v>
      </c>
    </row>
    <row r="23" spans="1:6" x14ac:dyDescent="0.25">
      <c r="A23" s="158" t="str">
        <f t="shared" si="1"/>
        <v>JANVIER</v>
      </c>
      <c r="B23" s="158" t="str">
        <f>'JANVIER - SUIVI ENVELOPPES'!B26</f>
        <v xml:space="preserve">Maison </v>
      </c>
      <c r="C23" s="183">
        <f>'JANVIER - SUIVI ENVELOPPES'!C26</f>
        <v>46034</v>
      </c>
      <c r="D23" s="158" t="str">
        <f>'JANVIER - SUIVI ENVELOPPES'!D26</f>
        <v>Amazon</v>
      </c>
      <c r="E23" s="181">
        <f>'JANVIER - SUIVI ENVELOPPES'!E26</f>
        <v>6.99</v>
      </c>
      <c r="F23" s="158">
        <f>'JANVIER - SUIVI ENVELOPPES'!F26</f>
        <v>6.99</v>
      </c>
    </row>
    <row r="24" spans="1:6" x14ac:dyDescent="0.25">
      <c r="A24" s="158" t="str">
        <f t="shared" si="1"/>
        <v>JANVIER</v>
      </c>
      <c r="B24" s="158" t="str">
        <f>'JANVIER - SUIVI ENVELOPPES'!B27</f>
        <v xml:space="preserve">Maison </v>
      </c>
      <c r="C24" s="183">
        <f>'JANVIER - SUIVI ENVELOPPES'!C27</f>
        <v>46032</v>
      </c>
      <c r="D24" s="158" t="str">
        <f>'JANVIER - SUIVI ENVELOPPES'!D27</f>
        <v>Leroy Merlin</v>
      </c>
      <c r="E24" s="181">
        <f>'JANVIER - SUIVI ENVELOPPES'!E27</f>
        <v>137.4</v>
      </c>
      <c r="F24" s="158">
        <f>'JANVIER - SUIVI ENVELOPPES'!F27</f>
        <v>137.4</v>
      </c>
    </row>
    <row r="25" spans="1:6" x14ac:dyDescent="0.25">
      <c r="A25" s="158" t="str">
        <f t="shared" si="1"/>
        <v>JANVIER</v>
      </c>
      <c r="B25" s="158" t="str">
        <f>'JANVIER - SUIVI ENVELOPPES'!B28</f>
        <v xml:space="preserve">Maison </v>
      </c>
      <c r="C25" s="183">
        <f>'JANVIER - SUIVI ENVELOPPES'!C28</f>
        <v>46030</v>
      </c>
      <c r="D25" s="158" t="str">
        <f>'JANVIER - SUIVI ENVELOPPES'!D28</f>
        <v>Amazon</v>
      </c>
      <c r="E25" s="181">
        <f>'JANVIER - SUIVI ENVELOPPES'!E28</f>
        <v>11.99</v>
      </c>
      <c r="F25" s="158">
        <f>'JANVIER - SUIVI ENVELOPPES'!F28</f>
        <v>11.99</v>
      </c>
    </row>
    <row r="26" spans="1:6" x14ac:dyDescent="0.25">
      <c r="A26" s="158" t="str">
        <f t="shared" si="1"/>
        <v>JANVIER</v>
      </c>
      <c r="B26" s="158" t="str">
        <f>'JANVIER - SUIVI ENVELOPPES'!B29</f>
        <v>Voiture</v>
      </c>
      <c r="C26" s="183">
        <f>'JANVIER - SUIVI ENVELOPPES'!C29</f>
        <v>46042</v>
      </c>
      <c r="D26" s="158" t="str">
        <f>'JANVIER - SUIVI ENVELOPPES'!D29</f>
        <v>Péages</v>
      </c>
      <c r="E26" s="181">
        <f>'JANVIER - SUIVI ENVELOPPES'!E29</f>
        <v>82.2</v>
      </c>
      <c r="F26" s="158">
        <f>'JANVIER - SUIVI ENVELOPPES'!F29</f>
        <v>82.2</v>
      </c>
    </row>
    <row r="27" spans="1:6" x14ac:dyDescent="0.25">
      <c r="A27" s="158" t="str">
        <f t="shared" si="1"/>
        <v>JANVIER</v>
      </c>
      <c r="B27" s="158" t="str">
        <f>'JANVIER - SUIVI ENVELOPPES'!B30</f>
        <v>Garderie</v>
      </c>
      <c r="C27" s="183">
        <f>'JANVIER - SUIVI ENVELOPPES'!C30</f>
        <v>46038</v>
      </c>
      <c r="D27" s="158" t="str">
        <f>'JANVIER - SUIVI ENVELOPPES'!D30</f>
        <v>Décembre</v>
      </c>
      <c r="E27" s="181">
        <f>'JANVIER - SUIVI ENVELOPPES'!E30</f>
        <v>70.400000000000006</v>
      </c>
      <c r="F27" s="158">
        <f>'JANVIER - SUIVI ENVELOPPES'!F30</f>
        <v>70.400000000000006</v>
      </c>
    </row>
    <row r="28" spans="1:6" x14ac:dyDescent="0.25">
      <c r="A28" s="158" t="str">
        <f t="shared" si="1"/>
        <v>JANVIER</v>
      </c>
      <c r="B28" s="158" t="str">
        <f>'JANVIER - SUIVI ENVELOPPES'!B31</f>
        <v>Cantine</v>
      </c>
      <c r="C28" s="183">
        <f>'JANVIER - SUIVI ENVELOPPES'!C31</f>
        <v>46038</v>
      </c>
      <c r="D28" s="158" t="str">
        <f>'JANVIER - SUIVI ENVELOPPES'!D31</f>
        <v>Cantine</v>
      </c>
      <c r="E28" s="181">
        <f>'JANVIER - SUIVI ENVELOPPES'!E31</f>
        <v>260.05</v>
      </c>
      <c r="F28" s="158">
        <f>'JANVIER - SUIVI ENVELOPPES'!F31</f>
        <v>260.05</v>
      </c>
    </row>
    <row r="29" spans="1:6" x14ac:dyDescent="0.25">
      <c r="A29" s="158" t="str">
        <f t="shared" si="1"/>
        <v>JANVIER</v>
      </c>
      <c r="B29" s="158" t="str">
        <f>'JANVIER - SUIVI ENVELOPPES'!B32</f>
        <v>Alimentation</v>
      </c>
      <c r="C29" s="183">
        <f>'JANVIER - SUIVI ENVELOPPES'!C32</f>
        <v>46040</v>
      </c>
      <c r="D29" s="158" t="str">
        <f>'JANVIER - SUIVI ENVELOPPES'!D32</f>
        <v>Boucherie</v>
      </c>
      <c r="E29" s="181">
        <f>'JANVIER - SUIVI ENVELOPPES'!E32</f>
        <v>42.52</v>
      </c>
      <c r="F29" s="158">
        <f>'JANVIER - SUIVI ENVELOPPES'!F32</f>
        <v>42.52</v>
      </c>
    </row>
    <row r="30" spans="1:6" x14ac:dyDescent="0.25">
      <c r="A30" s="158" t="str">
        <f t="shared" si="1"/>
        <v>JANVIER</v>
      </c>
      <c r="B30" s="158" t="str">
        <f>'JANVIER - SUIVI ENVELOPPES'!B33</f>
        <v>Fêtes</v>
      </c>
      <c r="C30" s="183">
        <f>'JANVIER - SUIVI ENVELOPPES'!C33</f>
        <v>46039</v>
      </c>
      <c r="D30" s="158" t="str">
        <f>'JANVIER - SUIVI ENVELOPPES'!D33</f>
        <v>Librairie</v>
      </c>
      <c r="E30" s="181">
        <f>'JANVIER - SUIVI ENVELOPPES'!E33</f>
        <v>42.45</v>
      </c>
      <c r="F30" s="158">
        <f>'JANVIER - SUIVI ENVELOPPES'!F33</f>
        <v>42.45</v>
      </c>
    </row>
    <row r="31" spans="1:6" x14ac:dyDescent="0.25">
      <c r="A31" s="158" t="str">
        <f t="shared" si="1"/>
        <v>JANVIER</v>
      </c>
      <c r="B31" s="158" t="str">
        <f>'JANVIER - SUIVI ENVELOPPES'!B34</f>
        <v>Retrait</v>
      </c>
      <c r="C31" s="183">
        <f>'JANVIER - SUIVI ENVELOPPES'!C34</f>
        <v>46041</v>
      </c>
      <c r="D31" s="158" t="str">
        <f>'JANVIER - SUIVI ENVELOPPES'!D34</f>
        <v>Retrait</v>
      </c>
      <c r="E31" s="181">
        <f>'JANVIER - SUIVI ENVELOPPES'!E34</f>
        <v>100</v>
      </c>
      <c r="F31" s="158">
        <f>'JANVIER - SUIVI ENVELOPPES'!F34</f>
        <v>100</v>
      </c>
    </row>
    <row r="32" spans="1:6" x14ac:dyDescent="0.25">
      <c r="A32" s="158" t="str">
        <f t="shared" si="1"/>
        <v>JANVIER</v>
      </c>
      <c r="B32" s="158" t="str">
        <f>'JANVIER - SUIVI ENVELOPPES'!B35</f>
        <v>Alimentation</v>
      </c>
      <c r="C32" s="183">
        <f>'JANVIER - SUIVI ENVELOPPES'!C35</f>
        <v>46044</v>
      </c>
      <c r="D32" s="158" t="str">
        <f>'JANVIER - SUIVI ENVELOPPES'!D35</f>
        <v>Bio &amp; Co</v>
      </c>
      <c r="E32" s="181">
        <f>'JANVIER - SUIVI ENVELOPPES'!E35</f>
        <v>43.37</v>
      </c>
      <c r="F32" s="158">
        <f>'JANVIER - SUIVI ENVELOPPES'!F35</f>
        <v>43.37</v>
      </c>
    </row>
    <row r="33" spans="1:6" x14ac:dyDescent="0.25">
      <c r="A33" s="158" t="str">
        <f t="shared" si="1"/>
        <v>JANVIER</v>
      </c>
      <c r="B33" s="158" t="str">
        <f>'JANVIER - SUIVI ENVELOPPES'!B36</f>
        <v>Alimentation</v>
      </c>
      <c r="C33" s="183">
        <f>'JANVIER - SUIVI ENVELOPPES'!C36</f>
        <v>46044</v>
      </c>
      <c r="D33" s="158" t="str">
        <f>'JANVIER - SUIVI ENVELOPPES'!D36</f>
        <v>Boulangerie</v>
      </c>
      <c r="E33" s="181">
        <f>'JANVIER - SUIVI ENVELOPPES'!E36</f>
        <v>18.600000000000001</v>
      </c>
      <c r="F33" s="158">
        <f>'JANVIER - SUIVI ENVELOPPES'!F36</f>
        <v>18.600000000000001</v>
      </c>
    </row>
    <row r="34" spans="1:6" x14ac:dyDescent="0.25">
      <c r="A34" s="158" t="str">
        <f t="shared" si="1"/>
        <v>JANVIER</v>
      </c>
      <c r="B34" s="158" t="str">
        <f>'JANVIER - SUIVI ENVELOPPES'!B37</f>
        <v>Santé</v>
      </c>
      <c r="C34" s="183">
        <f>'JANVIER - SUIVI ENVELOPPES'!C37</f>
        <v>46044</v>
      </c>
      <c r="D34" s="158" t="str">
        <f>'JANVIER - SUIVI ENVELOPPES'!D37</f>
        <v>Pharmacie</v>
      </c>
      <c r="E34" s="181">
        <f>'JANVIER - SUIVI ENVELOPPES'!E37</f>
        <v>31.4</v>
      </c>
      <c r="F34" s="158">
        <f>'JANVIER - SUIVI ENVELOPPES'!F37</f>
        <v>31.4</v>
      </c>
    </row>
    <row r="35" spans="1:6" x14ac:dyDescent="0.25">
      <c r="A35" s="158" t="str">
        <f t="shared" si="1"/>
        <v>JANVIER</v>
      </c>
      <c r="B35" s="158" t="str">
        <f>'JANVIER - SUIVI ENVELOPPES'!B38</f>
        <v>Alimentation</v>
      </c>
      <c r="C35" s="183">
        <f>'JANVIER - SUIVI ENVELOPPES'!C38</f>
        <v>46043</v>
      </c>
      <c r="D35" s="158" t="str">
        <f>'JANVIER - SUIVI ENVELOPPES'!D38</f>
        <v>Courses U</v>
      </c>
      <c r="E35" s="181">
        <f>'JANVIER - SUIVI ENVELOPPES'!E38</f>
        <v>116.78</v>
      </c>
      <c r="F35" s="158">
        <f>'JANVIER - SUIVI ENVELOPPES'!F38</f>
        <v>116.78</v>
      </c>
    </row>
    <row r="36" spans="1:6" x14ac:dyDescent="0.25">
      <c r="A36" s="158" t="str">
        <f t="shared" si="1"/>
        <v>JANVIER</v>
      </c>
      <c r="B36" s="158" t="str">
        <f>'JANVIER - SUIVI ENVELOPPES'!B39</f>
        <v xml:space="preserve">Maison </v>
      </c>
      <c r="C36" s="183">
        <f>'JANVIER - SUIVI ENVELOPPES'!C39</f>
        <v>46042</v>
      </c>
      <c r="D36" s="158" t="str">
        <f>'JANVIER - SUIVI ENVELOPPES'!D39</f>
        <v xml:space="preserve">Miguel </v>
      </c>
      <c r="E36" s="181">
        <f>'JANVIER - SUIVI ENVELOPPES'!E39</f>
        <v>7.5</v>
      </c>
      <c r="F36" s="158">
        <f>'JANVIER - SUIVI ENVELOPPES'!F39</f>
        <v>7.5</v>
      </c>
    </row>
    <row r="37" spans="1:6" x14ac:dyDescent="0.25">
      <c r="A37" s="158" t="str">
        <f t="shared" si="1"/>
        <v>JANVIER</v>
      </c>
      <c r="B37" s="158" t="str">
        <f>'JANVIER - SUIVI ENVELOPPES'!B40</f>
        <v>Alimentation</v>
      </c>
      <c r="C37" s="183">
        <f>'JANVIER - SUIVI ENVELOPPES'!C40</f>
        <v>46042</v>
      </c>
      <c r="D37" s="158" t="str">
        <f>'JANVIER - SUIVI ENVELOPPES'!D40</f>
        <v>Hellofresh</v>
      </c>
      <c r="E37" s="181">
        <f>'JANVIER - SUIVI ENVELOPPES'!E40</f>
        <v>90.99</v>
      </c>
      <c r="F37" s="158">
        <f>'JANVIER - SUIVI ENVELOPPES'!F40</f>
        <v>90.99</v>
      </c>
    </row>
    <row r="38" spans="1:6" x14ac:dyDescent="0.25">
      <c r="A38" s="158" t="str">
        <f t="shared" si="1"/>
        <v>JANVIER</v>
      </c>
      <c r="B38" s="158" t="str">
        <f>'JANVIER - SUIVI ENVELOPPES'!B41</f>
        <v>Alimentation</v>
      </c>
      <c r="C38" s="183">
        <f>'JANVIER - SUIVI ENVELOPPES'!C41</f>
        <v>46050</v>
      </c>
      <c r="D38" s="158" t="str">
        <f>'JANVIER - SUIVI ENVELOPPES'!D41</f>
        <v>Courses U</v>
      </c>
      <c r="E38" s="181">
        <f>'JANVIER - SUIVI ENVELOPPES'!E41</f>
        <v>70.400000000000006</v>
      </c>
      <c r="F38" s="158">
        <f>'JANVIER - SUIVI ENVELOPPES'!F41</f>
        <v>70.400000000000006</v>
      </c>
    </row>
    <row r="39" spans="1:6" x14ac:dyDescent="0.25">
      <c r="A39" s="158" t="str">
        <f t="shared" si="1"/>
        <v>JANVIER</v>
      </c>
      <c r="B39" s="158" t="str">
        <f>'JANVIER - SUIVI ENVELOPPES'!B42</f>
        <v xml:space="preserve">Maison </v>
      </c>
      <c r="C39" s="183">
        <f>'JANVIER - SUIVI ENVELOPPES'!C42</f>
        <v>46050</v>
      </c>
      <c r="D39" s="158" t="str">
        <f>'JANVIER - SUIVI ENVELOPPES'!D42</f>
        <v>Hors forfait</v>
      </c>
      <c r="E39" s="181">
        <f>'JANVIER - SUIVI ENVELOPPES'!E42</f>
        <v>10.25</v>
      </c>
      <c r="F39" s="158">
        <f>'JANVIER - SUIVI ENVELOPPES'!F42</f>
        <v>10.25</v>
      </c>
    </row>
    <row r="40" spans="1:6" x14ac:dyDescent="0.25">
      <c r="A40" s="158" t="str">
        <f t="shared" si="1"/>
        <v>JANVIER</v>
      </c>
      <c r="B40" s="158" t="str">
        <f>'JANVIER - SUIVI ENVELOPPES'!B43</f>
        <v>Alimentation</v>
      </c>
      <c r="C40" s="183">
        <f>'JANVIER - SUIVI ENVELOPPES'!C43</f>
        <v>46048</v>
      </c>
      <c r="D40" s="158" t="str">
        <f>'JANVIER - SUIVI ENVELOPPES'!D43</f>
        <v>Hellofresh</v>
      </c>
      <c r="E40" s="181">
        <f>'JANVIER - SUIVI ENVELOPPES'!E43</f>
        <v>86.99</v>
      </c>
      <c r="F40" s="158">
        <f>'JANVIER - SUIVI ENVELOPPES'!F43</f>
        <v>86.99</v>
      </c>
    </row>
    <row r="41" spans="1:6" x14ac:dyDescent="0.25">
      <c r="A41" s="158" t="str">
        <f t="shared" si="1"/>
        <v>JANVIER</v>
      </c>
      <c r="B41" s="158" t="str">
        <f>'JANVIER - SUIVI ENVELOPPES'!B44</f>
        <v>Sorties</v>
      </c>
      <c r="C41" s="183">
        <f>'JANVIER - SUIVI ENVELOPPES'!C44</f>
        <v>46046</v>
      </c>
      <c r="D41" s="158" t="str">
        <f>'JANVIER - SUIVI ENVELOPPES'!D44</f>
        <v>Generation foot</v>
      </c>
      <c r="E41" s="181">
        <f>'JANVIER - SUIVI ENVELOPPES'!E44</f>
        <v>65.5</v>
      </c>
      <c r="F41" s="158">
        <f>'JANVIER - SUIVI ENVELOPPES'!F44</f>
        <v>65.5</v>
      </c>
    </row>
    <row r="42" spans="1:6" x14ac:dyDescent="0.25">
      <c r="A42" s="158" t="str">
        <f t="shared" si="1"/>
        <v>JANVIER</v>
      </c>
      <c r="B42" s="158" t="str">
        <f>'JANVIER - SUIVI ENVELOPPES'!B45</f>
        <v>Alimentation</v>
      </c>
      <c r="C42" s="183">
        <f>'JANVIER - SUIVI ENVELOPPES'!C45</f>
        <v>46047</v>
      </c>
      <c r="D42" s="158" t="str">
        <f>'JANVIER - SUIVI ENVELOPPES'!D45</f>
        <v>Rotisserie</v>
      </c>
      <c r="E42" s="181">
        <f>'JANVIER - SUIVI ENVELOPPES'!E45</f>
        <v>31.9</v>
      </c>
      <c r="F42" s="158">
        <f>'JANVIER - SUIVI ENVELOPPES'!F45</f>
        <v>31.9</v>
      </c>
    </row>
    <row r="43" spans="1:6" x14ac:dyDescent="0.25">
      <c r="A43" s="158" t="str">
        <f t="shared" si="1"/>
        <v>JANVIER</v>
      </c>
      <c r="B43" s="158" t="str">
        <f>'JANVIER - SUIVI ENVELOPPES'!B46</f>
        <v>Santé</v>
      </c>
      <c r="C43" s="183">
        <f>'JANVIER - SUIVI ENVELOPPES'!C46</f>
        <v>46050</v>
      </c>
      <c r="D43" s="158" t="str">
        <f>'JANVIER - SUIVI ENVELOPPES'!D46</f>
        <v>Ostéo</v>
      </c>
      <c r="E43" s="181">
        <f>'JANVIER - SUIVI ENVELOPPES'!E46</f>
        <v>70</v>
      </c>
      <c r="F43" s="158">
        <f>'JANVIER - SUIVI ENVELOPPES'!F46</f>
        <v>70</v>
      </c>
    </row>
    <row r="44" spans="1:6" x14ac:dyDescent="0.25">
      <c r="A44" s="158" t="str">
        <f t="shared" si="1"/>
        <v>JANVIER</v>
      </c>
      <c r="B44" s="158" t="str">
        <f>'JANVIER - SUIVI ENVELOPPES'!B47</f>
        <v>Voiture</v>
      </c>
      <c r="C44" s="183">
        <f>'JANVIER - SUIVI ENVELOPPES'!C47</f>
        <v>46051</v>
      </c>
      <c r="D44" s="158" t="str">
        <f>'JANVIER - SUIVI ENVELOPPES'!D47</f>
        <v>Essence</v>
      </c>
      <c r="E44" s="181">
        <f>'JANVIER - SUIVI ENVELOPPES'!E47</f>
        <v>83.6</v>
      </c>
      <c r="F44" s="158">
        <f>'JANVIER - SUIVI ENVELOPPES'!F47</f>
        <v>83.6</v>
      </c>
    </row>
    <row r="45" spans="1:6" x14ac:dyDescent="0.25">
      <c r="A45" s="158" t="str">
        <f t="shared" si="1"/>
        <v>JANVIER</v>
      </c>
      <c r="B45" s="158" t="str">
        <f>'JANVIER - SUIVI ENVELOPPES'!B48</f>
        <v>Santé</v>
      </c>
      <c r="C45" s="183">
        <f>'JANVIER - SUIVI ENVELOPPES'!C48</f>
        <v>46051</v>
      </c>
      <c r="D45" s="158" t="str">
        <f>'JANVIER - SUIVI ENVELOPPES'!D48</f>
        <v>Fierling</v>
      </c>
      <c r="E45" s="181">
        <f>'JANVIER - SUIVI ENVELOPPES'!E48</f>
        <v>10.5</v>
      </c>
      <c r="F45" s="158">
        <f>'JANVIER - SUIVI ENVELOPPES'!F48</f>
        <v>10.5</v>
      </c>
    </row>
    <row r="46" spans="1:6" x14ac:dyDescent="0.25">
      <c r="A46" s="158" t="str">
        <f t="shared" si="1"/>
        <v>JANVIER</v>
      </c>
      <c r="B46" s="158" t="str">
        <f>'JANVIER - SUIVI ENVELOPPES'!B49</f>
        <v>Alimentation</v>
      </c>
      <c r="C46" s="183">
        <f>'JANVIER - SUIVI ENVELOPPES'!C49</f>
        <v>46053</v>
      </c>
      <c r="D46" s="158" t="str">
        <f>'JANVIER - SUIVI ENVELOPPES'!D49</f>
        <v>Hatts</v>
      </c>
      <c r="E46" s="181">
        <f>'JANVIER - SUIVI ENVELOPPES'!E49</f>
        <v>22.44</v>
      </c>
      <c r="F46" s="158">
        <f>'JANVIER - SUIVI ENVELOPPES'!F49</f>
        <v>22.44</v>
      </c>
    </row>
    <row r="47" spans="1:6" x14ac:dyDescent="0.25">
      <c r="A47" s="158" t="str">
        <f t="shared" si="1"/>
        <v>JANVIER</v>
      </c>
      <c r="B47" s="158" t="str">
        <f>'JANVIER - SUIVI ENVELOPPES'!B50</f>
        <v>Sorties</v>
      </c>
      <c r="C47" s="183">
        <f>'JANVIER - SUIVI ENVELOPPES'!C50</f>
        <v>46053</v>
      </c>
      <c r="D47" s="158" t="str">
        <f>'JANVIER - SUIVI ENVELOPPES'!D50</f>
        <v>Resto Armelle</v>
      </c>
      <c r="E47" s="181">
        <f>'JANVIER - SUIVI ENVELOPPES'!E50</f>
        <v>21.25</v>
      </c>
      <c r="F47" s="158">
        <f>'JANVIER - SUIVI ENVELOPPES'!F50</f>
        <v>21.25</v>
      </c>
    </row>
    <row r="48" spans="1:6" x14ac:dyDescent="0.25">
      <c r="A48" s="158" t="str">
        <f t="shared" si="1"/>
        <v>JANVIER</v>
      </c>
      <c r="B48" s="158" t="str">
        <f>'JANVIER - SUIVI ENVELOPPES'!B51</f>
        <v>Santé</v>
      </c>
      <c r="C48" s="183">
        <f>'JANVIER - SUIVI ENVELOPPES'!C51</f>
        <v>46053</v>
      </c>
      <c r="D48" s="158" t="str">
        <f>'JANVIER - SUIVI ENVELOPPES'!D51</f>
        <v>Pharmacie</v>
      </c>
      <c r="E48" s="181">
        <f>'JANVIER - SUIVI ENVELOPPES'!E51</f>
        <v>73.31</v>
      </c>
      <c r="F48" s="158">
        <f>'JANVIER - SUIVI ENVELOPPES'!F51</f>
        <v>73.31</v>
      </c>
    </row>
    <row r="49" spans="1:6" x14ac:dyDescent="0.25">
      <c r="A49" s="158" t="str">
        <f t="shared" si="1"/>
        <v>JANVIER</v>
      </c>
      <c r="B49" s="158" t="str">
        <f>'JANVIER - SUIVI ENVELOPPES'!B52</f>
        <v>Alimentation</v>
      </c>
      <c r="C49" s="183">
        <f>'JANVIER - SUIVI ENVELOPPES'!C52</f>
        <v>46053</v>
      </c>
      <c r="D49" s="158" t="str">
        <f>'JANVIER - SUIVI ENVELOPPES'!D52</f>
        <v>Epicerie</v>
      </c>
      <c r="E49" s="181">
        <f>'JANVIER - SUIVI ENVELOPPES'!E52</f>
        <v>38.799999999999997</v>
      </c>
      <c r="F49" s="158">
        <f>'JANVIER - SUIVI ENVELOPPES'!F52</f>
        <v>38.799999999999997</v>
      </c>
    </row>
    <row r="50" spans="1:6" x14ac:dyDescent="0.25">
      <c r="A50" s="158" t="str">
        <f t="shared" si="1"/>
        <v>JANVIER</v>
      </c>
      <c r="B50" s="158" t="str">
        <f>'JANVIER - SUIVI ENVELOPPES'!B53</f>
        <v>Vêtements</v>
      </c>
      <c r="C50" s="183">
        <f>'JANVIER - SUIVI ENVELOPPES'!C53</f>
        <v>46053</v>
      </c>
      <c r="D50" s="158" t="str">
        <f>'JANVIER - SUIVI ENVELOPPES'!D53</f>
        <v>HM</v>
      </c>
      <c r="E50" s="181">
        <f>'JANVIER - SUIVI ENVELOPPES'!E53</f>
        <v>27.97</v>
      </c>
      <c r="F50" s="158">
        <f>'JANVIER - SUIVI ENVELOPPES'!F53</f>
        <v>27.97</v>
      </c>
    </row>
    <row r="51" spans="1:6" x14ac:dyDescent="0.25">
      <c r="A51" s="158" t="str">
        <f t="shared" si="1"/>
        <v>JANVIER</v>
      </c>
      <c r="B51" s="158" t="str">
        <f>'JANVIER - SUIVI ENVELOPPES'!B54</f>
        <v>Vêtements</v>
      </c>
      <c r="C51" s="183">
        <f>'JANVIER - SUIVI ENVELOPPES'!C54</f>
        <v>46053</v>
      </c>
      <c r="D51" s="158" t="str">
        <f>'JANVIER - SUIVI ENVELOPPES'!D54</f>
        <v>Decathlon</v>
      </c>
      <c r="E51" s="181">
        <f>'JANVIER - SUIVI ENVELOPPES'!E54</f>
        <v>64.959999999999994</v>
      </c>
      <c r="F51" s="158">
        <f>'JANVIER - SUIVI ENVELOPPES'!F54</f>
        <v>64.959999999999994</v>
      </c>
    </row>
    <row r="52" spans="1:6" x14ac:dyDescent="0.25">
      <c r="A52" s="158" t="str">
        <f t="shared" si="1"/>
        <v>JANVIER</v>
      </c>
      <c r="B52" s="158" t="str">
        <f>'JANVIER - SUIVI ENVELOPPES'!B55</f>
        <v>Sorties</v>
      </c>
      <c r="C52" s="183">
        <f>'JANVIER - SUIVI ENVELOPPES'!C55</f>
        <v>46053</v>
      </c>
      <c r="D52" s="158" t="str">
        <f>'JANVIER - SUIVI ENVELOPPES'!D55</f>
        <v>mcdo</v>
      </c>
      <c r="E52" s="181">
        <f>'JANVIER - SUIVI ENVELOPPES'!E55</f>
        <v>36.65</v>
      </c>
      <c r="F52" s="158">
        <f>'JANVIER - SUIVI ENVELOPPES'!F55</f>
        <v>36.65</v>
      </c>
    </row>
    <row r="53" spans="1:6" x14ac:dyDescent="0.25">
      <c r="A53" s="158" t="str">
        <f t="shared" si="1"/>
        <v>JANVIER</v>
      </c>
      <c r="B53" s="158" t="str">
        <f>'JANVIER - SUIVI ENVELOPPES'!B56</f>
        <v>Sorties</v>
      </c>
      <c r="C53" s="183">
        <f>'JANVIER - SUIVI ENVELOPPES'!C56</f>
        <v>46053</v>
      </c>
      <c r="D53" s="158" t="str">
        <f>'JANVIER - SUIVI ENVELOPPES'!D56</f>
        <v>Resto</v>
      </c>
      <c r="E53" s="181">
        <f>'JANVIER - SUIVI ENVELOPPES'!E56</f>
        <v>19.7</v>
      </c>
      <c r="F53" s="158">
        <f>'JANVIER - SUIVI ENVELOPPES'!F56</f>
        <v>19.7</v>
      </c>
    </row>
    <row r="54" spans="1:6" x14ac:dyDescent="0.25">
      <c r="A54" s="158" t="str">
        <f t="shared" si="1"/>
        <v>JANVIER</v>
      </c>
      <c r="B54" s="158" t="str">
        <f>'JANVIER - SUIVI ENVELOPPES'!B57</f>
        <v>Alimentation</v>
      </c>
      <c r="C54" s="183">
        <f>'JANVIER - SUIVI ENVELOPPES'!C57</f>
        <v>46051</v>
      </c>
      <c r="D54" s="158" t="str">
        <f>'JANVIER - SUIVI ENVELOPPES'!D57</f>
        <v>nespresso</v>
      </c>
      <c r="E54" s="181">
        <f>'JANVIER - SUIVI ENVELOPPES'!E57</f>
        <v>69</v>
      </c>
      <c r="F54" s="158">
        <f>'JANVIER - SUIVI ENVELOPPES'!F57</f>
        <v>69</v>
      </c>
    </row>
    <row r="55" spans="1:6" x14ac:dyDescent="0.25">
      <c r="A55" s="158" t="str">
        <f t="shared" si="1"/>
        <v/>
      </c>
      <c r="B55" s="158">
        <f>'JANVIER - SUIVI ENVELOPPES'!B58</f>
        <v>0</v>
      </c>
      <c r="C55" s="183">
        <f>'JANVIER - SUIVI ENVELOPPES'!C58</f>
        <v>0</v>
      </c>
      <c r="D55" s="158">
        <f>'JANVIER - SUIVI ENVELOPPES'!D58</f>
        <v>0</v>
      </c>
      <c r="E55" s="181">
        <f>'JANVIER - SUIVI ENVELOPPES'!E58</f>
        <v>0</v>
      </c>
      <c r="F55" s="158" t="str">
        <f>'JANVIER - SUIVI ENVELOPPES'!F58</f>
        <v/>
      </c>
    </row>
    <row r="56" spans="1:6" x14ac:dyDescent="0.25">
      <c r="A56" s="158" t="str">
        <f t="shared" si="1"/>
        <v/>
      </c>
      <c r="B56" s="158">
        <f>'JANVIER - SUIVI ENVELOPPES'!B59</f>
        <v>0</v>
      </c>
      <c r="C56" s="183">
        <f>'JANVIER - SUIVI ENVELOPPES'!C59</f>
        <v>0</v>
      </c>
      <c r="D56" s="158">
        <f>'JANVIER - SUIVI ENVELOPPES'!D59</f>
        <v>0</v>
      </c>
      <c r="E56" s="181">
        <f>'JANVIER - SUIVI ENVELOPPES'!E59</f>
        <v>0</v>
      </c>
      <c r="F56" s="158" t="str">
        <f>'JANVIER - SUIVI ENVELOPPES'!F59</f>
        <v/>
      </c>
    </row>
    <row r="57" spans="1:6" x14ac:dyDescent="0.25">
      <c r="A57" s="158" t="str">
        <f t="shared" si="1"/>
        <v/>
      </c>
      <c r="B57" s="158">
        <f>'JANVIER - SUIVI ENVELOPPES'!B60</f>
        <v>0</v>
      </c>
      <c r="C57" s="183">
        <f>'JANVIER - SUIVI ENVELOPPES'!C60</f>
        <v>0</v>
      </c>
      <c r="D57" s="158">
        <f>'JANVIER - SUIVI ENVELOPPES'!D60</f>
        <v>0</v>
      </c>
      <c r="E57" s="181">
        <f>'JANVIER - SUIVI ENVELOPPES'!E60</f>
        <v>0</v>
      </c>
      <c r="F57" s="158" t="str">
        <f>'JANVIER - SUIVI ENVELOPPES'!F60</f>
        <v/>
      </c>
    </row>
    <row r="58" spans="1:6" x14ac:dyDescent="0.25">
      <c r="A58" s="158" t="str">
        <f t="shared" si="1"/>
        <v/>
      </c>
      <c r="B58" s="158">
        <f>'JANVIER - SUIVI ENVELOPPES'!B61</f>
        <v>0</v>
      </c>
      <c r="C58" s="183">
        <f>'JANVIER - SUIVI ENVELOPPES'!C61</f>
        <v>0</v>
      </c>
      <c r="D58" s="158">
        <f>'JANVIER - SUIVI ENVELOPPES'!D61</f>
        <v>0</v>
      </c>
      <c r="E58" s="181">
        <f>'JANVIER - SUIVI ENVELOPPES'!E61</f>
        <v>0</v>
      </c>
      <c r="F58" s="158" t="str">
        <f>'JANVIER - SUIVI ENVELOPPES'!F61</f>
        <v/>
      </c>
    </row>
    <row r="59" spans="1:6" x14ac:dyDescent="0.25">
      <c r="A59" s="158" t="str">
        <f t="shared" si="1"/>
        <v/>
      </c>
      <c r="B59" s="158">
        <f>'JANVIER - SUIVI ENVELOPPES'!B62</f>
        <v>0</v>
      </c>
      <c r="C59" s="183">
        <f>'JANVIER - SUIVI ENVELOPPES'!C62</f>
        <v>0</v>
      </c>
      <c r="D59" s="158">
        <f>'JANVIER - SUIVI ENVELOPPES'!D62</f>
        <v>0</v>
      </c>
      <c r="E59" s="181">
        <f>'JANVIER - SUIVI ENVELOPPES'!E62</f>
        <v>0</v>
      </c>
      <c r="F59" s="158" t="str">
        <f>'JANVIER - SUIVI ENVELOPPES'!F62</f>
        <v/>
      </c>
    </row>
    <row r="60" spans="1:6" x14ac:dyDescent="0.25">
      <c r="A60" s="158" t="str">
        <f t="shared" si="1"/>
        <v/>
      </c>
      <c r="B60" s="158">
        <f>'JANVIER - SUIVI ENVELOPPES'!B63</f>
        <v>0</v>
      </c>
      <c r="C60" s="183">
        <f>'JANVIER - SUIVI ENVELOPPES'!C63</f>
        <v>0</v>
      </c>
      <c r="D60" s="158">
        <f>'JANVIER - SUIVI ENVELOPPES'!D63</f>
        <v>0</v>
      </c>
      <c r="E60" s="181">
        <f>'JANVIER - SUIVI ENVELOPPES'!E63</f>
        <v>0</v>
      </c>
      <c r="F60" s="158" t="str">
        <f>'JANVIER - SUIVI ENVELOPPES'!F63</f>
        <v/>
      </c>
    </row>
    <row r="61" spans="1:6" x14ac:dyDescent="0.25">
      <c r="A61" s="158" t="str">
        <f t="shared" si="1"/>
        <v/>
      </c>
      <c r="B61" s="158">
        <f>'JANVIER - SUIVI ENVELOPPES'!B64</f>
        <v>0</v>
      </c>
      <c r="C61" s="183">
        <f>'JANVIER - SUIVI ENVELOPPES'!C64</f>
        <v>0</v>
      </c>
      <c r="D61" s="158">
        <f>'JANVIER - SUIVI ENVELOPPES'!D64</f>
        <v>0</v>
      </c>
      <c r="E61" s="181">
        <f>'JANVIER - SUIVI ENVELOPPES'!E64</f>
        <v>0</v>
      </c>
      <c r="F61" s="158" t="str">
        <f>'JANVIER - SUIVI ENVELOPPES'!F64</f>
        <v/>
      </c>
    </row>
    <row r="62" spans="1:6" x14ac:dyDescent="0.25">
      <c r="A62" s="158" t="str">
        <f t="shared" si="1"/>
        <v/>
      </c>
      <c r="B62" s="158">
        <f>'JANVIER - SUIVI ENVELOPPES'!B65</f>
        <v>0</v>
      </c>
      <c r="C62" s="183">
        <f>'JANVIER - SUIVI ENVELOPPES'!C65</f>
        <v>0</v>
      </c>
      <c r="D62" s="158">
        <f>'JANVIER - SUIVI ENVELOPPES'!D65</f>
        <v>0</v>
      </c>
      <c r="E62" s="181">
        <f>'JANVIER - SUIVI ENVELOPPES'!E65</f>
        <v>0</v>
      </c>
      <c r="F62" s="158" t="str">
        <f>'JANVIER - SUIVI ENVELOPPES'!F65</f>
        <v/>
      </c>
    </row>
    <row r="63" spans="1:6" x14ac:dyDescent="0.25">
      <c r="A63" s="158" t="str">
        <f t="shared" si="1"/>
        <v/>
      </c>
      <c r="B63" s="158">
        <f>'JANVIER - SUIVI ENVELOPPES'!B66</f>
        <v>0</v>
      </c>
      <c r="C63" s="183">
        <f>'JANVIER - SUIVI ENVELOPPES'!C66</f>
        <v>0</v>
      </c>
      <c r="D63" s="158">
        <f>'JANVIER - SUIVI ENVELOPPES'!D66</f>
        <v>0</v>
      </c>
      <c r="E63" s="181">
        <f>'JANVIER - SUIVI ENVELOPPES'!E66</f>
        <v>0</v>
      </c>
      <c r="F63" s="158" t="str">
        <f>'JANVIER - SUIVI ENVELOPPES'!F66</f>
        <v/>
      </c>
    </row>
    <row r="64" spans="1:6" x14ac:dyDescent="0.25">
      <c r="A64" s="158" t="str">
        <f t="shared" si="1"/>
        <v/>
      </c>
      <c r="B64" s="158">
        <f>'JANVIER - SUIVI ENVELOPPES'!B67</f>
        <v>0</v>
      </c>
      <c r="C64" s="183">
        <f>'JANVIER - SUIVI ENVELOPPES'!C67</f>
        <v>0</v>
      </c>
      <c r="D64" s="158">
        <f>'JANVIER - SUIVI ENVELOPPES'!D67</f>
        <v>0</v>
      </c>
      <c r="E64" s="181">
        <f>'JANVIER - SUIVI ENVELOPPES'!E67</f>
        <v>0</v>
      </c>
      <c r="F64" s="158" t="str">
        <f>'JANVIER - SUIVI ENVELOPPES'!F67</f>
        <v/>
      </c>
    </row>
    <row r="65" spans="1:6" x14ac:dyDescent="0.25">
      <c r="A65" s="158" t="str">
        <f t="shared" si="1"/>
        <v/>
      </c>
      <c r="B65" s="158">
        <f>'JANVIER - SUIVI ENVELOPPES'!B68</f>
        <v>0</v>
      </c>
      <c r="C65" s="183">
        <f>'JANVIER - SUIVI ENVELOPPES'!C68</f>
        <v>0</v>
      </c>
      <c r="D65" s="158">
        <f>'JANVIER - SUIVI ENVELOPPES'!D68</f>
        <v>0</v>
      </c>
      <c r="E65" s="181">
        <f>'JANVIER - SUIVI ENVELOPPES'!E68</f>
        <v>0</v>
      </c>
      <c r="F65" s="158" t="str">
        <f>'JANVIER - SUIVI ENVELOPPES'!F68</f>
        <v/>
      </c>
    </row>
    <row r="66" spans="1:6" x14ac:dyDescent="0.25">
      <c r="A66" s="158" t="str">
        <f t="shared" si="1"/>
        <v/>
      </c>
      <c r="B66" s="158">
        <f>'JANVIER - SUIVI ENVELOPPES'!B69</f>
        <v>0</v>
      </c>
      <c r="C66" s="183">
        <f>'JANVIER - SUIVI ENVELOPPES'!C69</f>
        <v>0</v>
      </c>
      <c r="D66" s="158">
        <f>'JANVIER - SUIVI ENVELOPPES'!D69</f>
        <v>0</v>
      </c>
      <c r="E66" s="181">
        <f>'JANVIER - SUIVI ENVELOPPES'!E69</f>
        <v>0</v>
      </c>
      <c r="F66" s="158" t="str">
        <f>'JANVIER - SUIVI ENVELOPPES'!F69</f>
        <v/>
      </c>
    </row>
    <row r="67" spans="1:6" x14ac:dyDescent="0.25">
      <c r="A67" s="158" t="str">
        <f t="shared" ref="A67:A127" si="2">IF(B67=0,"","JANVIER")</f>
        <v/>
      </c>
      <c r="B67" s="158">
        <f>'JANVIER - SUIVI ENVELOPPES'!B70</f>
        <v>0</v>
      </c>
      <c r="C67" s="183">
        <f>'JANVIER - SUIVI ENVELOPPES'!C70</f>
        <v>0</v>
      </c>
      <c r="D67" s="158">
        <f>'JANVIER - SUIVI ENVELOPPES'!D70</f>
        <v>0</v>
      </c>
      <c r="E67" s="181">
        <f>'JANVIER - SUIVI ENVELOPPES'!E70</f>
        <v>0</v>
      </c>
      <c r="F67" s="158" t="str">
        <f>'JANVIER - SUIVI ENVELOPPES'!F70</f>
        <v/>
      </c>
    </row>
    <row r="68" spans="1:6" x14ac:dyDescent="0.25">
      <c r="A68" s="158" t="str">
        <f t="shared" si="2"/>
        <v/>
      </c>
      <c r="B68" s="158">
        <f>'JANVIER - SUIVI ENVELOPPES'!B71</f>
        <v>0</v>
      </c>
      <c r="C68" s="183">
        <f>'JANVIER - SUIVI ENVELOPPES'!C71</f>
        <v>0</v>
      </c>
      <c r="D68" s="158">
        <f>'JANVIER - SUIVI ENVELOPPES'!D71</f>
        <v>0</v>
      </c>
      <c r="E68" s="181">
        <f>'JANVIER - SUIVI ENVELOPPES'!E71</f>
        <v>0</v>
      </c>
      <c r="F68" s="158" t="str">
        <f>'JANVIER - SUIVI ENVELOPPES'!F71</f>
        <v/>
      </c>
    </row>
    <row r="69" spans="1:6" x14ac:dyDescent="0.25">
      <c r="A69" s="158" t="str">
        <f t="shared" si="2"/>
        <v/>
      </c>
      <c r="B69" s="158">
        <f>'JANVIER - SUIVI ENVELOPPES'!B72</f>
        <v>0</v>
      </c>
      <c r="C69" s="183">
        <f>'JANVIER - SUIVI ENVELOPPES'!C72</f>
        <v>0</v>
      </c>
      <c r="D69" s="158">
        <f>'JANVIER - SUIVI ENVELOPPES'!D72</f>
        <v>0</v>
      </c>
      <c r="E69" s="181">
        <f>'JANVIER - SUIVI ENVELOPPES'!E72</f>
        <v>0</v>
      </c>
      <c r="F69" s="158" t="str">
        <f>'JANVIER - SUIVI ENVELOPPES'!F72</f>
        <v/>
      </c>
    </row>
    <row r="70" spans="1:6" x14ac:dyDescent="0.25">
      <c r="A70" s="158" t="str">
        <f t="shared" si="2"/>
        <v/>
      </c>
      <c r="B70" s="158">
        <f>'JANVIER - SUIVI ENVELOPPES'!B73</f>
        <v>0</v>
      </c>
      <c r="C70" s="183">
        <f>'JANVIER - SUIVI ENVELOPPES'!C73</f>
        <v>0</v>
      </c>
      <c r="D70" s="158">
        <f>'JANVIER - SUIVI ENVELOPPES'!D73</f>
        <v>0</v>
      </c>
      <c r="E70" s="181">
        <f>'JANVIER - SUIVI ENVELOPPES'!E73</f>
        <v>0</v>
      </c>
      <c r="F70" s="158" t="str">
        <f>'JANVIER - SUIVI ENVELOPPES'!F73</f>
        <v/>
      </c>
    </row>
    <row r="71" spans="1:6" x14ac:dyDescent="0.25">
      <c r="A71" s="158" t="str">
        <f t="shared" si="2"/>
        <v/>
      </c>
      <c r="B71" s="158">
        <f>'JANVIER - SUIVI ENVELOPPES'!B74</f>
        <v>0</v>
      </c>
      <c r="C71" s="183">
        <f>'JANVIER - SUIVI ENVELOPPES'!C74</f>
        <v>0</v>
      </c>
      <c r="D71" s="158">
        <f>'JANVIER - SUIVI ENVELOPPES'!D74</f>
        <v>0</v>
      </c>
      <c r="E71" s="181">
        <f>'JANVIER - SUIVI ENVELOPPES'!E74</f>
        <v>0</v>
      </c>
      <c r="F71" s="158" t="str">
        <f>'JANVIER - SUIVI ENVELOPPES'!F74</f>
        <v/>
      </c>
    </row>
    <row r="72" spans="1:6" x14ac:dyDescent="0.25">
      <c r="A72" s="158" t="str">
        <f t="shared" si="2"/>
        <v/>
      </c>
      <c r="B72" s="158">
        <f>'JANVIER - SUIVI ENVELOPPES'!B75</f>
        <v>0</v>
      </c>
      <c r="C72" s="183">
        <f>'JANVIER - SUIVI ENVELOPPES'!C75</f>
        <v>0</v>
      </c>
      <c r="D72" s="158">
        <f>'JANVIER - SUIVI ENVELOPPES'!D75</f>
        <v>0</v>
      </c>
      <c r="E72" s="181">
        <f>'JANVIER - SUIVI ENVELOPPES'!E75</f>
        <v>0</v>
      </c>
      <c r="F72" s="158" t="str">
        <f>'JANVIER - SUIVI ENVELOPPES'!F75</f>
        <v/>
      </c>
    </row>
    <row r="73" spans="1:6" x14ac:dyDescent="0.25">
      <c r="A73" s="158" t="str">
        <f t="shared" si="2"/>
        <v/>
      </c>
      <c r="B73" s="158">
        <f>'JANVIER - SUIVI ENVELOPPES'!B76</f>
        <v>0</v>
      </c>
      <c r="C73" s="183">
        <f>'JANVIER - SUIVI ENVELOPPES'!C76</f>
        <v>0</v>
      </c>
      <c r="D73" s="158">
        <f>'JANVIER - SUIVI ENVELOPPES'!D76</f>
        <v>0</v>
      </c>
      <c r="E73" s="181">
        <f>'JANVIER - SUIVI ENVELOPPES'!E76</f>
        <v>0</v>
      </c>
      <c r="F73" s="158" t="str">
        <f>'JANVIER - SUIVI ENVELOPPES'!F76</f>
        <v/>
      </c>
    </row>
    <row r="74" spans="1:6" x14ac:dyDescent="0.25">
      <c r="A74" s="158" t="str">
        <f t="shared" si="2"/>
        <v/>
      </c>
      <c r="B74" s="158">
        <f>'JANVIER - SUIVI ENVELOPPES'!B77</f>
        <v>0</v>
      </c>
      <c r="C74" s="183">
        <f>'JANVIER - SUIVI ENVELOPPES'!C77</f>
        <v>0</v>
      </c>
      <c r="D74" s="158">
        <f>'JANVIER - SUIVI ENVELOPPES'!D77</f>
        <v>0</v>
      </c>
      <c r="E74" s="181">
        <f>'JANVIER - SUIVI ENVELOPPES'!E77</f>
        <v>0</v>
      </c>
      <c r="F74" s="158" t="str">
        <f>'JANVIER - SUIVI ENVELOPPES'!F77</f>
        <v/>
      </c>
    </row>
    <row r="75" spans="1:6" x14ac:dyDescent="0.25">
      <c r="A75" s="158" t="str">
        <f t="shared" si="2"/>
        <v/>
      </c>
      <c r="B75" s="158">
        <f>'JANVIER - SUIVI ENVELOPPES'!B78</f>
        <v>0</v>
      </c>
      <c r="C75" s="183">
        <f>'JANVIER - SUIVI ENVELOPPES'!C78</f>
        <v>0</v>
      </c>
      <c r="D75" s="158">
        <f>'JANVIER - SUIVI ENVELOPPES'!D78</f>
        <v>0</v>
      </c>
      <c r="E75" s="181">
        <f>'JANVIER - SUIVI ENVELOPPES'!E78</f>
        <v>0</v>
      </c>
      <c r="F75" s="158" t="str">
        <f>'JANVIER - SUIVI ENVELOPPES'!F78</f>
        <v/>
      </c>
    </row>
    <row r="76" spans="1:6" x14ac:dyDescent="0.25">
      <c r="A76" s="158" t="str">
        <f t="shared" si="2"/>
        <v/>
      </c>
      <c r="B76" s="158">
        <f>'JANVIER - SUIVI ENVELOPPES'!B79</f>
        <v>0</v>
      </c>
      <c r="C76" s="183">
        <f>'JANVIER - SUIVI ENVELOPPES'!C79</f>
        <v>0</v>
      </c>
      <c r="D76" s="158">
        <f>'JANVIER - SUIVI ENVELOPPES'!D79</f>
        <v>0</v>
      </c>
      <c r="E76" s="181">
        <f>'JANVIER - SUIVI ENVELOPPES'!E79</f>
        <v>0</v>
      </c>
      <c r="F76" s="158" t="str">
        <f>'JANVIER - SUIVI ENVELOPPES'!F79</f>
        <v/>
      </c>
    </row>
    <row r="77" spans="1:6" x14ac:dyDescent="0.25">
      <c r="A77" s="158" t="str">
        <f t="shared" si="2"/>
        <v/>
      </c>
      <c r="B77" s="158">
        <f>'JANVIER - SUIVI ENVELOPPES'!B80</f>
        <v>0</v>
      </c>
      <c r="C77" s="183">
        <f>'JANVIER - SUIVI ENVELOPPES'!C80</f>
        <v>0</v>
      </c>
      <c r="D77" s="158">
        <f>'JANVIER - SUIVI ENVELOPPES'!D80</f>
        <v>0</v>
      </c>
      <c r="E77" s="181">
        <f>'JANVIER - SUIVI ENVELOPPES'!E80</f>
        <v>0</v>
      </c>
      <c r="F77" s="158" t="str">
        <f>'JANVIER - SUIVI ENVELOPPES'!F80</f>
        <v/>
      </c>
    </row>
    <row r="78" spans="1:6" x14ac:dyDescent="0.25">
      <c r="A78" s="158" t="str">
        <f t="shared" si="2"/>
        <v/>
      </c>
      <c r="B78" s="158">
        <f>'JANVIER - SUIVI ENVELOPPES'!B81</f>
        <v>0</v>
      </c>
      <c r="C78" s="183">
        <f>'JANVIER - SUIVI ENVELOPPES'!C81</f>
        <v>0</v>
      </c>
      <c r="D78" s="158">
        <f>'JANVIER - SUIVI ENVELOPPES'!D81</f>
        <v>0</v>
      </c>
      <c r="E78" s="181">
        <f>'JANVIER - SUIVI ENVELOPPES'!E81</f>
        <v>0</v>
      </c>
      <c r="F78" s="158" t="str">
        <f>'JANVIER - SUIVI ENVELOPPES'!F81</f>
        <v/>
      </c>
    </row>
    <row r="79" spans="1:6" x14ac:dyDescent="0.25">
      <c r="A79" s="158" t="str">
        <f t="shared" si="2"/>
        <v/>
      </c>
      <c r="B79" s="158">
        <f>'JANVIER - SUIVI ENVELOPPES'!B82</f>
        <v>0</v>
      </c>
      <c r="C79" s="183">
        <f>'JANVIER - SUIVI ENVELOPPES'!C82</f>
        <v>0</v>
      </c>
      <c r="D79" s="158">
        <f>'JANVIER - SUIVI ENVELOPPES'!D82</f>
        <v>0</v>
      </c>
      <c r="E79" s="181">
        <f>'JANVIER - SUIVI ENVELOPPES'!E82</f>
        <v>0</v>
      </c>
      <c r="F79" s="158" t="str">
        <f>'JANVIER - SUIVI ENVELOPPES'!F82</f>
        <v/>
      </c>
    </row>
    <row r="80" spans="1:6" x14ac:dyDescent="0.25">
      <c r="A80" s="158" t="str">
        <f t="shared" si="2"/>
        <v/>
      </c>
      <c r="B80" s="158">
        <f>'JANVIER - SUIVI ENVELOPPES'!B83</f>
        <v>0</v>
      </c>
      <c r="C80" s="183">
        <f>'JANVIER - SUIVI ENVELOPPES'!C83</f>
        <v>0</v>
      </c>
      <c r="D80" s="158">
        <f>'JANVIER - SUIVI ENVELOPPES'!D83</f>
        <v>0</v>
      </c>
      <c r="E80" s="181">
        <f>'JANVIER - SUIVI ENVELOPPES'!E83</f>
        <v>0</v>
      </c>
      <c r="F80" s="158" t="str">
        <f>'JANVIER - SUIVI ENVELOPPES'!F83</f>
        <v/>
      </c>
    </row>
    <row r="81" spans="1:6" x14ac:dyDescent="0.25">
      <c r="A81" s="158" t="str">
        <f t="shared" si="2"/>
        <v/>
      </c>
      <c r="B81" s="158">
        <f>'JANVIER - SUIVI ENVELOPPES'!B84</f>
        <v>0</v>
      </c>
      <c r="C81" s="183">
        <f>'JANVIER - SUIVI ENVELOPPES'!C84</f>
        <v>0</v>
      </c>
      <c r="D81" s="158">
        <f>'JANVIER - SUIVI ENVELOPPES'!D84</f>
        <v>0</v>
      </c>
      <c r="E81" s="181">
        <f>'JANVIER - SUIVI ENVELOPPES'!E84</f>
        <v>0</v>
      </c>
      <c r="F81" s="158" t="str">
        <f>'JANVIER - SUIVI ENVELOPPES'!F84</f>
        <v/>
      </c>
    </row>
    <row r="82" spans="1:6" x14ac:dyDescent="0.25">
      <c r="A82" s="158" t="str">
        <f t="shared" si="2"/>
        <v/>
      </c>
      <c r="B82" s="158">
        <f>'JANVIER - SUIVI ENVELOPPES'!B85</f>
        <v>0</v>
      </c>
      <c r="C82" s="183">
        <f>'JANVIER - SUIVI ENVELOPPES'!C85</f>
        <v>0</v>
      </c>
      <c r="D82" s="158">
        <f>'JANVIER - SUIVI ENVELOPPES'!D85</f>
        <v>0</v>
      </c>
      <c r="E82" s="181">
        <f>'JANVIER - SUIVI ENVELOPPES'!E85</f>
        <v>0</v>
      </c>
      <c r="F82" s="158" t="str">
        <f>'JANVIER - SUIVI ENVELOPPES'!F85</f>
        <v/>
      </c>
    </row>
    <row r="83" spans="1:6" x14ac:dyDescent="0.25">
      <c r="A83" s="158" t="str">
        <f t="shared" si="2"/>
        <v/>
      </c>
      <c r="B83" s="158">
        <f>'JANVIER - SUIVI ENVELOPPES'!B86</f>
        <v>0</v>
      </c>
      <c r="C83" s="183">
        <f>'JANVIER - SUIVI ENVELOPPES'!C86</f>
        <v>0</v>
      </c>
      <c r="D83" s="158">
        <f>'JANVIER - SUIVI ENVELOPPES'!D86</f>
        <v>0</v>
      </c>
      <c r="E83" s="181">
        <f>'JANVIER - SUIVI ENVELOPPES'!E86</f>
        <v>0</v>
      </c>
      <c r="F83" s="158" t="str">
        <f>'JANVIER - SUIVI ENVELOPPES'!F86</f>
        <v/>
      </c>
    </row>
    <row r="84" spans="1:6" x14ac:dyDescent="0.25">
      <c r="A84" s="158" t="str">
        <f t="shared" si="2"/>
        <v/>
      </c>
      <c r="B84" s="158">
        <f>'JANVIER - SUIVI ENVELOPPES'!B87</f>
        <v>0</v>
      </c>
      <c r="C84" s="183">
        <f>'JANVIER - SUIVI ENVELOPPES'!C87</f>
        <v>0</v>
      </c>
      <c r="D84" s="158">
        <f>'JANVIER - SUIVI ENVELOPPES'!D87</f>
        <v>0</v>
      </c>
      <c r="E84" s="181">
        <f>'JANVIER - SUIVI ENVELOPPES'!E87</f>
        <v>0</v>
      </c>
      <c r="F84" s="158" t="str">
        <f>'JANVIER - SUIVI ENVELOPPES'!F87</f>
        <v/>
      </c>
    </row>
    <row r="85" spans="1:6" x14ac:dyDescent="0.25">
      <c r="A85" s="158" t="str">
        <f t="shared" si="2"/>
        <v/>
      </c>
      <c r="B85" s="158">
        <f>'JANVIER - SUIVI ENVELOPPES'!B88</f>
        <v>0</v>
      </c>
      <c r="C85" s="183">
        <f>'JANVIER - SUIVI ENVELOPPES'!C88</f>
        <v>0</v>
      </c>
      <c r="D85" s="158">
        <f>'JANVIER - SUIVI ENVELOPPES'!D88</f>
        <v>0</v>
      </c>
      <c r="E85" s="181">
        <f>'JANVIER - SUIVI ENVELOPPES'!E88</f>
        <v>0</v>
      </c>
      <c r="F85" s="158" t="str">
        <f>'JANVIER - SUIVI ENVELOPPES'!F88</f>
        <v/>
      </c>
    </row>
    <row r="86" spans="1:6" x14ac:dyDescent="0.25">
      <c r="A86" s="158" t="str">
        <f t="shared" si="2"/>
        <v/>
      </c>
      <c r="B86" s="158">
        <f>'JANVIER - SUIVI ENVELOPPES'!B89</f>
        <v>0</v>
      </c>
      <c r="C86" s="183">
        <f>'JANVIER - SUIVI ENVELOPPES'!C89</f>
        <v>0</v>
      </c>
      <c r="D86" s="158">
        <f>'JANVIER - SUIVI ENVELOPPES'!D89</f>
        <v>0</v>
      </c>
      <c r="E86" s="181">
        <f>'JANVIER - SUIVI ENVELOPPES'!E89</f>
        <v>0</v>
      </c>
      <c r="F86" s="158" t="str">
        <f>'JANVIER - SUIVI ENVELOPPES'!F89</f>
        <v/>
      </c>
    </row>
    <row r="87" spans="1:6" x14ac:dyDescent="0.25">
      <c r="A87" s="158" t="str">
        <f t="shared" si="2"/>
        <v/>
      </c>
      <c r="B87" s="158">
        <f>'JANVIER - SUIVI ENVELOPPES'!B90</f>
        <v>0</v>
      </c>
      <c r="C87" s="183">
        <f>'JANVIER - SUIVI ENVELOPPES'!C90</f>
        <v>0</v>
      </c>
      <c r="D87" s="158">
        <f>'JANVIER - SUIVI ENVELOPPES'!D90</f>
        <v>0</v>
      </c>
      <c r="E87" s="181">
        <f>'JANVIER - SUIVI ENVELOPPES'!E90</f>
        <v>0</v>
      </c>
      <c r="F87" s="158" t="str">
        <f>'JANVIER - SUIVI ENVELOPPES'!F90</f>
        <v/>
      </c>
    </row>
    <row r="88" spans="1:6" x14ac:dyDescent="0.25">
      <c r="A88" s="158" t="str">
        <f t="shared" si="2"/>
        <v/>
      </c>
      <c r="B88" s="158">
        <f>'JANVIER - SUIVI ENVELOPPES'!B91</f>
        <v>0</v>
      </c>
      <c r="C88" s="183">
        <f>'JANVIER - SUIVI ENVELOPPES'!C91</f>
        <v>0</v>
      </c>
      <c r="D88" s="158">
        <f>'JANVIER - SUIVI ENVELOPPES'!D91</f>
        <v>0</v>
      </c>
      <c r="E88" s="181">
        <f>'JANVIER - SUIVI ENVELOPPES'!E91</f>
        <v>0</v>
      </c>
      <c r="F88" s="158" t="str">
        <f>'JANVIER - SUIVI ENVELOPPES'!F91</f>
        <v/>
      </c>
    </row>
    <row r="89" spans="1:6" x14ac:dyDescent="0.25">
      <c r="A89" s="158" t="str">
        <f t="shared" si="2"/>
        <v/>
      </c>
      <c r="B89" s="158">
        <f>'JANVIER - SUIVI ENVELOPPES'!B92</f>
        <v>0</v>
      </c>
      <c r="C89" s="183">
        <f>'JANVIER - SUIVI ENVELOPPES'!C92</f>
        <v>0</v>
      </c>
      <c r="D89" s="158">
        <f>'JANVIER - SUIVI ENVELOPPES'!D92</f>
        <v>0</v>
      </c>
      <c r="E89" s="181">
        <f>'JANVIER - SUIVI ENVELOPPES'!E92</f>
        <v>0</v>
      </c>
      <c r="F89" s="158" t="str">
        <f>'JANVIER - SUIVI ENVELOPPES'!F92</f>
        <v/>
      </c>
    </row>
    <row r="90" spans="1:6" x14ac:dyDescent="0.25">
      <c r="A90" s="158" t="str">
        <f t="shared" si="2"/>
        <v/>
      </c>
      <c r="B90" s="158">
        <f>'JANVIER - SUIVI ENVELOPPES'!B93</f>
        <v>0</v>
      </c>
      <c r="C90" s="183">
        <f>'JANVIER - SUIVI ENVELOPPES'!C93</f>
        <v>0</v>
      </c>
      <c r="D90" s="158">
        <f>'JANVIER - SUIVI ENVELOPPES'!D93</f>
        <v>0</v>
      </c>
      <c r="E90" s="181">
        <f>'JANVIER - SUIVI ENVELOPPES'!E93</f>
        <v>0</v>
      </c>
      <c r="F90" s="158" t="str">
        <f>'JANVIER - SUIVI ENVELOPPES'!F93</f>
        <v/>
      </c>
    </row>
    <row r="91" spans="1:6" x14ac:dyDescent="0.25">
      <c r="A91" s="158" t="str">
        <f t="shared" si="2"/>
        <v/>
      </c>
      <c r="B91" s="158">
        <f>'JANVIER - SUIVI ENVELOPPES'!B94</f>
        <v>0</v>
      </c>
      <c r="C91" s="183">
        <f>'JANVIER - SUIVI ENVELOPPES'!C94</f>
        <v>0</v>
      </c>
      <c r="D91" s="158">
        <f>'JANVIER - SUIVI ENVELOPPES'!D94</f>
        <v>0</v>
      </c>
      <c r="E91" s="181">
        <f>'JANVIER - SUIVI ENVELOPPES'!E94</f>
        <v>0</v>
      </c>
      <c r="F91" s="158" t="str">
        <f>'JANVIER - SUIVI ENVELOPPES'!F94</f>
        <v/>
      </c>
    </row>
    <row r="92" spans="1:6" x14ac:dyDescent="0.25">
      <c r="A92" s="158" t="str">
        <f t="shared" si="2"/>
        <v/>
      </c>
      <c r="B92" s="158">
        <f>'JANVIER - SUIVI ENVELOPPES'!B95</f>
        <v>0</v>
      </c>
      <c r="C92" s="183">
        <f>'JANVIER - SUIVI ENVELOPPES'!C95</f>
        <v>0</v>
      </c>
      <c r="D92" s="158">
        <f>'JANVIER - SUIVI ENVELOPPES'!D95</f>
        <v>0</v>
      </c>
      <c r="E92" s="181">
        <f>'JANVIER - SUIVI ENVELOPPES'!E95</f>
        <v>0</v>
      </c>
      <c r="F92" s="158" t="str">
        <f>'JANVIER - SUIVI ENVELOPPES'!F95</f>
        <v/>
      </c>
    </row>
    <row r="93" spans="1:6" x14ac:dyDescent="0.25">
      <c r="A93" s="158" t="str">
        <f t="shared" si="2"/>
        <v/>
      </c>
      <c r="B93" s="158">
        <f>'JANVIER - SUIVI ENVELOPPES'!B96</f>
        <v>0</v>
      </c>
      <c r="C93" s="183">
        <f>'JANVIER - SUIVI ENVELOPPES'!C96</f>
        <v>0</v>
      </c>
      <c r="D93" s="158">
        <f>'JANVIER - SUIVI ENVELOPPES'!D96</f>
        <v>0</v>
      </c>
      <c r="E93" s="181">
        <f>'JANVIER - SUIVI ENVELOPPES'!E96</f>
        <v>0</v>
      </c>
      <c r="F93" s="158" t="str">
        <f>'JANVIER - SUIVI ENVELOPPES'!F96</f>
        <v/>
      </c>
    </row>
    <row r="94" spans="1:6" x14ac:dyDescent="0.25">
      <c r="A94" s="158" t="str">
        <f t="shared" si="2"/>
        <v/>
      </c>
      <c r="B94" s="158">
        <f>'JANVIER - SUIVI ENVELOPPES'!B97</f>
        <v>0</v>
      </c>
      <c r="C94" s="183">
        <f>'JANVIER - SUIVI ENVELOPPES'!C97</f>
        <v>0</v>
      </c>
      <c r="D94" s="158">
        <f>'JANVIER - SUIVI ENVELOPPES'!D97</f>
        <v>0</v>
      </c>
      <c r="E94" s="181">
        <f>'JANVIER - SUIVI ENVELOPPES'!E97</f>
        <v>0</v>
      </c>
      <c r="F94" s="158" t="str">
        <f>'JANVIER - SUIVI ENVELOPPES'!F97</f>
        <v/>
      </c>
    </row>
    <row r="95" spans="1:6" x14ac:dyDescent="0.25">
      <c r="A95" s="158" t="str">
        <f t="shared" si="2"/>
        <v/>
      </c>
      <c r="B95" s="158">
        <f>'JANVIER - SUIVI ENVELOPPES'!B98</f>
        <v>0</v>
      </c>
      <c r="C95" s="183">
        <f>'JANVIER - SUIVI ENVELOPPES'!C98</f>
        <v>0</v>
      </c>
      <c r="D95" s="158">
        <f>'JANVIER - SUIVI ENVELOPPES'!D98</f>
        <v>0</v>
      </c>
      <c r="E95" s="181">
        <f>'JANVIER - SUIVI ENVELOPPES'!E98</f>
        <v>0</v>
      </c>
      <c r="F95" s="158" t="str">
        <f>'JANVIER - SUIVI ENVELOPPES'!F98</f>
        <v/>
      </c>
    </row>
    <row r="96" spans="1:6" x14ac:dyDescent="0.25">
      <c r="A96" s="158" t="str">
        <f t="shared" si="2"/>
        <v/>
      </c>
      <c r="B96" s="158">
        <f>'JANVIER - SUIVI ENVELOPPES'!B99</f>
        <v>0</v>
      </c>
      <c r="C96" s="183">
        <f>'JANVIER - SUIVI ENVELOPPES'!C99</f>
        <v>0</v>
      </c>
      <c r="D96" s="158">
        <f>'JANVIER - SUIVI ENVELOPPES'!D99</f>
        <v>0</v>
      </c>
      <c r="E96" s="181">
        <f>'JANVIER - SUIVI ENVELOPPES'!E99</f>
        <v>0</v>
      </c>
      <c r="F96" s="158" t="str">
        <f>'JANVIER - SUIVI ENVELOPPES'!F99</f>
        <v/>
      </c>
    </row>
    <row r="97" spans="1:6" x14ac:dyDescent="0.25">
      <c r="A97" s="158" t="str">
        <f t="shared" si="2"/>
        <v/>
      </c>
      <c r="B97" s="158">
        <f>'JANVIER - SUIVI ENVELOPPES'!B100</f>
        <v>0</v>
      </c>
      <c r="C97" s="183">
        <f>'JANVIER - SUIVI ENVELOPPES'!C100</f>
        <v>0</v>
      </c>
      <c r="D97" s="158">
        <f>'JANVIER - SUIVI ENVELOPPES'!D100</f>
        <v>0</v>
      </c>
      <c r="E97" s="181">
        <f>'JANVIER - SUIVI ENVELOPPES'!E100</f>
        <v>0</v>
      </c>
      <c r="F97" s="158" t="str">
        <f>'JANVIER - SUIVI ENVELOPPES'!F100</f>
        <v/>
      </c>
    </row>
    <row r="98" spans="1:6" x14ac:dyDescent="0.25">
      <c r="A98" s="158" t="str">
        <f t="shared" si="2"/>
        <v/>
      </c>
      <c r="B98" s="158">
        <f>'JANVIER - SUIVI ENVELOPPES'!B101</f>
        <v>0</v>
      </c>
      <c r="C98" s="183">
        <f>'JANVIER - SUIVI ENVELOPPES'!C101</f>
        <v>0</v>
      </c>
      <c r="D98" s="158">
        <f>'JANVIER - SUIVI ENVELOPPES'!D101</f>
        <v>0</v>
      </c>
      <c r="E98" s="181">
        <f>'JANVIER - SUIVI ENVELOPPES'!E101</f>
        <v>0</v>
      </c>
      <c r="F98" s="158" t="str">
        <f>'JANVIER - SUIVI ENVELOPPES'!F101</f>
        <v/>
      </c>
    </row>
    <row r="99" spans="1:6" x14ac:dyDescent="0.25">
      <c r="A99" s="158" t="str">
        <f t="shared" si="2"/>
        <v/>
      </c>
      <c r="B99" s="158">
        <f>'JANVIER - SUIVI ENVELOPPES'!B102</f>
        <v>0</v>
      </c>
      <c r="C99" s="183">
        <f>'JANVIER - SUIVI ENVELOPPES'!C102</f>
        <v>0</v>
      </c>
      <c r="D99" s="158">
        <f>'JANVIER - SUIVI ENVELOPPES'!D102</f>
        <v>0</v>
      </c>
      <c r="E99" s="181">
        <f>'JANVIER - SUIVI ENVELOPPES'!E102</f>
        <v>0</v>
      </c>
      <c r="F99" s="158" t="str">
        <f>'JANVIER - SUIVI ENVELOPPES'!F102</f>
        <v/>
      </c>
    </row>
    <row r="100" spans="1:6" x14ac:dyDescent="0.25">
      <c r="A100" s="158" t="str">
        <f t="shared" si="2"/>
        <v/>
      </c>
      <c r="B100" s="158">
        <f>'JANVIER - SUIVI ENVELOPPES'!B103</f>
        <v>0</v>
      </c>
      <c r="C100" s="183">
        <f>'JANVIER - SUIVI ENVELOPPES'!C103</f>
        <v>0</v>
      </c>
      <c r="D100" s="158">
        <f>'JANVIER - SUIVI ENVELOPPES'!D103</f>
        <v>0</v>
      </c>
      <c r="E100" s="181">
        <f>'JANVIER - SUIVI ENVELOPPES'!E103</f>
        <v>0</v>
      </c>
      <c r="F100" s="158" t="str">
        <f>'JANVIER - SUIVI ENVELOPPES'!F103</f>
        <v/>
      </c>
    </row>
    <row r="101" spans="1:6" x14ac:dyDescent="0.25">
      <c r="A101" s="158" t="str">
        <f t="shared" si="2"/>
        <v/>
      </c>
      <c r="B101" s="158">
        <f>'JANVIER - SUIVI ENVELOPPES'!B104</f>
        <v>0</v>
      </c>
      <c r="C101" s="183">
        <f>'JANVIER - SUIVI ENVELOPPES'!C104</f>
        <v>0</v>
      </c>
      <c r="D101" s="158">
        <f>'JANVIER - SUIVI ENVELOPPES'!D104</f>
        <v>0</v>
      </c>
      <c r="E101" s="181">
        <f>'JANVIER - SUIVI ENVELOPPES'!E104</f>
        <v>0</v>
      </c>
      <c r="F101" s="158" t="str">
        <f>'JANVIER - SUIVI ENVELOPPES'!F104</f>
        <v/>
      </c>
    </row>
    <row r="102" spans="1:6" x14ac:dyDescent="0.25">
      <c r="A102" s="158" t="str">
        <f t="shared" si="2"/>
        <v/>
      </c>
      <c r="B102" s="158">
        <f>'JANVIER - SUIVI ENVELOPPES'!B105</f>
        <v>0</v>
      </c>
      <c r="C102" s="183">
        <f>'JANVIER - SUIVI ENVELOPPES'!C105</f>
        <v>0</v>
      </c>
      <c r="D102" s="158">
        <f>'JANVIER - SUIVI ENVELOPPES'!D105</f>
        <v>0</v>
      </c>
      <c r="E102" s="181">
        <f>'JANVIER - SUIVI ENVELOPPES'!E105</f>
        <v>0</v>
      </c>
      <c r="F102" s="158" t="str">
        <f>'JANVIER - SUIVI ENVELOPPES'!F105</f>
        <v/>
      </c>
    </row>
    <row r="103" spans="1:6" x14ac:dyDescent="0.25">
      <c r="A103" s="158" t="str">
        <f t="shared" si="2"/>
        <v/>
      </c>
      <c r="B103" s="158">
        <f>'JANVIER - SUIVI ENVELOPPES'!B106</f>
        <v>0</v>
      </c>
      <c r="C103" s="183">
        <f>'JANVIER - SUIVI ENVELOPPES'!C106</f>
        <v>0</v>
      </c>
      <c r="D103" s="158">
        <f>'JANVIER - SUIVI ENVELOPPES'!D106</f>
        <v>0</v>
      </c>
      <c r="E103" s="181">
        <f>'JANVIER - SUIVI ENVELOPPES'!E106</f>
        <v>0</v>
      </c>
      <c r="F103" s="158" t="str">
        <f>'JANVIER - SUIVI ENVELOPPES'!F106</f>
        <v/>
      </c>
    </row>
    <row r="104" spans="1:6" x14ac:dyDescent="0.25">
      <c r="A104" s="158" t="str">
        <f t="shared" si="2"/>
        <v/>
      </c>
      <c r="B104" s="158">
        <f>'JANVIER - SUIVI ENVELOPPES'!B107</f>
        <v>0</v>
      </c>
      <c r="C104" s="183">
        <f>'JANVIER - SUIVI ENVELOPPES'!C107</f>
        <v>0</v>
      </c>
      <c r="D104" s="158">
        <f>'JANVIER - SUIVI ENVELOPPES'!D107</f>
        <v>0</v>
      </c>
      <c r="E104" s="181">
        <f>'JANVIER - SUIVI ENVELOPPES'!E107</f>
        <v>0</v>
      </c>
      <c r="F104" s="158" t="str">
        <f>'JANVIER - SUIVI ENVELOPPES'!F107</f>
        <v/>
      </c>
    </row>
    <row r="105" spans="1:6" x14ac:dyDescent="0.25">
      <c r="A105" s="158" t="str">
        <f t="shared" si="2"/>
        <v/>
      </c>
      <c r="B105" s="158">
        <f>'JANVIER - SUIVI ENVELOPPES'!B108</f>
        <v>0</v>
      </c>
      <c r="C105" s="183">
        <f>'JANVIER - SUIVI ENVELOPPES'!C108</f>
        <v>0</v>
      </c>
      <c r="D105" s="158">
        <f>'JANVIER - SUIVI ENVELOPPES'!D108</f>
        <v>0</v>
      </c>
      <c r="E105" s="181">
        <f>'JANVIER - SUIVI ENVELOPPES'!E108</f>
        <v>0</v>
      </c>
      <c r="F105" s="158" t="str">
        <f>'JANVIER - SUIVI ENVELOPPES'!F108</f>
        <v/>
      </c>
    </row>
    <row r="106" spans="1:6" x14ac:dyDescent="0.25">
      <c r="A106" s="158" t="str">
        <f t="shared" si="2"/>
        <v/>
      </c>
      <c r="B106" s="158">
        <f>'JANVIER - SUIVI ENVELOPPES'!B109</f>
        <v>0</v>
      </c>
      <c r="C106" s="183">
        <f>'JANVIER - SUIVI ENVELOPPES'!C109</f>
        <v>0</v>
      </c>
      <c r="D106" s="158">
        <f>'JANVIER - SUIVI ENVELOPPES'!D109</f>
        <v>0</v>
      </c>
      <c r="E106" s="181">
        <f>'JANVIER - SUIVI ENVELOPPES'!E109</f>
        <v>0</v>
      </c>
      <c r="F106" s="158" t="str">
        <f>'JANVIER - SUIVI ENVELOPPES'!F109</f>
        <v/>
      </c>
    </row>
    <row r="107" spans="1:6" x14ac:dyDescent="0.25">
      <c r="A107" s="158" t="str">
        <f t="shared" si="2"/>
        <v/>
      </c>
      <c r="B107" s="158">
        <f>'JANVIER - SUIVI ENVELOPPES'!B110</f>
        <v>0</v>
      </c>
      <c r="C107" s="183">
        <f>'JANVIER - SUIVI ENVELOPPES'!C110</f>
        <v>0</v>
      </c>
      <c r="D107" s="158">
        <f>'JANVIER - SUIVI ENVELOPPES'!D110</f>
        <v>0</v>
      </c>
      <c r="E107" s="181">
        <f>'JANVIER - SUIVI ENVELOPPES'!E110</f>
        <v>0</v>
      </c>
      <c r="F107" s="158" t="str">
        <f>'JANVIER - SUIVI ENVELOPPES'!F110</f>
        <v/>
      </c>
    </row>
    <row r="108" spans="1:6" x14ac:dyDescent="0.25">
      <c r="A108" s="158" t="str">
        <f t="shared" si="2"/>
        <v/>
      </c>
      <c r="B108" s="158">
        <f>'JANVIER - SUIVI ENVELOPPES'!B111</f>
        <v>0</v>
      </c>
      <c r="C108" s="183">
        <f>'JANVIER - SUIVI ENVELOPPES'!C111</f>
        <v>0</v>
      </c>
      <c r="D108" s="158">
        <f>'JANVIER - SUIVI ENVELOPPES'!D111</f>
        <v>0</v>
      </c>
      <c r="E108" s="181">
        <f>'JANVIER - SUIVI ENVELOPPES'!E111</f>
        <v>0</v>
      </c>
      <c r="F108" s="158" t="str">
        <f>'JANVIER - SUIVI ENVELOPPES'!F111</f>
        <v/>
      </c>
    </row>
    <row r="109" spans="1:6" x14ac:dyDescent="0.25">
      <c r="A109" s="158" t="str">
        <f t="shared" si="2"/>
        <v/>
      </c>
      <c r="B109" s="158">
        <f>'JANVIER - SUIVI ENVELOPPES'!B112</f>
        <v>0</v>
      </c>
      <c r="C109" s="183">
        <f>'JANVIER - SUIVI ENVELOPPES'!C112</f>
        <v>0</v>
      </c>
      <c r="D109" s="158">
        <f>'JANVIER - SUIVI ENVELOPPES'!D112</f>
        <v>0</v>
      </c>
      <c r="E109" s="181">
        <f>'JANVIER - SUIVI ENVELOPPES'!E112</f>
        <v>0</v>
      </c>
      <c r="F109" s="158" t="str">
        <f>'JANVIER - SUIVI ENVELOPPES'!F112</f>
        <v/>
      </c>
    </row>
    <row r="110" spans="1:6" x14ac:dyDescent="0.25">
      <c r="A110" s="158" t="str">
        <f t="shared" si="2"/>
        <v/>
      </c>
      <c r="B110" s="158">
        <f>'JANVIER - SUIVI ENVELOPPES'!B113</f>
        <v>0</v>
      </c>
      <c r="C110" s="183">
        <f>'JANVIER - SUIVI ENVELOPPES'!C113</f>
        <v>0</v>
      </c>
      <c r="D110" s="158">
        <f>'JANVIER - SUIVI ENVELOPPES'!D113</f>
        <v>0</v>
      </c>
      <c r="E110" s="181">
        <f>'JANVIER - SUIVI ENVELOPPES'!E113</f>
        <v>0</v>
      </c>
      <c r="F110" s="158" t="str">
        <f>'JANVIER - SUIVI ENVELOPPES'!F113</f>
        <v/>
      </c>
    </row>
    <row r="111" spans="1:6" x14ac:dyDescent="0.25">
      <c r="A111" s="158" t="str">
        <f t="shared" si="2"/>
        <v/>
      </c>
      <c r="B111" s="158">
        <f>'JANVIER - SUIVI ENVELOPPES'!B114</f>
        <v>0</v>
      </c>
      <c r="C111" s="183">
        <f>'JANVIER - SUIVI ENVELOPPES'!C114</f>
        <v>0</v>
      </c>
      <c r="D111" s="158">
        <f>'JANVIER - SUIVI ENVELOPPES'!D114</f>
        <v>0</v>
      </c>
      <c r="E111" s="181">
        <f>'JANVIER - SUIVI ENVELOPPES'!E114</f>
        <v>0</v>
      </c>
      <c r="F111" s="158" t="str">
        <f>'JANVIER - SUIVI ENVELOPPES'!F114</f>
        <v/>
      </c>
    </row>
    <row r="112" spans="1:6" x14ac:dyDescent="0.25">
      <c r="A112" s="158" t="str">
        <f t="shared" si="2"/>
        <v/>
      </c>
      <c r="B112" s="158">
        <f>'JANVIER - SUIVI ENVELOPPES'!B115</f>
        <v>0</v>
      </c>
      <c r="C112" s="183">
        <f>'JANVIER - SUIVI ENVELOPPES'!C115</f>
        <v>0</v>
      </c>
      <c r="D112" s="158">
        <f>'JANVIER - SUIVI ENVELOPPES'!D115</f>
        <v>0</v>
      </c>
      <c r="E112" s="181">
        <f>'JANVIER - SUIVI ENVELOPPES'!E115</f>
        <v>0</v>
      </c>
      <c r="F112" s="158" t="str">
        <f>'JANVIER - SUIVI ENVELOPPES'!F115</f>
        <v/>
      </c>
    </row>
    <row r="113" spans="1:6" x14ac:dyDescent="0.25">
      <c r="A113" s="158" t="str">
        <f t="shared" si="2"/>
        <v/>
      </c>
      <c r="B113" s="158">
        <f>'JANVIER - SUIVI ENVELOPPES'!B116</f>
        <v>0</v>
      </c>
      <c r="C113" s="183">
        <f>'JANVIER - SUIVI ENVELOPPES'!C116</f>
        <v>0</v>
      </c>
      <c r="D113" s="158">
        <f>'JANVIER - SUIVI ENVELOPPES'!D116</f>
        <v>0</v>
      </c>
      <c r="E113" s="181">
        <f>'JANVIER - SUIVI ENVELOPPES'!E116</f>
        <v>0</v>
      </c>
      <c r="F113" s="158" t="str">
        <f>'JANVIER - SUIVI ENVELOPPES'!F116</f>
        <v/>
      </c>
    </row>
    <row r="114" spans="1:6" x14ac:dyDescent="0.25">
      <c r="A114" s="158" t="str">
        <f t="shared" si="2"/>
        <v/>
      </c>
      <c r="B114" s="158">
        <f>'JANVIER - SUIVI ENVELOPPES'!B117</f>
        <v>0</v>
      </c>
      <c r="C114" s="183">
        <f>'JANVIER - SUIVI ENVELOPPES'!C117</f>
        <v>0</v>
      </c>
      <c r="D114" s="158">
        <f>'JANVIER - SUIVI ENVELOPPES'!D117</f>
        <v>0</v>
      </c>
      <c r="E114" s="181">
        <f>'JANVIER - SUIVI ENVELOPPES'!E117</f>
        <v>0</v>
      </c>
      <c r="F114" s="158" t="str">
        <f>'JANVIER - SUIVI ENVELOPPES'!F117</f>
        <v/>
      </c>
    </row>
    <row r="115" spans="1:6" x14ac:dyDescent="0.25">
      <c r="A115" s="158" t="str">
        <f t="shared" si="2"/>
        <v/>
      </c>
      <c r="B115" s="158">
        <f>'JANVIER - SUIVI ENVELOPPES'!B118</f>
        <v>0</v>
      </c>
      <c r="C115" s="183">
        <f>'JANVIER - SUIVI ENVELOPPES'!C118</f>
        <v>0</v>
      </c>
      <c r="D115" s="158">
        <f>'JANVIER - SUIVI ENVELOPPES'!D118</f>
        <v>0</v>
      </c>
      <c r="E115" s="181">
        <f>'JANVIER - SUIVI ENVELOPPES'!E118</f>
        <v>0</v>
      </c>
      <c r="F115" s="158" t="str">
        <f>'JANVIER - SUIVI ENVELOPPES'!F118</f>
        <v/>
      </c>
    </row>
    <row r="116" spans="1:6" x14ac:dyDescent="0.25">
      <c r="A116" s="158" t="str">
        <f t="shared" si="2"/>
        <v/>
      </c>
      <c r="B116" s="158">
        <f>'JANVIER - SUIVI ENVELOPPES'!B119</f>
        <v>0</v>
      </c>
      <c r="C116" s="183">
        <f>'JANVIER - SUIVI ENVELOPPES'!C119</f>
        <v>0</v>
      </c>
      <c r="D116" s="158">
        <f>'JANVIER - SUIVI ENVELOPPES'!D119</f>
        <v>0</v>
      </c>
      <c r="E116" s="181">
        <f>'JANVIER - SUIVI ENVELOPPES'!E119</f>
        <v>0</v>
      </c>
      <c r="F116" s="158" t="str">
        <f>'JANVIER - SUIVI ENVELOPPES'!F119</f>
        <v/>
      </c>
    </row>
    <row r="117" spans="1:6" x14ac:dyDescent="0.25">
      <c r="A117" s="158" t="str">
        <f t="shared" si="2"/>
        <v/>
      </c>
      <c r="B117" s="158">
        <f>'JANVIER - SUIVI ENVELOPPES'!B120</f>
        <v>0</v>
      </c>
      <c r="C117" s="183">
        <f>'JANVIER - SUIVI ENVELOPPES'!C120</f>
        <v>0</v>
      </c>
      <c r="D117" s="158">
        <f>'JANVIER - SUIVI ENVELOPPES'!D120</f>
        <v>0</v>
      </c>
      <c r="E117" s="181">
        <f>'JANVIER - SUIVI ENVELOPPES'!E120</f>
        <v>0</v>
      </c>
      <c r="F117" s="158" t="str">
        <f>'JANVIER - SUIVI ENVELOPPES'!F120</f>
        <v/>
      </c>
    </row>
    <row r="118" spans="1:6" x14ac:dyDescent="0.25">
      <c r="A118" s="158" t="str">
        <f t="shared" si="2"/>
        <v/>
      </c>
      <c r="B118" s="158">
        <f>'JANVIER - SUIVI ENVELOPPES'!B121</f>
        <v>0</v>
      </c>
      <c r="C118" s="183">
        <f>'JANVIER - SUIVI ENVELOPPES'!C121</f>
        <v>0</v>
      </c>
      <c r="D118" s="158">
        <f>'JANVIER - SUIVI ENVELOPPES'!D121</f>
        <v>0</v>
      </c>
      <c r="E118" s="181">
        <f>'JANVIER - SUIVI ENVELOPPES'!E121</f>
        <v>0</v>
      </c>
      <c r="F118" s="158" t="str">
        <f>'JANVIER - SUIVI ENVELOPPES'!F121</f>
        <v/>
      </c>
    </row>
    <row r="119" spans="1:6" x14ac:dyDescent="0.25">
      <c r="A119" s="158" t="str">
        <f t="shared" si="2"/>
        <v/>
      </c>
      <c r="B119" s="158">
        <f>'JANVIER - SUIVI ENVELOPPES'!B122</f>
        <v>0</v>
      </c>
      <c r="C119" s="183">
        <f>'JANVIER - SUIVI ENVELOPPES'!C122</f>
        <v>0</v>
      </c>
      <c r="D119" s="158">
        <f>'JANVIER - SUIVI ENVELOPPES'!D122</f>
        <v>0</v>
      </c>
      <c r="E119" s="181">
        <f>'JANVIER - SUIVI ENVELOPPES'!E122</f>
        <v>0</v>
      </c>
      <c r="F119" s="158" t="str">
        <f>'JANVIER - SUIVI ENVELOPPES'!F122</f>
        <v/>
      </c>
    </row>
    <row r="120" spans="1:6" x14ac:dyDescent="0.25">
      <c r="A120" s="158" t="str">
        <f t="shared" si="2"/>
        <v/>
      </c>
      <c r="B120" s="158">
        <f>'JANVIER - SUIVI ENVELOPPES'!B123</f>
        <v>0</v>
      </c>
      <c r="C120" s="183">
        <f>'JANVIER - SUIVI ENVELOPPES'!C123</f>
        <v>0</v>
      </c>
      <c r="D120" s="158">
        <f>'JANVIER - SUIVI ENVELOPPES'!D123</f>
        <v>0</v>
      </c>
      <c r="E120" s="181">
        <f>'JANVIER - SUIVI ENVELOPPES'!E123</f>
        <v>0</v>
      </c>
      <c r="F120" s="158" t="str">
        <f>'JANVIER - SUIVI ENVELOPPES'!F123</f>
        <v/>
      </c>
    </row>
    <row r="121" spans="1:6" x14ac:dyDescent="0.25">
      <c r="A121" s="158" t="str">
        <f t="shared" si="2"/>
        <v/>
      </c>
      <c r="B121" s="158">
        <f>'JANVIER - SUIVI ENVELOPPES'!B124</f>
        <v>0</v>
      </c>
      <c r="C121" s="183">
        <f>'JANVIER - SUIVI ENVELOPPES'!C124</f>
        <v>0</v>
      </c>
      <c r="D121" s="158">
        <f>'JANVIER - SUIVI ENVELOPPES'!D124</f>
        <v>0</v>
      </c>
      <c r="E121" s="181">
        <f>'JANVIER - SUIVI ENVELOPPES'!E124</f>
        <v>0</v>
      </c>
      <c r="F121" s="158" t="str">
        <f>'JANVIER - SUIVI ENVELOPPES'!F124</f>
        <v/>
      </c>
    </row>
    <row r="122" spans="1:6" x14ac:dyDescent="0.25">
      <c r="A122" s="158" t="str">
        <f t="shared" si="2"/>
        <v/>
      </c>
      <c r="B122" s="158">
        <f>'JANVIER - SUIVI ENVELOPPES'!B125</f>
        <v>0</v>
      </c>
      <c r="C122" s="183">
        <f>'JANVIER - SUIVI ENVELOPPES'!C125</f>
        <v>0</v>
      </c>
      <c r="D122" s="158">
        <f>'JANVIER - SUIVI ENVELOPPES'!D125</f>
        <v>0</v>
      </c>
      <c r="E122" s="181">
        <f>'JANVIER - SUIVI ENVELOPPES'!E125</f>
        <v>0</v>
      </c>
      <c r="F122" s="158" t="str">
        <f>'JANVIER - SUIVI ENVELOPPES'!F125</f>
        <v/>
      </c>
    </row>
    <row r="123" spans="1:6" x14ac:dyDescent="0.25">
      <c r="A123" s="158" t="str">
        <f t="shared" si="2"/>
        <v/>
      </c>
      <c r="B123" s="158">
        <f>'JANVIER - SUIVI ENVELOPPES'!B126</f>
        <v>0</v>
      </c>
      <c r="C123" s="183">
        <f>'JANVIER - SUIVI ENVELOPPES'!C126</f>
        <v>0</v>
      </c>
      <c r="D123" s="158">
        <f>'JANVIER - SUIVI ENVELOPPES'!D126</f>
        <v>0</v>
      </c>
      <c r="E123" s="181">
        <f>'JANVIER - SUIVI ENVELOPPES'!E126</f>
        <v>0</v>
      </c>
      <c r="F123" s="158" t="str">
        <f>'JANVIER - SUIVI ENVELOPPES'!F126</f>
        <v/>
      </c>
    </row>
    <row r="124" spans="1:6" x14ac:dyDescent="0.25">
      <c r="A124" s="158" t="str">
        <f t="shared" si="2"/>
        <v/>
      </c>
      <c r="B124" s="158">
        <f>'JANVIER - SUIVI ENVELOPPES'!B127</f>
        <v>0</v>
      </c>
      <c r="C124" s="183">
        <f>'JANVIER - SUIVI ENVELOPPES'!C127</f>
        <v>0</v>
      </c>
      <c r="D124" s="158">
        <f>'JANVIER - SUIVI ENVELOPPES'!D127</f>
        <v>0</v>
      </c>
      <c r="E124" s="181">
        <f>'JANVIER - SUIVI ENVELOPPES'!E127</f>
        <v>0</v>
      </c>
      <c r="F124" s="158" t="str">
        <f>'JANVIER - SUIVI ENVELOPPES'!F127</f>
        <v/>
      </c>
    </row>
    <row r="125" spans="1:6" x14ac:dyDescent="0.25">
      <c r="A125" s="158" t="str">
        <f t="shared" si="2"/>
        <v/>
      </c>
      <c r="B125" s="158">
        <f>'JANVIER - SUIVI ENVELOPPES'!B128</f>
        <v>0</v>
      </c>
      <c r="C125" s="183">
        <f>'JANVIER - SUIVI ENVELOPPES'!C128</f>
        <v>0</v>
      </c>
      <c r="D125" s="158">
        <f>'JANVIER - SUIVI ENVELOPPES'!D128</f>
        <v>0</v>
      </c>
      <c r="E125" s="181">
        <f>'JANVIER - SUIVI ENVELOPPES'!E128</f>
        <v>0</v>
      </c>
      <c r="F125" s="158" t="str">
        <f>'JANVIER - SUIVI ENVELOPPES'!F128</f>
        <v/>
      </c>
    </row>
    <row r="126" spans="1:6" x14ac:dyDescent="0.25">
      <c r="A126" s="158" t="str">
        <f t="shared" si="2"/>
        <v/>
      </c>
      <c r="B126" s="158">
        <f>'JANVIER - SUIVI ENVELOPPES'!B129</f>
        <v>0</v>
      </c>
      <c r="C126" s="183">
        <f>'JANVIER - SUIVI ENVELOPPES'!C129</f>
        <v>0</v>
      </c>
      <c r="D126" s="158">
        <f>'JANVIER - SUIVI ENVELOPPES'!D129</f>
        <v>0</v>
      </c>
      <c r="E126" s="181">
        <f>'JANVIER - SUIVI ENVELOPPES'!E129</f>
        <v>0</v>
      </c>
      <c r="F126" s="158" t="str">
        <f>'JANVIER - SUIVI ENVELOPPES'!F129</f>
        <v/>
      </c>
    </row>
    <row r="127" spans="1:6" x14ac:dyDescent="0.25">
      <c r="A127" s="158" t="str">
        <f t="shared" si="2"/>
        <v/>
      </c>
      <c r="B127" s="158">
        <f>'JANVIER - SUIVI ENVELOPPES'!B130</f>
        <v>0</v>
      </c>
      <c r="C127" s="183">
        <f>'JANVIER - SUIVI ENVELOPPES'!C130</f>
        <v>0</v>
      </c>
      <c r="D127" s="158">
        <f>'JANVIER - SUIVI ENVELOPPES'!D130</f>
        <v>0</v>
      </c>
      <c r="E127" s="181">
        <f>'JANVIER - SUIVI ENVELOPPES'!E130</f>
        <v>0</v>
      </c>
      <c r="F127" s="158" t="str">
        <f>'JANVIER - SUIVI ENVELOPPES'!F130</f>
        <v/>
      </c>
    </row>
    <row r="128" spans="1:6" x14ac:dyDescent="0.25">
      <c r="A128" s="158" t="s">
        <v>190</v>
      </c>
      <c r="B128" s="158" t="str">
        <f>'FEVRIER - SUIVI ENVELOPPES'!B5</f>
        <v>Alimentation</v>
      </c>
      <c r="C128" s="183">
        <f>'FEVRIER - SUIVI ENVELOPPES'!C5</f>
        <v>46054</v>
      </c>
      <c r="D128" s="158" t="str">
        <f>'FEVRIER - SUIVI ENVELOPPES'!D5</f>
        <v>Rotisserie</v>
      </c>
      <c r="E128" s="181">
        <f>'FEVRIER - SUIVI ENVELOPPES'!E5</f>
        <v>67.2</v>
      </c>
      <c r="F128" s="158">
        <f>'FEVRIER - SUIVI ENVELOPPES'!F5</f>
        <v>67.2</v>
      </c>
    </row>
    <row r="129" spans="1:6" x14ac:dyDescent="0.25">
      <c r="A129" s="158" t="str">
        <f t="shared" ref="A129:A192" si="3">IF(B129=0,"","FEVRIER")</f>
        <v>FEVRIER</v>
      </c>
      <c r="B129" s="158" t="str">
        <f>'FEVRIER - SUIVI ENVELOPPES'!B6</f>
        <v>Alimentation</v>
      </c>
      <c r="C129" s="183">
        <f>'FEVRIER - SUIVI ENVELOPPES'!C6</f>
        <v>46056</v>
      </c>
      <c r="D129" s="158" t="str">
        <f>'FEVRIER - SUIVI ENVELOPPES'!D6</f>
        <v>Sushis</v>
      </c>
      <c r="E129" s="181">
        <f>'FEVRIER - SUIVI ENVELOPPES'!E6</f>
        <v>22.5</v>
      </c>
      <c r="F129" s="158">
        <f>'FEVRIER - SUIVI ENVELOPPES'!F6</f>
        <v>22.5</v>
      </c>
    </row>
    <row r="130" spans="1:6" x14ac:dyDescent="0.25">
      <c r="A130" s="158" t="str">
        <f t="shared" si="3"/>
        <v>FEVRIER</v>
      </c>
      <c r="B130" s="158" t="str">
        <f>'FEVRIER - SUIVI ENVELOPPES'!B7</f>
        <v>Alimentation</v>
      </c>
      <c r="C130" s="183">
        <f>'FEVRIER - SUIVI ENVELOPPES'!C7</f>
        <v>46057</v>
      </c>
      <c r="D130" s="158" t="str">
        <f>'FEVRIER - SUIVI ENVELOPPES'!D7</f>
        <v>Hatts</v>
      </c>
      <c r="E130" s="181">
        <f>'FEVRIER - SUIVI ENVELOPPES'!E7</f>
        <v>14.6</v>
      </c>
      <c r="F130" s="158">
        <f>'FEVRIER - SUIVI ENVELOPPES'!F7</f>
        <v>14.6</v>
      </c>
    </row>
    <row r="131" spans="1:6" x14ac:dyDescent="0.25">
      <c r="A131" s="158" t="str">
        <f t="shared" si="3"/>
        <v>FEVRIER</v>
      </c>
      <c r="B131" s="158" t="str">
        <f>'FEVRIER - SUIVI ENVELOPPES'!B8</f>
        <v>Alimentation</v>
      </c>
      <c r="C131" s="183">
        <f>'FEVRIER - SUIVI ENVELOPPES'!C8</f>
        <v>46059</v>
      </c>
      <c r="D131" s="158" t="str">
        <f>'FEVRIER - SUIVI ENVELOPPES'!D8</f>
        <v>Courses U</v>
      </c>
      <c r="E131" s="181">
        <f>'FEVRIER - SUIVI ENVELOPPES'!E8</f>
        <v>166.66</v>
      </c>
      <c r="F131" s="158">
        <f>'FEVRIER - SUIVI ENVELOPPES'!F8</f>
        <v>166.66</v>
      </c>
    </row>
    <row r="132" spans="1:6" x14ac:dyDescent="0.25">
      <c r="A132" s="158" t="str">
        <f t="shared" si="3"/>
        <v>FEVRIER</v>
      </c>
      <c r="B132" s="158" t="str">
        <f>'FEVRIER - SUIVI ENVELOPPES'!B9</f>
        <v>Sorties</v>
      </c>
      <c r="C132" s="183">
        <f>'FEVRIER - SUIVI ENVELOPPES'!C9</f>
        <v>46057</v>
      </c>
      <c r="D132" s="158" t="str">
        <f>'FEVRIER - SUIVI ENVELOPPES'!D9</f>
        <v>Armelle htl nice</v>
      </c>
      <c r="E132" s="181">
        <f>'FEVRIER - SUIVI ENVELOPPES'!E9</f>
        <v>50</v>
      </c>
      <c r="F132" s="158">
        <f>'FEVRIER - SUIVI ENVELOPPES'!F9</f>
        <v>50</v>
      </c>
    </row>
    <row r="133" spans="1:6" x14ac:dyDescent="0.25">
      <c r="A133" s="158" t="str">
        <f t="shared" si="3"/>
        <v>FEVRIER</v>
      </c>
      <c r="B133" s="158" t="str">
        <f>'FEVRIER - SUIVI ENVELOPPES'!B10</f>
        <v>Fêtes</v>
      </c>
      <c r="C133" s="183">
        <f>'FEVRIER - SUIVI ENVELOPPES'!C10</f>
        <v>46056</v>
      </c>
      <c r="D133" s="158" t="str">
        <f>'FEVRIER - SUIVI ENVELOPPES'!D10</f>
        <v>Anni Steve</v>
      </c>
      <c r="E133" s="181">
        <f>'FEVRIER - SUIVI ENVELOPPES'!E10</f>
        <v>100</v>
      </c>
      <c r="F133" s="158">
        <f>'FEVRIER - SUIVI ENVELOPPES'!F10</f>
        <v>100</v>
      </c>
    </row>
    <row r="134" spans="1:6" x14ac:dyDescent="0.25">
      <c r="A134" s="158" t="str">
        <f t="shared" si="3"/>
        <v>FEVRIER</v>
      </c>
      <c r="B134" s="158" t="str">
        <f>'FEVRIER - SUIVI ENVELOPPES'!B11</f>
        <v>Vêtements</v>
      </c>
      <c r="C134" s="183">
        <f>'FEVRIER - SUIVI ENVELOPPES'!C11</f>
        <v>46055</v>
      </c>
      <c r="D134" s="158" t="str">
        <f>'FEVRIER - SUIVI ENVELOPPES'!D11</f>
        <v>Decathlon</v>
      </c>
      <c r="E134" s="181">
        <f>'FEVRIER - SUIVI ENVELOPPES'!E11</f>
        <v>43.45</v>
      </c>
      <c r="F134" s="158">
        <f>'FEVRIER - SUIVI ENVELOPPES'!F11</f>
        <v>43.45</v>
      </c>
    </row>
    <row r="135" spans="1:6" x14ac:dyDescent="0.25">
      <c r="A135" s="158" t="str">
        <f t="shared" si="3"/>
        <v>FEVRIER</v>
      </c>
      <c r="B135" s="158" t="str">
        <f>'FEVRIER - SUIVI ENVELOPPES'!B12</f>
        <v>Alimentation</v>
      </c>
      <c r="C135" s="183">
        <f>'FEVRIER - SUIVI ENVELOPPES'!C12</f>
        <v>46054</v>
      </c>
      <c r="D135" s="158" t="str">
        <f>'FEVRIER - SUIVI ENVELOPPES'!D12</f>
        <v>Marché</v>
      </c>
      <c r="E135" s="181">
        <f>'FEVRIER - SUIVI ENVELOPPES'!E12</f>
        <v>35.6</v>
      </c>
      <c r="F135" s="158">
        <f>'FEVRIER - SUIVI ENVELOPPES'!F12</f>
        <v>35.6</v>
      </c>
    </row>
    <row r="136" spans="1:6" x14ac:dyDescent="0.25">
      <c r="A136" s="158" t="str">
        <f t="shared" si="3"/>
        <v>FEVRIER</v>
      </c>
      <c r="B136" s="158" t="str">
        <f>'FEVRIER - SUIVI ENVELOPPES'!B13</f>
        <v>Fêtes</v>
      </c>
      <c r="C136" s="183">
        <f>'FEVRIER - SUIVI ENVELOPPES'!C13</f>
        <v>46054</v>
      </c>
      <c r="D136" s="158" t="str">
        <f>'FEVRIER - SUIVI ENVELOPPES'!D13</f>
        <v>Amazon</v>
      </c>
      <c r="E136" s="181">
        <f>'FEVRIER - SUIVI ENVELOPPES'!E13</f>
        <v>24.94</v>
      </c>
      <c r="F136" s="158">
        <f>'FEVRIER - SUIVI ENVELOPPES'!F13</f>
        <v>24.94</v>
      </c>
    </row>
    <row r="137" spans="1:6" x14ac:dyDescent="0.25">
      <c r="A137" s="158" t="str">
        <f t="shared" si="3"/>
        <v>FEVRIER</v>
      </c>
      <c r="B137" s="158" t="str">
        <f>'FEVRIER - SUIVI ENVELOPPES'!B14</f>
        <v>Santé</v>
      </c>
      <c r="C137" s="183">
        <f>'FEVRIER - SUIVI ENVELOPPES'!C14</f>
        <v>46060</v>
      </c>
      <c r="D137" s="158" t="str">
        <f>'FEVRIER - SUIVI ENVELOPPES'!D14</f>
        <v>Psy</v>
      </c>
      <c r="E137" s="181">
        <f>'FEVRIER - SUIVI ENVELOPPES'!E14</f>
        <v>130</v>
      </c>
      <c r="F137" s="158">
        <f>'FEVRIER - SUIVI ENVELOPPES'!F14</f>
        <v>130</v>
      </c>
    </row>
    <row r="138" spans="1:6" x14ac:dyDescent="0.25">
      <c r="A138" s="158" t="str">
        <f t="shared" si="3"/>
        <v>FEVRIER</v>
      </c>
      <c r="B138" s="158" t="str">
        <f>'FEVRIER - SUIVI ENVELOPPES'!B15</f>
        <v>Sport</v>
      </c>
      <c r="C138" s="183">
        <f>'FEVRIER - SUIVI ENVELOPPES'!C15</f>
        <v>46062</v>
      </c>
      <c r="D138" s="158" t="str">
        <f>'FEVRIER - SUIVI ENVELOPPES'!D15</f>
        <v>Costumes danse</v>
      </c>
      <c r="E138" s="181">
        <f>'FEVRIER - SUIVI ENVELOPPES'!E15</f>
        <v>50</v>
      </c>
      <c r="F138" s="158">
        <f>'FEVRIER - SUIVI ENVELOPPES'!F15</f>
        <v>50</v>
      </c>
    </row>
    <row r="139" spans="1:6" x14ac:dyDescent="0.25">
      <c r="A139" s="158" t="str">
        <f t="shared" si="3"/>
        <v>FEVRIER</v>
      </c>
      <c r="B139" s="158" t="str">
        <f>'FEVRIER - SUIVI ENVELOPPES'!B16</f>
        <v>Beauté</v>
      </c>
      <c r="C139" s="183">
        <f>'FEVRIER - SUIVI ENVELOPPES'!C16</f>
        <v>46060</v>
      </c>
      <c r="D139" s="158" t="str">
        <f>'FEVRIER - SUIVI ENVELOPPES'!D16</f>
        <v>Coiffeur Hélia</v>
      </c>
      <c r="E139" s="181">
        <f>'FEVRIER - SUIVI ENVELOPPES'!E16</f>
        <v>32.5</v>
      </c>
      <c r="F139" s="158">
        <f>'FEVRIER - SUIVI ENVELOPPES'!F16</f>
        <v>32.5</v>
      </c>
    </row>
    <row r="140" spans="1:6" x14ac:dyDescent="0.25">
      <c r="A140" s="158" t="str">
        <f t="shared" si="3"/>
        <v>FEVRIER</v>
      </c>
      <c r="B140" s="158" t="str">
        <f>'FEVRIER - SUIVI ENVELOPPES'!B17</f>
        <v>Alimentation</v>
      </c>
      <c r="C140" s="183">
        <f>'FEVRIER - SUIVI ENVELOPPES'!C17</f>
        <v>46060</v>
      </c>
      <c r="D140" s="158" t="str">
        <f>'FEVRIER - SUIVI ENVELOPPES'!D17</f>
        <v>Boulangerie</v>
      </c>
      <c r="E140" s="181">
        <f>'FEVRIER - SUIVI ENVELOPPES'!E17</f>
        <v>26.3</v>
      </c>
      <c r="F140" s="158">
        <f>'FEVRIER - SUIVI ENVELOPPES'!F17</f>
        <v>26.3</v>
      </c>
    </row>
    <row r="141" spans="1:6" x14ac:dyDescent="0.25">
      <c r="A141" s="158" t="str">
        <f t="shared" si="3"/>
        <v>FEVRIER</v>
      </c>
      <c r="B141" s="158" t="str">
        <f>'FEVRIER - SUIVI ENVELOPPES'!B18</f>
        <v>Alimentation</v>
      </c>
      <c r="C141" s="183">
        <f>'FEVRIER - SUIVI ENVELOPPES'!C18</f>
        <v>46060</v>
      </c>
      <c r="D141" s="158" t="str">
        <f>'FEVRIER - SUIVI ENVELOPPES'!D18</f>
        <v>Bio</v>
      </c>
      <c r="E141" s="181">
        <f>'FEVRIER - SUIVI ENVELOPPES'!E18</f>
        <v>89.66</v>
      </c>
      <c r="F141" s="158">
        <f>'FEVRIER - SUIVI ENVELOPPES'!F18</f>
        <v>89.66</v>
      </c>
    </row>
    <row r="142" spans="1:6" x14ac:dyDescent="0.25">
      <c r="A142" s="158" t="str">
        <f t="shared" si="3"/>
        <v>FEVRIER</v>
      </c>
      <c r="B142" s="158" t="str">
        <f>'FEVRIER - SUIVI ENVELOPPES'!B19</f>
        <v>Alimentation</v>
      </c>
      <c r="C142" s="183">
        <f>'FEVRIER - SUIVI ENVELOPPES'!C19</f>
        <v>46062</v>
      </c>
      <c r="D142" s="158" t="str">
        <f>'FEVRIER - SUIVI ENVELOPPES'!D19</f>
        <v>Hellofresh</v>
      </c>
      <c r="E142" s="181">
        <f>'FEVRIER - SUIVI ENVELOPPES'!E19</f>
        <v>86.99</v>
      </c>
      <c r="F142" s="158">
        <f>'FEVRIER - SUIVI ENVELOPPES'!F19</f>
        <v>86.99</v>
      </c>
    </row>
    <row r="143" spans="1:6" x14ac:dyDescent="0.25">
      <c r="A143" s="158" t="str">
        <f t="shared" si="3"/>
        <v>FEVRIER</v>
      </c>
      <c r="B143" s="158" t="str">
        <f>'FEVRIER - SUIVI ENVELOPPES'!B20</f>
        <v>Garderie</v>
      </c>
      <c r="C143" s="183">
        <f>'FEVRIER - SUIVI ENVELOPPES'!C20</f>
        <v>46072</v>
      </c>
      <c r="D143" s="158" t="str">
        <f>'FEVRIER - SUIVI ENVELOPPES'!D20</f>
        <v>Garderie janvier</v>
      </c>
      <c r="E143" s="181">
        <f>'FEVRIER - SUIVI ENVELOPPES'!E20</f>
        <v>105.4</v>
      </c>
      <c r="F143" s="158">
        <f>'FEVRIER - SUIVI ENVELOPPES'!F20</f>
        <v>105.4</v>
      </c>
    </row>
    <row r="144" spans="1:6" x14ac:dyDescent="0.25">
      <c r="A144" s="158" t="str">
        <f t="shared" si="3"/>
        <v>FEVRIER</v>
      </c>
      <c r="B144" s="158" t="str">
        <f>'FEVRIER - SUIVI ENVELOPPES'!B21</f>
        <v>Cantine</v>
      </c>
      <c r="C144" s="183">
        <f>'FEVRIER - SUIVI ENVELOPPES'!C21</f>
        <v>46072</v>
      </c>
      <c r="D144" s="158" t="str">
        <f>'FEVRIER - SUIVI ENVELOPPES'!D21</f>
        <v>Cantine</v>
      </c>
      <c r="E144" s="181">
        <f>'FEVRIER - SUIVI ENVELOPPES'!E21</f>
        <v>382.2</v>
      </c>
      <c r="F144" s="158">
        <f>'FEVRIER - SUIVI ENVELOPPES'!F21</f>
        <v>382.2</v>
      </c>
    </row>
    <row r="145" spans="1:6" x14ac:dyDescent="0.25">
      <c r="A145" s="158" t="str">
        <f t="shared" si="3"/>
        <v>FEVRIER</v>
      </c>
      <c r="B145" s="158" t="str">
        <f>'FEVRIER - SUIVI ENVELOPPES'!B22</f>
        <v>Centre aéré</v>
      </c>
      <c r="C145" s="183">
        <f>'FEVRIER - SUIVI ENVELOPPES'!C22</f>
        <v>46072</v>
      </c>
      <c r="D145" s="158" t="str">
        <f>'FEVRIER - SUIVI ENVELOPPES'!D22</f>
        <v>Centre janvier</v>
      </c>
      <c r="E145" s="181">
        <f>'FEVRIER - SUIVI ENVELOPPES'!E22</f>
        <v>198</v>
      </c>
      <c r="F145" s="158">
        <f>'FEVRIER - SUIVI ENVELOPPES'!F22</f>
        <v>198</v>
      </c>
    </row>
    <row r="146" spans="1:6" x14ac:dyDescent="0.25">
      <c r="A146" s="158" t="str">
        <f t="shared" si="3"/>
        <v>FEVRIER</v>
      </c>
      <c r="B146" s="158" t="str">
        <f>'FEVRIER - SUIVI ENVELOPPES'!B23</f>
        <v>Alimentation</v>
      </c>
      <c r="C146" s="183">
        <f>'FEVRIER - SUIVI ENVELOPPES'!C23</f>
        <v>46066</v>
      </c>
      <c r="D146" s="158" t="str">
        <f>'FEVRIER - SUIVI ENVELOPPES'!D23</f>
        <v>Courses U</v>
      </c>
      <c r="E146" s="181">
        <f>'FEVRIER - SUIVI ENVELOPPES'!E23</f>
        <v>21.55</v>
      </c>
      <c r="F146" s="158">
        <f>'FEVRIER - SUIVI ENVELOPPES'!F23</f>
        <v>21.55</v>
      </c>
    </row>
    <row r="147" spans="1:6" x14ac:dyDescent="0.25">
      <c r="A147" s="158" t="str">
        <f t="shared" si="3"/>
        <v>FEVRIER</v>
      </c>
      <c r="B147" s="158" t="str">
        <f>'FEVRIER - SUIVI ENVELOPPES'!B24</f>
        <v>Alimentation</v>
      </c>
      <c r="C147" s="183">
        <f>'FEVRIER - SUIVI ENVELOPPES'!C24</f>
        <v>46066</v>
      </c>
      <c r="D147" s="158" t="str">
        <f>'FEVRIER - SUIVI ENVELOPPES'!D24</f>
        <v>Courses U</v>
      </c>
      <c r="E147" s="181">
        <f>'FEVRIER - SUIVI ENVELOPPES'!E24</f>
        <v>34.549999999999997</v>
      </c>
      <c r="F147" s="158">
        <f>'FEVRIER - SUIVI ENVELOPPES'!F24</f>
        <v>34.549999999999997</v>
      </c>
    </row>
    <row r="148" spans="1:6" x14ac:dyDescent="0.25">
      <c r="A148" s="158" t="str">
        <f t="shared" si="3"/>
        <v>FEVRIER</v>
      </c>
      <c r="B148" s="158" t="str">
        <f>'FEVRIER - SUIVI ENVELOPPES'!B25</f>
        <v xml:space="preserve">Maison </v>
      </c>
      <c r="C148" s="183">
        <f>'FEVRIER - SUIVI ENVELOPPES'!C25</f>
        <v>46071</v>
      </c>
      <c r="D148" s="158" t="str">
        <f>'FEVRIER - SUIVI ENVELOPPES'!D25</f>
        <v>EDF</v>
      </c>
      <c r="E148" s="181">
        <f>'FEVRIER - SUIVI ENVELOPPES'!E25</f>
        <v>5.52</v>
      </c>
      <c r="F148" s="158">
        <f>'FEVRIER - SUIVI ENVELOPPES'!F25</f>
        <v>5.52</v>
      </c>
    </row>
    <row r="149" spans="1:6" x14ac:dyDescent="0.25">
      <c r="A149" s="158" t="str">
        <f t="shared" si="3"/>
        <v>FEVRIER</v>
      </c>
      <c r="B149" s="158" t="str">
        <f>'FEVRIER - SUIVI ENVELOPPES'!B26</f>
        <v xml:space="preserve">Maison </v>
      </c>
      <c r="C149" s="183">
        <f>'FEVRIER - SUIVI ENVELOPPES'!C26</f>
        <v>46070</v>
      </c>
      <c r="D149" s="158" t="str">
        <f>'FEVRIER - SUIVI ENVELOPPES'!D26</f>
        <v>Miguel indep</v>
      </c>
      <c r="E149" s="181">
        <f>'FEVRIER - SUIVI ENVELOPPES'!E26</f>
        <v>7.5</v>
      </c>
      <c r="F149" s="158">
        <f>'FEVRIER - SUIVI ENVELOPPES'!F26</f>
        <v>7.5</v>
      </c>
    </row>
    <row r="150" spans="1:6" x14ac:dyDescent="0.25">
      <c r="A150" s="158" t="str">
        <f t="shared" si="3"/>
        <v>FEVRIER</v>
      </c>
      <c r="B150" s="158" t="str">
        <f>'FEVRIER - SUIVI ENVELOPPES'!B27</f>
        <v>Alimentation</v>
      </c>
      <c r="C150" s="183">
        <f>'FEVRIER - SUIVI ENVELOPPES'!C27</f>
        <v>46067</v>
      </c>
      <c r="D150" s="158" t="str">
        <f>'FEVRIER - SUIVI ENVELOPPES'!D27</f>
        <v>Swile</v>
      </c>
      <c r="E150" s="181">
        <f>'FEVRIER - SUIVI ENVELOPPES'!E27</f>
        <v>38.21</v>
      </c>
      <c r="F150" s="158">
        <f>'FEVRIER - SUIVI ENVELOPPES'!F27</f>
        <v>38.21</v>
      </c>
    </row>
    <row r="151" spans="1:6" x14ac:dyDescent="0.25">
      <c r="A151" s="158" t="str">
        <f t="shared" si="3"/>
        <v>FEVRIER</v>
      </c>
      <c r="B151" s="158" t="str">
        <f>'FEVRIER - SUIVI ENVELOPPES'!B28</f>
        <v xml:space="preserve">Maison </v>
      </c>
      <c r="C151" s="183">
        <f>'FEVRIER - SUIVI ENVELOPPES'!C28</f>
        <v>46068</v>
      </c>
      <c r="D151" s="158" t="str">
        <f>'FEVRIER - SUIVI ENVELOPPES'!D28</f>
        <v>Choose cafetière</v>
      </c>
      <c r="E151" s="181">
        <f>'FEVRIER - SUIVI ENVELOPPES'!E28</f>
        <v>304.8</v>
      </c>
      <c r="F151" s="158">
        <f>'FEVRIER - SUIVI ENVELOPPES'!F28</f>
        <v>304.8</v>
      </c>
    </row>
    <row r="152" spans="1:6" x14ac:dyDescent="0.25">
      <c r="A152" s="158" t="str">
        <f t="shared" si="3"/>
        <v>FEVRIER</v>
      </c>
      <c r="B152" s="158" t="str">
        <f>'FEVRIER - SUIVI ENVELOPPES'!B29</f>
        <v>Fêtes</v>
      </c>
      <c r="C152" s="183">
        <f>'FEVRIER - SUIVI ENVELOPPES'!C29</f>
        <v>46067</v>
      </c>
      <c r="D152" s="158" t="str">
        <f>'FEVRIER - SUIVI ENVELOPPES'!D29</f>
        <v>P'tite marmaille</v>
      </c>
      <c r="E152" s="181">
        <f>'FEVRIER - SUIVI ENVELOPPES'!E29</f>
        <v>80</v>
      </c>
      <c r="F152" s="158">
        <f>'FEVRIER - SUIVI ENVELOPPES'!F29</f>
        <v>80</v>
      </c>
    </row>
    <row r="153" spans="1:6" x14ac:dyDescent="0.25">
      <c r="A153" s="158" t="str">
        <f t="shared" si="3"/>
        <v>FEVRIER</v>
      </c>
      <c r="B153" s="158" t="str">
        <f>'FEVRIER - SUIVI ENVELOPPES'!B30</f>
        <v>Alimentation</v>
      </c>
      <c r="C153" s="183">
        <f>'FEVRIER - SUIVI ENVELOPPES'!C30</f>
        <v>46069</v>
      </c>
      <c r="D153" s="158" t="str">
        <f>'FEVRIER - SUIVI ENVELOPPES'!D30</f>
        <v>Hellofresh</v>
      </c>
      <c r="E153" s="181">
        <f>'FEVRIER - SUIVI ENVELOPPES'!E30</f>
        <v>73.150000000000006</v>
      </c>
      <c r="F153" s="158">
        <f>'FEVRIER - SUIVI ENVELOPPES'!F30</f>
        <v>73.150000000000006</v>
      </c>
    </row>
    <row r="154" spans="1:6" x14ac:dyDescent="0.25">
      <c r="A154" s="158" t="str">
        <f t="shared" si="3"/>
        <v>FEVRIER</v>
      </c>
      <c r="B154" s="158" t="str">
        <f>'FEVRIER - SUIVI ENVELOPPES'!B31</f>
        <v>Beauté</v>
      </c>
      <c r="C154" s="183">
        <f>'FEVRIER - SUIVI ENVELOPPES'!C31</f>
        <v>46067</v>
      </c>
      <c r="D154" s="158" t="str">
        <f>'FEVRIER - SUIVI ENVELOPPES'!D31</f>
        <v>Coiffeur</v>
      </c>
      <c r="E154" s="181">
        <f>'FEVRIER - SUIVI ENVELOPPES'!E31</f>
        <v>65</v>
      </c>
      <c r="F154" s="158">
        <f>'FEVRIER - SUIVI ENVELOPPES'!F31</f>
        <v>65</v>
      </c>
    </row>
    <row r="155" spans="1:6" x14ac:dyDescent="0.25">
      <c r="A155" s="158" t="str">
        <f t="shared" si="3"/>
        <v>FEVRIER</v>
      </c>
      <c r="B155" s="158" t="str">
        <f>'FEVRIER - SUIVI ENVELOPPES'!B32</f>
        <v>Alimentation</v>
      </c>
      <c r="C155" s="183">
        <f>'FEVRIER - SUIVI ENVELOPPES'!C32</f>
        <v>46066</v>
      </c>
      <c r="D155" s="158" t="str">
        <f>'FEVRIER - SUIVI ENVELOPPES'!D32</f>
        <v>Courses U</v>
      </c>
      <c r="E155" s="181">
        <f>'FEVRIER - SUIVI ENVELOPPES'!E32</f>
        <v>60.64</v>
      </c>
      <c r="F155" s="158">
        <f>'FEVRIER - SUIVI ENVELOPPES'!F32</f>
        <v>60.64</v>
      </c>
    </row>
    <row r="156" spans="1:6" x14ac:dyDescent="0.25">
      <c r="A156" s="158" t="str">
        <f t="shared" si="3"/>
        <v>FEVRIER</v>
      </c>
      <c r="B156" s="158" t="str">
        <f>'FEVRIER - SUIVI ENVELOPPES'!B33</f>
        <v xml:space="preserve">Maison </v>
      </c>
      <c r="C156" s="183">
        <f>'FEVRIER - SUIVI ENVELOPPES'!C33</f>
        <v>46068</v>
      </c>
      <c r="D156" s="158" t="str">
        <f>'FEVRIER - SUIVI ENVELOPPES'!D33</f>
        <v>Amazon</v>
      </c>
      <c r="E156" s="181">
        <f>'FEVRIER - SUIVI ENVELOPPES'!E33</f>
        <v>36.89</v>
      </c>
      <c r="F156" s="158">
        <f>'FEVRIER - SUIVI ENVELOPPES'!F33</f>
        <v>36.89</v>
      </c>
    </row>
    <row r="157" spans="1:6" x14ac:dyDescent="0.25">
      <c r="A157" s="158" t="str">
        <f t="shared" si="3"/>
        <v>FEVRIER</v>
      </c>
      <c r="B157" s="158" t="str">
        <f>'FEVRIER - SUIVI ENVELOPPES'!B34</f>
        <v>Sorties</v>
      </c>
      <c r="C157" s="183">
        <f>'FEVRIER - SUIVI ENVELOPPES'!C34</f>
        <v>46066</v>
      </c>
      <c r="D157" s="158" t="str">
        <f>'FEVRIER - SUIVI ENVELOPPES'!D34</f>
        <v>Route des bières</v>
      </c>
      <c r="E157" s="181">
        <f>'FEVRIER - SUIVI ENVELOPPES'!E34</f>
        <v>30.5</v>
      </c>
      <c r="F157" s="158">
        <f>'FEVRIER - SUIVI ENVELOPPES'!F34</f>
        <v>30.5</v>
      </c>
    </row>
    <row r="158" spans="1:6" x14ac:dyDescent="0.25">
      <c r="A158" s="158" t="str">
        <f t="shared" si="3"/>
        <v>FEVRIER</v>
      </c>
      <c r="B158" s="158" t="str">
        <f>'FEVRIER - SUIVI ENVELOPPES'!B35</f>
        <v>Alimentation</v>
      </c>
      <c r="C158" s="183">
        <f>'FEVRIER - SUIVI ENVELOPPES'!C35</f>
        <v>46067</v>
      </c>
      <c r="D158" s="158" t="str">
        <f>'FEVRIER - SUIVI ENVELOPPES'!D35</f>
        <v>Boucherie</v>
      </c>
      <c r="E158" s="181">
        <f>'FEVRIER - SUIVI ENVELOPPES'!E35</f>
        <v>22.74</v>
      </c>
      <c r="F158" s="158">
        <f>'FEVRIER - SUIVI ENVELOPPES'!F35</f>
        <v>22.74</v>
      </c>
    </row>
    <row r="159" spans="1:6" x14ac:dyDescent="0.25">
      <c r="A159" s="158" t="str">
        <f t="shared" si="3"/>
        <v>FEVRIER</v>
      </c>
      <c r="B159" s="158" t="str">
        <f>'FEVRIER - SUIVI ENVELOPPES'!B36</f>
        <v>Alimentation</v>
      </c>
      <c r="C159" s="183">
        <f>'FEVRIER - SUIVI ENVELOPPES'!C36</f>
        <v>46067</v>
      </c>
      <c r="D159" s="158" t="str">
        <f>'FEVRIER - SUIVI ENVELOPPES'!D36</f>
        <v>Fromagerie</v>
      </c>
      <c r="E159" s="181">
        <f>'FEVRIER - SUIVI ENVELOPPES'!E36</f>
        <v>20.49</v>
      </c>
      <c r="F159" s="158">
        <f>'FEVRIER - SUIVI ENVELOPPES'!F36</f>
        <v>20.49</v>
      </c>
    </row>
    <row r="160" spans="1:6" x14ac:dyDescent="0.25">
      <c r="A160" s="158" t="str">
        <f t="shared" si="3"/>
        <v>FEVRIER</v>
      </c>
      <c r="B160" s="158" t="str">
        <f>'FEVRIER - SUIVI ENVELOPPES'!B37</f>
        <v>Alimentation</v>
      </c>
      <c r="C160" s="183">
        <f>'FEVRIER - SUIVI ENVELOPPES'!C37</f>
        <v>46065</v>
      </c>
      <c r="D160" s="158" t="str">
        <f>'FEVRIER - SUIVI ENVELOPPES'!D37</f>
        <v>Swile</v>
      </c>
      <c r="E160" s="181">
        <f>'FEVRIER - SUIVI ENVELOPPES'!E37</f>
        <v>20.48</v>
      </c>
      <c r="F160" s="158">
        <f>'FEVRIER - SUIVI ENVELOPPES'!F37</f>
        <v>20.48</v>
      </c>
    </row>
    <row r="161" spans="1:6" x14ac:dyDescent="0.25">
      <c r="A161" s="158" t="str">
        <f t="shared" si="3"/>
        <v>FEVRIER</v>
      </c>
      <c r="B161" s="158" t="str">
        <f>'FEVRIER - SUIVI ENVELOPPES'!B38</f>
        <v>Sorties</v>
      </c>
      <c r="C161" s="183">
        <f>'FEVRIER - SUIVI ENVELOPPES'!C38</f>
        <v>46067</v>
      </c>
      <c r="D161" s="158" t="str">
        <f>'FEVRIER - SUIVI ENVELOPPES'!D38</f>
        <v>KMS</v>
      </c>
      <c r="E161" s="181">
        <f>'FEVRIER - SUIVI ENVELOPPES'!E38</f>
        <v>11.2</v>
      </c>
      <c r="F161" s="158">
        <f>'FEVRIER - SUIVI ENVELOPPES'!F38</f>
        <v>11.2</v>
      </c>
    </row>
    <row r="162" spans="1:6" x14ac:dyDescent="0.25">
      <c r="A162" s="158" t="str">
        <f t="shared" si="3"/>
        <v>FEVRIER</v>
      </c>
      <c r="B162" s="158" t="str">
        <f>'FEVRIER - SUIVI ENVELOPPES'!B39</f>
        <v>Retrait</v>
      </c>
      <c r="C162" s="183">
        <f>'FEVRIER - SUIVI ENVELOPPES'!C39</f>
        <v>46067</v>
      </c>
      <c r="D162" s="158" t="str">
        <f>'FEVRIER - SUIVI ENVELOPPES'!D39</f>
        <v>Retrait</v>
      </c>
      <c r="E162" s="181">
        <f>'FEVRIER - SUIVI ENVELOPPES'!E39</f>
        <v>40</v>
      </c>
      <c r="F162" s="158">
        <f>'FEVRIER - SUIVI ENVELOPPES'!F39</f>
        <v>40</v>
      </c>
    </row>
    <row r="163" spans="1:6" x14ac:dyDescent="0.25">
      <c r="A163" s="158" t="str">
        <f t="shared" si="3"/>
        <v>FEVRIER</v>
      </c>
      <c r="B163" s="158" t="str">
        <f>'FEVRIER - SUIVI ENVELOPPES'!B40</f>
        <v>Alimentation</v>
      </c>
      <c r="C163" s="183">
        <f>'FEVRIER - SUIVI ENVELOPPES'!C40</f>
        <v>46062</v>
      </c>
      <c r="D163" s="158" t="str">
        <f>'FEVRIER - SUIVI ENVELOPPES'!D40</f>
        <v>Swile</v>
      </c>
      <c r="E163" s="181">
        <f>'FEVRIER - SUIVI ENVELOPPES'!E40</f>
        <v>73.739999999999995</v>
      </c>
      <c r="F163" s="158">
        <f>'FEVRIER - SUIVI ENVELOPPES'!F40</f>
        <v>73.739999999999995</v>
      </c>
    </row>
    <row r="164" spans="1:6" x14ac:dyDescent="0.25">
      <c r="A164" s="158" t="str">
        <f t="shared" si="3"/>
        <v>FEVRIER</v>
      </c>
      <c r="B164" s="158" t="str">
        <f>'FEVRIER - SUIVI ENVELOPPES'!B41</f>
        <v>Santé</v>
      </c>
      <c r="C164" s="183">
        <f>'FEVRIER - SUIVI ENVELOPPES'!C41</f>
        <v>46065</v>
      </c>
      <c r="D164" s="158" t="str">
        <f>'FEVRIER - SUIVI ENVELOPPES'!D41</f>
        <v>Dentiste</v>
      </c>
      <c r="E164" s="181">
        <f>'FEVRIER - SUIVI ENVELOPPES'!E41</f>
        <v>67.959999999999994</v>
      </c>
      <c r="F164" s="158">
        <f>'FEVRIER - SUIVI ENVELOPPES'!F41</f>
        <v>67.959999999999994</v>
      </c>
    </row>
    <row r="165" spans="1:6" x14ac:dyDescent="0.25">
      <c r="A165" s="158" t="str">
        <f t="shared" si="3"/>
        <v>FEVRIER</v>
      </c>
      <c r="B165" s="158" t="str">
        <f>'FEVRIER - SUIVI ENVELOPPES'!B42</f>
        <v xml:space="preserve">Maison </v>
      </c>
      <c r="C165" s="183">
        <f>'FEVRIER - SUIVI ENVELOPPES'!C42</f>
        <v>46065</v>
      </c>
      <c r="D165" s="158" t="str">
        <f>'FEVRIER - SUIVI ENVELOPPES'!D42</f>
        <v>Amazon</v>
      </c>
      <c r="E165" s="181">
        <f>'FEVRIER - SUIVI ENVELOPPES'!E42</f>
        <v>6.99</v>
      </c>
      <c r="F165" s="158">
        <f>'FEVRIER - SUIVI ENVELOPPES'!F42</f>
        <v>6.99</v>
      </c>
    </row>
    <row r="166" spans="1:6" x14ac:dyDescent="0.25">
      <c r="A166" s="158" t="str">
        <f t="shared" si="3"/>
        <v>FEVRIER</v>
      </c>
      <c r="B166" s="158" t="str">
        <f>'FEVRIER - SUIVI ENVELOPPES'!B43</f>
        <v>Alimentation</v>
      </c>
      <c r="C166" s="183">
        <f>'FEVRIER - SUIVI ENVELOPPES'!C43</f>
        <v>46073</v>
      </c>
      <c r="D166" s="158" t="str">
        <f>'FEVRIER - SUIVI ENVELOPPES'!D43</f>
        <v>Courses U</v>
      </c>
      <c r="E166" s="181">
        <f>'FEVRIER - SUIVI ENVELOPPES'!E43</f>
        <v>126.9</v>
      </c>
      <c r="F166" s="158">
        <f>'FEVRIER - SUIVI ENVELOPPES'!F43</f>
        <v>126.9</v>
      </c>
    </row>
    <row r="167" spans="1:6" x14ac:dyDescent="0.25">
      <c r="A167" s="158" t="str">
        <f t="shared" si="3"/>
        <v>FEVRIER</v>
      </c>
      <c r="B167" s="158" t="str">
        <f>'FEVRIER - SUIVI ENVELOPPES'!B44</f>
        <v xml:space="preserve">Maison </v>
      </c>
      <c r="C167" s="183">
        <f>'FEVRIER - SUIVI ENVELOPPES'!C44</f>
        <v>46071</v>
      </c>
      <c r="D167" s="158" t="str">
        <f>'FEVRIER - SUIVI ENVELOPPES'!D44</f>
        <v>Gifi</v>
      </c>
      <c r="E167" s="181">
        <f>'FEVRIER - SUIVI ENVELOPPES'!E44</f>
        <v>65.2</v>
      </c>
      <c r="F167" s="158">
        <f>'FEVRIER - SUIVI ENVELOPPES'!F44</f>
        <v>65.2</v>
      </c>
    </row>
    <row r="168" spans="1:6" x14ac:dyDescent="0.25">
      <c r="A168" s="158" t="str">
        <f t="shared" si="3"/>
        <v>FEVRIER</v>
      </c>
      <c r="B168" s="158" t="str">
        <f>'FEVRIER - SUIVI ENVELOPPES'!B45</f>
        <v>Voiture</v>
      </c>
      <c r="C168" s="183">
        <f>'FEVRIER - SUIVI ENVELOPPES'!C45</f>
        <v>46073</v>
      </c>
      <c r="D168" s="158" t="str">
        <f>'FEVRIER - SUIVI ENVELOPPES'!D45</f>
        <v>Péages</v>
      </c>
      <c r="E168" s="181">
        <f>'FEVRIER - SUIVI ENVELOPPES'!E45</f>
        <v>89</v>
      </c>
      <c r="F168" s="158">
        <f>'FEVRIER - SUIVI ENVELOPPES'!F45</f>
        <v>89</v>
      </c>
    </row>
    <row r="169" spans="1:6" x14ac:dyDescent="0.25">
      <c r="A169" s="158" t="str">
        <f t="shared" si="3"/>
        <v>FEVRIER</v>
      </c>
      <c r="B169" s="158" t="str">
        <f>'FEVRIER - SUIVI ENVELOPPES'!B46</f>
        <v>Alimentation</v>
      </c>
      <c r="C169" s="183">
        <f>'FEVRIER - SUIVI ENVELOPPES'!C46</f>
        <v>46079</v>
      </c>
      <c r="D169" s="158" t="str">
        <f>'FEVRIER - SUIVI ENVELOPPES'!D46</f>
        <v>Courses U</v>
      </c>
      <c r="E169" s="181">
        <f>'FEVRIER - SUIVI ENVELOPPES'!E46</f>
        <v>212.02</v>
      </c>
      <c r="F169" s="158">
        <f>'FEVRIER - SUIVI ENVELOPPES'!F46</f>
        <v>212.02</v>
      </c>
    </row>
    <row r="170" spans="1:6" x14ac:dyDescent="0.25">
      <c r="A170" s="158" t="str">
        <f t="shared" si="3"/>
        <v>FEVRIER</v>
      </c>
      <c r="B170" s="158" t="str">
        <f>'FEVRIER - SUIVI ENVELOPPES'!B47</f>
        <v>Alimentation</v>
      </c>
      <c r="C170" s="183">
        <f>'FEVRIER - SUIVI ENVELOPPES'!C47</f>
        <v>46079</v>
      </c>
      <c r="D170" s="158" t="str">
        <f>'FEVRIER - SUIVI ENVELOPPES'!D47</f>
        <v>Courses U</v>
      </c>
      <c r="E170" s="181">
        <f>'FEVRIER - SUIVI ENVELOPPES'!E47</f>
        <v>49.98</v>
      </c>
      <c r="F170" s="158">
        <f>'FEVRIER - SUIVI ENVELOPPES'!F47</f>
        <v>49.98</v>
      </c>
    </row>
    <row r="171" spans="1:6" x14ac:dyDescent="0.25">
      <c r="A171" s="158" t="str">
        <f t="shared" si="3"/>
        <v>FEVRIER</v>
      </c>
      <c r="B171" s="158" t="str">
        <f>'FEVRIER - SUIVI ENVELOPPES'!B48</f>
        <v>Sorties</v>
      </c>
      <c r="C171" s="183">
        <f>'FEVRIER - SUIVI ENVELOPPES'!C48</f>
        <v>46080</v>
      </c>
      <c r="D171" s="158" t="str">
        <f>'FEVRIER - SUIVI ENVELOPPES'!D48</f>
        <v>Yoyo</v>
      </c>
      <c r="E171" s="181">
        <f>'FEVRIER - SUIVI ENVELOPPES'!E48</f>
        <v>112.4</v>
      </c>
      <c r="F171" s="158">
        <f>'FEVRIER - SUIVI ENVELOPPES'!F48</f>
        <v>112.4</v>
      </c>
    </row>
    <row r="172" spans="1:6" x14ac:dyDescent="0.25">
      <c r="A172" s="158" t="str">
        <f t="shared" si="3"/>
        <v>FEVRIER</v>
      </c>
      <c r="B172" s="158" t="str">
        <f>'FEVRIER - SUIVI ENVELOPPES'!B49</f>
        <v>Alimentation</v>
      </c>
      <c r="C172" s="183">
        <f>'FEVRIER - SUIVI ENVELOPPES'!C49</f>
        <v>46078</v>
      </c>
      <c r="D172" s="158" t="str">
        <f>'FEVRIER - SUIVI ENVELOPPES'!D49</f>
        <v>Epicerie bremond</v>
      </c>
      <c r="E172" s="181">
        <f>'FEVRIER - SUIVI ENVELOPPES'!E49</f>
        <v>58.2</v>
      </c>
      <c r="F172" s="158">
        <f>'FEVRIER - SUIVI ENVELOPPES'!F49</f>
        <v>58.2</v>
      </c>
    </row>
    <row r="173" spans="1:6" x14ac:dyDescent="0.25">
      <c r="A173" s="158" t="str">
        <f t="shared" si="3"/>
        <v>FEVRIER</v>
      </c>
      <c r="B173" s="158" t="str">
        <f>'FEVRIER - SUIVI ENVELOPPES'!B50</f>
        <v>Retrait</v>
      </c>
      <c r="C173" s="183">
        <f>'FEVRIER - SUIVI ENVELOPPES'!C50</f>
        <v>46078</v>
      </c>
      <c r="D173" s="158" t="str">
        <f>'FEVRIER - SUIVI ENVELOPPES'!D50</f>
        <v>Retrait</v>
      </c>
      <c r="E173" s="181">
        <f>'FEVRIER - SUIVI ENVELOPPES'!E50</f>
        <v>160</v>
      </c>
      <c r="F173" s="158">
        <f>'FEVRIER - SUIVI ENVELOPPES'!F50</f>
        <v>160</v>
      </c>
    </row>
    <row r="174" spans="1:6" x14ac:dyDescent="0.25">
      <c r="A174" s="158" t="str">
        <f t="shared" si="3"/>
        <v>FEVRIER</v>
      </c>
      <c r="B174" s="158" t="str">
        <f>'FEVRIER - SUIVI ENVELOPPES'!B51</f>
        <v>Beauté</v>
      </c>
      <c r="C174" s="183">
        <f>'FEVRIER - SUIVI ENVELOPPES'!C51</f>
        <v>46077</v>
      </c>
      <c r="D174" s="158" t="str">
        <f>'FEVRIER - SUIVI ENVELOPPES'!D51</f>
        <v>Coiffeur Ruben</v>
      </c>
      <c r="E174" s="181">
        <f>'FEVRIER - SUIVI ENVELOPPES'!E51</f>
        <v>18</v>
      </c>
      <c r="F174" s="158">
        <f>'FEVRIER - SUIVI ENVELOPPES'!F51</f>
        <v>18</v>
      </c>
    </row>
    <row r="175" spans="1:6" x14ac:dyDescent="0.25">
      <c r="A175" s="158" t="str">
        <f t="shared" si="3"/>
        <v>FEVRIER</v>
      </c>
      <c r="B175" s="158" t="str">
        <f>'FEVRIER - SUIVI ENVELOPPES'!B52</f>
        <v>Voiture</v>
      </c>
      <c r="C175" s="183">
        <f>'FEVRIER - SUIVI ENVELOPPES'!C52</f>
        <v>46075</v>
      </c>
      <c r="D175" s="158" t="str">
        <f>'FEVRIER - SUIVI ENVELOPPES'!D52</f>
        <v>Parking fontaine de vaucluse</v>
      </c>
      <c r="E175" s="181">
        <f>'FEVRIER - SUIVI ENVELOPPES'!E52</f>
        <v>6</v>
      </c>
      <c r="F175" s="158">
        <f>'FEVRIER - SUIVI ENVELOPPES'!F52</f>
        <v>6</v>
      </c>
    </row>
    <row r="176" spans="1:6" x14ac:dyDescent="0.25">
      <c r="A176" s="158" t="str">
        <f t="shared" si="3"/>
        <v>FEVRIER</v>
      </c>
      <c r="B176" s="158" t="str">
        <f>'FEVRIER - SUIVI ENVELOPPES'!B53</f>
        <v>Sorties</v>
      </c>
      <c r="C176" s="183">
        <f>'FEVRIER - SUIVI ENVELOPPES'!C53</f>
        <v>46075</v>
      </c>
      <c r="D176" s="158" t="str">
        <f>'FEVRIER - SUIVI ENVELOPPES'!D53</f>
        <v>Café</v>
      </c>
      <c r="E176" s="181">
        <f>'FEVRIER - SUIVI ENVELOPPES'!E53</f>
        <v>16</v>
      </c>
      <c r="F176" s="158">
        <f>'FEVRIER - SUIVI ENVELOPPES'!F53</f>
        <v>16</v>
      </c>
    </row>
    <row r="177" spans="1:6" x14ac:dyDescent="0.25">
      <c r="A177" s="158" t="str">
        <f t="shared" si="3"/>
        <v>FEVRIER</v>
      </c>
      <c r="B177" s="158" t="str">
        <f>'FEVRIER - SUIVI ENVELOPPES'!B54</f>
        <v>Sorties</v>
      </c>
      <c r="C177" s="183">
        <f>'FEVRIER - SUIVI ENVELOPPES'!C54</f>
        <v>46075</v>
      </c>
      <c r="D177" s="158" t="str">
        <f>'FEVRIER - SUIVI ENVELOPPES'!D54</f>
        <v>Glaces</v>
      </c>
      <c r="E177" s="181">
        <f>'FEVRIER - SUIVI ENVELOPPES'!E54</f>
        <v>41.2</v>
      </c>
      <c r="F177" s="158">
        <f>'FEVRIER - SUIVI ENVELOPPES'!F54</f>
        <v>41.2</v>
      </c>
    </row>
    <row r="178" spans="1:6" x14ac:dyDescent="0.25">
      <c r="A178" s="158" t="str">
        <f t="shared" si="3"/>
        <v>FEVRIER</v>
      </c>
      <c r="B178" s="158" t="str">
        <f>'FEVRIER - SUIVI ENVELOPPES'!B55</f>
        <v>Santé</v>
      </c>
      <c r="C178" s="183">
        <f>'FEVRIER - SUIVI ENVELOPPES'!C55</f>
        <v>46076</v>
      </c>
      <c r="D178" s="158" t="str">
        <f>'FEVRIER - SUIVI ENVELOPPES'!D55</f>
        <v>Mainemer Alba</v>
      </c>
      <c r="E178" s="181">
        <f>'FEVRIER - SUIVI ENVELOPPES'!E55</f>
        <v>35</v>
      </c>
      <c r="F178" s="158">
        <f>'FEVRIER - SUIVI ENVELOPPES'!F55</f>
        <v>35</v>
      </c>
    </row>
    <row r="179" spans="1:6" x14ac:dyDescent="0.25">
      <c r="A179" s="158" t="str">
        <f t="shared" si="3"/>
        <v>FEVRIER</v>
      </c>
      <c r="B179" s="158" t="str">
        <f>'FEVRIER - SUIVI ENVELOPPES'!B56</f>
        <v>Santé</v>
      </c>
      <c r="C179" s="183">
        <f>'FEVRIER - SUIVI ENVELOPPES'!C56</f>
        <v>46081</v>
      </c>
      <c r="D179" s="158" t="str">
        <f>'FEVRIER - SUIVI ENVELOPPES'!D56</f>
        <v>Psy</v>
      </c>
      <c r="E179" s="181">
        <f>'FEVRIER - SUIVI ENVELOPPES'!E56</f>
        <v>130</v>
      </c>
      <c r="F179" s="158">
        <f>'FEVRIER - SUIVI ENVELOPPES'!F56</f>
        <v>130</v>
      </c>
    </row>
    <row r="180" spans="1:6" x14ac:dyDescent="0.25">
      <c r="A180" s="158" t="str">
        <f t="shared" si="3"/>
        <v>FEVRIER</v>
      </c>
      <c r="B180" s="158" t="str">
        <f>'FEVRIER - SUIVI ENVELOPPES'!B57</f>
        <v xml:space="preserve">Maison </v>
      </c>
      <c r="C180" s="183">
        <f>'FEVRIER - SUIVI ENVELOPPES'!C57</f>
        <v>46080</v>
      </c>
      <c r="D180" s="158" t="str">
        <f>'FEVRIER - SUIVI ENVELOPPES'!D57</f>
        <v>AXA</v>
      </c>
      <c r="E180" s="181">
        <f>'FEVRIER - SUIVI ENVELOPPES'!E57</f>
        <v>9.24</v>
      </c>
      <c r="F180" s="158">
        <f>'FEVRIER - SUIVI ENVELOPPES'!F57</f>
        <v>9.24</v>
      </c>
    </row>
    <row r="181" spans="1:6" x14ac:dyDescent="0.25">
      <c r="A181" s="158" t="str">
        <f t="shared" si="3"/>
        <v>FEVRIER</v>
      </c>
      <c r="B181" s="158" t="str">
        <f>'FEVRIER - SUIVI ENVELOPPES'!B58</f>
        <v xml:space="preserve">Maison </v>
      </c>
      <c r="C181" s="183">
        <f>'FEVRIER - SUIVI ENVELOPPES'!C58</f>
        <v>46078</v>
      </c>
      <c r="D181" s="158" t="str">
        <f>'FEVRIER - SUIVI ENVELOPPES'!D58</f>
        <v>Amazon</v>
      </c>
      <c r="E181" s="181">
        <f>'FEVRIER - SUIVI ENVELOPPES'!E58</f>
        <v>175.99</v>
      </c>
      <c r="F181" s="158">
        <f>'FEVRIER - SUIVI ENVELOPPES'!F58</f>
        <v>175.99</v>
      </c>
    </row>
    <row r="182" spans="1:6" x14ac:dyDescent="0.25">
      <c r="A182" s="158" t="str">
        <f t="shared" si="3"/>
        <v>FEVRIER</v>
      </c>
      <c r="B182" s="158" t="str">
        <f>'FEVRIER - SUIVI ENVELOPPES'!B59</f>
        <v>Alimentation</v>
      </c>
      <c r="C182" s="183">
        <f>'FEVRIER - SUIVI ENVELOPPES'!C59</f>
        <v>46076</v>
      </c>
      <c r="D182" s="158" t="str">
        <f>'FEVRIER - SUIVI ENVELOPPES'!D59</f>
        <v>Crêperie</v>
      </c>
      <c r="E182" s="181">
        <f>'FEVRIER - SUIVI ENVELOPPES'!E59</f>
        <v>118</v>
      </c>
      <c r="F182" s="158">
        <f>'FEVRIER - SUIVI ENVELOPPES'!F59</f>
        <v>118</v>
      </c>
    </row>
    <row r="183" spans="1:6" x14ac:dyDescent="0.25">
      <c r="A183" s="158" t="str">
        <f t="shared" si="3"/>
        <v>FEVRIER</v>
      </c>
      <c r="B183" s="158" t="str">
        <f>'FEVRIER - SUIVI ENVELOPPES'!B60</f>
        <v xml:space="preserve">Maison </v>
      </c>
      <c r="C183" s="183">
        <f>'FEVRIER - SUIVI ENVELOPPES'!C60</f>
        <v>46078</v>
      </c>
      <c r="D183" s="158" t="str">
        <f>'FEVRIER - SUIVI ENVELOPPES'!D60</f>
        <v>Maxi bazar</v>
      </c>
      <c r="E183" s="181">
        <f>'FEVRIER - SUIVI ENVELOPPES'!E60</f>
        <v>107.85</v>
      </c>
      <c r="F183" s="158">
        <f>'FEVRIER - SUIVI ENVELOPPES'!F60</f>
        <v>107.85</v>
      </c>
    </row>
    <row r="184" spans="1:6" x14ac:dyDescent="0.25">
      <c r="A184" s="158" t="str">
        <f t="shared" si="3"/>
        <v>FEVRIER</v>
      </c>
      <c r="B184" s="158" t="str">
        <f>'FEVRIER - SUIVI ENVELOPPES'!B61</f>
        <v xml:space="preserve">Maison </v>
      </c>
      <c r="C184" s="183">
        <f>'FEVRIER - SUIVI ENVELOPPES'!C61</f>
        <v>46078</v>
      </c>
      <c r="D184" s="158" t="str">
        <f>'FEVRIER - SUIVI ENVELOPPES'!D61</f>
        <v>Jouet Club</v>
      </c>
      <c r="E184" s="181">
        <f>'FEVRIER - SUIVI ENVELOPPES'!E61</f>
        <v>96.89</v>
      </c>
      <c r="F184" s="158">
        <f>'FEVRIER - SUIVI ENVELOPPES'!F61</f>
        <v>96.89</v>
      </c>
    </row>
    <row r="185" spans="1:6" x14ac:dyDescent="0.25">
      <c r="A185" s="158" t="str">
        <f t="shared" si="3"/>
        <v>FEVRIER</v>
      </c>
      <c r="B185" s="158" t="str">
        <f>'FEVRIER - SUIVI ENVELOPPES'!B62</f>
        <v>Alimentation</v>
      </c>
      <c r="C185" s="183">
        <f>'FEVRIER - SUIVI ENVELOPPES'!C62</f>
        <v>46078</v>
      </c>
      <c r="D185" s="158" t="str">
        <f>'FEVRIER - SUIVI ENVELOPPES'!D62</f>
        <v>Brûlerie</v>
      </c>
      <c r="E185" s="181">
        <f>'FEVRIER - SUIVI ENVELOPPES'!E62</f>
        <v>23</v>
      </c>
      <c r="F185" s="158">
        <f>'FEVRIER - SUIVI ENVELOPPES'!F62</f>
        <v>23</v>
      </c>
    </row>
    <row r="186" spans="1:6" x14ac:dyDescent="0.25">
      <c r="A186" s="158" t="str">
        <f t="shared" si="3"/>
        <v>FEVRIER</v>
      </c>
      <c r="B186" s="158" t="str">
        <f>'FEVRIER - SUIVI ENVELOPPES'!B63</f>
        <v>Sport</v>
      </c>
      <c r="C186" s="183">
        <f>'FEVRIER - SUIVI ENVELOPPES'!C63</f>
        <v>46077</v>
      </c>
      <c r="D186" s="158" t="str">
        <f>'FEVRIER - SUIVI ENVELOPPES'!D63</f>
        <v>Foot</v>
      </c>
      <c r="E186" s="181">
        <f>'FEVRIER - SUIVI ENVELOPPES'!E63</f>
        <v>7.5</v>
      </c>
      <c r="F186" s="158">
        <f>'FEVRIER - SUIVI ENVELOPPES'!F63</f>
        <v>7.5</v>
      </c>
    </row>
    <row r="187" spans="1:6" x14ac:dyDescent="0.25">
      <c r="A187" s="158" t="str">
        <f t="shared" si="3"/>
        <v>FEVRIER</v>
      </c>
      <c r="B187" s="158" t="str">
        <f>'FEVRIER - SUIVI ENVELOPPES'!B64</f>
        <v>Santé</v>
      </c>
      <c r="C187" s="183">
        <f>'FEVRIER - SUIVI ENVELOPPES'!C64</f>
        <v>46076</v>
      </c>
      <c r="D187" s="158" t="str">
        <f>'FEVRIER - SUIVI ENVELOPPES'!D64</f>
        <v>Pharmacie</v>
      </c>
      <c r="E187" s="181">
        <f>'FEVRIER - SUIVI ENVELOPPES'!E64</f>
        <v>11.01</v>
      </c>
      <c r="F187" s="158">
        <f>'FEVRIER - SUIVI ENVELOPPES'!F64</f>
        <v>11.01</v>
      </c>
    </row>
    <row r="188" spans="1:6" x14ac:dyDescent="0.25">
      <c r="A188" s="158" t="str">
        <f t="shared" si="3"/>
        <v>FEVRIER</v>
      </c>
      <c r="B188" s="158" t="str">
        <f>'FEVRIER - SUIVI ENVELOPPES'!B65</f>
        <v>Sport</v>
      </c>
      <c r="C188" s="183">
        <f>'FEVRIER - SUIVI ENVELOPPES'!C65</f>
        <v>46076</v>
      </c>
      <c r="D188" s="158" t="str">
        <f>'FEVRIER - SUIVI ENVELOPPES'!D65</f>
        <v>PPS Miguel</v>
      </c>
      <c r="E188" s="181">
        <f>'FEVRIER - SUIVI ENVELOPPES'!E65</f>
        <v>5</v>
      </c>
      <c r="F188" s="158">
        <f>'FEVRIER - SUIVI ENVELOPPES'!F65</f>
        <v>5</v>
      </c>
    </row>
    <row r="189" spans="1:6" x14ac:dyDescent="0.25">
      <c r="A189" s="158" t="str">
        <f t="shared" si="3"/>
        <v>FEVRIER</v>
      </c>
      <c r="B189" s="158" t="str">
        <f>'FEVRIER - SUIVI ENVELOPPES'!B66</f>
        <v>Alimentation</v>
      </c>
      <c r="C189" s="183">
        <f>'FEVRIER - SUIVI ENVELOPPES'!C66</f>
        <v>46069</v>
      </c>
      <c r="D189" s="158" t="str">
        <f>'FEVRIER - SUIVI ENVELOPPES'!D66</f>
        <v>Swile</v>
      </c>
      <c r="E189" s="181">
        <f>'FEVRIER - SUIVI ENVELOPPES'!E66</f>
        <v>18.8</v>
      </c>
      <c r="F189" s="158">
        <f>'FEVRIER - SUIVI ENVELOPPES'!F66</f>
        <v>18.8</v>
      </c>
    </row>
    <row r="190" spans="1:6" x14ac:dyDescent="0.25">
      <c r="A190" s="158" t="str">
        <f t="shared" si="3"/>
        <v>FEVRIER</v>
      </c>
      <c r="B190" s="158" t="str">
        <f>'FEVRIER - SUIVI ENVELOPPES'!B67</f>
        <v xml:space="preserve">Maison </v>
      </c>
      <c r="C190" s="183">
        <f>'FEVRIER - SUIVI ENVELOPPES'!C67</f>
        <v>46070</v>
      </c>
      <c r="D190" s="158" t="str">
        <f>'FEVRIER - SUIVI ENVELOPPES'!D67</f>
        <v>Amazon</v>
      </c>
      <c r="E190" s="181">
        <f>'FEVRIER - SUIVI ENVELOPPES'!E67</f>
        <v>34.49</v>
      </c>
      <c r="F190" s="158">
        <f>'FEVRIER - SUIVI ENVELOPPES'!F67</f>
        <v>34.49</v>
      </c>
    </row>
    <row r="191" spans="1:6" x14ac:dyDescent="0.25">
      <c r="A191" s="158" t="str">
        <f t="shared" si="3"/>
        <v/>
      </c>
      <c r="B191" s="158">
        <f>'FEVRIER - SUIVI ENVELOPPES'!B68</f>
        <v>0</v>
      </c>
      <c r="C191" s="183">
        <f>'FEVRIER - SUIVI ENVELOPPES'!C68</f>
        <v>0</v>
      </c>
      <c r="D191" s="158">
        <f>'FEVRIER - SUIVI ENVELOPPES'!D68</f>
        <v>0</v>
      </c>
      <c r="E191" s="181">
        <f>'FEVRIER - SUIVI ENVELOPPES'!E68</f>
        <v>0</v>
      </c>
      <c r="F191" s="158" t="str">
        <f>'FEVRIER - SUIVI ENVELOPPES'!F68</f>
        <v/>
      </c>
    </row>
    <row r="192" spans="1:6" x14ac:dyDescent="0.25">
      <c r="A192" s="158" t="str">
        <f t="shared" si="3"/>
        <v/>
      </c>
      <c r="B192" s="158">
        <f>'FEVRIER - SUIVI ENVELOPPES'!B69</f>
        <v>0</v>
      </c>
      <c r="C192" s="183">
        <f>'FEVRIER - SUIVI ENVELOPPES'!C69</f>
        <v>0</v>
      </c>
      <c r="D192" s="158">
        <f>'FEVRIER - SUIVI ENVELOPPES'!D69</f>
        <v>0</v>
      </c>
      <c r="E192" s="181">
        <f>'FEVRIER - SUIVI ENVELOPPES'!E69</f>
        <v>0</v>
      </c>
      <c r="F192" s="158" t="str">
        <f>'FEVRIER - SUIVI ENVELOPPES'!F69</f>
        <v/>
      </c>
    </row>
    <row r="193" spans="1:6" x14ac:dyDescent="0.25">
      <c r="A193" s="158" t="str">
        <f t="shared" ref="A193:A253" si="4">IF(B193=0,"","FEVRIER")</f>
        <v/>
      </c>
      <c r="B193" s="158">
        <f>'FEVRIER - SUIVI ENVELOPPES'!B70</f>
        <v>0</v>
      </c>
      <c r="C193" s="183">
        <f>'FEVRIER - SUIVI ENVELOPPES'!C70</f>
        <v>0</v>
      </c>
      <c r="D193" s="158">
        <f>'FEVRIER - SUIVI ENVELOPPES'!D70</f>
        <v>0</v>
      </c>
      <c r="E193" s="181">
        <f>'FEVRIER - SUIVI ENVELOPPES'!E70</f>
        <v>0</v>
      </c>
      <c r="F193" s="158" t="str">
        <f>'FEVRIER - SUIVI ENVELOPPES'!F70</f>
        <v/>
      </c>
    </row>
    <row r="194" spans="1:6" x14ac:dyDescent="0.25">
      <c r="A194" s="158" t="str">
        <f t="shared" si="4"/>
        <v/>
      </c>
      <c r="B194" s="158">
        <f>'FEVRIER - SUIVI ENVELOPPES'!B71</f>
        <v>0</v>
      </c>
      <c r="C194" s="183">
        <f>'FEVRIER - SUIVI ENVELOPPES'!C71</f>
        <v>0</v>
      </c>
      <c r="D194" s="158">
        <f>'FEVRIER - SUIVI ENVELOPPES'!D71</f>
        <v>0</v>
      </c>
      <c r="E194" s="181">
        <f>'FEVRIER - SUIVI ENVELOPPES'!E71</f>
        <v>0</v>
      </c>
      <c r="F194" s="158" t="str">
        <f>'FEVRIER - SUIVI ENVELOPPES'!F71</f>
        <v/>
      </c>
    </row>
    <row r="195" spans="1:6" x14ac:dyDescent="0.25">
      <c r="A195" s="158" t="str">
        <f t="shared" si="4"/>
        <v/>
      </c>
      <c r="B195" s="158">
        <f>'FEVRIER - SUIVI ENVELOPPES'!B72</f>
        <v>0</v>
      </c>
      <c r="C195" s="183">
        <f>'FEVRIER - SUIVI ENVELOPPES'!C72</f>
        <v>0</v>
      </c>
      <c r="D195" s="158">
        <f>'FEVRIER - SUIVI ENVELOPPES'!D72</f>
        <v>0</v>
      </c>
      <c r="E195" s="181">
        <f>'FEVRIER - SUIVI ENVELOPPES'!E72</f>
        <v>0</v>
      </c>
      <c r="F195" s="158" t="str">
        <f>'FEVRIER - SUIVI ENVELOPPES'!F72</f>
        <v/>
      </c>
    </row>
    <row r="196" spans="1:6" x14ac:dyDescent="0.25">
      <c r="A196" s="158" t="str">
        <f t="shared" si="4"/>
        <v/>
      </c>
      <c r="B196" s="158">
        <f>'FEVRIER - SUIVI ENVELOPPES'!B73</f>
        <v>0</v>
      </c>
      <c r="C196" s="183">
        <f>'FEVRIER - SUIVI ENVELOPPES'!C73</f>
        <v>0</v>
      </c>
      <c r="D196" s="158">
        <f>'FEVRIER - SUIVI ENVELOPPES'!D73</f>
        <v>0</v>
      </c>
      <c r="E196" s="181">
        <f>'FEVRIER - SUIVI ENVELOPPES'!E73</f>
        <v>0</v>
      </c>
      <c r="F196" s="158" t="str">
        <f>'FEVRIER - SUIVI ENVELOPPES'!F73</f>
        <v/>
      </c>
    </row>
    <row r="197" spans="1:6" x14ac:dyDescent="0.25">
      <c r="A197" s="158" t="str">
        <f t="shared" si="4"/>
        <v/>
      </c>
      <c r="B197" s="158">
        <f>'FEVRIER - SUIVI ENVELOPPES'!B74</f>
        <v>0</v>
      </c>
      <c r="C197" s="183">
        <f>'FEVRIER - SUIVI ENVELOPPES'!C74</f>
        <v>0</v>
      </c>
      <c r="D197" s="158">
        <f>'FEVRIER - SUIVI ENVELOPPES'!D74</f>
        <v>0</v>
      </c>
      <c r="E197" s="181">
        <f>'FEVRIER - SUIVI ENVELOPPES'!E74</f>
        <v>0</v>
      </c>
      <c r="F197" s="158" t="str">
        <f>'FEVRIER - SUIVI ENVELOPPES'!F74</f>
        <v/>
      </c>
    </row>
    <row r="198" spans="1:6" x14ac:dyDescent="0.25">
      <c r="A198" s="158" t="str">
        <f t="shared" si="4"/>
        <v/>
      </c>
      <c r="B198" s="158">
        <f>'FEVRIER - SUIVI ENVELOPPES'!B75</f>
        <v>0</v>
      </c>
      <c r="C198" s="183">
        <f>'FEVRIER - SUIVI ENVELOPPES'!C75</f>
        <v>0</v>
      </c>
      <c r="D198" s="158">
        <f>'FEVRIER - SUIVI ENVELOPPES'!D75</f>
        <v>0</v>
      </c>
      <c r="E198" s="181">
        <f>'FEVRIER - SUIVI ENVELOPPES'!E75</f>
        <v>0</v>
      </c>
      <c r="F198" s="158" t="str">
        <f>'FEVRIER - SUIVI ENVELOPPES'!F75</f>
        <v/>
      </c>
    </row>
    <row r="199" spans="1:6" x14ac:dyDescent="0.25">
      <c r="A199" s="158" t="str">
        <f t="shared" si="4"/>
        <v/>
      </c>
      <c r="B199" s="158">
        <f>'FEVRIER - SUIVI ENVELOPPES'!B76</f>
        <v>0</v>
      </c>
      <c r="C199" s="183">
        <f>'FEVRIER - SUIVI ENVELOPPES'!C76</f>
        <v>0</v>
      </c>
      <c r="D199" s="158">
        <f>'FEVRIER - SUIVI ENVELOPPES'!D76</f>
        <v>0</v>
      </c>
      <c r="E199" s="181">
        <f>'FEVRIER - SUIVI ENVELOPPES'!E76</f>
        <v>0</v>
      </c>
      <c r="F199" s="158" t="str">
        <f>'FEVRIER - SUIVI ENVELOPPES'!F76</f>
        <v/>
      </c>
    </row>
    <row r="200" spans="1:6" x14ac:dyDescent="0.25">
      <c r="A200" s="158" t="str">
        <f t="shared" si="4"/>
        <v/>
      </c>
      <c r="B200" s="158">
        <f>'FEVRIER - SUIVI ENVELOPPES'!B77</f>
        <v>0</v>
      </c>
      <c r="C200" s="183">
        <f>'FEVRIER - SUIVI ENVELOPPES'!C77</f>
        <v>0</v>
      </c>
      <c r="D200" s="158">
        <f>'FEVRIER - SUIVI ENVELOPPES'!D77</f>
        <v>0</v>
      </c>
      <c r="E200" s="181">
        <f>'FEVRIER - SUIVI ENVELOPPES'!E77</f>
        <v>0</v>
      </c>
      <c r="F200" s="158" t="str">
        <f>'FEVRIER - SUIVI ENVELOPPES'!F77</f>
        <v/>
      </c>
    </row>
    <row r="201" spans="1:6" x14ac:dyDescent="0.25">
      <c r="A201" s="158" t="str">
        <f t="shared" si="4"/>
        <v/>
      </c>
      <c r="B201" s="158">
        <f>'FEVRIER - SUIVI ENVELOPPES'!B78</f>
        <v>0</v>
      </c>
      <c r="C201" s="183">
        <f>'FEVRIER - SUIVI ENVELOPPES'!C78</f>
        <v>0</v>
      </c>
      <c r="D201" s="158">
        <f>'FEVRIER - SUIVI ENVELOPPES'!D78</f>
        <v>0</v>
      </c>
      <c r="E201" s="181">
        <f>'FEVRIER - SUIVI ENVELOPPES'!E78</f>
        <v>0</v>
      </c>
      <c r="F201" s="158" t="str">
        <f>'FEVRIER - SUIVI ENVELOPPES'!F78</f>
        <v/>
      </c>
    </row>
    <row r="202" spans="1:6" x14ac:dyDescent="0.25">
      <c r="A202" s="158" t="str">
        <f t="shared" si="4"/>
        <v/>
      </c>
      <c r="B202" s="158">
        <f>'FEVRIER - SUIVI ENVELOPPES'!B79</f>
        <v>0</v>
      </c>
      <c r="C202" s="183">
        <f>'FEVRIER - SUIVI ENVELOPPES'!C79</f>
        <v>0</v>
      </c>
      <c r="D202" s="158">
        <f>'FEVRIER - SUIVI ENVELOPPES'!D79</f>
        <v>0</v>
      </c>
      <c r="E202" s="181">
        <f>'FEVRIER - SUIVI ENVELOPPES'!E79</f>
        <v>0</v>
      </c>
      <c r="F202" s="158" t="str">
        <f>'FEVRIER - SUIVI ENVELOPPES'!F79</f>
        <v/>
      </c>
    </row>
    <row r="203" spans="1:6" x14ac:dyDescent="0.25">
      <c r="A203" s="158" t="str">
        <f t="shared" si="4"/>
        <v/>
      </c>
      <c r="B203" s="158">
        <f>'FEVRIER - SUIVI ENVELOPPES'!B80</f>
        <v>0</v>
      </c>
      <c r="C203" s="183">
        <f>'FEVRIER - SUIVI ENVELOPPES'!C80</f>
        <v>0</v>
      </c>
      <c r="D203" s="158">
        <f>'FEVRIER - SUIVI ENVELOPPES'!D80</f>
        <v>0</v>
      </c>
      <c r="E203" s="181">
        <f>'FEVRIER - SUIVI ENVELOPPES'!E80</f>
        <v>0</v>
      </c>
      <c r="F203" s="158" t="str">
        <f>'FEVRIER - SUIVI ENVELOPPES'!F80</f>
        <v/>
      </c>
    </row>
    <row r="204" spans="1:6" x14ac:dyDescent="0.25">
      <c r="A204" s="158" t="str">
        <f t="shared" si="4"/>
        <v/>
      </c>
      <c r="B204" s="158">
        <f>'FEVRIER - SUIVI ENVELOPPES'!B81</f>
        <v>0</v>
      </c>
      <c r="C204" s="183">
        <f>'FEVRIER - SUIVI ENVELOPPES'!C81</f>
        <v>0</v>
      </c>
      <c r="D204" s="158">
        <f>'FEVRIER - SUIVI ENVELOPPES'!D81</f>
        <v>0</v>
      </c>
      <c r="E204" s="181">
        <f>'FEVRIER - SUIVI ENVELOPPES'!E81</f>
        <v>0</v>
      </c>
      <c r="F204" s="158" t="str">
        <f>'FEVRIER - SUIVI ENVELOPPES'!F81</f>
        <v/>
      </c>
    </row>
    <row r="205" spans="1:6" x14ac:dyDescent="0.25">
      <c r="A205" s="158" t="str">
        <f t="shared" si="4"/>
        <v/>
      </c>
      <c r="B205" s="158">
        <f>'FEVRIER - SUIVI ENVELOPPES'!B82</f>
        <v>0</v>
      </c>
      <c r="C205" s="183">
        <f>'FEVRIER - SUIVI ENVELOPPES'!C82</f>
        <v>0</v>
      </c>
      <c r="D205" s="158">
        <f>'FEVRIER - SUIVI ENVELOPPES'!D82</f>
        <v>0</v>
      </c>
      <c r="E205" s="181">
        <f>'FEVRIER - SUIVI ENVELOPPES'!E82</f>
        <v>0</v>
      </c>
      <c r="F205" s="158" t="str">
        <f>'FEVRIER - SUIVI ENVELOPPES'!F82</f>
        <v/>
      </c>
    </row>
    <row r="206" spans="1:6" x14ac:dyDescent="0.25">
      <c r="A206" s="158" t="str">
        <f t="shared" si="4"/>
        <v/>
      </c>
      <c r="B206" s="158">
        <f>'FEVRIER - SUIVI ENVELOPPES'!B83</f>
        <v>0</v>
      </c>
      <c r="C206" s="183">
        <f>'FEVRIER - SUIVI ENVELOPPES'!C83</f>
        <v>0</v>
      </c>
      <c r="D206" s="158">
        <f>'FEVRIER - SUIVI ENVELOPPES'!D83</f>
        <v>0</v>
      </c>
      <c r="E206" s="181">
        <f>'FEVRIER - SUIVI ENVELOPPES'!E83</f>
        <v>0</v>
      </c>
      <c r="F206" s="158" t="str">
        <f>'FEVRIER - SUIVI ENVELOPPES'!F83</f>
        <v/>
      </c>
    </row>
    <row r="207" spans="1:6" x14ac:dyDescent="0.25">
      <c r="A207" s="158" t="str">
        <f t="shared" si="4"/>
        <v/>
      </c>
      <c r="B207" s="158">
        <f>'FEVRIER - SUIVI ENVELOPPES'!B84</f>
        <v>0</v>
      </c>
      <c r="C207" s="183">
        <f>'FEVRIER - SUIVI ENVELOPPES'!C84</f>
        <v>0</v>
      </c>
      <c r="D207" s="158">
        <f>'FEVRIER - SUIVI ENVELOPPES'!D84</f>
        <v>0</v>
      </c>
      <c r="E207" s="181">
        <f>'FEVRIER - SUIVI ENVELOPPES'!E84</f>
        <v>0</v>
      </c>
      <c r="F207" s="158" t="str">
        <f>'FEVRIER - SUIVI ENVELOPPES'!F84</f>
        <v/>
      </c>
    </row>
    <row r="208" spans="1:6" x14ac:dyDescent="0.25">
      <c r="A208" s="158" t="str">
        <f t="shared" si="4"/>
        <v/>
      </c>
      <c r="B208" s="158">
        <f>'FEVRIER - SUIVI ENVELOPPES'!B85</f>
        <v>0</v>
      </c>
      <c r="C208" s="183">
        <f>'FEVRIER - SUIVI ENVELOPPES'!C85</f>
        <v>0</v>
      </c>
      <c r="D208" s="158">
        <f>'FEVRIER - SUIVI ENVELOPPES'!D85</f>
        <v>0</v>
      </c>
      <c r="E208" s="181">
        <f>'FEVRIER - SUIVI ENVELOPPES'!E85</f>
        <v>0</v>
      </c>
      <c r="F208" s="158" t="str">
        <f>'FEVRIER - SUIVI ENVELOPPES'!F85</f>
        <v/>
      </c>
    </row>
    <row r="209" spans="1:6" x14ac:dyDescent="0.25">
      <c r="A209" s="158" t="str">
        <f t="shared" si="4"/>
        <v/>
      </c>
      <c r="B209" s="158">
        <f>'FEVRIER - SUIVI ENVELOPPES'!B86</f>
        <v>0</v>
      </c>
      <c r="C209" s="183">
        <f>'FEVRIER - SUIVI ENVELOPPES'!C86</f>
        <v>0</v>
      </c>
      <c r="D209" s="158">
        <f>'FEVRIER - SUIVI ENVELOPPES'!D86</f>
        <v>0</v>
      </c>
      <c r="E209" s="181">
        <f>'FEVRIER - SUIVI ENVELOPPES'!E86</f>
        <v>0</v>
      </c>
      <c r="F209" s="158" t="str">
        <f>'FEVRIER - SUIVI ENVELOPPES'!F86</f>
        <v/>
      </c>
    </row>
    <row r="210" spans="1:6" x14ac:dyDescent="0.25">
      <c r="A210" s="158" t="str">
        <f t="shared" si="4"/>
        <v/>
      </c>
      <c r="B210" s="158">
        <f>'FEVRIER - SUIVI ENVELOPPES'!B87</f>
        <v>0</v>
      </c>
      <c r="C210" s="183">
        <f>'FEVRIER - SUIVI ENVELOPPES'!C87</f>
        <v>0</v>
      </c>
      <c r="D210" s="158">
        <f>'FEVRIER - SUIVI ENVELOPPES'!D87</f>
        <v>0</v>
      </c>
      <c r="E210" s="181">
        <f>'FEVRIER - SUIVI ENVELOPPES'!E87</f>
        <v>0</v>
      </c>
      <c r="F210" s="158" t="str">
        <f>'FEVRIER - SUIVI ENVELOPPES'!F87</f>
        <v/>
      </c>
    </row>
    <row r="211" spans="1:6" x14ac:dyDescent="0.25">
      <c r="A211" s="158" t="str">
        <f t="shared" si="4"/>
        <v/>
      </c>
      <c r="B211" s="158">
        <f>'FEVRIER - SUIVI ENVELOPPES'!B88</f>
        <v>0</v>
      </c>
      <c r="C211" s="183">
        <f>'FEVRIER - SUIVI ENVELOPPES'!C88</f>
        <v>0</v>
      </c>
      <c r="D211" s="158">
        <f>'FEVRIER - SUIVI ENVELOPPES'!D88</f>
        <v>0</v>
      </c>
      <c r="E211" s="181">
        <f>'FEVRIER - SUIVI ENVELOPPES'!E88</f>
        <v>0</v>
      </c>
      <c r="F211" s="158" t="str">
        <f>'FEVRIER - SUIVI ENVELOPPES'!F88</f>
        <v/>
      </c>
    </row>
    <row r="212" spans="1:6" x14ac:dyDescent="0.25">
      <c r="A212" s="158" t="str">
        <f t="shared" si="4"/>
        <v/>
      </c>
      <c r="B212" s="158">
        <f>'FEVRIER - SUIVI ENVELOPPES'!B89</f>
        <v>0</v>
      </c>
      <c r="C212" s="183">
        <f>'FEVRIER - SUIVI ENVELOPPES'!C89</f>
        <v>0</v>
      </c>
      <c r="D212" s="158">
        <f>'FEVRIER - SUIVI ENVELOPPES'!D89</f>
        <v>0</v>
      </c>
      <c r="E212" s="181">
        <f>'FEVRIER - SUIVI ENVELOPPES'!E89</f>
        <v>0</v>
      </c>
      <c r="F212" s="158" t="str">
        <f>'FEVRIER - SUIVI ENVELOPPES'!F89</f>
        <v/>
      </c>
    </row>
    <row r="213" spans="1:6" x14ac:dyDescent="0.25">
      <c r="A213" s="158" t="str">
        <f t="shared" si="4"/>
        <v/>
      </c>
      <c r="B213" s="158">
        <f>'FEVRIER - SUIVI ENVELOPPES'!B90</f>
        <v>0</v>
      </c>
      <c r="C213" s="183">
        <f>'FEVRIER - SUIVI ENVELOPPES'!C90</f>
        <v>0</v>
      </c>
      <c r="D213" s="158">
        <f>'FEVRIER - SUIVI ENVELOPPES'!D90</f>
        <v>0</v>
      </c>
      <c r="E213" s="181">
        <f>'FEVRIER - SUIVI ENVELOPPES'!E90</f>
        <v>0</v>
      </c>
      <c r="F213" s="158" t="str">
        <f>'FEVRIER - SUIVI ENVELOPPES'!F90</f>
        <v/>
      </c>
    </row>
    <row r="214" spans="1:6" x14ac:dyDescent="0.25">
      <c r="A214" s="158" t="str">
        <f t="shared" si="4"/>
        <v/>
      </c>
      <c r="B214" s="158">
        <f>'FEVRIER - SUIVI ENVELOPPES'!B91</f>
        <v>0</v>
      </c>
      <c r="C214" s="183">
        <f>'FEVRIER - SUIVI ENVELOPPES'!C91</f>
        <v>0</v>
      </c>
      <c r="D214" s="158">
        <f>'FEVRIER - SUIVI ENVELOPPES'!D91</f>
        <v>0</v>
      </c>
      <c r="E214" s="181">
        <f>'FEVRIER - SUIVI ENVELOPPES'!E91</f>
        <v>0</v>
      </c>
      <c r="F214" s="158" t="str">
        <f>'FEVRIER - SUIVI ENVELOPPES'!F91</f>
        <v/>
      </c>
    </row>
    <row r="215" spans="1:6" x14ac:dyDescent="0.25">
      <c r="A215" s="158" t="str">
        <f t="shared" si="4"/>
        <v/>
      </c>
      <c r="B215" s="158">
        <f>'FEVRIER - SUIVI ENVELOPPES'!B92</f>
        <v>0</v>
      </c>
      <c r="C215" s="183">
        <f>'FEVRIER - SUIVI ENVELOPPES'!C92</f>
        <v>0</v>
      </c>
      <c r="D215" s="158">
        <f>'FEVRIER - SUIVI ENVELOPPES'!D92</f>
        <v>0</v>
      </c>
      <c r="E215" s="181">
        <f>'FEVRIER - SUIVI ENVELOPPES'!E92</f>
        <v>0</v>
      </c>
      <c r="F215" s="158" t="str">
        <f>'FEVRIER - SUIVI ENVELOPPES'!F92</f>
        <v/>
      </c>
    </row>
    <row r="216" spans="1:6" x14ac:dyDescent="0.25">
      <c r="A216" s="158" t="str">
        <f t="shared" si="4"/>
        <v/>
      </c>
      <c r="B216" s="158">
        <f>'FEVRIER - SUIVI ENVELOPPES'!B93</f>
        <v>0</v>
      </c>
      <c r="C216" s="183">
        <f>'FEVRIER - SUIVI ENVELOPPES'!C93</f>
        <v>0</v>
      </c>
      <c r="D216" s="158">
        <f>'FEVRIER - SUIVI ENVELOPPES'!D93</f>
        <v>0</v>
      </c>
      <c r="E216" s="181">
        <f>'FEVRIER - SUIVI ENVELOPPES'!E93</f>
        <v>0</v>
      </c>
      <c r="F216" s="158" t="str">
        <f>'FEVRIER - SUIVI ENVELOPPES'!F93</f>
        <v/>
      </c>
    </row>
    <row r="217" spans="1:6" x14ac:dyDescent="0.25">
      <c r="A217" s="158" t="str">
        <f t="shared" si="4"/>
        <v/>
      </c>
      <c r="B217" s="158">
        <f>'FEVRIER - SUIVI ENVELOPPES'!B94</f>
        <v>0</v>
      </c>
      <c r="C217" s="183">
        <f>'FEVRIER - SUIVI ENVELOPPES'!C94</f>
        <v>0</v>
      </c>
      <c r="D217" s="158">
        <f>'FEVRIER - SUIVI ENVELOPPES'!D94</f>
        <v>0</v>
      </c>
      <c r="E217" s="181">
        <f>'FEVRIER - SUIVI ENVELOPPES'!E94</f>
        <v>0</v>
      </c>
      <c r="F217" s="158" t="str">
        <f>'FEVRIER - SUIVI ENVELOPPES'!F94</f>
        <v/>
      </c>
    </row>
    <row r="218" spans="1:6" x14ac:dyDescent="0.25">
      <c r="A218" s="158" t="str">
        <f t="shared" si="4"/>
        <v/>
      </c>
      <c r="B218" s="158">
        <f>'FEVRIER - SUIVI ENVELOPPES'!B95</f>
        <v>0</v>
      </c>
      <c r="C218" s="183">
        <f>'FEVRIER - SUIVI ENVELOPPES'!C95</f>
        <v>0</v>
      </c>
      <c r="D218" s="158">
        <f>'FEVRIER - SUIVI ENVELOPPES'!D95</f>
        <v>0</v>
      </c>
      <c r="E218" s="181">
        <f>'FEVRIER - SUIVI ENVELOPPES'!E95</f>
        <v>0</v>
      </c>
      <c r="F218" s="158" t="str">
        <f>'FEVRIER - SUIVI ENVELOPPES'!F95</f>
        <v/>
      </c>
    </row>
    <row r="219" spans="1:6" x14ac:dyDescent="0.25">
      <c r="A219" s="158" t="str">
        <f t="shared" si="4"/>
        <v/>
      </c>
      <c r="B219" s="158">
        <f>'FEVRIER - SUIVI ENVELOPPES'!B96</f>
        <v>0</v>
      </c>
      <c r="C219" s="183">
        <f>'FEVRIER - SUIVI ENVELOPPES'!C96</f>
        <v>0</v>
      </c>
      <c r="D219" s="158">
        <f>'FEVRIER - SUIVI ENVELOPPES'!D96</f>
        <v>0</v>
      </c>
      <c r="E219" s="181">
        <f>'FEVRIER - SUIVI ENVELOPPES'!E96</f>
        <v>0</v>
      </c>
      <c r="F219" s="158" t="str">
        <f>'FEVRIER - SUIVI ENVELOPPES'!F96</f>
        <v/>
      </c>
    </row>
    <row r="220" spans="1:6" x14ac:dyDescent="0.25">
      <c r="A220" s="158" t="str">
        <f t="shared" si="4"/>
        <v/>
      </c>
      <c r="B220" s="158">
        <f>'FEVRIER - SUIVI ENVELOPPES'!B97</f>
        <v>0</v>
      </c>
      <c r="C220" s="183">
        <f>'FEVRIER - SUIVI ENVELOPPES'!C97</f>
        <v>0</v>
      </c>
      <c r="D220" s="158">
        <f>'FEVRIER - SUIVI ENVELOPPES'!D97</f>
        <v>0</v>
      </c>
      <c r="E220" s="181">
        <f>'FEVRIER - SUIVI ENVELOPPES'!E97</f>
        <v>0</v>
      </c>
      <c r="F220" s="158" t="str">
        <f>'FEVRIER - SUIVI ENVELOPPES'!F97</f>
        <v/>
      </c>
    </row>
    <row r="221" spans="1:6" x14ac:dyDescent="0.25">
      <c r="A221" s="158" t="str">
        <f t="shared" si="4"/>
        <v/>
      </c>
      <c r="B221" s="158">
        <f>'FEVRIER - SUIVI ENVELOPPES'!B98</f>
        <v>0</v>
      </c>
      <c r="C221" s="183">
        <f>'FEVRIER - SUIVI ENVELOPPES'!C98</f>
        <v>0</v>
      </c>
      <c r="D221" s="158">
        <f>'FEVRIER - SUIVI ENVELOPPES'!D98</f>
        <v>0</v>
      </c>
      <c r="E221" s="181">
        <f>'FEVRIER - SUIVI ENVELOPPES'!E98</f>
        <v>0</v>
      </c>
      <c r="F221" s="158" t="str">
        <f>'FEVRIER - SUIVI ENVELOPPES'!F98</f>
        <v/>
      </c>
    </row>
    <row r="222" spans="1:6" x14ac:dyDescent="0.25">
      <c r="A222" s="158" t="str">
        <f t="shared" si="4"/>
        <v/>
      </c>
      <c r="B222" s="158">
        <f>'FEVRIER - SUIVI ENVELOPPES'!B99</f>
        <v>0</v>
      </c>
      <c r="C222" s="183">
        <f>'FEVRIER - SUIVI ENVELOPPES'!C99</f>
        <v>0</v>
      </c>
      <c r="D222" s="158">
        <f>'FEVRIER - SUIVI ENVELOPPES'!D99</f>
        <v>0</v>
      </c>
      <c r="E222" s="181">
        <f>'FEVRIER - SUIVI ENVELOPPES'!E99</f>
        <v>0</v>
      </c>
      <c r="F222" s="158" t="str">
        <f>'FEVRIER - SUIVI ENVELOPPES'!F99</f>
        <v/>
      </c>
    </row>
    <row r="223" spans="1:6" x14ac:dyDescent="0.25">
      <c r="A223" s="158" t="str">
        <f t="shared" si="4"/>
        <v/>
      </c>
      <c r="B223" s="158">
        <f>'FEVRIER - SUIVI ENVELOPPES'!B100</f>
        <v>0</v>
      </c>
      <c r="C223" s="183">
        <f>'FEVRIER - SUIVI ENVELOPPES'!C100</f>
        <v>0</v>
      </c>
      <c r="D223" s="158">
        <f>'FEVRIER - SUIVI ENVELOPPES'!D100</f>
        <v>0</v>
      </c>
      <c r="E223" s="181">
        <f>'FEVRIER - SUIVI ENVELOPPES'!E100</f>
        <v>0</v>
      </c>
      <c r="F223" s="158" t="str">
        <f>'FEVRIER - SUIVI ENVELOPPES'!F100</f>
        <v/>
      </c>
    </row>
    <row r="224" spans="1:6" x14ac:dyDescent="0.25">
      <c r="A224" s="158" t="str">
        <f t="shared" si="4"/>
        <v/>
      </c>
      <c r="B224" s="158">
        <f>'FEVRIER - SUIVI ENVELOPPES'!B101</f>
        <v>0</v>
      </c>
      <c r="C224" s="183">
        <f>'FEVRIER - SUIVI ENVELOPPES'!C101</f>
        <v>0</v>
      </c>
      <c r="D224" s="158">
        <f>'FEVRIER - SUIVI ENVELOPPES'!D101</f>
        <v>0</v>
      </c>
      <c r="E224" s="181">
        <f>'FEVRIER - SUIVI ENVELOPPES'!E101</f>
        <v>0</v>
      </c>
      <c r="F224" s="158" t="str">
        <f>'FEVRIER - SUIVI ENVELOPPES'!F101</f>
        <v/>
      </c>
    </row>
    <row r="225" spans="1:6" x14ac:dyDescent="0.25">
      <c r="A225" s="158" t="str">
        <f t="shared" si="4"/>
        <v/>
      </c>
      <c r="B225" s="158">
        <f>'FEVRIER - SUIVI ENVELOPPES'!B102</f>
        <v>0</v>
      </c>
      <c r="C225" s="183">
        <f>'FEVRIER - SUIVI ENVELOPPES'!C102</f>
        <v>0</v>
      </c>
      <c r="D225" s="158">
        <f>'FEVRIER - SUIVI ENVELOPPES'!D102</f>
        <v>0</v>
      </c>
      <c r="E225" s="181">
        <f>'FEVRIER - SUIVI ENVELOPPES'!E102</f>
        <v>0</v>
      </c>
      <c r="F225" s="158" t="str">
        <f>'FEVRIER - SUIVI ENVELOPPES'!F102</f>
        <v/>
      </c>
    </row>
    <row r="226" spans="1:6" x14ac:dyDescent="0.25">
      <c r="A226" s="158" t="str">
        <f t="shared" si="4"/>
        <v/>
      </c>
      <c r="B226" s="158">
        <f>'FEVRIER - SUIVI ENVELOPPES'!B103</f>
        <v>0</v>
      </c>
      <c r="C226" s="183">
        <f>'FEVRIER - SUIVI ENVELOPPES'!C103</f>
        <v>0</v>
      </c>
      <c r="D226" s="158">
        <f>'FEVRIER - SUIVI ENVELOPPES'!D103</f>
        <v>0</v>
      </c>
      <c r="E226" s="181">
        <f>'FEVRIER - SUIVI ENVELOPPES'!E103</f>
        <v>0</v>
      </c>
      <c r="F226" s="158" t="str">
        <f>'FEVRIER - SUIVI ENVELOPPES'!F103</f>
        <v/>
      </c>
    </row>
    <row r="227" spans="1:6" x14ac:dyDescent="0.25">
      <c r="A227" s="158" t="str">
        <f t="shared" si="4"/>
        <v/>
      </c>
      <c r="B227" s="158">
        <f>'FEVRIER - SUIVI ENVELOPPES'!B104</f>
        <v>0</v>
      </c>
      <c r="C227" s="183">
        <f>'FEVRIER - SUIVI ENVELOPPES'!C104</f>
        <v>0</v>
      </c>
      <c r="D227" s="158">
        <f>'FEVRIER - SUIVI ENVELOPPES'!D104</f>
        <v>0</v>
      </c>
      <c r="E227" s="181">
        <f>'FEVRIER - SUIVI ENVELOPPES'!E104</f>
        <v>0</v>
      </c>
      <c r="F227" s="158" t="str">
        <f>'FEVRIER - SUIVI ENVELOPPES'!F104</f>
        <v/>
      </c>
    </row>
    <row r="228" spans="1:6" x14ac:dyDescent="0.25">
      <c r="A228" s="158" t="str">
        <f t="shared" si="4"/>
        <v/>
      </c>
      <c r="B228" s="158">
        <f>'FEVRIER - SUIVI ENVELOPPES'!B105</f>
        <v>0</v>
      </c>
      <c r="C228" s="183">
        <f>'FEVRIER - SUIVI ENVELOPPES'!C105</f>
        <v>0</v>
      </c>
      <c r="D228" s="158">
        <f>'FEVRIER - SUIVI ENVELOPPES'!D105</f>
        <v>0</v>
      </c>
      <c r="E228" s="181">
        <f>'FEVRIER - SUIVI ENVELOPPES'!E105</f>
        <v>0</v>
      </c>
      <c r="F228" s="158" t="str">
        <f>'FEVRIER - SUIVI ENVELOPPES'!F105</f>
        <v/>
      </c>
    </row>
    <row r="229" spans="1:6" x14ac:dyDescent="0.25">
      <c r="A229" s="158" t="str">
        <f t="shared" si="4"/>
        <v/>
      </c>
      <c r="B229" s="158">
        <f>'FEVRIER - SUIVI ENVELOPPES'!B106</f>
        <v>0</v>
      </c>
      <c r="C229" s="183">
        <f>'FEVRIER - SUIVI ENVELOPPES'!C106</f>
        <v>0</v>
      </c>
      <c r="D229" s="158">
        <f>'FEVRIER - SUIVI ENVELOPPES'!D106</f>
        <v>0</v>
      </c>
      <c r="E229" s="181">
        <f>'FEVRIER - SUIVI ENVELOPPES'!E106</f>
        <v>0</v>
      </c>
      <c r="F229" s="158" t="str">
        <f>'FEVRIER - SUIVI ENVELOPPES'!F106</f>
        <v/>
      </c>
    </row>
    <row r="230" spans="1:6" x14ac:dyDescent="0.25">
      <c r="A230" s="158" t="str">
        <f t="shared" si="4"/>
        <v/>
      </c>
      <c r="B230" s="158">
        <f>'FEVRIER - SUIVI ENVELOPPES'!B107</f>
        <v>0</v>
      </c>
      <c r="C230" s="183">
        <f>'FEVRIER - SUIVI ENVELOPPES'!C107</f>
        <v>0</v>
      </c>
      <c r="D230" s="158">
        <f>'FEVRIER - SUIVI ENVELOPPES'!D107</f>
        <v>0</v>
      </c>
      <c r="E230" s="181">
        <f>'FEVRIER - SUIVI ENVELOPPES'!E107</f>
        <v>0</v>
      </c>
      <c r="F230" s="158" t="str">
        <f>'FEVRIER - SUIVI ENVELOPPES'!F107</f>
        <v/>
      </c>
    </row>
    <row r="231" spans="1:6" x14ac:dyDescent="0.25">
      <c r="A231" s="158" t="str">
        <f t="shared" si="4"/>
        <v/>
      </c>
      <c r="B231" s="158">
        <f>'FEVRIER - SUIVI ENVELOPPES'!B108</f>
        <v>0</v>
      </c>
      <c r="C231" s="183">
        <f>'FEVRIER - SUIVI ENVELOPPES'!C108</f>
        <v>0</v>
      </c>
      <c r="D231" s="158">
        <f>'FEVRIER - SUIVI ENVELOPPES'!D108</f>
        <v>0</v>
      </c>
      <c r="E231" s="181">
        <f>'FEVRIER - SUIVI ENVELOPPES'!E108</f>
        <v>0</v>
      </c>
      <c r="F231" s="158" t="str">
        <f>'FEVRIER - SUIVI ENVELOPPES'!F108</f>
        <v/>
      </c>
    </row>
    <row r="232" spans="1:6" x14ac:dyDescent="0.25">
      <c r="A232" s="158" t="str">
        <f t="shared" si="4"/>
        <v/>
      </c>
      <c r="B232" s="158">
        <f>'FEVRIER - SUIVI ENVELOPPES'!B109</f>
        <v>0</v>
      </c>
      <c r="C232" s="183">
        <f>'FEVRIER - SUIVI ENVELOPPES'!C109</f>
        <v>0</v>
      </c>
      <c r="D232" s="158">
        <f>'FEVRIER - SUIVI ENVELOPPES'!D109</f>
        <v>0</v>
      </c>
      <c r="E232" s="181">
        <f>'FEVRIER - SUIVI ENVELOPPES'!E109</f>
        <v>0</v>
      </c>
      <c r="F232" s="158" t="str">
        <f>'FEVRIER - SUIVI ENVELOPPES'!F109</f>
        <v/>
      </c>
    </row>
    <row r="233" spans="1:6" x14ac:dyDescent="0.25">
      <c r="A233" s="158" t="str">
        <f t="shared" si="4"/>
        <v/>
      </c>
      <c r="B233" s="158">
        <f>'FEVRIER - SUIVI ENVELOPPES'!B110</f>
        <v>0</v>
      </c>
      <c r="C233" s="183">
        <f>'FEVRIER - SUIVI ENVELOPPES'!C110</f>
        <v>0</v>
      </c>
      <c r="D233" s="158">
        <f>'FEVRIER - SUIVI ENVELOPPES'!D110</f>
        <v>0</v>
      </c>
      <c r="E233" s="181">
        <f>'FEVRIER - SUIVI ENVELOPPES'!E110</f>
        <v>0</v>
      </c>
      <c r="F233" s="158" t="str">
        <f>'FEVRIER - SUIVI ENVELOPPES'!F110</f>
        <v/>
      </c>
    </row>
    <row r="234" spans="1:6" x14ac:dyDescent="0.25">
      <c r="A234" s="158" t="str">
        <f t="shared" si="4"/>
        <v/>
      </c>
      <c r="B234" s="158">
        <f>'FEVRIER - SUIVI ENVELOPPES'!B111</f>
        <v>0</v>
      </c>
      <c r="C234" s="183">
        <f>'FEVRIER - SUIVI ENVELOPPES'!C111</f>
        <v>0</v>
      </c>
      <c r="D234" s="158">
        <f>'FEVRIER - SUIVI ENVELOPPES'!D111</f>
        <v>0</v>
      </c>
      <c r="E234" s="181">
        <f>'FEVRIER - SUIVI ENVELOPPES'!E111</f>
        <v>0</v>
      </c>
      <c r="F234" s="158" t="str">
        <f>'FEVRIER - SUIVI ENVELOPPES'!F111</f>
        <v/>
      </c>
    </row>
    <row r="235" spans="1:6" x14ac:dyDescent="0.25">
      <c r="A235" s="158" t="str">
        <f t="shared" si="4"/>
        <v/>
      </c>
      <c r="B235" s="158">
        <f>'FEVRIER - SUIVI ENVELOPPES'!B112</f>
        <v>0</v>
      </c>
      <c r="C235" s="183">
        <f>'FEVRIER - SUIVI ENVELOPPES'!C112</f>
        <v>0</v>
      </c>
      <c r="D235" s="158">
        <f>'FEVRIER - SUIVI ENVELOPPES'!D112</f>
        <v>0</v>
      </c>
      <c r="E235" s="181">
        <f>'FEVRIER - SUIVI ENVELOPPES'!E112</f>
        <v>0</v>
      </c>
      <c r="F235" s="158" t="str">
        <f>'FEVRIER - SUIVI ENVELOPPES'!F112</f>
        <v/>
      </c>
    </row>
    <row r="236" spans="1:6" x14ac:dyDescent="0.25">
      <c r="A236" s="158" t="str">
        <f t="shared" si="4"/>
        <v/>
      </c>
      <c r="B236" s="158">
        <f>'FEVRIER - SUIVI ENVELOPPES'!B113</f>
        <v>0</v>
      </c>
      <c r="C236" s="183">
        <f>'FEVRIER - SUIVI ENVELOPPES'!C113</f>
        <v>0</v>
      </c>
      <c r="D236" s="158">
        <f>'FEVRIER - SUIVI ENVELOPPES'!D113</f>
        <v>0</v>
      </c>
      <c r="E236" s="181">
        <f>'FEVRIER - SUIVI ENVELOPPES'!E113</f>
        <v>0</v>
      </c>
      <c r="F236" s="158" t="str">
        <f>'FEVRIER - SUIVI ENVELOPPES'!F113</f>
        <v/>
      </c>
    </row>
    <row r="237" spans="1:6" x14ac:dyDescent="0.25">
      <c r="A237" s="158" t="str">
        <f t="shared" si="4"/>
        <v/>
      </c>
      <c r="B237" s="158">
        <f>'FEVRIER - SUIVI ENVELOPPES'!B114</f>
        <v>0</v>
      </c>
      <c r="C237" s="183">
        <f>'FEVRIER - SUIVI ENVELOPPES'!C114</f>
        <v>0</v>
      </c>
      <c r="D237" s="158">
        <f>'FEVRIER - SUIVI ENVELOPPES'!D114</f>
        <v>0</v>
      </c>
      <c r="E237" s="181">
        <f>'FEVRIER - SUIVI ENVELOPPES'!E114</f>
        <v>0</v>
      </c>
      <c r="F237" s="158" t="str">
        <f>'FEVRIER - SUIVI ENVELOPPES'!F114</f>
        <v/>
      </c>
    </row>
    <row r="238" spans="1:6" x14ac:dyDescent="0.25">
      <c r="A238" s="158" t="str">
        <f t="shared" si="4"/>
        <v/>
      </c>
      <c r="B238" s="158">
        <f>'FEVRIER - SUIVI ENVELOPPES'!B115</f>
        <v>0</v>
      </c>
      <c r="C238" s="183">
        <f>'FEVRIER - SUIVI ENVELOPPES'!C115</f>
        <v>0</v>
      </c>
      <c r="D238" s="158">
        <f>'FEVRIER - SUIVI ENVELOPPES'!D115</f>
        <v>0</v>
      </c>
      <c r="E238" s="181">
        <f>'FEVRIER - SUIVI ENVELOPPES'!E115</f>
        <v>0</v>
      </c>
      <c r="F238" s="158" t="str">
        <f>'FEVRIER - SUIVI ENVELOPPES'!F115</f>
        <v/>
      </c>
    </row>
    <row r="239" spans="1:6" x14ac:dyDescent="0.25">
      <c r="A239" s="158" t="str">
        <f t="shared" si="4"/>
        <v/>
      </c>
      <c r="B239" s="158">
        <f>'FEVRIER - SUIVI ENVELOPPES'!B116</f>
        <v>0</v>
      </c>
      <c r="C239" s="183">
        <f>'FEVRIER - SUIVI ENVELOPPES'!C116</f>
        <v>0</v>
      </c>
      <c r="D239" s="158">
        <f>'FEVRIER - SUIVI ENVELOPPES'!D116</f>
        <v>0</v>
      </c>
      <c r="E239" s="181">
        <f>'FEVRIER - SUIVI ENVELOPPES'!E116</f>
        <v>0</v>
      </c>
      <c r="F239" s="158" t="str">
        <f>'FEVRIER - SUIVI ENVELOPPES'!F116</f>
        <v/>
      </c>
    </row>
    <row r="240" spans="1:6" x14ac:dyDescent="0.25">
      <c r="A240" s="158" t="str">
        <f t="shared" si="4"/>
        <v/>
      </c>
      <c r="B240" s="158">
        <f>'FEVRIER - SUIVI ENVELOPPES'!B117</f>
        <v>0</v>
      </c>
      <c r="C240" s="183">
        <f>'FEVRIER - SUIVI ENVELOPPES'!C117</f>
        <v>0</v>
      </c>
      <c r="D240" s="158">
        <f>'FEVRIER - SUIVI ENVELOPPES'!D117</f>
        <v>0</v>
      </c>
      <c r="E240" s="181">
        <f>'FEVRIER - SUIVI ENVELOPPES'!E117</f>
        <v>0</v>
      </c>
      <c r="F240" s="158" t="str">
        <f>'FEVRIER - SUIVI ENVELOPPES'!F117</f>
        <v/>
      </c>
    </row>
    <row r="241" spans="1:6" x14ac:dyDescent="0.25">
      <c r="A241" s="158" t="str">
        <f t="shared" si="4"/>
        <v/>
      </c>
      <c r="B241" s="158">
        <f>'FEVRIER - SUIVI ENVELOPPES'!B118</f>
        <v>0</v>
      </c>
      <c r="C241" s="183">
        <f>'FEVRIER - SUIVI ENVELOPPES'!C118</f>
        <v>0</v>
      </c>
      <c r="D241" s="158">
        <f>'FEVRIER - SUIVI ENVELOPPES'!D118</f>
        <v>0</v>
      </c>
      <c r="E241" s="181">
        <f>'FEVRIER - SUIVI ENVELOPPES'!E118</f>
        <v>0</v>
      </c>
      <c r="F241" s="158" t="str">
        <f>'FEVRIER - SUIVI ENVELOPPES'!F118</f>
        <v/>
      </c>
    </row>
    <row r="242" spans="1:6" x14ac:dyDescent="0.25">
      <c r="A242" s="158" t="str">
        <f t="shared" si="4"/>
        <v/>
      </c>
      <c r="B242" s="158">
        <f>'FEVRIER - SUIVI ENVELOPPES'!B119</f>
        <v>0</v>
      </c>
      <c r="C242" s="183">
        <f>'FEVRIER - SUIVI ENVELOPPES'!C119</f>
        <v>0</v>
      </c>
      <c r="D242" s="158">
        <f>'FEVRIER - SUIVI ENVELOPPES'!D119</f>
        <v>0</v>
      </c>
      <c r="E242" s="181">
        <f>'FEVRIER - SUIVI ENVELOPPES'!E119</f>
        <v>0</v>
      </c>
      <c r="F242" s="158" t="str">
        <f>'FEVRIER - SUIVI ENVELOPPES'!F119</f>
        <v/>
      </c>
    </row>
    <row r="243" spans="1:6" x14ac:dyDescent="0.25">
      <c r="A243" s="158" t="str">
        <f t="shared" si="4"/>
        <v/>
      </c>
      <c r="B243" s="158">
        <f>'FEVRIER - SUIVI ENVELOPPES'!B120</f>
        <v>0</v>
      </c>
      <c r="C243" s="183">
        <f>'FEVRIER - SUIVI ENVELOPPES'!C120</f>
        <v>0</v>
      </c>
      <c r="D243" s="158">
        <f>'FEVRIER - SUIVI ENVELOPPES'!D120</f>
        <v>0</v>
      </c>
      <c r="E243" s="181">
        <f>'FEVRIER - SUIVI ENVELOPPES'!E120</f>
        <v>0</v>
      </c>
      <c r="F243" s="158" t="str">
        <f>'FEVRIER - SUIVI ENVELOPPES'!F120</f>
        <v/>
      </c>
    </row>
    <row r="244" spans="1:6" x14ac:dyDescent="0.25">
      <c r="A244" s="158" t="str">
        <f t="shared" si="4"/>
        <v/>
      </c>
      <c r="B244" s="158">
        <f>'FEVRIER - SUIVI ENVELOPPES'!B121</f>
        <v>0</v>
      </c>
      <c r="C244" s="183">
        <f>'FEVRIER - SUIVI ENVELOPPES'!C121</f>
        <v>0</v>
      </c>
      <c r="D244" s="158">
        <f>'FEVRIER - SUIVI ENVELOPPES'!D121</f>
        <v>0</v>
      </c>
      <c r="E244" s="181">
        <f>'FEVRIER - SUIVI ENVELOPPES'!E121</f>
        <v>0</v>
      </c>
      <c r="F244" s="158" t="str">
        <f>'FEVRIER - SUIVI ENVELOPPES'!F121</f>
        <v/>
      </c>
    </row>
    <row r="245" spans="1:6" x14ac:dyDescent="0.25">
      <c r="A245" s="158" t="str">
        <f t="shared" si="4"/>
        <v/>
      </c>
      <c r="B245" s="158">
        <f>'FEVRIER - SUIVI ENVELOPPES'!B122</f>
        <v>0</v>
      </c>
      <c r="C245" s="183">
        <f>'FEVRIER - SUIVI ENVELOPPES'!C122</f>
        <v>0</v>
      </c>
      <c r="D245" s="158">
        <f>'FEVRIER - SUIVI ENVELOPPES'!D122</f>
        <v>0</v>
      </c>
      <c r="E245" s="181">
        <f>'FEVRIER - SUIVI ENVELOPPES'!E122</f>
        <v>0</v>
      </c>
      <c r="F245" s="158" t="str">
        <f>'FEVRIER - SUIVI ENVELOPPES'!F122</f>
        <v/>
      </c>
    </row>
    <row r="246" spans="1:6" x14ac:dyDescent="0.25">
      <c r="A246" s="158" t="str">
        <f t="shared" si="4"/>
        <v/>
      </c>
      <c r="B246" s="158">
        <f>'FEVRIER - SUIVI ENVELOPPES'!B123</f>
        <v>0</v>
      </c>
      <c r="C246" s="183">
        <f>'FEVRIER - SUIVI ENVELOPPES'!C123</f>
        <v>0</v>
      </c>
      <c r="D246" s="158">
        <f>'FEVRIER - SUIVI ENVELOPPES'!D123</f>
        <v>0</v>
      </c>
      <c r="E246" s="181">
        <f>'FEVRIER - SUIVI ENVELOPPES'!E123</f>
        <v>0</v>
      </c>
      <c r="F246" s="158" t="str">
        <f>'FEVRIER - SUIVI ENVELOPPES'!F123</f>
        <v/>
      </c>
    </row>
    <row r="247" spans="1:6" x14ac:dyDescent="0.25">
      <c r="A247" s="158" t="str">
        <f t="shared" si="4"/>
        <v/>
      </c>
      <c r="B247" s="158">
        <f>'FEVRIER - SUIVI ENVELOPPES'!B124</f>
        <v>0</v>
      </c>
      <c r="C247" s="183">
        <f>'FEVRIER - SUIVI ENVELOPPES'!C124</f>
        <v>0</v>
      </c>
      <c r="D247" s="158">
        <f>'FEVRIER - SUIVI ENVELOPPES'!D124</f>
        <v>0</v>
      </c>
      <c r="E247" s="181">
        <f>'FEVRIER - SUIVI ENVELOPPES'!E124</f>
        <v>0</v>
      </c>
      <c r="F247" s="158" t="str">
        <f>'FEVRIER - SUIVI ENVELOPPES'!F124</f>
        <v/>
      </c>
    </row>
    <row r="248" spans="1:6" x14ac:dyDescent="0.25">
      <c r="A248" s="158" t="str">
        <f t="shared" si="4"/>
        <v/>
      </c>
      <c r="B248" s="158">
        <f>'FEVRIER - SUIVI ENVELOPPES'!B125</f>
        <v>0</v>
      </c>
      <c r="C248" s="183">
        <f>'FEVRIER - SUIVI ENVELOPPES'!C125</f>
        <v>0</v>
      </c>
      <c r="D248" s="158">
        <f>'FEVRIER - SUIVI ENVELOPPES'!D125</f>
        <v>0</v>
      </c>
      <c r="E248" s="181">
        <f>'FEVRIER - SUIVI ENVELOPPES'!E125</f>
        <v>0</v>
      </c>
      <c r="F248" s="158" t="str">
        <f>'FEVRIER - SUIVI ENVELOPPES'!F125</f>
        <v/>
      </c>
    </row>
    <row r="249" spans="1:6" x14ac:dyDescent="0.25">
      <c r="A249" s="158" t="str">
        <f t="shared" si="4"/>
        <v/>
      </c>
      <c r="B249" s="158">
        <f>'FEVRIER - SUIVI ENVELOPPES'!B126</f>
        <v>0</v>
      </c>
      <c r="C249" s="183">
        <f>'FEVRIER - SUIVI ENVELOPPES'!C126</f>
        <v>0</v>
      </c>
      <c r="D249" s="158">
        <f>'FEVRIER - SUIVI ENVELOPPES'!D126</f>
        <v>0</v>
      </c>
      <c r="E249" s="181">
        <f>'FEVRIER - SUIVI ENVELOPPES'!E126</f>
        <v>0</v>
      </c>
      <c r="F249" s="158" t="str">
        <f>'FEVRIER - SUIVI ENVELOPPES'!F126</f>
        <v/>
      </c>
    </row>
    <row r="250" spans="1:6" x14ac:dyDescent="0.25">
      <c r="A250" s="158" t="str">
        <f t="shared" si="4"/>
        <v/>
      </c>
      <c r="B250" s="158">
        <f>'FEVRIER - SUIVI ENVELOPPES'!B127</f>
        <v>0</v>
      </c>
      <c r="C250" s="183">
        <f>'FEVRIER - SUIVI ENVELOPPES'!C127</f>
        <v>0</v>
      </c>
      <c r="D250" s="158">
        <f>'FEVRIER - SUIVI ENVELOPPES'!D127</f>
        <v>0</v>
      </c>
      <c r="E250" s="181">
        <f>'FEVRIER - SUIVI ENVELOPPES'!E127</f>
        <v>0</v>
      </c>
      <c r="F250" s="158" t="str">
        <f>'FEVRIER - SUIVI ENVELOPPES'!F127</f>
        <v/>
      </c>
    </row>
    <row r="251" spans="1:6" x14ac:dyDescent="0.25">
      <c r="A251" s="158" t="str">
        <f t="shared" si="4"/>
        <v/>
      </c>
      <c r="B251" s="158">
        <f>'FEVRIER - SUIVI ENVELOPPES'!B128</f>
        <v>0</v>
      </c>
      <c r="C251" s="183">
        <f>'FEVRIER - SUIVI ENVELOPPES'!C128</f>
        <v>0</v>
      </c>
      <c r="D251" s="158">
        <f>'FEVRIER - SUIVI ENVELOPPES'!D128</f>
        <v>0</v>
      </c>
      <c r="E251" s="181">
        <f>'FEVRIER - SUIVI ENVELOPPES'!E128</f>
        <v>0</v>
      </c>
      <c r="F251" s="158" t="str">
        <f>'FEVRIER - SUIVI ENVELOPPES'!F128</f>
        <v/>
      </c>
    </row>
    <row r="252" spans="1:6" x14ac:dyDescent="0.25">
      <c r="A252" s="158" t="str">
        <f t="shared" si="4"/>
        <v/>
      </c>
      <c r="B252" s="158">
        <f>'FEVRIER - SUIVI ENVELOPPES'!B129</f>
        <v>0</v>
      </c>
      <c r="C252" s="183">
        <f>'FEVRIER - SUIVI ENVELOPPES'!C129</f>
        <v>0</v>
      </c>
      <c r="D252" s="158">
        <f>'FEVRIER - SUIVI ENVELOPPES'!D129</f>
        <v>0</v>
      </c>
      <c r="E252" s="181">
        <f>'FEVRIER - SUIVI ENVELOPPES'!E129</f>
        <v>0</v>
      </c>
      <c r="F252" s="158" t="str">
        <f>'FEVRIER - SUIVI ENVELOPPES'!F129</f>
        <v/>
      </c>
    </row>
    <row r="253" spans="1:6" x14ac:dyDescent="0.25">
      <c r="A253" s="158" t="str">
        <f t="shared" si="4"/>
        <v/>
      </c>
      <c r="B253" s="158">
        <f>'FEVRIER - SUIVI ENVELOPPES'!B130</f>
        <v>0</v>
      </c>
      <c r="C253" s="183">
        <f>'FEVRIER - SUIVI ENVELOPPES'!C130</f>
        <v>0</v>
      </c>
      <c r="D253" s="158">
        <f>'FEVRIER - SUIVI ENVELOPPES'!D130</f>
        <v>0</v>
      </c>
      <c r="E253" s="181">
        <f>'FEVRIER - SUIVI ENVELOPPES'!E130</f>
        <v>0</v>
      </c>
      <c r="F253" s="158" t="str">
        <f>'FEVRIER - SUIVI ENVELOPPES'!F130</f>
        <v/>
      </c>
    </row>
    <row r="254" spans="1:6" x14ac:dyDescent="0.25">
      <c r="A254" s="158" t="s">
        <v>191</v>
      </c>
      <c r="B254" s="158" t="str">
        <f>'MARS - SUIVI ENVELOPPES'!B5</f>
        <v>Voiture</v>
      </c>
      <c r="C254" s="183">
        <f>'MARS - SUIVI ENVELOPPES'!C5</f>
        <v>46090</v>
      </c>
      <c r="D254" s="158" t="str">
        <f>'MARS - SUIVI ENVELOPPES'!D5</f>
        <v>Essence</v>
      </c>
      <c r="E254" s="181">
        <f>'MARS - SUIVI ENVELOPPES'!E5</f>
        <v>74.2</v>
      </c>
      <c r="F254" s="158">
        <f>'MARS - SUIVI ENVELOPPES'!F5</f>
        <v>74.2</v>
      </c>
    </row>
    <row r="255" spans="1:6" x14ac:dyDescent="0.25">
      <c r="A255" s="158" t="str">
        <f t="shared" ref="A255:A318" si="5">IF(B255=0,"","MARS")</f>
        <v>MARS</v>
      </c>
      <c r="B255" s="158" t="str">
        <f>'MARS - SUIVI ENVELOPPES'!B6</f>
        <v>Retrait</v>
      </c>
      <c r="C255" s="183">
        <f>'MARS - SUIVI ENVELOPPES'!C6</f>
        <v>46089</v>
      </c>
      <c r="D255" s="158" t="str">
        <f>'MARS - SUIVI ENVELOPPES'!D6</f>
        <v>Thomas</v>
      </c>
      <c r="E255" s="181">
        <f>'MARS - SUIVI ENVELOPPES'!E6</f>
        <v>600</v>
      </c>
      <c r="F255" s="158">
        <f>'MARS - SUIVI ENVELOPPES'!F6</f>
        <v>600</v>
      </c>
    </row>
    <row r="256" spans="1:6" x14ac:dyDescent="0.25">
      <c r="A256" s="158" t="str">
        <f t="shared" si="5"/>
        <v>MARS</v>
      </c>
      <c r="B256" s="158" t="str">
        <f>'MARS - SUIVI ENVELOPPES'!B7</f>
        <v>Retrait</v>
      </c>
      <c r="C256" s="183">
        <f>'MARS - SUIVI ENVELOPPES'!C7</f>
        <v>46089</v>
      </c>
      <c r="D256" s="158" t="str">
        <f>'MARS - SUIVI ENVELOPPES'!D7</f>
        <v>Retrait</v>
      </c>
      <c r="E256" s="181">
        <f>'MARS - SUIVI ENVELOPPES'!E7</f>
        <v>150</v>
      </c>
      <c r="F256" s="158">
        <f>'MARS - SUIVI ENVELOPPES'!F7</f>
        <v>150</v>
      </c>
    </row>
    <row r="257" spans="1:6" x14ac:dyDescent="0.25">
      <c r="A257" s="158" t="str">
        <f t="shared" si="5"/>
        <v>MARS</v>
      </c>
      <c r="B257" s="158" t="str">
        <f>'MARS - SUIVI ENVELOPPES'!B8</f>
        <v>Retrait</v>
      </c>
      <c r="C257" s="183">
        <f>'MARS - SUIVI ENVELOPPES'!C8</f>
        <v>46083</v>
      </c>
      <c r="D257" s="158" t="str">
        <f>'MARS - SUIVI ENVELOPPES'!D8</f>
        <v>Thomas</v>
      </c>
      <c r="E257" s="181">
        <f>'MARS - SUIVI ENVELOPPES'!E8</f>
        <v>600</v>
      </c>
      <c r="F257" s="158">
        <f>'MARS - SUIVI ENVELOPPES'!F8</f>
        <v>600</v>
      </c>
    </row>
    <row r="258" spans="1:6" x14ac:dyDescent="0.25">
      <c r="A258" s="158" t="str">
        <f t="shared" si="5"/>
        <v>MARS</v>
      </c>
      <c r="B258" s="158" t="str">
        <f>'MARS - SUIVI ENVELOPPES'!B9</f>
        <v>Sorties</v>
      </c>
      <c r="C258" s="183">
        <f>'MARS - SUIVI ENVELOPPES'!C9</f>
        <v>46085</v>
      </c>
      <c r="D258" s="158" t="str">
        <f>'MARS - SUIVI ENVELOPPES'!D9</f>
        <v>Columbia</v>
      </c>
      <c r="E258" s="181">
        <f>'MARS - SUIVI ENVELOPPES'!E9</f>
        <v>21</v>
      </c>
      <c r="F258" s="158">
        <f>'MARS - SUIVI ENVELOPPES'!F9</f>
        <v>21</v>
      </c>
    </row>
    <row r="259" spans="1:6" x14ac:dyDescent="0.25">
      <c r="A259" s="158" t="str">
        <f t="shared" si="5"/>
        <v>MARS</v>
      </c>
      <c r="B259" s="158" t="str">
        <f>'MARS - SUIVI ENVELOPPES'!B10</f>
        <v>Beauté</v>
      </c>
      <c r="C259" s="183">
        <f>'MARS - SUIVI ENVELOPPES'!C10</f>
        <v>46085</v>
      </c>
      <c r="D259" s="158" t="str">
        <f>'MARS - SUIVI ENVELOPPES'!D10</f>
        <v>Planity résa bouche</v>
      </c>
      <c r="E259" s="181">
        <f>'MARS - SUIVI ENVELOPPES'!E10</f>
        <v>109.37</v>
      </c>
      <c r="F259" s="158">
        <f>'MARS - SUIVI ENVELOPPES'!F10</f>
        <v>109.37</v>
      </c>
    </row>
    <row r="260" spans="1:6" x14ac:dyDescent="0.25">
      <c r="A260" s="158" t="str">
        <f t="shared" si="5"/>
        <v>MARS</v>
      </c>
      <c r="B260" s="158" t="str">
        <f>'MARS - SUIVI ENVELOPPES'!B11</f>
        <v>Sport</v>
      </c>
      <c r="C260" s="183">
        <f>'MARS - SUIVI ENVELOPPES'!C11</f>
        <v>46083</v>
      </c>
      <c r="D260" s="158" t="str">
        <f>'MARS - SUIVI ENVELOPPES'!D11</f>
        <v>Nice-Cannes</v>
      </c>
      <c r="E260" s="181">
        <f>'MARS - SUIVI ENVELOPPES'!E11</f>
        <v>103.13</v>
      </c>
      <c r="F260" s="158">
        <f>'MARS - SUIVI ENVELOPPES'!F11</f>
        <v>103.13</v>
      </c>
    </row>
    <row r="261" spans="1:6" x14ac:dyDescent="0.25">
      <c r="A261" s="158" t="str">
        <f t="shared" si="5"/>
        <v>MARS</v>
      </c>
      <c r="B261" s="158" t="str">
        <f>'MARS - SUIVI ENVELOPPES'!B12</f>
        <v>Sport</v>
      </c>
      <c r="C261" s="183">
        <f>'MARS - SUIVI ENVELOPPES'!C12</f>
        <v>46083</v>
      </c>
      <c r="D261" s="158" t="str">
        <f>'MARS - SUIVI ENVELOPPES'!D12</f>
        <v>PPS</v>
      </c>
      <c r="E261" s="181">
        <f>'MARS - SUIVI ENVELOPPES'!E12</f>
        <v>5</v>
      </c>
      <c r="F261" s="158">
        <f>'MARS - SUIVI ENVELOPPES'!F12</f>
        <v>5</v>
      </c>
    </row>
    <row r="262" spans="1:6" x14ac:dyDescent="0.25">
      <c r="A262" s="158" t="str">
        <f t="shared" si="5"/>
        <v>MARS</v>
      </c>
      <c r="B262" s="158" t="str">
        <f>'MARS - SUIVI ENVELOPPES'!B13</f>
        <v xml:space="preserve">Maison </v>
      </c>
      <c r="C262" s="183">
        <f>'MARS - SUIVI ENVELOPPES'!C13</f>
        <v>46082</v>
      </c>
      <c r="D262" s="158" t="str">
        <f>'MARS - SUIVI ENVELOPPES'!D13</f>
        <v>Amazon</v>
      </c>
      <c r="E262" s="181">
        <f>'MARS - SUIVI ENVELOPPES'!E13</f>
        <v>8.48</v>
      </c>
      <c r="F262" s="158">
        <f>'MARS - SUIVI ENVELOPPES'!F13</f>
        <v>8.48</v>
      </c>
    </row>
    <row r="263" spans="1:6" x14ac:dyDescent="0.25">
      <c r="A263" s="158" t="str">
        <f t="shared" si="5"/>
        <v>MARS</v>
      </c>
      <c r="B263" s="158" t="str">
        <f>'MARS - SUIVI ENVELOPPES'!B14</f>
        <v>Alimentation</v>
      </c>
      <c r="C263" s="183">
        <f>'MARS - SUIVI ENVELOPPES'!C14</f>
        <v>46083</v>
      </c>
      <c r="D263" s="158" t="str">
        <f>'MARS - SUIVI ENVELOPPES'!D14</f>
        <v>Hellofresh</v>
      </c>
      <c r="E263" s="181">
        <f>'MARS - SUIVI ENVELOPPES'!E14</f>
        <v>86.99</v>
      </c>
      <c r="F263" s="158">
        <f>'MARS - SUIVI ENVELOPPES'!F14</f>
        <v>86.99</v>
      </c>
    </row>
    <row r="264" spans="1:6" x14ac:dyDescent="0.25">
      <c r="A264" s="158" t="str">
        <f t="shared" si="5"/>
        <v>MARS</v>
      </c>
      <c r="B264" s="158" t="str">
        <f>'MARS - SUIVI ENVELOPPES'!B15</f>
        <v>Sport</v>
      </c>
      <c r="C264" s="183">
        <f>'MARS - SUIVI ENVELOPPES'!C15</f>
        <v>46081</v>
      </c>
      <c r="D264" s="158" t="str">
        <f>'MARS - SUIVI ENVELOPPES'!D15</f>
        <v>Triathlon</v>
      </c>
      <c r="E264" s="181">
        <f>'MARS - SUIVI ENVELOPPES'!E15</f>
        <v>86.92</v>
      </c>
      <c r="F264" s="158">
        <f>'MARS - SUIVI ENVELOPPES'!F15</f>
        <v>86.92</v>
      </c>
    </row>
    <row r="265" spans="1:6" x14ac:dyDescent="0.25">
      <c r="A265" s="158" t="str">
        <f t="shared" si="5"/>
        <v>MARS</v>
      </c>
      <c r="B265" s="158" t="str">
        <f>'MARS - SUIVI ENVELOPPES'!B16</f>
        <v>Retrait</v>
      </c>
      <c r="C265" s="183">
        <f>'MARS - SUIVI ENVELOPPES'!C16</f>
        <v>46092</v>
      </c>
      <c r="D265" s="158" t="str">
        <f>'MARS - SUIVI ENVELOPPES'!D16</f>
        <v>Retrait</v>
      </c>
      <c r="E265" s="181">
        <f>'MARS - SUIVI ENVELOPPES'!E16</f>
        <v>120</v>
      </c>
      <c r="F265" s="158">
        <f>'MARS - SUIVI ENVELOPPES'!F16</f>
        <v>120</v>
      </c>
    </row>
    <row r="266" spans="1:6" x14ac:dyDescent="0.25">
      <c r="A266" s="158" t="str">
        <f t="shared" si="5"/>
        <v>MARS</v>
      </c>
      <c r="B266" s="158" t="str">
        <f>'MARS - SUIVI ENVELOPPES'!B17</f>
        <v>Alimentation</v>
      </c>
      <c r="C266" s="183">
        <f>'MARS - SUIVI ENVELOPPES'!C17</f>
        <v>46091</v>
      </c>
      <c r="D266" s="158" t="str">
        <f>'MARS - SUIVI ENVELOPPES'!D17</f>
        <v>Bio</v>
      </c>
      <c r="E266" s="181">
        <f>'MARS - SUIVI ENVELOPPES'!E17</f>
        <v>81.38</v>
      </c>
      <c r="F266" s="158">
        <f>'MARS - SUIVI ENVELOPPES'!F17</f>
        <v>81.38</v>
      </c>
    </row>
    <row r="267" spans="1:6" x14ac:dyDescent="0.25">
      <c r="A267" s="158" t="str">
        <f t="shared" si="5"/>
        <v>MARS</v>
      </c>
      <c r="B267" s="158" t="str">
        <f>'MARS - SUIVI ENVELOPPES'!B18</f>
        <v>Alimentation</v>
      </c>
      <c r="C267" s="183">
        <f>'MARS - SUIVI ENVELOPPES'!C18</f>
        <v>46091</v>
      </c>
      <c r="D267" s="158" t="str">
        <f>'MARS - SUIVI ENVELOPPES'!D18</f>
        <v>Primeur</v>
      </c>
      <c r="E267" s="181">
        <f>'MARS - SUIVI ENVELOPPES'!E18</f>
        <v>42.14</v>
      </c>
      <c r="F267" s="158">
        <f>'MARS - SUIVI ENVELOPPES'!F18</f>
        <v>42.14</v>
      </c>
    </row>
    <row r="268" spans="1:6" x14ac:dyDescent="0.25">
      <c r="A268" s="158" t="str">
        <f t="shared" si="5"/>
        <v>MARS</v>
      </c>
      <c r="B268" s="158" t="str">
        <f>'MARS - SUIVI ENVELOPPES'!B19</f>
        <v xml:space="preserve">Maison </v>
      </c>
      <c r="C268" s="183">
        <f>'MARS - SUIVI ENVELOPPES'!C19</f>
        <v>46090</v>
      </c>
      <c r="D268" s="158" t="str">
        <f>'MARS - SUIVI ENVELOPPES'!D19</f>
        <v>Amazon</v>
      </c>
      <c r="E268" s="181">
        <f>'MARS - SUIVI ENVELOPPES'!E19</f>
        <v>19.04</v>
      </c>
      <c r="F268" s="158">
        <f>'MARS - SUIVI ENVELOPPES'!F19</f>
        <v>19.04</v>
      </c>
    </row>
    <row r="269" spans="1:6" x14ac:dyDescent="0.25">
      <c r="A269" s="158" t="str">
        <f t="shared" si="5"/>
        <v>MARS</v>
      </c>
      <c r="B269" s="158" t="str">
        <f>'MARS - SUIVI ENVELOPPES'!B20</f>
        <v>Sorties</v>
      </c>
      <c r="C269" s="183">
        <f>'MARS - SUIVI ENVELOPPES'!C20</f>
        <v>46092</v>
      </c>
      <c r="D269" s="158" t="str">
        <f>'MARS - SUIVI ENVELOPPES'!D20</f>
        <v>Mission impossible</v>
      </c>
      <c r="E269" s="181">
        <f>'MARS - SUIVI ENVELOPPES'!E20</f>
        <v>35</v>
      </c>
      <c r="F269" s="158">
        <f>'MARS - SUIVI ENVELOPPES'!F20</f>
        <v>35</v>
      </c>
    </row>
    <row r="270" spans="1:6" x14ac:dyDescent="0.25">
      <c r="A270" s="158" t="str">
        <f t="shared" si="5"/>
        <v>MARS</v>
      </c>
      <c r="B270" s="158" t="str">
        <f>'MARS - SUIVI ENVELOPPES'!B21</f>
        <v xml:space="preserve">Maison </v>
      </c>
      <c r="C270" s="183">
        <f>'MARS - SUIVI ENVELOPPES'!C21</f>
        <v>46097</v>
      </c>
      <c r="D270" s="158" t="str">
        <f>'MARS - SUIVI ENVELOPPES'!D21</f>
        <v>Pierres KIAELLE</v>
      </c>
      <c r="E270" s="181">
        <f>'MARS - SUIVI ENVELOPPES'!E21</f>
        <v>84.6</v>
      </c>
      <c r="F270" s="158">
        <f>'MARS - SUIVI ENVELOPPES'!F21</f>
        <v>84.6</v>
      </c>
    </row>
    <row r="271" spans="1:6" x14ac:dyDescent="0.25">
      <c r="A271" s="158" t="str">
        <f t="shared" si="5"/>
        <v>MARS</v>
      </c>
      <c r="B271" s="158" t="str">
        <f>'MARS - SUIVI ENVELOPPES'!B22</f>
        <v>Alimentation</v>
      </c>
      <c r="C271" s="183">
        <f>'MARS - SUIVI ENVELOPPES'!C22</f>
        <v>46095</v>
      </c>
      <c r="D271" s="158" t="str">
        <f>'MARS - SUIVI ENVELOPPES'!D22</f>
        <v>Boulangerie</v>
      </c>
      <c r="E271" s="181">
        <f>'MARS - SUIVI ENVELOPPES'!E22</f>
        <v>29.3</v>
      </c>
      <c r="F271" s="158">
        <f>'MARS - SUIVI ENVELOPPES'!F22</f>
        <v>29.3</v>
      </c>
    </row>
    <row r="272" spans="1:6" x14ac:dyDescent="0.25">
      <c r="A272" s="158" t="str">
        <f t="shared" si="5"/>
        <v>MARS</v>
      </c>
      <c r="B272" s="158" t="str">
        <f>'MARS - SUIVI ENVELOPPES'!B23</f>
        <v>Santé</v>
      </c>
      <c r="C272" s="183">
        <f>'MARS - SUIVI ENVELOPPES'!C23</f>
        <v>46097</v>
      </c>
      <c r="D272" s="158" t="str">
        <f>'MARS - SUIVI ENVELOPPES'!D23</f>
        <v>Fierling</v>
      </c>
      <c r="E272" s="181">
        <f>'MARS - SUIVI ENVELOPPES'!E23</f>
        <v>10.5</v>
      </c>
      <c r="F272" s="158">
        <f>'MARS - SUIVI ENVELOPPES'!F23</f>
        <v>10.5</v>
      </c>
    </row>
    <row r="273" spans="1:6" x14ac:dyDescent="0.25">
      <c r="A273" s="158" t="str">
        <f t="shared" si="5"/>
        <v>MARS</v>
      </c>
      <c r="B273" s="158" t="str">
        <f>'MARS - SUIVI ENVELOPPES'!B24</f>
        <v>Alimentation</v>
      </c>
      <c r="C273" s="183">
        <f>'MARS - SUIVI ENVELOPPES'!C24</f>
        <v>46094</v>
      </c>
      <c r="D273" s="158" t="str">
        <f>'MARS - SUIVI ENVELOPPES'!D24</f>
        <v>Courses U</v>
      </c>
      <c r="E273" s="181">
        <f>'MARS - SUIVI ENVELOPPES'!E24</f>
        <v>132.37</v>
      </c>
      <c r="F273" s="158">
        <f>'MARS - SUIVI ENVELOPPES'!F24</f>
        <v>132.37</v>
      </c>
    </row>
    <row r="274" spans="1:6" x14ac:dyDescent="0.25">
      <c r="A274" s="158" t="str">
        <f t="shared" si="5"/>
        <v>MARS</v>
      </c>
      <c r="B274" s="158" t="str">
        <f>'MARS - SUIVI ENVELOPPES'!B25</f>
        <v>Sport</v>
      </c>
      <c r="C274" s="183">
        <f>'MARS - SUIVI ENVELOPPES'!C25</f>
        <v>46097</v>
      </c>
      <c r="D274" s="158" t="str">
        <f>'MARS - SUIVI ENVELOPPES'!D25</f>
        <v>Nocturne de Puyricard</v>
      </c>
      <c r="E274" s="181">
        <f>'MARS - SUIVI ENVELOPPES'!E25</f>
        <v>18.350000000000001</v>
      </c>
      <c r="F274" s="158">
        <f>'MARS - SUIVI ENVELOPPES'!F25</f>
        <v>18.350000000000001</v>
      </c>
    </row>
    <row r="275" spans="1:6" x14ac:dyDescent="0.25">
      <c r="A275" s="158" t="str">
        <f t="shared" si="5"/>
        <v>MARS</v>
      </c>
      <c r="B275" s="158" t="str">
        <f>'MARS - SUIVI ENVELOPPES'!B26</f>
        <v>Garderie</v>
      </c>
      <c r="C275" s="183">
        <f>'MARS - SUIVI ENVELOPPES'!C26</f>
        <v>46097</v>
      </c>
      <c r="D275" s="158" t="str">
        <f>'MARS - SUIVI ENVELOPPES'!D26</f>
        <v>Février</v>
      </c>
      <c r="E275" s="181">
        <f>'MARS - SUIVI ENVELOPPES'!E26</f>
        <v>47.9</v>
      </c>
      <c r="F275" s="158">
        <f>'MARS - SUIVI ENVELOPPES'!F26</f>
        <v>47.9</v>
      </c>
    </row>
    <row r="276" spans="1:6" x14ac:dyDescent="0.25">
      <c r="A276" s="158" t="str">
        <f t="shared" si="5"/>
        <v>MARS</v>
      </c>
      <c r="B276" s="158" t="str">
        <f>'MARS - SUIVI ENVELOPPES'!B27</f>
        <v>Vacances</v>
      </c>
      <c r="C276" s="183">
        <f>'MARS - SUIVI ENVELOPPES'!C27</f>
        <v>46097</v>
      </c>
      <c r="D276" s="158" t="str">
        <f>'MARS - SUIVI ENVELOPPES'!D27</f>
        <v>Camping</v>
      </c>
      <c r="E276" s="181">
        <f>'MARS - SUIVI ENVELOPPES'!E27</f>
        <v>593.6</v>
      </c>
      <c r="F276" s="158">
        <f>'MARS - SUIVI ENVELOPPES'!F27</f>
        <v>593.6</v>
      </c>
    </row>
    <row r="277" spans="1:6" x14ac:dyDescent="0.25">
      <c r="A277" s="158" t="str">
        <f t="shared" si="5"/>
        <v>MARS</v>
      </c>
      <c r="B277" s="158" t="str">
        <f>'MARS - SUIVI ENVELOPPES'!B28</f>
        <v xml:space="preserve">Maison </v>
      </c>
      <c r="C277" s="183">
        <f>'MARS - SUIVI ENVELOPPES'!C28</f>
        <v>46092</v>
      </c>
      <c r="D277" s="158" t="str">
        <f>'MARS - SUIVI ENVELOPPES'!D28</f>
        <v>Amazon</v>
      </c>
      <c r="E277" s="181">
        <f>'MARS - SUIVI ENVELOPPES'!E28</f>
        <v>67.95</v>
      </c>
      <c r="F277" s="158">
        <f>'MARS - SUIVI ENVELOPPES'!F28</f>
        <v>67.95</v>
      </c>
    </row>
    <row r="278" spans="1:6" x14ac:dyDescent="0.25">
      <c r="A278" s="158" t="str">
        <f t="shared" si="5"/>
        <v>MARS</v>
      </c>
      <c r="B278" s="158" t="str">
        <f>'MARS - SUIVI ENVELOPPES'!B29</f>
        <v>Beauté</v>
      </c>
      <c r="C278" s="183">
        <f>'MARS - SUIVI ENVELOPPES'!C29</f>
        <v>46093</v>
      </c>
      <c r="D278" s="158" t="str">
        <f>'MARS - SUIVI ENVELOPPES'!D29</f>
        <v>Choose</v>
      </c>
      <c r="E278" s="181">
        <f>'MARS - SUIVI ENVELOPPES'!E29</f>
        <v>56</v>
      </c>
      <c r="F278" s="158">
        <f>'MARS - SUIVI ENVELOPPES'!F29</f>
        <v>56</v>
      </c>
    </row>
    <row r="279" spans="1:6" x14ac:dyDescent="0.25">
      <c r="A279" s="158" t="str">
        <f t="shared" si="5"/>
        <v>MARS</v>
      </c>
      <c r="B279" s="158" t="str">
        <f>'MARS - SUIVI ENVELOPPES'!B30</f>
        <v xml:space="preserve">Maison </v>
      </c>
      <c r="C279" s="183">
        <f>'MARS - SUIVI ENVELOPPES'!C30</f>
        <v>46093</v>
      </c>
      <c r="D279" s="158" t="str">
        <f>'MARS - SUIVI ENVELOPPES'!D30</f>
        <v>Quincaillerie aixoise</v>
      </c>
      <c r="E279" s="181">
        <f>'MARS - SUIVI ENVELOPPES'!E30</f>
        <v>19.21</v>
      </c>
      <c r="F279" s="158">
        <f>'MARS - SUIVI ENVELOPPES'!F30</f>
        <v>19.21</v>
      </c>
    </row>
    <row r="280" spans="1:6" x14ac:dyDescent="0.25">
      <c r="A280" s="158" t="str">
        <f t="shared" si="5"/>
        <v>MARS</v>
      </c>
      <c r="B280" s="158" t="str">
        <f>'MARS - SUIVI ENVELOPPES'!B31</f>
        <v xml:space="preserve">Maison </v>
      </c>
      <c r="C280" s="183">
        <f>'MARS - SUIVI ENVELOPPES'!C31</f>
        <v>46093</v>
      </c>
      <c r="D280" s="158" t="str">
        <f>'MARS - SUIVI ENVELOPPES'!D31</f>
        <v>Amazon</v>
      </c>
      <c r="E280" s="181">
        <f>'MARS - SUIVI ENVELOPPES'!E31</f>
        <v>6.99</v>
      </c>
      <c r="F280" s="158">
        <f>'MARS - SUIVI ENVELOPPES'!F31</f>
        <v>6.99</v>
      </c>
    </row>
    <row r="281" spans="1:6" x14ac:dyDescent="0.25">
      <c r="A281" s="158" t="str">
        <f t="shared" si="5"/>
        <v>MARS</v>
      </c>
      <c r="B281" s="158" t="str">
        <f>'MARS - SUIVI ENVELOPPES'!B32</f>
        <v>Alimentation</v>
      </c>
      <c r="C281" s="183">
        <f>'MARS - SUIVI ENVELOPPES'!C32</f>
        <v>46098</v>
      </c>
      <c r="D281" s="158" t="str">
        <f>'MARS - SUIVI ENVELOPPES'!D32</f>
        <v>Courses U</v>
      </c>
      <c r="E281" s="181">
        <f>'MARS - SUIVI ENVELOPPES'!E32</f>
        <v>178.22</v>
      </c>
      <c r="F281" s="158">
        <f>'MARS - SUIVI ENVELOPPES'!F32</f>
        <v>178.22</v>
      </c>
    </row>
    <row r="282" spans="1:6" x14ac:dyDescent="0.25">
      <c r="A282" s="158" t="str">
        <f t="shared" si="5"/>
        <v>MARS</v>
      </c>
      <c r="B282" s="158" t="str">
        <f>'MARS - SUIVI ENVELOPPES'!B33</f>
        <v>Santé</v>
      </c>
      <c r="C282" s="183">
        <f>'MARS - SUIVI ENVELOPPES'!C33</f>
        <v>46098</v>
      </c>
      <c r="D282" s="158" t="str">
        <f>'MARS - SUIVI ENVELOPPES'!D33</f>
        <v>Ophtalmo</v>
      </c>
      <c r="E282" s="181">
        <f>'MARS - SUIVI ENVELOPPES'!E33</f>
        <v>61.03</v>
      </c>
      <c r="F282" s="158">
        <f>'MARS - SUIVI ENVELOPPES'!F33</f>
        <v>61.03</v>
      </c>
    </row>
    <row r="283" spans="1:6" x14ac:dyDescent="0.25">
      <c r="A283" s="158" t="str">
        <f t="shared" si="5"/>
        <v>MARS</v>
      </c>
      <c r="B283" s="158" t="str">
        <f>'MARS - SUIVI ENVELOPPES'!B34</f>
        <v>Santé</v>
      </c>
      <c r="C283" s="183">
        <f>'MARS - SUIVI ENVELOPPES'!C34</f>
        <v>46099</v>
      </c>
      <c r="D283" s="158" t="str">
        <f>'MARS - SUIVI ENVELOPPES'!D34</f>
        <v>Pharmacie</v>
      </c>
      <c r="E283" s="181">
        <f>'MARS - SUIVI ENVELOPPES'!E34</f>
        <v>30.48</v>
      </c>
      <c r="F283" s="158">
        <f>'MARS - SUIVI ENVELOPPES'!F34</f>
        <v>30.48</v>
      </c>
    </row>
    <row r="284" spans="1:6" x14ac:dyDescent="0.25">
      <c r="A284" s="158" t="str">
        <f t="shared" si="5"/>
        <v>MARS</v>
      </c>
      <c r="B284" s="158" t="str">
        <f>'MARS - SUIVI ENVELOPPES'!B35</f>
        <v>Alimentation</v>
      </c>
      <c r="C284" s="183">
        <f>'MARS - SUIVI ENVELOPPES'!C35</f>
        <v>46102</v>
      </c>
      <c r="D284" s="158" t="str">
        <f>'MARS - SUIVI ENVELOPPES'!D35</f>
        <v>Primeur</v>
      </c>
      <c r="E284" s="181">
        <f>'MARS - SUIVI ENVELOPPES'!E35</f>
        <v>110.46</v>
      </c>
      <c r="F284" s="158">
        <f>'MARS - SUIVI ENVELOPPES'!F35</f>
        <v>110.46</v>
      </c>
    </row>
    <row r="285" spans="1:6" x14ac:dyDescent="0.25">
      <c r="A285" s="158" t="str">
        <f t="shared" si="5"/>
        <v>MARS</v>
      </c>
      <c r="B285" s="158" t="str">
        <f>'MARS - SUIVI ENVELOPPES'!B36</f>
        <v>Fêtes</v>
      </c>
      <c r="C285" s="183">
        <f>'MARS - SUIVI ENVELOPPES'!C36</f>
        <v>46104</v>
      </c>
      <c r="D285" s="158" t="str">
        <f>'MARS - SUIVI ENVELOPPES'!D36</f>
        <v>Fêter et recevoir</v>
      </c>
      <c r="E285" s="181">
        <f>'MARS - SUIVI ENVELOPPES'!E36</f>
        <v>4.99</v>
      </c>
      <c r="F285" s="158">
        <f>'MARS - SUIVI ENVELOPPES'!F36</f>
        <v>4.99</v>
      </c>
    </row>
    <row r="286" spans="1:6" x14ac:dyDescent="0.25">
      <c r="A286" s="158" t="str">
        <f t="shared" si="5"/>
        <v>MARS</v>
      </c>
      <c r="B286" s="158" t="str">
        <f>'MARS - SUIVI ENVELOPPES'!B37</f>
        <v>Santé</v>
      </c>
      <c r="C286" s="183">
        <f>'MARS - SUIVI ENVELOPPES'!C37</f>
        <v>46105</v>
      </c>
      <c r="D286" s="158" t="str">
        <f>'MARS - SUIVI ENVELOPPES'!D37</f>
        <v>Ophtalmo</v>
      </c>
      <c r="E286" s="181">
        <f>'MARS - SUIVI ENVELOPPES'!E37</f>
        <v>44.65</v>
      </c>
      <c r="F286" s="158">
        <f>'MARS - SUIVI ENVELOPPES'!F37</f>
        <v>44.65</v>
      </c>
    </row>
    <row r="287" spans="1:6" x14ac:dyDescent="0.25">
      <c r="A287" s="158" t="str">
        <f t="shared" si="5"/>
        <v>MARS</v>
      </c>
      <c r="B287" s="158" t="str">
        <f>'MARS - SUIVI ENVELOPPES'!B38</f>
        <v>Vêtements</v>
      </c>
      <c r="C287" s="183">
        <f>'MARS - SUIVI ENVELOPPES'!C38</f>
        <v>46104</v>
      </c>
      <c r="D287" s="158" t="str">
        <f>'MARS - SUIVI ENVELOPPES'!D38</f>
        <v>Kiabi</v>
      </c>
      <c r="E287" s="181">
        <f>'MARS - SUIVI ENVELOPPES'!E38</f>
        <v>41.1</v>
      </c>
      <c r="F287" s="158">
        <f>'MARS - SUIVI ENVELOPPES'!F38</f>
        <v>41.1</v>
      </c>
    </row>
    <row r="288" spans="1:6" x14ac:dyDescent="0.25">
      <c r="A288" s="158" t="str">
        <f t="shared" si="5"/>
        <v>MARS</v>
      </c>
      <c r="B288" s="158" t="str">
        <f>'MARS - SUIVI ENVELOPPES'!B39</f>
        <v>Alimentation</v>
      </c>
      <c r="C288" s="183">
        <f>'MARS - SUIVI ENVELOPPES'!C39</f>
        <v>46102</v>
      </c>
      <c r="D288" s="158" t="str">
        <f>'MARS - SUIVI ENVELOPPES'!D39</f>
        <v>Boucherie</v>
      </c>
      <c r="E288" s="181">
        <f>'MARS - SUIVI ENVELOPPES'!E39</f>
        <v>85.77</v>
      </c>
      <c r="F288" s="158">
        <f>'MARS - SUIVI ENVELOPPES'!F39</f>
        <v>85.77</v>
      </c>
    </row>
    <row r="289" spans="1:6" x14ac:dyDescent="0.25">
      <c r="A289" s="158" t="str">
        <f t="shared" si="5"/>
        <v>MARS</v>
      </c>
      <c r="B289" s="158" t="str">
        <f>'MARS - SUIVI ENVELOPPES'!B40</f>
        <v>Vêtements</v>
      </c>
      <c r="C289" s="183">
        <f>'MARS - SUIVI ENVELOPPES'!C40</f>
        <v>46099</v>
      </c>
      <c r="D289" s="158" t="str">
        <f>'MARS - SUIVI ENVELOPPES'!D40</f>
        <v>Kiabi</v>
      </c>
      <c r="E289" s="181">
        <f>'MARS - SUIVI ENVELOPPES'!E40</f>
        <v>51.3</v>
      </c>
      <c r="F289" s="158">
        <f>'MARS - SUIVI ENVELOPPES'!F40</f>
        <v>51.3</v>
      </c>
    </row>
    <row r="290" spans="1:6" x14ac:dyDescent="0.25">
      <c r="A290" s="158" t="str">
        <f t="shared" si="5"/>
        <v>MARS</v>
      </c>
      <c r="B290" s="158" t="str">
        <f>'MARS - SUIVI ENVELOPPES'!B41</f>
        <v>Alimentation</v>
      </c>
      <c r="C290" s="183">
        <f>'MARS - SUIVI ENVELOPPES'!C41</f>
        <v>46104</v>
      </c>
      <c r="D290" s="158" t="str">
        <f>'MARS - SUIVI ENVELOPPES'!D41</f>
        <v>Hellofresh</v>
      </c>
      <c r="E290" s="181">
        <f>'MARS - SUIVI ENVELOPPES'!E41</f>
        <v>87.99</v>
      </c>
      <c r="F290" s="158">
        <f>'MARS - SUIVI ENVELOPPES'!F41</f>
        <v>87.99</v>
      </c>
    </row>
    <row r="291" spans="1:6" x14ac:dyDescent="0.25">
      <c r="A291" s="158" t="str">
        <f t="shared" si="5"/>
        <v>MARS</v>
      </c>
      <c r="B291" s="158" t="str">
        <f>'MARS - SUIVI ENVELOPPES'!B42</f>
        <v xml:space="preserve">Maison </v>
      </c>
      <c r="C291" s="183">
        <f>'MARS - SUIVI ENVELOPPES'!C42</f>
        <v>46101</v>
      </c>
      <c r="D291" s="158" t="str">
        <f>'MARS - SUIVI ENVELOPPES'!D42</f>
        <v>Leroy Merlin</v>
      </c>
      <c r="E291" s="181">
        <f>'MARS - SUIVI ENVELOPPES'!E42</f>
        <v>82.11</v>
      </c>
      <c r="F291" s="158">
        <f>'MARS - SUIVI ENVELOPPES'!F42</f>
        <v>82.11</v>
      </c>
    </row>
    <row r="292" spans="1:6" x14ac:dyDescent="0.25">
      <c r="A292" s="158" t="str">
        <f t="shared" si="5"/>
        <v>MARS</v>
      </c>
      <c r="B292" s="158" t="str">
        <f>'MARS - SUIVI ENVELOPPES'!B43</f>
        <v>Alimentation</v>
      </c>
      <c r="C292" s="183">
        <f>'MARS - SUIVI ENVELOPPES'!C43</f>
        <v>46097</v>
      </c>
      <c r="D292" s="158" t="str">
        <f>'MARS - SUIVI ENVELOPPES'!D43</f>
        <v>Swile</v>
      </c>
      <c r="E292" s="181">
        <f>'MARS - SUIVI ENVELOPPES'!E43</f>
        <v>60.86</v>
      </c>
      <c r="F292" s="158">
        <f>'MARS - SUIVI ENVELOPPES'!F43</f>
        <v>60.86</v>
      </c>
    </row>
    <row r="293" spans="1:6" x14ac:dyDescent="0.25">
      <c r="A293" s="158" t="str">
        <f t="shared" si="5"/>
        <v>MARS</v>
      </c>
      <c r="B293" s="158" t="str">
        <f>'MARS - SUIVI ENVELOPPES'!B44</f>
        <v>Beauté</v>
      </c>
      <c r="C293" s="183">
        <f>'MARS - SUIVI ENVELOPPES'!C44</f>
        <v>46102</v>
      </c>
      <c r="D293" s="158" t="str">
        <f>'MARS - SUIVI ENVELOPPES'!D44</f>
        <v>Coiffeur</v>
      </c>
      <c r="E293" s="181">
        <f>'MARS - SUIVI ENVELOPPES'!E44</f>
        <v>55</v>
      </c>
      <c r="F293" s="158">
        <f>'MARS - SUIVI ENVELOPPES'!F44</f>
        <v>55</v>
      </c>
    </row>
    <row r="294" spans="1:6" x14ac:dyDescent="0.25">
      <c r="A294" s="158" t="str">
        <f t="shared" si="5"/>
        <v>MARS</v>
      </c>
      <c r="B294" s="158" t="str">
        <f>'MARS - SUIVI ENVELOPPES'!B45</f>
        <v>Alimentation</v>
      </c>
      <c r="C294" s="183">
        <f>'MARS - SUIVI ENVELOPPES'!C45</f>
        <v>46103</v>
      </c>
      <c r="D294" s="158" t="str">
        <f>'MARS - SUIVI ENVELOPPES'!D45</f>
        <v>Picard</v>
      </c>
      <c r="E294" s="181">
        <f>'MARS - SUIVI ENVELOPPES'!E45</f>
        <v>45.64</v>
      </c>
      <c r="F294" s="158">
        <f>'MARS - SUIVI ENVELOPPES'!F45</f>
        <v>45.64</v>
      </c>
    </row>
    <row r="295" spans="1:6" x14ac:dyDescent="0.25">
      <c r="A295" s="158" t="str">
        <f t="shared" si="5"/>
        <v>MARS</v>
      </c>
      <c r="B295" s="158" t="str">
        <f>'MARS - SUIVI ENVELOPPES'!B46</f>
        <v>Voiture</v>
      </c>
      <c r="C295" s="183">
        <f>'MARS - SUIVI ENVELOPPES'!C46</f>
        <v>46101</v>
      </c>
      <c r="D295" s="158" t="str">
        <f>'MARS - SUIVI ENVELOPPES'!D46</f>
        <v>Péages</v>
      </c>
      <c r="E295" s="181">
        <f>'MARS - SUIVI ENVELOPPES'!E46</f>
        <v>22.2</v>
      </c>
      <c r="F295" s="158">
        <f>'MARS - SUIVI ENVELOPPES'!F46</f>
        <v>22.2</v>
      </c>
    </row>
    <row r="296" spans="1:6" x14ac:dyDescent="0.25">
      <c r="A296" s="158" t="str">
        <f t="shared" si="5"/>
        <v>MARS</v>
      </c>
      <c r="B296" s="158" t="str">
        <f>'MARS - SUIVI ENVELOPPES'!B47</f>
        <v xml:space="preserve">Maison </v>
      </c>
      <c r="C296" s="183">
        <f>'MARS - SUIVI ENVELOPPES'!C47</f>
        <v>46095</v>
      </c>
      <c r="D296" s="158" t="str">
        <f>'MARS - SUIVI ENVELOPPES'!D47</f>
        <v>Amazon</v>
      </c>
      <c r="E296" s="181">
        <f>'MARS - SUIVI ENVELOPPES'!E47</f>
        <v>77.33</v>
      </c>
      <c r="F296" s="158">
        <f>'MARS - SUIVI ENVELOPPES'!F47</f>
        <v>77.33</v>
      </c>
    </row>
    <row r="297" spans="1:6" x14ac:dyDescent="0.25">
      <c r="A297" s="158" t="str">
        <f t="shared" si="5"/>
        <v>MARS</v>
      </c>
      <c r="B297" s="158" t="str">
        <f>'MARS - SUIVI ENVELOPPES'!B48</f>
        <v>Centre aéré</v>
      </c>
      <c r="C297" s="183">
        <f>'MARS - SUIVI ENVELOPPES'!C48</f>
        <v>46110</v>
      </c>
      <c r="D297" s="158" t="str">
        <f>'MARS - SUIVI ENVELOPPES'!D48</f>
        <v>Centre aéré</v>
      </c>
      <c r="E297" s="181">
        <f>'MARS - SUIVI ENVELOPPES'!E48</f>
        <v>247.5</v>
      </c>
      <c r="F297" s="158">
        <f>'MARS - SUIVI ENVELOPPES'!F48</f>
        <v>247.5</v>
      </c>
    </row>
    <row r="298" spans="1:6" x14ac:dyDescent="0.25">
      <c r="A298" s="158" t="str">
        <f t="shared" si="5"/>
        <v>MARS</v>
      </c>
      <c r="B298" s="158" t="str">
        <f>'MARS - SUIVI ENVELOPPES'!B49</f>
        <v>Alimentation</v>
      </c>
      <c r="C298" s="183">
        <f>'MARS - SUIVI ENVELOPPES'!C49</f>
        <v>46107</v>
      </c>
      <c r="D298" s="158" t="str">
        <f>'MARS - SUIVI ENVELOPPES'!D49</f>
        <v>Courses U</v>
      </c>
      <c r="E298" s="181">
        <f>'MARS - SUIVI ENVELOPPES'!E49</f>
        <v>113.49</v>
      </c>
      <c r="F298" s="158">
        <f>'MARS - SUIVI ENVELOPPES'!F49</f>
        <v>113.49</v>
      </c>
    </row>
    <row r="299" spans="1:6" x14ac:dyDescent="0.25">
      <c r="A299" s="158" t="str">
        <f t="shared" si="5"/>
        <v>MARS</v>
      </c>
      <c r="B299" s="158" t="str">
        <f>'MARS - SUIVI ENVELOPPES'!B50</f>
        <v>Sport</v>
      </c>
      <c r="C299" s="183">
        <f>'MARS - SUIVI ENVELOPPES'!C50</f>
        <v>46104</v>
      </c>
      <c r="D299" s="158" t="str">
        <f>'MARS - SUIVI ENVELOPPES'!D50</f>
        <v>Decathlon</v>
      </c>
      <c r="E299" s="181">
        <f>'MARS - SUIVI ENVELOPPES'!E50</f>
        <v>30.56</v>
      </c>
      <c r="F299" s="158">
        <f>'MARS - SUIVI ENVELOPPES'!F50</f>
        <v>30.56</v>
      </c>
    </row>
    <row r="300" spans="1:6" x14ac:dyDescent="0.25">
      <c r="A300" s="158" t="str">
        <f t="shared" si="5"/>
        <v>MARS</v>
      </c>
      <c r="B300" s="158" t="str">
        <f>'MARS - SUIVI ENVELOPPES'!B51</f>
        <v>Beauté</v>
      </c>
      <c r="C300" s="183">
        <f>'MARS - SUIVI ENVELOPPES'!C51</f>
        <v>46107</v>
      </c>
      <c r="D300" s="158" t="str">
        <f>'MARS - SUIVI ENVELOPPES'!D51</f>
        <v>Coiffeur</v>
      </c>
      <c r="E300" s="181">
        <f>'MARS - SUIVI ENVELOPPES'!E51</f>
        <v>25</v>
      </c>
      <c r="F300" s="158">
        <f>'MARS - SUIVI ENVELOPPES'!F51</f>
        <v>25</v>
      </c>
    </row>
    <row r="301" spans="1:6" x14ac:dyDescent="0.25">
      <c r="A301" s="158" t="str">
        <f t="shared" si="5"/>
        <v>MARS</v>
      </c>
      <c r="B301" s="158" t="str">
        <f>'MARS - SUIVI ENVELOPPES'!B52</f>
        <v xml:space="preserve">Maison </v>
      </c>
      <c r="C301" s="183">
        <f>'MARS - SUIVI ENVELOPPES'!C52</f>
        <v>46111</v>
      </c>
      <c r="D301" s="158" t="str">
        <f>'MARS - SUIVI ENVELOPPES'!D52</f>
        <v>Chaudière</v>
      </c>
      <c r="E301" s="181">
        <f>'MARS - SUIVI ENVELOPPES'!E52</f>
        <v>410</v>
      </c>
      <c r="F301" s="158">
        <f>'MARS - SUIVI ENVELOPPES'!F52</f>
        <v>410</v>
      </c>
    </row>
    <row r="302" spans="1:6" x14ac:dyDescent="0.25">
      <c r="A302" s="158" t="str">
        <f t="shared" si="5"/>
        <v>MARS</v>
      </c>
      <c r="B302" s="158" t="str">
        <f>'MARS - SUIVI ENVELOPPES'!B53</f>
        <v>Santé</v>
      </c>
      <c r="C302" s="183">
        <f>'MARS - SUIVI ENVELOPPES'!C53</f>
        <v>46111</v>
      </c>
      <c r="D302" s="158" t="str">
        <f>'MARS - SUIVI ENVELOPPES'!D53</f>
        <v>Psy</v>
      </c>
      <c r="E302" s="181">
        <f>'MARS - SUIVI ENVELOPPES'!E53</f>
        <v>130</v>
      </c>
      <c r="F302" s="158">
        <f>'MARS - SUIVI ENVELOPPES'!F53</f>
        <v>130</v>
      </c>
    </row>
    <row r="303" spans="1:6" x14ac:dyDescent="0.25">
      <c r="A303" s="158" t="str">
        <f t="shared" si="5"/>
        <v/>
      </c>
      <c r="B303" s="158">
        <f>'MARS - SUIVI ENVELOPPES'!B54</f>
        <v>0</v>
      </c>
      <c r="C303" s="183">
        <f>'MARS - SUIVI ENVELOPPES'!C54</f>
        <v>0</v>
      </c>
      <c r="D303" s="158">
        <f>'MARS - SUIVI ENVELOPPES'!D54</f>
        <v>0</v>
      </c>
      <c r="E303" s="181">
        <f>'MARS - SUIVI ENVELOPPES'!E54</f>
        <v>0</v>
      </c>
      <c r="F303" s="158">
        <f>'MARS - SUIVI ENVELOPPES'!F54</f>
        <v>0</v>
      </c>
    </row>
    <row r="304" spans="1:6" x14ac:dyDescent="0.25">
      <c r="A304" s="158" t="str">
        <f t="shared" si="5"/>
        <v/>
      </c>
      <c r="B304" s="158">
        <f>'MARS - SUIVI ENVELOPPES'!B55</f>
        <v>0</v>
      </c>
      <c r="C304" s="183">
        <f>'MARS - SUIVI ENVELOPPES'!C55</f>
        <v>0</v>
      </c>
      <c r="D304" s="158">
        <f>'MARS - SUIVI ENVELOPPES'!D55</f>
        <v>0</v>
      </c>
      <c r="E304" s="181">
        <f>'MARS - SUIVI ENVELOPPES'!E55</f>
        <v>0</v>
      </c>
      <c r="F304" s="158" t="str">
        <f>'MARS - SUIVI ENVELOPPES'!F55</f>
        <v/>
      </c>
    </row>
    <row r="305" spans="1:6" x14ac:dyDescent="0.25">
      <c r="A305" s="158" t="str">
        <f t="shared" si="5"/>
        <v/>
      </c>
      <c r="B305" s="158">
        <f>'MARS - SUIVI ENVELOPPES'!B56</f>
        <v>0</v>
      </c>
      <c r="C305" s="183">
        <f>'MARS - SUIVI ENVELOPPES'!C56</f>
        <v>0</v>
      </c>
      <c r="D305" s="158">
        <f>'MARS - SUIVI ENVELOPPES'!D56</f>
        <v>0</v>
      </c>
      <c r="E305" s="181">
        <f>'MARS - SUIVI ENVELOPPES'!E56</f>
        <v>0</v>
      </c>
      <c r="F305" s="158" t="str">
        <f>'MARS - SUIVI ENVELOPPES'!F56</f>
        <v/>
      </c>
    </row>
    <row r="306" spans="1:6" x14ac:dyDescent="0.25">
      <c r="A306" s="158" t="str">
        <f t="shared" si="5"/>
        <v/>
      </c>
      <c r="B306" s="158">
        <f>'MARS - SUIVI ENVELOPPES'!B57</f>
        <v>0</v>
      </c>
      <c r="C306" s="183">
        <f>'MARS - SUIVI ENVELOPPES'!C57</f>
        <v>0</v>
      </c>
      <c r="D306" s="158">
        <f>'MARS - SUIVI ENVELOPPES'!D57</f>
        <v>0</v>
      </c>
      <c r="E306" s="181">
        <f>'MARS - SUIVI ENVELOPPES'!E57</f>
        <v>0</v>
      </c>
      <c r="F306" s="158" t="str">
        <f>'MARS - SUIVI ENVELOPPES'!F57</f>
        <v/>
      </c>
    </row>
    <row r="307" spans="1:6" x14ac:dyDescent="0.25">
      <c r="A307" s="158" t="str">
        <f t="shared" si="5"/>
        <v/>
      </c>
      <c r="B307" s="158">
        <f>'MARS - SUIVI ENVELOPPES'!B58</f>
        <v>0</v>
      </c>
      <c r="C307" s="183">
        <f>'MARS - SUIVI ENVELOPPES'!C58</f>
        <v>0</v>
      </c>
      <c r="D307" s="158">
        <f>'MARS - SUIVI ENVELOPPES'!D58</f>
        <v>0</v>
      </c>
      <c r="E307" s="181">
        <f>'MARS - SUIVI ENVELOPPES'!E58</f>
        <v>0</v>
      </c>
      <c r="F307" s="158" t="str">
        <f>'MARS - SUIVI ENVELOPPES'!F58</f>
        <v/>
      </c>
    </row>
    <row r="308" spans="1:6" x14ac:dyDescent="0.25">
      <c r="A308" s="158" t="str">
        <f t="shared" si="5"/>
        <v/>
      </c>
      <c r="B308" s="158">
        <f>'MARS - SUIVI ENVELOPPES'!B59</f>
        <v>0</v>
      </c>
      <c r="C308" s="183">
        <f>'MARS - SUIVI ENVELOPPES'!C59</f>
        <v>0</v>
      </c>
      <c r="D308" s="158">
        <f>'MARS - SUIVI ENVELOPPES'!D59</f>
        <v>0</v>
      </c>
      <c r="E308" s="181">
        <f>'MARS - SUIVI ENVELOPPES'!E59</f>
        <v>0</v>
      </c>
      <c r="F308" s="158" t="str">
        <f>'MARS - SUIVI ENVELOPPES'!F59</f>
        <v/>
      </c>
    </row>
    <row r="309" spans="1:6" x14ac:dyDescent="0.25">
      <c r="A309" s="158" t="str">
        <f t="shared" si="5"/>
        <v/>
      </c>
      <c r="B309" s="158">
        <f>'MARS - SUIVI ENVELOPPES'!B60</f>
        <v>0</v>
      </c>
      <c r="C309" s="183">
        <f>'MARS - SUIVI ENVELOPPES'!C60</f>
        <v>0</v>
      </c>
      <c r="D309" s="158">
        <f>'MARS - SUIVI ENVELOPPES'!D60</f>
        <v>0</v>
      </c>
      <c r="E309" s="181">
        <f>'MARS - SUIVI ENVELOPPES'!E60</f>
        <v>0</v>
      </c>
      <c r="F309" s="158" t="str">
        <f>'MARS - SUIVI ENVELOPPES'!F60</f>
        <v/>
      </c>
    </row>
    <row r="310" spans="1:6" x14ac:dyDescent="0.25">
      <c r="A310" s="158" t="str">
        <f t="shared" si="5"/>
        <v/>
      </c>
      <c r="B310" s="158">
        <f>'MARS - SUIVI ENVELOPPES'!B61</f>
        <v>0</v>
      </c>
      <c r="C310" s="183">
        <f>'MARS - SUIVI ENVELOPPES'!C61</f>
        <v>0</v>
      </c>
      <c r="D310" s="158">
        <f>'MARS - SUIVI ENVELOPPES'!D61</f>
        <v>0</v>
      </c>
      <c r="E310" s="181">
        <f>'MARS - SUIVI ENVELOPPES'!E61</f>
        <v>0</v>
      </c>
      <c r="F310" s="158" t="str">
        <f>'MARS - SUIVI ENVELOPPES'!F61</f>
        <v/>
      </c>
    </row>
    <row r="311" spans="1:6" x14ac:dyDescent="0.25">
      <c r="A311" s="158" t="str">
        <f t="shared" si="5"/>
        <v/>
      </c>
      <c r="B311" s="158">
        <f>'MARS - SUIVI ENVELOPPES'!B62</f>
        <v>0</v>
      </c>
      <c r="C311" s="183">
        <f>'MARS - SUIVI ENVELOPPES'!C62</f>
        <v>0</v>
      </c>
      <c r="D311" s="158">
        <f>'MARS - SUIVI ENVELOPPES'!D62</f>
        <v>0</v>
      </c>
      <c r="E311" s="181">
        <f>'MARS - SUIVI ENVELOPPES'!E62</f>
        <v>0</v>
      </c>
      <c r="F311" s="158" t="str">
        <f>'MARS - SUIVI ENVELOPPES'!F62</f>
        <v/>
      </c>
    </row>
    <row r="312" spans="1:6" x14ac:dyDescent="0.25">
      <c r="A312" s="158" t="str">
        <f t="shared" si="5"/>
        <v/>
      </c>
      <c r="B312" s="158">
        <f>'MARS - SUIVI ENVELOPPES'!B63</f>
        <v>0</v>
      </c>
      <c r="C312" s="183">
        <f>'MARS - SUIVI ENVELOPPES'!C63</f>
        <v>0</v>
      </c>
      <c r="D312" s="158">
        <f>'MARS - SUIVI ENVELOPPES'!D63</f>
        <v>0</v>
      </c>
      <c r="E312" s="181">
        <f>'MARS - SUIVI ENVELOPPES'!E63</f>
        <v>0</v>
      </c>
      <c r="F312" s="158" t="str">
        <f>'MARS - SUIVI ENVELOPPES'!F63</f>
        <v/>
      </c>
    </row>
    <row r="313" spans="1:6" x14ac:dyDescent="0.25">
      <c r="A313" s="158" t="str">
        <f t="shared" si="5"/>
        <v/>
      </c>
      <c r="B313" s="158">
        <f>'MARS - SUIVI ENVELOPPES'!B64</f>
        <v>0</v>
      </c>
      <c r="C313" s="183">
        <f>'MARS - SUIVI ENVELOPPES'!C64</f>
        <v>0</v>
      </c>
      <c r="D313" s="158">
        <f>'MARS - SUIVI ENVELOPPES'!D64</f>
        <v>0</v>
      </c>
      <c r="E313" s="181">
        <f>'MARS - SUIVI ENVELOPPES'!E64</f>
        <v>0</v>
      </c>
      <c r="F313" s="158" t="str">
        <f>'MARS - SUIVI ENVELOPPES'!F64</f>
        <v/>
      </c>
    </row>
    <row r="314" spans="1:6" x14ac:dyDescent="0.25">
      <c r="A314" s="158" t="str">
        <f t="shared" si="5"/>
        <v/>
      </c>
      <c r="B314" s="158">
        <f>'MARS - SUIVI ENVELOPPES'!B65</f>
        <v>0</v>
      </c>
      <c r="C314" s="183">
        <f>'MARS - SUIVI ENVELOPPES'!C65</f>
        <v>0</v>
      </c>
      <c r="D314" s="158">
        <f>'MARS - SUIVI ENVELOPPES'!D65</f>
        <v>0</v>
      </c>
      <c r="E314" s="181">
        <f>'MARS - SUIVI ENVELOPPES'!E65</f>
        <v>0</v>
      </c>
      <c r="F314" s="158" t="str">
        <f>'MARS - SUIVI ENVELOPPES'!F65</f>
        <v/>
      </c>
    </row>
    <row r="315" spans="1:6" x14ac:dyDescent="0.25">
      <c r="A315" s="158" t="str">
        <f t="shared" si="5"/>
        <v/>
      </c>
      <c r="B315" s="158">
        <f>'MARS - SUIVI ENVELOPPES'!B66</f>
        <v>0</v>
      </c>
      <c r="C315" s="183">
        <f>'MARS - SUIVI ENVELOPPES'!C66</f>
        <v>0</v>
      </c>
      <c r="D315" s="158">
        <f>'MARS - SUIVI ENVELOPPES'!D66</f>
        <v>0</v>
      </c>
      <c r="E315" s="181">
        <f>'MARS - SUIVI ENVELOPPES'!E66</f>
        <v>0</v>
      </c>
      <c r="F315" s="158" t="str">
        <f>'MARS - SUIVI ENVELOPPES'!F66</f>
        <v/>
      </c>
    </row>
    <row r="316" spans="1:6" x14ac:dyDescent="0.25">
      <c r="A316" s="158" t="str">
        <f t="shared" si="5"/>
        <v/>
      </c>
      <c r="B316" s="158">
        <f>'MARS - SUIVI ENVELOPPES'!B67</f>
        <v>0</v>
      </c>
      <c r="C316" s="183">
        <f>'MARS - SUIVI ENVELOPPES'!C67</f>
        <v>0</v>
      </c>
      <c r="D316" s="158">
        <f>'MARS - SUIVI ENVELOPPES'!D67</f>
        <v>0</v>
      </c>
      <c r="E316" s="181">
        <f>'MARS - SUIVI ENVELOPPES'!E67</f>
        <v>0</v>
      </c>
      <c r="F316" s="158" t="str">
        <f>'MARS - SUIVI ENVELOPPES'!F67</f>
        <v/>
      </c>
    </row>
    <row r="317" spans="1:6" x14ac:dyDescent="0.25">
      <c r="A317" s="158" t="str">
        <f t="shared" si="5"/>
        <v/>
      </c>
      <c r="B317" s="158">
        <f>'MARS - SUIVI ENVELOPPES'!B68</f>
        <v>0</v>
      </c>
      <c r="C317" s="183">
        <f>'MARS - SUIVI ENVELOPPES'!C68</f>
        <v>0</v>
      </c>
      <c r="D317" s="158">
        <f>'MARS - SUIVI ENVELOPPES'!D68</f>
        <v>0</v>
      </c>
      <c r="E317" s="181">
        <f>'MARS - SUIVI ENVELOPPES'!E68</f>
        <v>0</v>
      </c>
      <c r="F317" s="158" t="str">
        <f>'MARS - SUIVI ENVELOPPES'!F68</f>
        <v/>
      </c>
    </row>
    <row r="318" spans="1:6" x14ac:dyDescent="0.25">
      <c r="A318" s="158" t="str">
        <f t="shared" si="5"/>
        <v/>
      </c>
      <c r="B318" s="158">
        <f>'MARS - SUIVI ENVELOPPES'!B69</f>
        <v>0</v>
      </c>
      <c r="C318" s="183">
        <f>'MARS - SUIVI ENVELOPPES'!C69</f>
        <v>0</v>
      </c>
      <c r="D318" s="158">
        <f>'MARS - SUIVI ENVELOPPES'!D69</f>
        <v>0</v>
      </c>
      <c r="E318" s="181">
        <f>'MARS - SUIVI ENVELOPPES'!E69</f>
        <v>0</v>
      </c>
      <c r="F318" s="158" t="str">
        <f>'MARS - SUIVI ENVELOPPES'!F69</f>
        <v/>
      </c>
    </row>
    <row r="319" spans="1:6" x14ac:dyDescent="0.25">
      <c r="A319" s="158" t="str">
        <f t="shared" ref="A319:A379" si="6">IF(B319=0,"","MARS")</f>
        <v/>
      </c>
      <c r="B319" s="158">
        <f>'MARS - SUIVI ENVELOPPES'!B70</f>
        <v>0</v>
      </c>
      <c r="C319" s="183">
        <f>'MARS - SUIVI ENVELOPPES'!C70</f>
        <v>0</v>
      </c>
      <c r="D319" s="158">
        <f>'MARS - SUIVI ENVELOPPES'!D70</f>
        <v>0</v>
      </c>
      <c r="E319" s="181">
        <f>'MARS - SUIVI ENVELOPPES'!E70</f>
        <v>0</v>
      </c>
      <c r="F319" s="158" t="str">
        <f>'MARS - SUIVI ENVELOPPES'!F70</f>
        <v/>
      </c>
    </row>
    <row r="320" spans="1:6" x14ac:dyDescent="0.25">
      <c r="A320" s="158" t="str">
        <f t="shared" si="6"/>
        <v/>
      </c>
      <c r="B320" s="158">
        <f>'MARS - SUIVI ENVELOPPES'!B71</f>
        <v>0</v>
      </c>
      <c r="C320" s="183">
        <f>'MARS - SUIVI ENVELOPPES'!C71</f>
        <v>0</v>
      </c>
      <c r="D320" s="158">
        <f>'MARS - SUIVI ENVELOPPES'!D71</f>
        <v>0</v>
      </c>
      <c r="E320" s="181">
        <f>'MARS - SUIVI ENVELOPPES'!E71</f>
        <v>0</v>
      </c>
      <c r="F320" s="158" t="str">
        <f>'MARS - SUIVI ENVELOPPES'!F71</f>
        <v/>
      </c>
    </row>
    <row r="321" spans="1:6" x14ac:dyDescent="0.25">
      <c r="A321" s="158" t="str">
        <f t="shared" si="6"/>
        <v/>
      </c>
      <c r="B321" s="158">
        <f>'MARS - SUIVI ENVELOPPES'!B72</f>
        <v>0</v>
      </c>
      <c r="C321" s="183">
        <f>'MARS - SUIVI ENVELOPPES'!C72</f>
        <v>0</v>
      </c>
      <c r="D321" s="158">
        <f>'MARS - SUIVI ENVELOPPES'!D72</f>
        <v>0</v>
      </c>
      <c r="E321" s="181">
        <f>'MARS - SUIVI ENVELOPPES'!E72</f>
        <v>0</v>
      </c>
      <c r="F321" s="158" t="str">
        <f>'MARS - SUIVI ENVELOPPES'!F72</f>
        <v/>
      </c>
    </row>
    <row r="322" spans="1:6" x14ac:dyDescent="0.25">
      <c r="A322" s="158" t="str">
        <f t="shared" si="6"/>
        <v/>
      </c>
      <c r="B322" s="158">
        <f>'MARS - SUIVI ENVELOPPES'!B73</f>
        <v>0</v>
      </c>
      <c r="C322" s="183">
        <f>'MARS - SUIVI ENVELOPPES'!C73</f>
        <v>0</v>
      </c>
      <c r="D322" s="158">
        <f>'MARS - SUIVI ENVELOPPES'!D73</f>
        <v>0</v>
      </c>
      <c r="E322" s="181">
        <f>'MARS - SUIVI ENVELOPPES'!E73</f>
        <v>0</v>
      </c>
      <c r="F322" s="158" t="str">
        <f>'MARS - SUIVI ENVELOPPES'!F73</f>
        <v/>
      </c>
    </row>
    <row r="323" spans="1:6" x14ac:dyDescent="0.25">
      <c r="A323" s="158" t="str">
        <f t="shared" si="6"/>
        <v/>
      </c>
      <c r="B323" s="158">
        <f>'MARS - SUIVI ENVELOPPES'!B74</f>
        <v>0</v>
      </c>
      <c r="C323" s="183">
        <f>'MARS - SUIVI ENVELOPPES'!C74</f>
        <v>0</v>
      </c>
      <c r="D323" s="158">
        <f>'MARS - SUIVI ENVELOPPES'!D74</f>
        <v>0</v>
      </c>
      <c r="E323" s="181">
        <f>'MARS - SUIVI ENVELOPPES'!E74</f>
        <v>0</v>
      </c>
      <c r="F323" s="158" t="str">
        <f>'MARS - SUIVI ENVELOPPES'!F74</f>
        <v/>
      </c>
    </row>
    <row r="324" spans="1:6" x14ac:dyDescent="0.25">
      <c r="A324" s="158" t="str">
        <f t="shared" si="6"/>
        <v/>
      </c>
      <c r="B324" s="158">
        <f>'MARS - SUIVI ENVELOPPES'!B75</f>
        <v>0</v>
      </c>
      <c r="C324" s="183">
        <f>'MARS - SUIVI ENVELOPPES'!C75</f>
        <v>0</v>
      </c>
      <c r="D324" s="158">
        <f>'MARS - SUIVI ENVELOPPES'!D75</f>
        <v>0</v>
      </c>
      <c r="E324" s="181">
        <f>'MARS - SUIVI ENVELOPPES'!E75</f>
        <v>0</v>
      </c>
      <c r="F324" s="158" t="str">
        <f>'MARS - SUIVI ENVELOPPES'!F75</f>
        <v/>
      </c>
    </row>
    <row r="325" spans="1:6" x14ac:dyDescent="0.25">
      <c r="A325" s="158" t="str">
        <f t="shared" si="6"/>
        <v/>
      </c>
      <c r="B325" s="158">
        <f>'MARS - SUIVI ENVELOPPES'!B76</f>
        <v>0</v>
      </c>
      <c r="C325" s="183">
        <f>'MARS - SUIVI ENVELOPPES'!C76</f>
        <v>0</v>
      </c>
      <c r="D325" s="158">
        <f>'MARS - SUIVI ENVELOPPES'!D76</f>
        <v>0</v>
      </c>
      <c r="E325" s="181">
        <f>'MARS - SUIVI ENVELOPPES'!E76</f>
        <v>0</v>
      </c>
      <c r="F325" s="158" t="str">
        <f>'MARS - SUIVI ENVELOPPES'!F76</f>
        <v/>
      </c>
    </row>
    <row r="326" spans="1:6" x14ac:dyDescent="0.25">
      <c r="A326" s="158" t="str">
        <f t="shared" si="6"/>
        <v/>
      </c>
      <c r="B326" s="158">
        <f>'MARS - SUIVI ENVELOPPES'!B77</f>
        <v>0</v>
      </c>
      <c r="C326" s="183">
        <f>'MARS - SUIVI ENVELOPPES'!C77</f>
        <v>0</v>
      </c>
      <c r="D326" s="158">
        <f>'MARS - SUIVI ENVELOPPES'!D77</f>
        <v>0</v>
      </c>
      <c r="E326" s="181">
        <f>'MARS - SUIVI ENVELOPPES'!E77</f>
        <v>0</v>
      </c>
      <c r="F326" s="158" t="str">
        <f>'MARS - SUIVI ENVELOPPES'!F77</f>
        <v/>
      </c>
    </row>
    <row r="327" spans="1:6" x14ac:dyDescent="0.25">
      <c r="A327" s="158" t="str">
        <f t="shared" si="6"/>
        <v/>
      </c>
      <c r="B327" s="158">
        <f>'MARS - SUIVI ENVELOPPES'!B78</f>
        <v>0</v>
      </c>
      <c r="C327" s="183">
        <f>'MARS - SUIVI ENVELOPPES'!C78</f>
        <v>0</v>
      </c>
      <c r="D327" s="158">
        <f>'MARS - SUIVI ENVELOPPES'!D78</f>
        <v>0</v>
      </c>
      <c r="E327" s="181">
        <f>'MARS - SUIVI ENVELOPPES'!E78</f>
        <v>0</v>
      </c>
      <c r="F327" s="158" t="str">
        <f>'MARS - SUIVI ENVELOPPES'!F78</f>
        <v/>
      </c>
    </row>
    <row r="328" spans="1:6" x14ac:dyDescent="0.25">
      <c r="A328" s="158" t="str">
        <f t="shared" si="6"/>
        <v/>
      </c>
      <c r="B328" s="158">
        <f>'MARS - SUIVI ENVELOPPES'!B79</f>
        <v>0</v>
      </c>
      <c r="C328" s="183">
        <f>'MARS - SUIVI ENVELOPPES'!C79</f>
        <v>0</v>
      </c>
      <c r="D328" s="158">
        <f>'MARS - SUIVI ENVELOPPES'!D79</f>
        <v>0</v>
      </c>
      <c r="E328" s="181">
        <f>'MARS - SUIVI ENVELOPPES'!E79</f>
        <v>0</v>
      </c>
      <c r="F328" s="158" t="str">
        <f>'MARS - SUIVI ENVELOPPES'!F79</f>
        <v/>
      </c>
    </row>
    <row r="329" spans="1:6" x14ac:dyDescent="0.25">
      <c r="A329" s="158" t="str">
        <f t="shared" si="6"/>
        <v/>
      </c>
      <c r="B329" s="158">
        <f>'MARS - SUIVI ENVELOPPES'!B80</f>
        <v>0</v>
      </c>
      <c r="C329" s="183">
        <f>'MARS - SUIVI ENVELOPPES'!C80</f>
        <v>0</v>
      </c>
      <c r="D329" s="158">
        <f>'MARS - SUIVI ENVELOPPES'!D80</f>
        <v>0</v>
      </c>
      <c r="E329" s="181">
        <f>'MARS - SUIVI ENVELOPPES'!E80</f>
        <v>0</v>
      </c>
      <c r="F329" s="158" t="str">
        <f>'MARS - SUIVI ENVELOPPES'!F80</f>
        <v/>
      </c>
    </row>
    <row r="330" spans="1:6" x14ac:dyDescent="0.25">
      <c r="A330" s="158" t="str">
        <f t="shared" si="6"/>
        <v/>
      </c>
      <c r="B330" s="158">
        <f>'MARS - SUIVI ENVELOPPES'!B81</f>
        <v>0</v>
      </c>
      <c r="C330" s="183">
        <f>'MARS - SUIVI ENVELOPPES'!C81</f>
        <v>0</v>
      </c>
      <c r="D330" s="158">
        <f>'MARS - SUIVI ENVELOPPES'!D81</f>
        <v>0</v>
      </c>
      <c r="E330" s="181">
        <f>'MARS - SUIVI ENVELOPPES'!E81</f>
        <v>0</v>
      </c>
      <c r="F330" s="158" t="str">
        <f>'MARS - SUIVI ENVELOPPES'!F81</f>
        <v/>
      </c>
    </row>
    <row r="331" spans="1:6" x14ac:dyDescent="0.25">
      <c r="A331" s="158" t="str">
        <f t="shared" si="6"/>
        <v/>
      </c>
      <c r="B331" s="158">
        <f>'MARS - SUIVI ENVELOPPES'!B82</f>
        <v>0</v>
      </c>
      <c r="C331" s="183">
        <f>'MARS - SUIVI ENVELOPPES'!C82</f>
        <v>0</v>
      </c>
      <c r="D331" s="158">
        <f>'MARS - SUIVI ENVELOPPES'!D82</f>
        <v>0</v>
      </c>
      <c r="E331" s="181">
        <f>'MARS - SUIVI ENVELOPPES'!E82</f>
        <v>0</v>
      </c>
      <c r="F331" s="158" t="str">
        <f>'MARS - SUIVI ENVELOPPES'!F82</f>
        <v/>
      </c>
    </row>
    <row r="332" spans="1:6" x14ac:dyDescent="0.25">
      <c r="A332" s="158" t="str">
        <f t="shared" si="6"/>
        <v/>
      </c>
      <c r="B332" s="158">
        <f>'MARS - SUIVI ENVELOPPES'!B83</f>
        <v>0</v>
      </c>
      <c r="C332" s="183">
        <f>'MARS - SUIVI ENVELOPPES'!C83</f>
        <v>0</v>
      </c>
      <c r="D332" s="158">
        <f>'MARS - SUIVI ENVELOPPES'!D83</f>
        <v>0</v>
      </c>
      <c r="E332" s="181">
        <f>'MARS - SUIVI ENVELOPPES'!E83</f>
        <v>0</v>
      </c>
      <c r="F332" s="158" t="str">
        <f>'MARS - SUIVI ENVELOPPES'!F83</f>
        <v/>
      </c>
    </row>
    <row r="333" spans="1:6" x14ac:dyDescent="0.25">
      <c r="A333" s="158" t="str">
        <f t="shared" si="6"/>
        <v/>
      </c>
      <c r="B333" s="158">
        <f>'MARS - SUIVI ENVELOPPES'!B84</f>
        <v>0</v>
      </c>
      <c r="C333" s="183">
        <f>'MARS - SUIVI ENVELOPPES'!C84</f>
        <v>0</v>
      </c>
      <c r="D333" s="158">
        <f>'MARS - SUIVI ENVELOPPES'!D84</f>
        <v>0</v>
      </c>
      <c r="E333" s="181">
        <f>'MARS - SUIVI ENVELOPPES'!E84</f>
        <v>0</v>
      </c>
      <c r="F333" s="158" t="str">
        <f>'MARS - SUIVI ENVELOPPES'!F84</f>
        <v/>
      </c>
    </row>
    <row r="334" spans="1:6" x14ac:dyDescent="0.25">
      <c r="A334" s="158" t="str">
        <f t="shared" si="6"/>
        <v/>
      </c>
      <c r="B334" s="158">
        <f>'MARS - SUIVI ENVELOPPES'!B85</f>
        <v>0</v>
      </c>
      <c r="C334" s="183">
        <f>'MARS - SUIVI ENVELOPPES'!C85</f>
        <v>0</v>
      </c>
      <c r="D334" s="158">
        <f>'MARS - SUIVI ENVELOPPES'!D85</f>
        <v>0</v>
      </c>
      <c r="E334" s="181">
        <f>'MARS - SUIVI ENVELOPPES'!E85</f>
        <v>0</v>
      </c>
      <c r="F334" s="158" t="str">
        <f>'MARS - SUIVI ENVELOPPES'!F85</f>
        <v/>
      </c>
    </row>
    <row r="335" spans="1:6" x14ac:dyDescent="0.25">
      <c r="A335" s="158" t="str">
        <f t="shared" si="6"/>
        <v/>
      </c>
      <c r="B335" s="158">
        <f>'MARS - SUIVI ENVELOPPES'!B86</f>
        <v>0</v>
      </c>
      <c r="C335" s="183">
        <f>'MARS - SUIVI ENVELOPPES'!C86</f>
        <v>0</v>
      </c>
      <c r="D335" s="158">
        <f>'MARS - SUIVI ENVELOPPES'!D86</f>
        <v>0</v>
      </c>
      <c r="E335" s="181">
        <f>'MARS - SUIVI ENVELOPPES'!E86</f>
        <v>0</v>
      </c>
      <c r="F335" s="158" t="str">
        <f>'MARS - SUIVI ENVELOPPES'!F86</f>
        <v/>
      </c>
    </row>
    <row r="336" spans="1:6" x14ac:dyDescent="0.25">
      <c r="A336" s="158" t="str">
        <f t="shared" si="6"/>
        <v/>
      </c>
      <c r="B336" s="158">
        <f>'MARS - SUIVI ENVELOPPES'!B87</f>
        <v>0</v>
      </c>
      <c r="C336" s="183">
        <f>'MARS - SUIVI ENVELOPPES'!C87</f>
        <v>0</v>
      </c>
      <c r="D336" s="158">
        <f>'MARS - SUIVI ENVELOPPES'!D87</f>
        <v>0</v>
      </c>
      <c r="E336" s="181">
        <f>'MARS - SUIVI ENVELOPPES'!E87</f>
        <v>0</v>
      </c>
      <c r="F336" s="158" t="str">
        <f>'MARS - SUIVI ENVELOPPES'!F87</f>
        <v/>
      </c>
    </row>
    <row r="337" spans="1:6" x14ac:dyDescent="0.25">
      <c r="A337" s="158" t="str">
        <f t="shared" si="6"/>
        <v/>
      </c>
      <c r="B337" s="158">
        <f>'MARS - SUIVI ENVELOPPES'!B88</f>
        <v>0</v>
      </c>
      <c r="C337" s="183">
        <f>'MARS - SUIVI ENVELOPPES'!C88</f>
        <v>0</v>
      </c>
      <c r="D337" s="158">
        <f>'MARS - SUIVI ENVELOPPES'!D88</f>
        <v>0</v>
      </c>
      <c r="E337" s="181">
        <f>'MARS - SUIVI ENVELOPPES'!E88</f>
        <v>0</v>
      </c>
      <c r="F337" s="158" t="str">
        <f>'MARS - SUIVI ENVELOPPES'!F88</f>
        <v/>
      </c>
    </row>
    <row r="338" spans="1:6" x14ac:dyDescent="0.25">
      <c r="A338" s="158" t="str">
        <f t="shared" si="6"/>
        <v/>
      </c>
      <c r="B338" s="158">
        <f>'MARS - SUIVI ENVELOPPES'!B89</f>
        <v>0</v>
      </c>
      <c r="C338" s="183">
        <f>'MARS - SUIVI ENVELOPPES'!C89</f>
        <v>0</v>
      </c>
      <c r="D338" s="158">
        <f>'MARS - SUIVI ENVELOPPES'!D89</f>
        <v>0</v>
      </c>
      <c r="E338" s="181">
        <f>'MARS - SUIVI ENVELOPPES'!E89</f>
        <v>0</v>
      </c>
      <c r="F338" s="158" t="str">
        <f>'MARS - SUIVI ENVELOPPES'!F89</f>
        <v/>
      </c>
    </row>
    <row r="339" spans="1:6" x14ac:dyDescent="0.25">
      <c r="A339" s="158" t="str">
        <f t="shared" si="6"/>
        <v/>
      </c>
      <c r="B339" s="158">
        <f>'MARS - SUIVI ENVELOPPES'!B90</f>
        <v>0</v>
      </c>
      <c r="C339" s="183">
        <f>'MARS - SUIVI ENVELOPPES'!C90</f>
        <v>0</v>
      </c>
      <c r="D339" s="158">
        <f>'MARS - SUIVI ENVELOPPES'!D90</f>
        <v>0</v>
      </c>
      <c r="E339" s="181">
        <f>'MARS - SUIVI ENVELOPPES'!E90</f>
        <v>0</v>
      </c>
      <c r="F339" s="158" t="str">
        <f>'MARS - SUIVI ENVELOPPES'!F90</f>
        <v/>
      </c>
    </row>
    <row r="340" spans="1:6" x14ac:dyDescent="0.25">
      <c r="A340" s="158" t="str">
        <f t="shared" si="6"/>
        <v/>
      </c>
      <c r="B340" s="158">
        <f>'MARS - SUIVI ENVELOPPES'!B91</f>
        <v>0</v>
      </c>
      <c r="C340" s="183">
        <f>'MARS - SUIVI ENVELOPPES'!C91</f>
        <v>0</v>
      </c>
      <c r="D340" s="158">
        <f>'MARS - SUIVI ENVELOPPES'!D91</f>
        <v>0</v>
      </c>
      <c r="E340" s="181">
        <f>'MARS - SUIVI ENVELOPPES'!E91</f>
        <v>0</v>
      </c>
      <c r="F340" s="158" t="str">
        <f>'MARS - SUIVI ENVELOPPES'!F91</f>
        <v/>
      </c>
    </row>
    <row r="341" spans="1:6" x14ac:dyDescent="0.25">
      <c r="A341" s="158" t="str">
        <f t="shared" si="6"/>
        <v/>
      </c>
      <c r="B341" s="158">
        <f>'MARS - SUIVI ENVELOPPES'!B92</f>
        <v>0</v>
      </c>
      <c r="C341" s="183">
        <f>'MARS - SUIVI ENVELOPPES'!C92</f>
        <v>0</v>
      </c>
      <c r="D341" s="158">
        <f>'MARS - SUIVI ENVELOPPES'!D92</f>
        <v>0</v>
      </c>
      <c r="E341" s="181">
        <f>'MARS - SUIVI ENVELOPPES'!E92</f>
        <v>0</v>
      </c>
      <c r="F341" s="158" t="str">
        <f>'MARS - SUIVI ENVELOPPES'!F92</f>
        <v/>
      </c>
    </row>
    <row r="342" spans="1:6" x14ac:dyDescent="0.25">
      <c r="A342" s="158" t="str">
        <f t="shared" si="6"/>
        <v/>
      </c>
      <c r="B342" s="158">
        <f>'MARS - SUIVI ENVELOPPES'!B93</f>
        <v>0</v>
      </c>
      <c r="C342" s="183">
        <f>'MARS - SUIVI ENVELOPPES'!C93</f>
        <v>0</v>
      </c>
      <c r="D342" s="158">
        <f>'MARS - SUIVI ENVELOPPES'!D93</f>
        <v>0</v>
      </c>
      <c r="E342" s="181">
        <f>'MARS - SUIVI ENVELOPPES'!E93</f>
        <v>0</v>
      </c>
      <c r="F342" s="158" t="str">
        <f>'MARS - SUIVI ENVELOPPES'!F93</f>
        <v/>
      </c>
    </row>
    <row r="343" spans="1:6" x14ac:dyDescent="0.25">
      <c r="A343" s="158" t="str">
        <f t="shared" si="6"/>
        <v/>
      </c>
      <c r="B343" s="158">
        <f>'MARS - SUIVI ENVELOPPES'!B94</f>
        <v>0</v>
      </c>
      <c r="C343" s="183">
        <f>'MARS - SUIVI ENVELOPPES'!C94</f>
        <v>0</v>
      </c>
      <c r="D343" s="158">
        <f>'MARS - SUIVI ENVELOPPES'!D94</f>
        <v>0</v>
      </c>
      <c r="E343" s="181">
        <f>'MARS - SUIVI ENVELOPPES'!E94</f>
        <v>0</v>
      </c>
      <c r="F343" s="158" t="str">
        <f>'MARS - SUIVI ENVELOPPES'!F94</f>
        <v/>
      </c>
    </row>
    <row r="344" spans="1:6" x14ac:dyDescent="0.25">
      <c r="A344" s="158" t="str">
        <f t="shared" si="6"/>
        <v/>
      </c>
      <c r="B344" s="158">
        <f>'MARS - SUIVI ENVELOPPES'!B95</f>
        <v>0</v>
      </c>
      <c r="C344" s="183">
        <f>'MARS - SUIVI ENVELOPPES'!C95</f>
        <v>0</v>
      </c>
      <c r="D344" s="158">
        <f>'MARS - SUIVI ENVELOPPES'!D95</f>
        <v>0</v>
      </c>
      <c r="E344" s="181">
        <f>'MARS - SUIVI ENVELOPPES'!E95</f>
        <v>0</v>
      </c>
      <c r="F344" s="158" t="str">
        <f>'MARS - SUIVI ENVELOPPES'!F95</f>
        <v/>
      </c>
    </row>
    <row r="345" spans="1:6" x14ac:dyDescent="0.25">
      <c r="A345" s="158" t="str">
        <f t="shared" si="6"/>
        <v/>
      </c>
      <c r="B345" s="158">
        <f>'MARS - SUIVI ENVELOPPES'!B96</f>
        <v>0</v>
      </c>
      <c r="C345" s="183">
        <f>'MARS - SUIVI ENVELOPPES'!C96</f>
        <v>0</v>
      </c>
      <c r="D345" s="158">
        <f>'MARS - SUIVI ENVELOPPES'!D96</f>
        <v>0</v>
      </c>
      <c r="E345" s="181">
        <f>'MARS - SUIVI ENVELOPPES'!E96</f>
        <v>0</v>
      </c>
      <c r="F345" s="158" t="str">
        <f>'MARS - SUIVI ENVELOPPES'!F96</f>
        <v/>
      </c>
    </row>
    <row r="346" spans="1:6" x14ac:dyDescent="0.25">
      <c r="A346" s="158" t="str">
        <f t="shared" si="6"/>
        <v/>
      </c>
      <c r="B346" s="158">
        <f>'MARS - SUIVI ENVELOPPES'!B97</f>
        <v>0</v>
      </c>
      <c r="C346" s="183">
        <f>'MARS - SUIVI ENVELOPPES'!C97</f>
        <v>0</v>
      </c>
      <c r="D346" s="158">
        <f>'MARS - SUIVI ENVELOPPES'!D97</f>
        <v>0</v>
      </c>
      <c r="E346" s="181">
        <f>'MARS - SUIVI ENVELOPPES'!E97</f>
        <v>0</v>
      </c>
      <c r="F346" s="158" t="str">
        <f>'MARS - SUIVI ENVELOPPES'!F97</f>
        <v/>
      </c>
    </row>
    <row r="347" spans="1:6" x14ac:dyDescent="0.25">
      <c r="A347" s="158" t="str">
        <f t="shared" si="6"/>
        <v/>
      </c>
      <c r="B347" s="158">
        <f>'MARS - SUIVI ENVELOPPES'!B98</f>
        <v>0</v>
      </c>
      <c r="C347" s="183">
        <f>'MARS - SUIVI ENVELOPPES'!C98</f>
        <v>0</v>
      </c>
      <c r="D347" s="158">
        <f>'MARS - SUIVI ENVELOPPES'!D98</f>
        <v>0</v>
      </c>
      <c r="E347" s="181">
        <f>'MARS - SUIVI ENVELOPPES'!E98</f>
        <v>0</v>
      </c>
      <c r="F347" s="158" t="str">
        <f>'MARS - SUIVI ENVELOPPES'!F98</f>
        <v/>
      </c>
    </row>
    <row r="348" spans="1:6" x14ac:dyDescent="0.25">
      <c r="A348" s="158" t="str">
        <f t="shared" si="6"/>
        <v/>
      </c>
      <c r="B348" s="158">
        <f>'MARS - SUIVI ENVELOPPES'!B99</f>
        <v>0</v>
      </c>
      <c r="C348" s="183">
        <f>'MARS - SUIVI ENVELOPPES'!C99</f>
        <v>0</v>
      </c>
      <c r="D348" s="158">
        <f>'MARS - SUIVI ENVELOPPES'!D99</f>
        <v>0</v>
      </c>
      <c r="E348" s="181">
        <f>'MARS - SUIVI ENVELOPPES'!E99</f>
        <v>0</v>
      </c>
      <c r="F348" s="158" t="str">
        <f>'MARS - SUIVI ENVELOPPES'!F99</f>
        <v/>
      </c>
    </row>
    <row r="349" spans="1:6" x14ac:dyDescent="0.25">
      <c r="A349" s="158" t="str">
        <f t="shared" si="6"/>
        <v/>
      </c>
      <c r="B349" s="158">
        <f>'MARS - SUIVI ENVELOPPES'!B100</f>
        <v>0</v>
      </c>
      <c r="C349" s="183">
        <f>'MARS - SUIVI ENVELOPPES'!C100</f>
        <v>0</v>
      </c>
      <c r="D349" s="158">
        <f>'MARS - SUIVI ENVELOPPES'!D100</f>
        <v>0</v>
      </c>
      <c r="E349" s="181">
        <f>'MARS - SUIVI ENVELOPPES'!E100</f>
        <v>0</v>
      </c>
      <c r="F349" s="158" t="str">
        <f>'MARS - SUIVI ENVELOPPES'!F100</f>
        <v/>
      </c>
    </row>
    <row r="350" spans="1:6" x14ac:dyDescent="0.25">
      <c r="A350" s="158" t="str">
        <f t="shared" si="6"/>
        <v/>
      </c>
      <c r="B350" s="158">
        <f>'MARS - SUIVI ENVELOPPES'!B101</f>
        <v>0</v>
      </c>
      <c r="C350" s="183">
        <f>'MARS - SUIVI ENVELOPPES'!C101</f>
        <v>0</v>
      </c>
      <c r="D350" s="158">
        <f>'MARS - SUIVI ENVELOPPES'!D101</f>
        <v>0</v>
      </c>
      <c r="E350" s="181">
        <f>'MARS - SUIVI ENVELOPPES'!E101</f>
        <v>0</v>
      </c>
      <c r="F350" s="158" t="str">
        <f>'MARS - SUIVI ENVELOPPES'!F101</f>
        <v/>
      </c>
    </row>
    <row r="351" spans="1:6" x14ac:dyDescent="0.25">
      <c r="A351" s="158" t="str">
        <f t="shared" si="6"/>
        <v/>
      </c>
      <c r="B351" s="158">
        <f>'MARS - SUIVI ENVELOPPES'!B102</f>
        <v>0</v>
      </c>
      <c r="C351" s="183">
        <f>'MARS - SUIVI ENVELOPPES'!C102</f>
        <v>0</v>
      </c>
      <c r="D351" s="158">
        <f>'MARS - SUIVI ENVELOPPES'!D102</f>
        <v>0</v>
      </c>
      <c r="E351" s="181">
        <f>'MARS - SUIVI ENVELOPPES'!E102</f>
        <v>0</v>
      </c>
      <c r="F351" s="158" t="str">
        <f>'MARS - SUIVI ENVELOPPES'!F102</f>
        <v/>
      </c>
    </row>
    <row r="352" spans="1:6" x14ac:dyDescent="0.25">
      <c r="A352" s="158" t="str">
        <f t="shared" si="6"/>
        <v/>
      </c>
      <c r="B352" s="158">
        <f>'MARS - SUIVI ENVELOPPES'!B103</f>
        <v>0</v>
      </c>
      <c r="C352" s="183">
        <f>'MARS - SUIVI ENVELOPPES'!C103</f>
        <v>0</v>
      </c>
      <c r="D352" s="158">
        <f>'MARS - SUIVI ENVELOPPES'!D103</f>
        <v>0</v>
      </c>
      <c r="E352" s="181">
        <f>'MARS - SUIVI ENVELOPPES'!E103</f>
        <v>0</v>
      </c>
      <c r="F352" s="158" t="str">
        <f>'MARS - SUIVI ENVELOPPES'!F103</f>
        <v/>
      </c>
    </row>
    <row r="353" spans="1:6" x14ac:dyDescent="0.25">
      <c r="A353" s="158" t="str">
        <f t="shared" si="6"/>
        <v/>
      </c>
      <c r="B353" s="158">
        <f>'MARS - SUIVI ENVELOPPES'!B104</f>
        <v>0</v>
      </c>
      <c r="C353" s="183">
        <f>'MARS - SUIVI ENVELOPPES'!C104</f>
        <v>0</v>
      </c>
      <c r="D353" s="158">
        <f>'MARS - SUIVI ENVELOPPES'!D104</f>
        <v>0</v>
      </c>
      <c r="E353" s="181">
        <f>'MARS - SUIVI ENVELOPPES'!E104</f>
        <v>0</v>
      </c>
      <c r="F353" s="158" t="str">
        <f>'MARS - SUIVI ENVELOPPES'!F104</f>
        <v/>
      </c>
    </row>
    <row r="354" spans="1:6" x14ac:dyDescent="0.25">
      <c r="A354" s="158" t="str">
        <f t="shared" si="6"/>
        <v/>
      </c>
      <c r="B354" s="158">
        <f>'MARS - SUIVI ENVELOPPES'!B105</f>
        <v>0</v>
      </c>
      <c r="C354" s="183">
        <f>'MARS - SUIVI ENVELOPPES'!C105</f>
        <v>0</v>
      </c>
      <c r="D354" s="158">
        <f>'MARS - SUIVI ENVELOPPES'!D105</f>
        <v>0</v>
      </c>
      <c r="E354" s="181">
        <f>'MARS - SUIVI ENVELOPPES'!E105</f>
        <v>0</v>
      </c>
      <c r="F354" s="158" t="str">
        <f>'MARS - SUIVI ENVELOPPES'!F105</f>
        <v/>
      </c>
    </row>
    <row r="355" spans="1:6" x14ac:dyDescent="0.25">
      <c r="A355" s="158" t="str">
        <f t="shared" si="6"/>
        <v/>
      </c>
      <c r="B355" s="158">
        <f>'MARS - SUIVI ENVELOPPES'!B106</f>
        <v>0</v>
      </c>
      <c r="C355" s="183">
        <f>'MARS - SUIVI ENVELOPPES'!C106</f>
        <v>0</v>
      </c>
      <c r="D355" s="158">
        <f>'MARS - SUIVI ENVELOPPES'!D106</f>
        <v>0</v>
      </c>
      <c r="E355" s="181">
        <f>'MARS - SUIVI ENVELOPPES'!E106</f>
        <v>0</v>
      </c>
      <c r="F355" s="158" t="str">
        <f>'MARS - SUIVI ENVELOPPES'!F106</f>
        <v/>
      </c>
    </row>
    <row r="356" spans="1:6" x14ac:dyDescent="0.25">
      <c r="A356" s="158" t="str">
        <f t="shared" si="6"/>
        <v/>
      </c>
      <c r="B356" s="158">
        <f>'MARS - SUIVI ENVELOPPES'!B107</f>
        <v>0</v>
      </c>
      <c r="C356" s="183">
        <f>'MARS - SUIVI ENVELOPPES'!C107</f>
        <v>0</v>
      </c>
      <c r="D356" s="158">
        <f>'MARS - SUIVI ENVELOPPES'!D107</f>
        <v>0</v>
      </c>
      <c r="E356" s="181">
        <f>'MARS - SUIVI ENVELOPPES'!E107</f>
        <v>0</v>
      </c>
      <c r="F356" s="158" t="str">
        <f>'MARS - SUIVI ENVELOPPES'!F107</f>
        <v/>
      </c>
    </row>
    <row r="357" spans="1:6" x14ac:dyDescent="0.25">
      <c r="A357" s="158" t="str">
        <f t="shared" si="6"/>
        <v/>
      </c>
      <c r="B357" s="158">
        <f>'MARS - SUIVI ENVELOPPES'!B108</f>
        <v>0</v>
      </c>
      <c r="C357" s="183">
        <f>'MARS - SUIVI ENVELOPPES'!C108</f>
        <v>0</v>
      </c>
      <c r="D357" s="158">
        <f>'MARS - SUIVI ENVELOPPES'!D108</f>
        <v>0</v>
      </c>
      <c r="E357" s="181">
        <f>'MARS - SUIVI ENVELOPPES'!E108</f>
        <v>0</v>
      </c>
      <c r="F357" s="158" t="str">
        <f>'MARS - SUIVI ENVELOPPES'!F108</f>
        <v/>
      </c>
    </row>
    <row r="358" spans="1:6" x14ac:dyDescent="0.25">
      <c r="A358" s="158" t="str">
        <f t="shared" si="6"/>
        <v/>
      </c>
      <c r="B358" s="158">
        <f>'MARS - SUIVI ENVELOPPES'!B109</f>
        <v>0</v>
      </c>
      <c r="C358" s="183">
        <f>'MARS - SUIVI ENVELOPPES'!C109</f>
        <v>0</v>
      </c>
      <c r="D358" s="158">
        <f>'MARS - SUIVI ENVELOPPES'!D109</f>
        <v>0</v>
      </c>
      <c r="E358" s="181">
        <f>'MARS - SUIVI ENVELOPPES'!E109</f>
        <v>0</v>
      </c>
      <c r="F358" s="158" t="str">
        <f>'MARS - SUIVI ENVELOPPES'!F109</f>
        <v/>
      </c>
    </row>
    <row r="359" spans="1:6" x14ac:dyDescent="0.25">
      <c r="A359" s="158" t="str">
        <f t="shared" si="6"/>
        <v/>
      </c>
      <c r="B359" s="158">
        <f>'MARS - SUIVI ENVELOPPES'!B110</f>
        <v>0</v>
      </c>
      <c r="C359" s="183">
        <f>'MARS - SUIVI ENVELOPPES'!C110</f>
        <v>0</v>
      </c>
      <c r="D359" s="158">
        <f>'MARS - SUIVI ENVELOPPES'!D110</f>
        <v>0</v>
      </c>
      <c r="E359" s="181">
        <f>'MARS - SUIVI ENVELOPPES'!E110</f>
        <v>0</v>
      </c>
      <c r="F359" s="158" t="str">
        <f>'MARS - SUIVI ENVELOPPES'!F110</f>
        <v/>
      </c>
    </row>
    <row r="360" spans="1:6" x14ac:dyDescent="0.25">
      <c r="A360" s="158" t="str">
        <f t="shared" si="6"/>
        <v/>
      </c>
      <c r="B360" s="158">
        <f>'MARS - SUIVI ENVELOPPES'!B111</f>
        <v>0</v>
      </c>
      <c r="C360" s="183">
        <f>'MARS - SUIVI ENVELOPPES'!C111</f>
        <v>0</v>
      </c>
      <c r="D360" s="158">
        <f>'MARS - SUIVI ENVELOPPES'!D111</f>
        <v>0</v>
      </c>
      <c r="E360" s="181">
        <f>'MARS - SUIVI ENVELOPPES'!E111</f>
        <v>0</v>
      </c>
      <c r="F360" s="158" t="str">
        <f>'MARS - SUIVI ENVELOPPES'!F111</f>
        <v/>
      </c>
    </row>
    <row r="361" spans="1:6" x14ac:dyDescent="0.25">
      <c r="A361" s="158" t="str">
        <f t="shared" si="6"/>
        <v/>
      </c>
      <c r="B361" s="158">
        <f>'MARS - SUIVI ENVELOPPES'!B112</f>
        <v>0</v>
      </c>
      <c r="C361" s="183">
        <f>'MARS - SUIVI ENVELOPPES'!C112</f>
        <v>0</v>
      </c>
      <c r="D361" s="158">
        <f>'MARS - SUIVI ENVELOPPES'!D112</f>
        <v>0</v>
      </c>
      <c r="E361" s="181">
        <f>'MARS - SUIVI ENVELOPPES'!E112</f>
        <v>0</v>
      </c>
      <c r="F361" s="158" t="str">
        <f>'MARS - SUIVI ENVELOPPES'!F112</f>
        <v/>
      </c>
    </row>
    <row r="362" spans="1:6" x14ac:dyDescent="0.25">
      <c r="A362" s="158" t="str">
        <f t="shared" si="6"/>
        <v/>
      </c>
      <c r="B362" s="158">
        <f>'MARS - SUIVI ENVELOPPES'!B113</f>
        <v>0</v>
      </c>
      <c r="C362" s="183">
        <f>'MARS - SUIVI ENVELOPPES'!C113</f>
        <v>0</v>
      </c>
      <c r="D362" s="158">
        <f>'MARS - SUIVI ENVELOPPES'!D113</f>
        <v>0</v>
      </c>
      <c r="E362" s="181">
        <f>'MARS - SUIVI ENVELOPPES'!E113</f>
        <v>0</v>
      </c>
      <c r="F362" s="158" t="str">
        <f>'MARS - SUIVI ENVELOPPES'!F113</f>
        <v/>
      </c>
    </row>
    <row r="363" spans="1:6" x14ac:dyDescent="0.25">
      <c r="A363" s="158" t="str">
        <f t="shared" si="6"/>
        <v/>
      </c>
      <c r="B363" s="158">
        <f>'MARS - SUIVI ENVELOPPES'!B114</f>
        <v>0</v>
      </c>
      <c r="C363" s="183">
        <f>'MARS - SUIVI ENVELOPPES'!C114</f>
        <v>0</v>
      </c>
      <c r="D363" s="158">
        <f>'MARS - SUIVI ENVELOPPES'!D114</f>
        <v>0</v>
      </c>
      <c r="E363" s="181">
        <f>'MARS - SUIVI ENVELOPPES'!E114</f>
        <v>0</v>
      </c>
      <c r="F363" s="158" t="str">
        <f>'MARS - SUIVI ENVELOPPES'!F114</f>
        <v/>
      </c>
    </row>
    <row r="364" spans="1:6" x14ac:dyDescent="0.25">
      <c r="A364" s="158" t="str">
        <f t="shared" si="6"/>
        <v/>
      </c>
      <c r="B364" s="158">
        <f>'MARS - SUIVI ENVELOPPES'!B115</f>
        <v>0</v>
      </c>
      <c r="C364" s="183">
        <f>'MARS - SUIVI ENVELOPPES'!C115</f>
        <v>0</v>
      </c>
      <c r="D364" s="158">
        <f>'MARS - SUIVI ENVELOPPES'!D115</f>
        <v>0</v>
      </c>
      <c r="E364" s="181">
        <f>'MARS - SUIVI ENVELOPPES'!E115</f>
        <v>0</v>
      </c>
      <c r="F364" s="158" t="str">
        <f>'MARS - SUIVI ENVELOPPES'!F115</f>
        <v/>
      </c>
    </row>
    <row r="365" spans="1:6" x14ac:dyDescent="0.25">
      <c r="A365" s="158" t="str">
        <f t="shared" si="6"/>
        <v/>
      </c>
      <c r="B365" s="158">
        <f>'MARS - SUIVI ENVELOPPES'!B116</f>
        <v>0</v>
      </c>
      <c r="C365" s="183">
        <f>'MARS - SUIVI ENVELOPPES'!C116</f>
        <v>0</v>
      </c>
      <c r="D365" s="158">
        <f>'MARS - SUIVI ENVELOPPES'!D116</f>
        <v>0</v>
      </c>
      <c r="E365" s="181">
        <f>'MARS - SUIVI ENVELOPPES'!E116</f>
        <v>0</v>
      </c>
      <c r="F365" s="158" t="str">
        <f>'MARS - SUIVI ENVELOPPES'!F116</f>
        <v/>
      </c>
    </row>
    <row r="366" spans="1:6" x14ac:dyDescent="0.25">
      <c r="A366" s="158" t="str">
        <f t="shared" si="6"/>
        <v/>
      </c>
      <c r="B366" s="158">
        <f>'MARS - SUIVI ENVELOPPES'!B117</f>
        <v>0</v>
      </c>
      <c r="C366" s="183">
        <f>'MARS - SUIVI ENVELOPPES'!C117</f>
        <v>0</v>
      </c>
      <c r="D366" s="158">
        <f>'MARS - SUIVI ENVELOPPES'!D117</f>
        <v>0</v>
      </c>
      <c r="E366" s="181">
        <f>'MARS - SUIVI ENVELOPPES'!E117</f>
        <v>0</v>
      </c>
      <c r="F366" s="158" t="str">
        <f>'MARS - SUIVI ENVELOPPES'!F117</f>
        <v/>
      </c>
    </row>
    <row r="367" spans="1:6" x14ac:dyDescent="0.25">
      <c r="A367" s="158" t="str">
        <f t="shared" si="6"/>
        <v/>
      </c>
      <c r="B367" s="158">
        <f>'MARS - SUIVI ENVELOPPES'!B118</f>
        <v>0</v>
      </c>
      <c r="C367" s="183">
        <f>'MARS - SUIVI ENVELOPPES'!C118</f>
        <v>0</v>
      </c>
      <c r="D367" s="158">
        <f>'MARS - SUIVI ENVELOPPES'!D118</f>
        <v>0</v>
      </c>
      <c r="E367" s="181">
        <f>'MARS - SUIVI ENVELOPPES'!E118</f>
        <v>0</v>
      </c>
      <c r="F367" s="158" t="str">
        <f>'MARS - SUIVI ENVELOPPES'!F118</f>
        <v/>
      </c>
    </row>
    <row r="368" spans="1:6" x14ac:dyDescent="0.25">
      <c r="A368" s="158" t="str">
        <f t="shared" si="6"/>
        <v/>
      </c>
      <c r="B368" s="158">
        <f>'MARS - SUIVI ENVELOPPES'!B119</f>
        <v>0</v>
      </c>
      <c r="C368" s="183">
        <f>'MARS - SUIVI ENVELOPPES'!C119</f>
        <v>0</v>
      </c>
      <c r="D368" s="158">
        <f>'MARS - SUIVI ENVELOPPES'!D119</f>
        <v>0</v>
      </c>
      <c r="E368" s="181">
        <f>'MARS - SUIVI ENVELOPPES'!E119</f>
        <v>0</v>
      </c>
      <c r="F368" s="158" t="str">
        <f>'MARS - SUIVI ENVELOPPES'!F119</f>
        <v/>
      </c>
    </row>
    <row r="369" spans="1:6" x14ac:dyDescent="0.25">
      <c r="A369" s="158" t="str">
        <f t="shared" si="6"/>
        <v/>
      </c>
      <c r="B369" s="158">
        <f>'MARS - SUIVI ENVELOPPES'!B120</f>
        <v>0</v>
      </c>
      <c r="C369" s="183">
        <f>'MARS - SUIVI ENVELOPPES'!C120</f>
        <v>0</v>
      </c>
      <c r="D369" s="158">
        <f>'MARS - SUIVI ENVELOPPES'!D120</f>
        <v>0</v>
      </c>
      <c r="E369" s="181">
        <f>'MARS - SUIVI ENVELOPPES'!E120</f>
        <v>0</v>
      </c>
      <c r="F369" s="158" t="str">
        <f>'MARS - SUIVI ENVELOPPES'!F120</f>
        <v/>
      </c>
    </row>
    <row r="370" spans="1:6" x14ac:dyDescent="0.25">
      <c r="A370" s="158" t="str">
        <f t="shared" si="6"/>
        <v/>
      </c>
      <c r="B370" s="158">
        <f>'MARS - SUIVI ENVELOPPES'!B121</f>
        <v>0</v>
      </c>
      <c r="C370" s="183">
        <f>'MARS - SUIVI ENVELOPPES'!C121</f>
        <v>0</v>
      </c>
      <c r="D370" s="158">
        <f>'MARS - SUIVI ENVELOPPES'!D121</f>
        <v>0</v>
      </c>
      <c r="E370" s="181">
        <f>'MARS - SUIVI ENVELOPPES'!E121</f>
        <v>0</v>
      </c>
      <c r="F370" s="158" t="str">
        <f>'MARS - SUIVI ENVELOPPES'!F121</f>
        <v/>
      </c>
    </row>
    <row r="371" spans="1:6" x14ac:dyDescent="0.25">
      <c r="A371" s="158" t="str">
        <f t="shared" si="6"/>
        <v/>
      </c>
      <c r="B371" s="158">
        <f>'MARS - SUIVI ENVELOPPES'!B122</f>
        <v>0</v>
      </c>
      <c r="C371" s="183">
        <f>'MARS - SUIVI ENVELOPPES'!C122</f>
        <v>0</v>
      </c>
      <c r="D371" s="158">
        <f>'MARS - SUIVI ENVELOPPES'!D122</f>
        <v>0</v>
      </c>
      <c r="E371" s="181">
        <f>'MARS - SUIVI ENVELOPPES'!E122</f>
        <v>0</v>
      </c>
      <c r="F371" s="158" t="str">
        <f>'MARS - SUIVI ENVELOPPES'!F122</f>
        <v/>
      </c>
    </row>
    <row r="372" spans="1:6" x14ac:dyDescent="0.25">
      <c r="A372" s="158" t="str">
        <f t="shared" si="6"/>
        <v/>
      </c>
      <c r="B372" s="158">
        <f>'MARS - SUIVI ENVELOPPES'!B123</f>
        <v>0</v>
      </c>
      <c r="C372" s="183">
        <f>'MARS - SUIVI ENVELOPPES'!C123</f>
        <v>0</v>
      </c>
      <c r="D372" s="158">
        <f>'MARS - SUIVI ENVELOPPES'!D123</f>
        <v>0</v>
      </c>
      <c r="E372" s="181">
        <f>'MARS - SUIVI ENVELOPPES'!E123</f>
        <v>0</v>
      </c>
      <c r="F372" s="158" t="str">
        <f>'MARS - SUIVI ENVELOPPES'!F123</f>
        <v/>
      </c>
    </row>
    <row r="373" spans="1:6" x14ac:dyDescent="0.25">
      <c r="A373" s="158" t="str">
        <f t="shared" si="6"/>
        <v/>
      </c>
      <c r="B373" s="158">
        <f>'MARS - SUIVI ENVELOPPES'!B124</f>
        <v>0</v>
      </c>
      <c r="C373" s="183">
        <f>'MARS - SUIVI ENVELOPPES'!C124</f>
        <v>0</v>
      </c>
      <c r="D373" s="158">
        <f>'MARS - SUIVI ENVELOPPES'!D124</f>
        <v>0</v>
      </c>
      <c r="E373" s="181">
        <f>'MARS - SUIVI ENVELOPPES'!E124</f>
        <v>0</v>
      </c>
      <c r="F373" s="158" t="str">
        <f>'MARS - SUIVI ENVELOPPES'!F124</f>
        <v/>
      </c>
    </row>
    <row r="374" spans="1:6" x14ac:dyDescent="0.25">
      <c r="A374" s="158" t="str">
        <f t="shared" si="6"/>
        <v/>
      </c>
      <c r="B374" s="158">
        <f>'MARS - SUIVI ENVELOPPES'!B125</f>
        <v>0</v>
      </c>
      <c r="C374" s="183">
        <f>'MARS - SUIVI ENVELOPPES'!C125</f>
        <v>0</v>
      </c>
      <c r="D374" s="158">
        <f>'MARS - SUIVI ENVELOPPES'!D125</f>
        <v>0</v>
      </c>
      <c r="E374" s="181">
        <f>'MARS - SUIVI ENVELOPPES'!E125</f>
        <v>0</v>
      </c>
      <c r="F374" s="158" t="str">
        <f>'MARS - SUIVI ENVELOPPES'!F125</f>
        <v/>
      </c>
    </row>
    <row r="375" spans="1:6" x14ac:dyDescent="0.25">
      <c r="A375" s="158" t="str">
        <f t="shared" si="6"/>
        <v/>
      </c>
      <c r="B375" s="158">
        <f>'MARS - SUIVI ENVELOPPES'!B126</f>
        <v>0</v>
      </c>
      <c r="C375" s="183">
        <f>'MARS - SUIVI ENVELOPPES'!C126</f>
        <v>0</v>
      </c>
      <c r="D375" s="158">
        <f>'MARS - SUIVI ENVELOPPES'!D126</f>
        <v>0</v>
      </c>
      <c r="E375" s="181">
        <f>'MARS - SUIVI ENVELOPPES'!E126</f>
        <v>0</v>
      </c>
      <c r="F375" s="158" t="str">
        <f>'MARS - SUIVI ENVELOPPES'!F126</f>
        <v/>
      </c>
    </row>
    <row r="376" spans="1:6" x14ac:dyDescent="0.25">
      <c r="A376" s="158" t="str">
        <f t="shared" si="6"/>
        <v/>
      </c>
      <c r="B376" s="158">
        <f>'MARS - SUIVI ENVELOPPES'!B127</f>
        <v>0</v>
      </c>
      <c r="C376" s="183">
        <f>'MARS - SUIVI ENVELOPPES'!C127</f>
        <v>0</v>
      </c>
      <c r="D376" s="158">
        <f>'MARS - SUIVI ENVELOPPES'!D127</f>
        <v>0</v>
      </c>
      <c r="E376" s="181">
        <f>'MARS - SUIVI ENVELOPPES'!E127</f>
        <v>0</v>
      </c>
      <c r="F376" s="158" t="str">
        <f>'MARS - SUIVI ENVELOPPES'!F127</f>
        <v/>
      </c>
    </row>
    <row r="377" spans="1:6" x14ac:dyDescent="0.25">
      <c r="A377" s="158" t="str">
        <f t="shared" si="6"/>
        <v/>
      </c>
      <c r="B377" s="158">
        <f>'MARS - SUIVI ENVELOPPES'!B128</f>
        <v>0</v>
      </c>
      <c r="C377" s="183">
        <f>'MARS - SUIVI ENVELOPPES'!C128</f>
        <v>0</v>
      </c>
      <c r="D377" s="158">
        <f>'MARS - SUIVI ENVELOPPES'!D128</f>
        <v>0</v>
      </c>
      <c r="E377" s="181">
        <f>'MARS - SUIVI ENVELOPPES'!E128</f>
        <v>0</v>
      </c>
      <c r="F377" s="158" t="str">
        <f>'MARS - SUIVI ENVELOPPES'!F128</f>
        <v/>
      </c>
    </row>
    <row r="378" spans="1:6" x14ac:dyDescent="0.25">
      <c r="A378" s="158" t="str">
        <f t="shared" si="6"/>
        <v/>
      </c>
      <c r="B378" s="158">
        <f>'MARS - SUIVI ENVELOPPES'!B129</f>
        <v>0</v>
      </c>
      <c r="C378" s="183">
        <f>'MARS - SUIVI ENVELOPPES'!C129</f>
        <v>0</v>
      </c>
      <c r="D378" s="158">
        <f>'MARS - SUIVI ENVELOPPES'!D129</f>
        <v>0</v>
      </c>
      <c r="E378" s="181">
        <f>'MARS - SUIVI ENVELOPPES'!E129</f>
        <v>0</v>
      </c>
      <c r="F378" s="158" t="str">
        <f>'MARS - SUIVI ENVELOPPES'!F129</f>
        <v/>
      </c>
    </row>
    <row r="379" spans="1:6" x14ac:dyDescent="0.25">
      <c r="A379" s="158" t="str">
        <f t="shared" si="6"/>
        <v/>
      </c>
      <c r="B379" s="158">
        <f>'MARS - SUIVI ENVELOPPES'!B130</f>
        <v>0</v>
      </c>
      <c r="C379" s="183">
        <f>'MARS - SUIVI ENVELOPPES'!C130</f>
        <v>0</v>
      </c>
      <c r="D379" s="158">
        <f>'MARS - SUIVI ENVELOPPES'!D130</f>
        <v>0</v>
      </c>
      <c r="E379" s="181">
        <f>'MARS - SUIVI ENVELOPPES'!E130</f>
        <v>0</v>
      </c>
      <c r="F379" s="158" t="str">
        <f>'MARS - SUIVI ENVELOPPES'!F130</f>
        <v/>
      </c>
    </row>
    <row r="380" spans="1:6" x14ac:dyDescent="0.25">
      <c r="A380" s="158" t="s">
        <v>192</v>
      </c>
      <c r="B380" s="158" t="str">
        <f>'AVRIL - SUIVI ENVELOPPES'!B5</f>
        <v>Alimentation</v>
      </c>
      <c r="C380" s="183">
        <f>'AVRIL - SUIVI ENVELOPPES'!C5</f>
        <v>46114</v>
      </c>
      <c r="D380" s="158" t="str">
        <f>'AVRIL - SUIVI ENVELOPPES'!D5</f>
        <v>Pain</v>
      </c>
      <c r="E380" s="181">
        <f>'AVRIL - SUIVI ENVELOPPES'!E5</f>
        <v>15.8</v>
      </c>
      <c r="F380" s="158">
        <f>'AVRIL - SUIVI ENVELOPPES'!F5</f>
        <v>15.8</v>
      </c>
    </row>
    <row r="381" spans="1:6" x14ac:dyDescent="0.25">
      <c r="A381" s="158" t="str">
        <f t="shared" ref="A381:A444" si="7">IF(B381=0,"","AVRIL")</f>
        <v>AVRIL</v>
      </c>
      <c r="B381" s="158" t="str">
        <f>'AVRIL - SUIVI ENVELOPPES'!B6</f>
        <v>Alimentation</v>
      </c>
      <c r="C381" s="183">
        <f>'AVRIL - SUIVI ENVELOPPES'!C6</f>
        <v>46113</v>
      </c>
      <c r="D381" s="158" t="str">
        <f>'AVRIL - SUIVI ENVELOPPES'!D6</f>
        <v>Courses U</v>
      </c>
      <c r="E381" s="181">
        <f>'AVRIL - SUIVI ENVELOPPES'!E6</f>
        <v>117.51</v>
      </c>
      <c r="F381" s="158">
        <f>'AVRIL - SUIVI ENVELOPPES'!F6</f>
        <v>117.51</v>
      </c>
    </row>
    <row r="382" spans="1:6" x14ac:dyDescent="0.25">
      <c r="A382" s="158" t="str">
        <f t="shared" si="7"/>
        <v>AVRIL</v>
      </c>
      <c r="B382" s="158" t="str">
        <f>'AVRIL - SUIVI ENVELOPPES'!B7</f>
        <v>Alimentation</v>
      </c>
      <c r="C382" s="183">
        <f>'AVRIL - SUIVI ENVELOPPES'!C7</f>
        <v>46113</v>
      </c>
      <c r="D382" s="158" t="str">
        <f>'AVRIL - SUIVI ENVELOPPES'!D7</f>
        <v>Courses U</v>
      </c>
      <c r="E382" s="181">
        <f>'AVRIL - SUIVI ENVELOPPES'!E7</f>
        <v>8.84</v>
      </c>
      <c r="F382" s="158">
        <f>'AVRIL - SUIVI ENVELOPPES'!F7</f>
        <v>8.84</v>
      </c>
    </row>
    <row r="383" spans="1:6" x14ac:dyDescent="0.25">
      <c r="A383" s="158" t="str">
        <f t="shared" si="7"/>
        <v>AVRIL</v>
      </c>
      <c r="B383" s="158" t="str">
        <f>'AVRIL - SUIVI ENVELOPPES'!B8</f>
        <v>Sorties</v>
      </c>
      <c r="C383" s="183">
        <f>'AVRIL - SUIVI ENVELOPPES'!C8</f>
        <v>46113</v>
      </c>
      <c r="D383" s="158" t="str">
        <f>'AVRIL - SUIVI ENVELOPPES'!D8</f>
        <v>Sushis MRS</v>
      </c>
      <c r="E383" s="181">
        <f>'AVRIL - SUIVI ENVELOPPES'!E8</f>
        <v>28</v>
      </c>
      <c r="F383" s="158">
        <f>'AVRIL - SUIVI ENVELOPPES'!F8</f>
        <v>28</v>
      </c>
    </row>
    <row r="384" spans="1:6" x14ac:dyDescent="0.25">
      <c r="A384" s="158" t="str">
        <f t="shared" si="7"/>
        <v>AVRIL</v>
      </c>
      <c r="B384" s="158" t="str">
        <f>'AVRIL - SUIVI ENVELOPPES'!B9</f>
        <v>Beauté</v>
      </c>
      <c r="C384" s="183">
        <f>'AVRIL - SUIVI ENVELOPPES'!C9</f>
        <v>46116</v>
      </c>
      <c r="D384" s="158" t="str">
        <f>'AVRIL - SUIVI ENVELOPPES'!D9</f>
        <v>Coiffeur</v>
      </c>
      <c r="E384" s="181">
        <f>'AVRIL - SUIVI ENVELOPPES'!E9</f>
        <v>136</v>
      </c>
      <c r="F384" s="158">
        <f>'AVRIL - SUIVI ENVELOPPES'!F9</f>
        <v>136</v>
      </c>
    </row>
    <row r="385" spans="1:6" x14ac:dyDescent="0.25">
      <c r="A385" s="158" t="str">
        <f t="shared" si="7"/>
        <v>AVRIL</v>
      </c>
      <c r="B385" s="158" t="str">
        <f>'AVRIL - SUIVI ENVELOPPES'!B10</f>
        <v>Alimentation</v>
      </c>
      <c r="C385" s="183">
        <f>'AVRIL - SUIVI ENVELOPPES'!C10</f>
        <v>46116</v>
      </c>
      <c r="D385" s="158" t="str">
        <f>'AVRIL - SUIVI ENVELOPPES'!D10</f>
        <v>Casa portuguesa</v>
      </c>
      <c r="E385" s="181">
        <f>'AVRIL - SUIVI ENVELOPPES'!E10</f>
        <v>99.2</v>
      </c>
      <c r="F385" s="158">
        <f>'AVRIL - SUIVI ENVELOPPES'!F10</f>
        <v>99.2</v>
      </c>
    </row>
    <row r="386" spans="1:6" x14ac:dyDescent="0.25">
      <c r="A386" s="158" t="str">
        <f t="shared" si="7"/>
        <v>AVRIL</v>
      </c>
      <c r="B386" s="158" t="str">
        <f>'AVRIL - SUIVI ENVELOPPES'!B11</f>
        <v>Alimentation</v>
      </c>
      <c r="C386" s="183">
        <f>'AVRIL - SUIVI ENVELOPPES'!C11</f>
        <v>46116</v>
      </c>
      <c r="D386" s="158" t="str">
        <f>'AVRIL - SUIVI ENVELOPPES'!D11</f>
        <v>Boucherie</v>
      </c>
      <c r="E386" s="181">
        <f>'AVRIL - SUIVI ENVELOPPES'!E11</f>
        <v>37.19</v>
      </c>
      <c r="F386" s="158">
        <f>'AVRIL - SUIVI ENVELOPPES'!F11</f>
        <v>37.19</v>
      </c>
    </row>
    <row r="387" spans="1:6" x14ac:dyDescent="0.25">
      <c r="A387" s="158" t="str">
        <f t="shared" si="7"/>
        <v>AVRIL</v>
      </c>
      <c r="B387" s="158" t="str">
        <f>'AVRIL - SUIVI ENVELOPPES'!B12</f>
        <v>Alimentation</v>
      </c>
      <c r="C387" s="183">
        <f>'AVRIL - SUIVI ENVELOPPES'!C12</f>
        <v>46116</v>
      </c>
      <c r="D387" s="158" t="str">
        <f>'AVRIL - SUIVI ENVELOPPES'!D12</f>
        <v>Primeur</v>
      </c>
      <c r="E387" s="181">
        <f>'AVRIL - SUIVI ENVELOPPES'!E12</f>
        <v>63.19</v>
      </c>
      <c r="F387" s="158">
        <f>'AVRIL - SUIVI ENVELOPPES'!F12</f>
        <v>63.19</v>
      </c>
    </row>
    <row r="388" spans="1:6" x14ac:dyDescent="0.25">
      <c r="A388" s="158" t="str">
        <f t="shared" si="7"/>
        <v>AVRIL</v>
      </c>
      <c r="B388" s="158" t="str">
        <f>'AVRIL - SUIVI ENVELOPPES'!B13</f>
        <v>Voiture</v>
      </c>
      <c r="C388" s="183">
        <f>'AVRIL - SUIVI ENVELOPPES'!C13</f>
        <v>46114</v>
      </c>
      <c r="D388" s="158" t="str">
        <f>'AVRIL - SUIVI ENVELOPPES'!D13</f>
        <v>Parking</v>
      </c>
      <c r="E388" s="181">
        <f>'AVRIL - SUIVI ENVELOPPES'!E13</f>
        <v>8.9</v>
      </c>
      <c r="F388" s="158">
        <f>'AVRIL - SUIVI ENVELOPPES'!F13</f>
        <v>8.9</v>
      </c>
    </row>
    <row r="389" spans="1:6" x14ac:dyDescent="0.25">
      <c r="A389" s="158" t="str">
        <f t="shared" si="7"/>
        <v>AVRIL</v>
      </c>
      <c r="B389" s="158" t="str">
        <f>'AVRIL - SUIVI ENVELOPPES'!B14</f>
        <v>Beauté</v>
      </c>
      <c r="C389" s="183">
        <f>'AVRIL - SUIVI ENVELOPPES'!C14</f>
        <v>46114</v>
      </c>
      <c r="D389" s="158" t="str">
        <f>'AVRIL - SUIVI ENVELOPPES'!D14</f>
        <v>Make uo by Elo</v>
      </c>
      <c r="E389" s="181">
        <f>'AVRIL - SUIVI ENVELOPPES'!E14</f>
        <v>272.60000000000002</v>
      </c>
      <c r="F389" s="158">
        <f>'AVRIL - SUIVI ENVELOPPES'!F14</f>
        <v>272.60000000000002</v>
      </c>
    </row>
    <row r="390" spans="1:6" x14ac:dyDescent="0.25">
      <c r="A390" s="158" t="str">
        <f t="shared" si="7"/>
        <v>AVRIL</v>
      </c>
      <c r="B390" s="158" t="str">
        <f>'AVRIL - SUIVI ENVELOPPES'!B15</f>
        <v>Santé</v>
      </c>
      <c r="C390" s="183">
        <f>'AVRIL - SUIVI ENVELOPPES'!C15</f>
        <v>46114</v>
      </c>
      <c r="D390" s="158" t="str">
        <f>'AVRIL - SUIVI ENVELOPPES'!D15</f>
        <v>Pharmacie</v>
      </c>
      <c r="E390" s="181">
        <f>'AVRIL - SUIVI ENVELOPPES'!E15</f>
        <v>107.18</v>
      </c>
      <c r="F390" s="158">
        <f>'AVRIL - SUIVI ENVELOPPES'!F15</f>
        <v>107.18</v>
      </c>
    </row>
    <row r="391" spans="1:6" x14ac:dyDescent="0.25">
      <c r="A391" s="158" t="str">
        <f t="shared" si="7"/>
        <v>AVRIL</v>
      </c>
      <c r="B391" s="158" t="str">
        <f>'AVRIL - SUIVI ENVELOPPES'!B16</f>
        <v>Vêtements</v>
      </c>
      <c r="C391" s="183">
        <f>'AVRIL - SUIVI ENVELOPPES'!C16</f>
        <v>46116</v>
      </c>
      <c r="D391" s="158" t="str">
        <f>'AVRIL - SUIVI ENVELOPPES'!D16</f>
        <v>Kiabi</v>
      </c>
      <c r="E391" s="181">
        <f>'AVRIL - SUIVI ENVELOPPES'!E16</f>
        <v>235.65</v>
      </c>
      <c r="F391" s="158">
        <f>'AVRIL - SUIVI ENVELOPPES'!F16</f>
        <v>235.65</v>
      </c>
    </row>
    <row r="392" spans="1:6" x14ac:dyDescent="0.25">
      <c r="A392" s="158" t="str">
        <f t="shared" si="7"/>
        <v>AVRIL</v>
      </c>
      <c r="B392" s="158" t="str">
        <f>'AVRIL - SUIVI ENVELOPPES'!B17</f>
        <v>Alimentation</v>
      </c>
      <c r="C392" s="183">
        <f>'AVRIL - SUIVI ENVELOPPES'!C17</f>
        <v>46116</v>
      </c>
      <c r="D392" s="158" t="str">
        <f>'AVRIL - SUIVI ENVELOPPES'!D17</f>
        <v>Courses U</v>
      </c>
      <c r="E392" s="181">
        <f>'AVRIL - SUIVI ENVELOPPES'!E17</f>
        <v>10.19</v>
      </c>
      <c r="F392" s="158">
        <f>'AVRIL - SUIVI ENVELOPPES'!F17</f>
        <v>10.19</v>
      </c>
    </row>
    <row r="393" spans="1:6" x14ac:dyDescent="0.25">
      <c r="A393" s="158" t="str">
        <f t="shared" si="7"/>
        <v>AVRIL</v>
      </c>
      <c r="B393" s="158" t="str">
        <f>'AVRIL - SUIVI ENVELOPPES'!B18</f>
        <v>Santé</v>
      </c>
      <c r="C393" s="183">
        <f>'AVRIL - SUIVI ENVELOPPES'!C18</f>
        <v>46115</v>
      </c>
      <c r="D393" s="158" t="str">
        <f>'AVRIL - SUIVI ENVELOPPES'!D18</f>
        <v>Anesthésiste</v>
      </c>
      <c r="E393" s="181">
        <f>'AVRIL - SUIVI ENVELOPPES'!E18</f>
        <v>130</v>
      </c>
      <c r="F393" s="158">
        <f>'AVRIL - SUIVI ENVELOPPES'!F18</f>
        <v>130</v>
      </c>
    </row>
    <row r="394" spans="1:6" x14ac:dyDescent="0.25">
      <c r="A394" s="158" t="str">
        <f t="shared" si="7"/>
        <v>AVRIL</v>
      </c>
      <c r="B394" s="158" t="str">
        <f>'AVRIL - SUIVI ENVELOPPES'!B19</f>
        <v>Alimentation</v>
      </c>
      <c r="C394" s="183">
        <f>'AVRIL - SUIVI ENVELOPPES'!C19</f>
        <v>46115</v>
      </c>
      <c r="D394" s="158" t="str">
        <f>'AVRIL - SUIVI ENVELOPPES'!D19</f>
        <v>Hellofresh</v>
      </c>
      <c r="E394" s="181">
        <f>'AVRIL - SUIVI ENVELOPPES'!E19</f>
        <v>67.989999999999995</v>
      </c>
      <c r="F394" s="158">
        <f>'AVRIL - SUIVI ENVELOPPES'!F19</f>
        <v>67.989999999999995</v>
      </c>
    </row>
    <row r="395" spans="1:6" x14ac:dyDescent="0.25">
      <c r="A395" s="158" t="str">
        <f t="shared" si="7"/>
        <v>AVRIL</v>
      </c>
      <c r="B395" s="158" t="str">
        <f>'AVRIL - SUIVI ENVELOPPES'!B20</f>
        <v>Alimentation</v>
      </c>
      <c r="C395" s="183">
        <f>'AVRIL - SUIVI ENVELOPPES'!C20</f>
        <v>46114</v>
      </c>
      <c r="D395" s="158" t="str">
        <f>'AVRIL - SUIVI ENVELOPPES'!D20</f>
        <v>Monoprix</v>
      </c>
      <c r="E395" s="181">
        <f>'AVRIL - SUIVI ENVELOPPES'!E20</f>
        <v>24.7</v>
      </c>
      <c r="F395" s="158">
        <f>'AVRIL - SUIVI ENVELOPPES'!F20</f>
        <v>24.7</v>
      </c>
    </row>
    <row r="396" spans="1:6" x14ac:dyDescent="0.25">
      <c r="A396" s="158" t="str">
        <f t="shared" si="7"/>
        <v>AVRIL</v>
      </c>
      <c r="B396" s="158" t="str">
        <f>'AVRIL - SUIVI ENVELOPPES'!B21</f>
        <v>Voiture</v>
      </c>
      <c r="C396" s="183">
        <f>'AVRIL - SUIVI ENVELOPPES'!C21</f>
        <v>46120</v>
      </c>
      <c r="D396" s="158" t="str">
        <f>'AVRIL - SUIVI ENVELOPPES'!D21</f>
        <v>Univers bleu</v>
      </c>
      <c r="E396" s="181">
        <f>'AVRIL - SUIVI ENVELOPPES'!E21</f>
        <v>30</v>
      </c>
      <c r="F396" s="158">
        <f>'AVRIL - SUIVI ENVELOPPES'!F21</f>
        <v>30</v>
      </c>
    </row>
    <row r="397" spans="1:6" x14ac:dyDescent="0.25">
      <c r="A397" s="158" t="str">
        <f t="shared" si="7"/>
        <v>AVRIL</v>
      </c>
      <c r="B397" s="158" t="str">
        <f>'AVRIL - SUIVI ENVELOPPES'!B22</f>
        <v>Beauté</v>
      </c>
      <c r="C397" s="183">
        <f>'AVRIL - SUIVI ENVELOPPES'!C22</f>
        <v>46126</v>
      </c>
      <c r="D397" s="158" t="str">
        <f>'AVRIL - SUIVI ENVELOPPES'!D22</f>
        <v>Ongles</v>
      </c>
      <c r="E397" s="181">
        <f>'AVRIL - SUIVI ENVELOPPES'!E22</f>
        <v>65</v>
      </c>
      <c r="F397" s="158">
        <f>'AVRIL - SUIVI ENVELOPPES'!F22</f>
        <v>65</v>
      </c>
    </row>
    <row r="398" spans="1:6" x14ac:dyDescent="0.25">
      <c r="A398" s="158" t="str">
        <f t="shared" si="7"/>
        <v>AVRIL</v>
      </c>
      <c r="B398" s="158" t="str">
        <f>'AVRIL - SUIVI ENVELOPPES'!B23</f>
        <v>Alimentation</v>
      </c>
      <c r="C398" s="183">
        <f>'AVRIL - SUIVI ENVELOPPES'!C23</f>
        <v>46125</v>
      </c>
      <c r="D398" s="158" t="str">
        <f>'AVRIL - SUIVI ENVELOPPES'!D23</f>
        <v>Bio</v>
      </c>
      <c r="E398" s="181">
        <f>'AVRIL - SUIVI ENVELOPPES'!E23</f>
        <v>25.97</v>
      </c>
      <c r="F398" s="158">
        <f>'AVRIL - SUIVI ENVELOPPES'!F23</f>
        <v>25.97</v>
      </c>
    </row>
    <row r="399" spans="1:6" x14ac:dyDescent="0.25">
      <c r="A399" s="158" t="str">
        <f t="shared" si="7"/>
        <v>AVRIL</v>
      </c>
      <c r="B399" s="158" t="str">
        <f>'AVRIL - SUIVI ENVELOPPES'!B24</f>
        <v>Sorties</v>
      </c>
      <c r="C399" s="183">
        <f>'AVRIL - SUIVI ENVELOPPES'!C24</f>
        <v>46124</v>
      </c>
      <c r="D399" s="158" t="str">
        <f>'AVRIL - SUIVI ENVELOPPES'!D24</f>
        <v>Brunch St Laurent</v>
      </c>
      <c r="E399" s="181">
        <f>'AVRIL - SUIVI ENVELOPPES'!E24</f>
        <v>27.2</v>
      </c>
      <c r="F399" s="158">
        <f>'AVRIL - SUIVI ENVELOPPES'!F24</f>
        <v>27.2</v>
      </c>
    </row>
    <row r="400" spans="1:6" x14ac:dyDescent="0.25">
      <c r="A400" s="158" t="str">
        <f t="shared" si="7"/>
        <v>AVRIL</v>
      </c>
      <c r="B400" s="158" t="str">
        <f>'AVRIL - SUIVI ENVELOPPES'!B25</f>
        <v>Alimentation</v>
      </c>
      <c r="C400" s="183">
        <f>'AVRIL - SUIVI ENVELOPPES'!C25</f>
        <v>46123</v>
      </c>
      <c r="D400" s="158" t="str">
        <f>'AVRIL - SUIVI ENVELOPPES'!D25</f>
        <v>Dessert Nice</v>
      </c>
      <c r="E400" s="181">
        <f>'AVRIL - SUIVI ENVELOPPES'!E25</f>
        <v>4.4000000000000004</v>
      </c>
      <c r="F400" s="158">
        <f>'AVRIL - SUIVI ENVELOPPES'!F25</f>
        <v>4.4000000000000004</v>
      </c>
    </row>
    <row r="401" spans="1:6" x14ac:dyDescent="0.25">
      <c r="A401" s="158" t="str">
        <f t="shared" si="7"/>
        <v>AVRIL</v>
      </c>
      <c r="B401" s="158" t="str">
        <f>'AVRIL - SUIVI ENVELOPPES'!B26</f>
        <v xml:space="preserve">Maison </v>
      </c>
      <c r="C401" s="183">
        <f>'AVRIL - SUIVI ENVELOPPES'!C26</f>
        <v>46123</v>
      </c>
      <c r="D401" s="158" t="str">
        <f>'AVRIL - SUIVI ENVELOPPES'!D26</f>
        <v>Librairie</v>
      </c>
      <c r="E401" s="181">
        <f>'AVRIL - SUIVI ENVELOPPES'!E26</f>
        <v>37.25</v>
      </c>
      <c r="F401" s="158">
        <f>'AVRIL - SUIVI ENVELOPPES'!F26</f>
        <v>37.25</v>
      </c>
    </row>
    <row r="402" spans="1:6" x14ac:dyDescent="0.25">
      <c r="A402" s="158" t="str">
        <f t="shared" si="7"/>
        <v>AVRIL</v>
      </c>
      <c r="B402" s="158" t="str">
        <f>'AVRIL - SUIVI ENVELOPPES'!B27</f>
        <v>Santé</v>
      </c>
      <c r="C402" s="183">
        <f>'AVRIL - SUIVI ENVELOPPES'!C27</f>
        <v>46122</v>
      </c>
      <c r="D402" s="158" t="str">
        <f>'AVRIL - SUIVI ENVELOPPES'!D27</f>
        <v>Pharmacie</v>
      </c>
      <c r="E402" s="181">
        <f>'AVRIL - SUIVI ENVELOPPES'!E27</f>
        <v>37.380000000000003</v>
      </c>
      <c r="F402" s="158">
        <f>'AVRIL - SUIVI ENVELOPPES'!F27</f>
        <v>37.380000000000003</v>
      </c>
    </row>
    <row r="403" spans="1:6" x14ac:dyDescent="0.25">
      <c r="A403" s="158" t="str">
        <f t="shared" si="7"/>
        <v>AVRIL</v>
      </c>
      <c r="B403" s="158" t="str">
        <f>'AVRIL - SUIVI ENVELOPPES'!B28</f>
        <v>Alimentation</v>
      </c>
      <c r="C403" s="183">
        <f>'AVRIL - SUIVI ENVELOPPES'!C28</f>
        <v>46126</v>
      </c>
      <c r="D403" s="158" t="str">
        <f>'AVRIL - SUIVI ENVELOPPES'!D28</f>
        <v>Courses U</v>
      </c>
      <c r="E403" s="181">
        <f>'AVRIL - SUIVI ENVELOPPES'!E28</f>
        <v>32.53</v>
      </c>
      <c r="F403" s="158">
        <f>'AVRIL - SUIVI ENVELOPPES'!F28</f>
        <v>32.53</v>
      </c>
    </row>
    <row r="404" spans="1:6" x14ac:dyDescent="0.25">
      <c r="A404" s="158" t="str">
        <f t="shared" si="7"/>
        <v>AVRIL</v>
      </c>
      <c r="B404" s="158" t="str">
        <f>'AVRIL - SUIVI ENVELOPPES'!B29</f>
        <v>Sorties</v>
      </c>
      <c r="C404" s="183">
        <f>'AVRIL - SUIVI ENVELOPPES'!C29</f>
        <v>46126</v>
      </c>
      <c r="D404" s="158" t="str">
        <f>'AVRIL - SUIVI ENVELOPPES'!D29</f>
        <v>Sigean</v>
      </c>
      <c r="E404" s="181">
        <f>'AVRIL - SUIVI ENVELOPPES'!E29</f>
        <v>125</v>
      </c>
      <c r="F404" s="158">
        <f>'AVRIL - SUIVI ENVELOPPES'!F29</f>
        <v>125</v>
      </c>
    </row>
    <row r="405" spans="1:6" x14ac:dyDescent="0.25">
      <c r="A405" s="158" t="str">
        <f t="shared" si="7"/>
        <v>AVRIL</v>
      </c>
      <c r="B405" s="158" t="str">
        <f>'AVRIL - SUIVI ENVELOPPES'!B30</f>
        <v>Alimentation</v>
      </c>
      <c r="C405" s="183">
        <f>'AVRIL - SUIVI ENVELOPPES'!C30</f>
        <v>46123</v>
      </c>
      <c r="D405" s="158" t="str">
        <f>'AVRIL - SUIVI ENVELOPPES'!D30</f>
        <v>Boulangerie</v>
      </c>
      <c r="E405" s="181">
        <f>'AVRIL - SUIVI ENVELOPPES'!E30</f>
        <v>16.2</v>
      </c>
      <c r="F405" s="158">
        <f>'AVRIL - SUIVI ENVELOPPES'!F30</f>
        <v>16.2</v>
      </c>
    </row>
    <row r="406" spans="1:6" x14ac:dyDescent="0.25">
      <c r="A406" s="158" t="str">
        <f t="shared" si="7"/>
        <v>AVRIL</v>
      </c>
      <c r="B406" s="158" t="str">
        <f>'AVRIL - SUIVI ENVELOPPES'!B31</f>
        <v>Sorties</v>
      </c>
      <c r="C406" s="183">
        <f>'AVRIL - SUIVI ENVELOPPES'!C31</f>
        <v>46123</v>
      </c>
      <c r="D406" s="158" t="str">
        <f>'AVRIL - SUIVI ENVELOPPES'!D31</f>
        <v>Nikaia</v>
      </c>
      <c r="E406" s="181">
        <f>'AVRIL - SUIVI ENVELOPPES'!E31</f>
        <v>5.5</v>
      </c>
      <c r="F406" s="158">
        <f>'AVRIL - SUIVI ENVELOPPES'!F31</f>
        <v>5.5</v>
      </c>
    </row>
    <row r="407" spans="1:6" x14ac:dyDescent="0.25">
      <c r="A407" s="158" t="str">
        <f t="shared" si="7"/>
        <v>AVRIL</v>
      </c>
      <c r="B407" s="158" t="str">
        <f>'AVRIL - SUIVI ENVELOPPES'!B32</f>
        <v>Alimentation</v>
      </c>
      <c r="C407" s="183">
        <f>'AVRIL - SUIVI ENVELOPPES'!C32</f>
        <v>46122</v>
      </c>
      <c r="D407" s="158" t="str">
        <f>'AVRIL - SUIVI ENVELOPPES'!D32</f>
        <v>Courses U</v>
      </c>
      <c r="E407" s="181">
        <f>'AVRIL - SUIVI ENVELOPPES'!E32</f>
        <v>70.66</v>
      </c>
      <c r="F407" s="158">
        <f>'AVRIL - SUIVI ENVELOPPES'!F32</f>
        <v>70.66</v>
      </c>
    </row>
    <row r="408" spans="1:6" x14ac:dyDescent="0.25">
      <c r="A408" s="158" t="str">
        <f t="shared" si="7"/>
        <v>AVRIL</v>
      </c>
      <c r="B408" s="158" t="str">
        <f>'AVRIL - SUIVI ENVELOPPES'!B33</f>
        <v>Alimentation</v>
      </c>
      <c r="C408" s="183">
        <f>'AVRIL - SUIVI ENVELOPPES'!C33</f>
        <v>46122</v>
      </c>
      <c r="D408" s="158" t="str">
        <f>'AVRIL - SUIVI ENVELOPPES'!D33</f>
        <v>Courses U</v>
      </c>
      <c r="E408" s="181">
        <f>'AVRIL - SUIVI ENVELOPPES'!E33</f>
        <v>6.29</v>
      </c>
      <c r="F408" s="158">
        <f>'AVRIL - SUIVI ENVELOPPES'!F33</f>
        <v>6.29</v>
      </c>
    </row>
    <row r="409" spans="1:6" x14ac:dyDescent="0.25">
      <c r="A409" s="158" t="str">
        <f t="shared" si="7"/>
        <v>AVRIL</v>
      </c>
      <c r="B409" s="158" t="str">
        <f>'AVRIL - SUIVI ENVELOPPES'!B34</f>
        <v>Vêtements</v>
      </c>
      <c r="C409" s="183">
        <f>'AVRIL - SUIVI ENVELOPPES'!C34</f>
        <v>46123</v>
      </c>
      <c r="D409" s="158" t="str">
        <f>'AVRIL - SUIVI ENVELOPPES'!D34</f>
        <v>Izipizi</v>
      </c>
      <c r="E409" s="181">
        <f>'AVRIL - SUIVI ENVELOPPES'!E34</f>
        <v>55</v>
      </c>
      <c r="F409" s="158">
        <f>'AVRIL - SUIVI ENVELOPPES'!F34</f>
        <v>55</v>
      </c>
    </row>
    <row r="410" spans="1:6" x14ac:dyDescent="0.25">
      <c r="A410" s="158" t="str">
        <f t="shared" si="7"/>
        <v>AVRIL</v>
      </c>
      <c r="B410" s="158" t="str">
        <f>'AVRIL - SUIVI ENVELOPPES'!B35</f>
        <v>Garderie</v>
      </c>
      <c r="C410" s="183">
        <f>'AVRIL - SUIVI ENVELOPPES'!C35</f>
        <v>46127</v>
      </c>
      <c r="D410" s="158" t="str">
        <f>'AVRIL - SUIVI ENVELOPPES'!D35</f>
        <v>Garderie</v>
      </c>
      <c r="E410" s="181">
        <f>'AVRIL - SUIVI ENVELOPPES'!E35</f>
        <v>116.4</v>
      </c>
      <c r="F410" s="158">
        <f>'AVRIL - SUIVI ENVELOPPES'!F35</f>
        <v>116.4</v>
      </c>
    </row>
    <row r="411" spans="1:6" x14ac:dyDescent="0.25">
      <c r="A411" s="158" t="str">
        <f t="shared" si="7"/>
        <v>AVRIL</v>
      </c>
      <c r="B411" s="158" t="str">
        <f>'AVRIL - SUIVI ENVELOPPES'!B36</f>
        <v>Voiture</v>
      </c>
      <c r="C411" s="183">
        <f>'AVRIL - SUIVI ENVELOPPES'!C36</f>
        <v>46128</v>
      </c>
      <c r="D411" s="158" t="str">
        <f>'AVRIL - SUIVI ENVELOPPES'!D36</f>
        <v>Essence</v>
      </c>
      <c r="E411" s="181">
        <f>'AVRIL - SUIVI ENVELOPPES'!E36</f>
        <v>70.760000000000005</v>
      </c>
      <c r="F411" s="158">
        <f>'AVRIL - SUIVI ENVELOPPES'!F36</f>
        <v>70.760000000000005</v>
      </c>
    </row>
    <row r="412" spans="1:6" x14ac:dyDescent="0.25">
      <c r="A412" s="158" t="str">
        <f t="shared" si="7"/>
        <v>AVRIL</v>
      </c>
      <c r="B412" s="158" t="str">
        <f>'AVRIL - SUIVI ENVELOPPES'!B37</f>
        <v>Voiture</v>
      </c>
      <c r="C412" s="183">
        <f>'AVRIL - SUIVI ENVELOPPES'!C37</f>
        <v>46128</v>
      </c>
      <c r="D412" s="158" t="str">
        <f>'AVRIL - SUIVI ENVELOPPES'!D37</f>
        <v>Lavage</v>
      </c>
      <c r="E412" s="181">
        <f>'AVRIL - SUIVI ENVELOPPES'!E37</f>
        <v>10</v>
      </c>
      <c r="F412" s="158">
        <f>'AVRIL - SUIVI ENVELOPPES'!F37</f>
        <v>10</v>
      </c>
    </row>
    <row r="413" spans="1:6" x14ac:dyDescent="0.25">
      <c r="A413" s="158" t="str">
        <f t="shared" si="7"/>
        <v>AVRIL</v>
      </c>
      <c r="B413" s="158" t="str">
        <f>'AVRIL - SUIVI ENVELOPPES'!B38</f>
        <v>Vacances</v>
      </c>
      <c r="C413" s="183">
        <f>'AVRIL - SUIVI ENVELOPPES'!C38</f>
        <v>46130</v>
      </c>
      <c r="D413" s="158" t="str">
        <f>'AVRIL - SUIVI ENVELOPPES'!D38</f>
        <v>Ménage + draps</v>
      </c>
      <c r="E413" s="181">
        <f>'AVRIL - SUIVI ENVELOPPES'!E38</f>
        <v>175</v>
      </c>
      <c r="F413" s="158">
        <f>'AVRIL - SUIVI ENVELOPPES'!F38</f>
        <v>175</v>
      </c>
    </row>
    <row r="414" spans="1:6" x14ac:dyDescent="0.25">
      <c r="A414" s="158" t="str">
        <f t="shared" si="7"/>
        <v>AVRIL</v>
      </c>
      <c r="B414" s="158" t="str">
        <f>'AVRIL - SUIVI ENVELOPPES'!B39</f>
        <v>Sorties</v>
      </c>
      <c r="C414" s="183">
        <f>'AVRIL - SUIVI ENVELOPPES'!C39</f>
        <v>46131</v>
      </c>
      <c r="D414" s="158" t="str">
        <f>'AVRIL - SUIVI ENVELOPPES'!D39</f>
        <v>biltoki béziers</v>
      </c>
      <c r="E414" s="181">
        <f>'AVRIL - SUIVI ENVELOPPES'!E39</f>
        <v>20</v>
      </c>
      <c r="F414" s="158">
        <f>'AVRIL - SUIVI ENVELOPPES'!F39</f>
        <v>20</v>
      </c>
    </row>
    <row r="415" spans="1:6" x14ac:dyDescent="0.25">
      <c r="A415" s="158" t="str">
        <f t="shared" si="7"/>
        <v>AVRIL</v>
      </c>
      <c r="B415" s="158" t="str">
        <f>'AVRIL - SUIVI ENVELOPPES'!B40</f>
        <v>Sorties</v>
      </c>
      <c r="C415" s="183">
        <f>'AVRIL - SUIVI ENVELOPPES'!C40</f>
        <v>46133</v>
      </c>
      <c r="D415" s="158" t="str">
        <f>'AVRIL - SUIVI ENVELOPPES'!D40</f>
        <v>Resto girls</v>
      </c>
      <c r="E415" s="181">
        <f>'AVRIL - SUIVI ENVELOPPES'!E40</f>
        <v>47.1</v>
      </c>
      <c r="F415" s="158">
        <f>'AVRIL - SUIVI ENVELOPPES'!F40</f>
        <v>47.1</v>
      </c>
    </row>
    <row r="416" spans="1:6" x14ac:dyDescent="0.25">
      <c r="A416" s="158" t="str">
        <f t="shared" si="7"/>
        <v>AVRIL</v>
      </c>
      <c r="B416" s="158" t="str">
        <f>'AVRIL - SUIVI ENVELOPPES'!B41</f>
        <v>Sorties</v>
      </c>
      <c r="C416" s="183">
        <f>'AVRIL - SUIVI ENVELOPPES'!C41</f>
        <v>46133</v>
      </c>
      <c r="D416" s="158" t="str">
        <f>'AVRIL - SUIVI ENVELOPPES'!D41</f>
        <v>Sigean</v>
      </c>
      <c r="E416" s="181">
        <f>'AVRIL - SUIVI ENVELOPPES'!E41</f>
        <v>79.7</v>
      </c>
      <c r="F416" s="158">
        <f>'AVRIL - SUIVI ENVELOPPES'!F41</f>
        <v>79.7</v>
      </c>
    </row>
    <row r="417" spans="1:6" x14ac:dyDescent="0.25">
      <c r="A417" s="158" t="str">
        <f t="shared" si="7"/>
        <v>AVRIL</v>
      </c>
      <c r="B417" s="158" t="str">
        <f>'AVRIL - SUIVI ENVELOPPES'!B42</f>
        <v>Retrait</v>
      </c>
      <c r="C417" s="183">
        <f>'AVRIL - SUIVI ENVELOPPES'!C42</f>
        <v>46135</v>
      </c>
      <c r="D417" s="158" t="str">
        <f>'AVRIL - SUIVI ENVELOPPES'!D42</f>
        <v>Retrait</v>
      </c>
      <c r="E417" s="181">
        <f>'AVRIL - SUIVI ENVELOPPES'!E42</f>
        <v>150</v>
      </c>
      <c r="F417" s="158">
        <f>'AVRIL - SUIVI ENVELOPPES'!F42</f>
        <v>150</v>
      </c>
    </row>
    <row r="418" spans="1:6" x14ac:dyDescent="0.25">
      <c r="A418" s="158" t="str">
        <f t="shared" si="7"/>
        <v>AVRIL</v>
      </c>
      <c r="B418" s="158" t="str">
        <f>'AVRIL - SUIVI ENVELOPPES'!B43</f>
        <v>Sport</v>
      </c>
      <c r="C418" s="183">
        <f>'AVRIL - SUIVI ENVELOPPES'!C43</f>
        <v>46139</v>
      </c>
      <c r="D418" s="158" t="str">
        <f>'AVRIL - SUIVI ENVELOPPES'!D43</f>
        <v>Decathlon</v>
      </c>
      <c r="E418" s="181">
        <f>'AVRIL - SUIVI ENVELOPPES'!E43</f>
        <v>9.99</v>
      </c>
      <c r="F418" s="158">
        <f>'AVRIL - SUIVI ENVELOPPES'!F43</f>
        <v>9.99</v>
      </c>
    </row>
    <row r="419" spans="1:6" x14ac:dyDescent="0.25">
      <c r="A419" s="158" t="str">
        <f t="shared" si="7"/>
        <v>AVRIL</v>
      </c>
      <c r="B419" s="158" t="str">
        <f>'AVRIL - SUIVI ENVELOPPES'!B44</f>
        <v>Alimentation</v>
      </c>
      <c r="C419" s="183">
        <f>'AVRIL - SUIVI ENVELOPPES'!C44</f>
        <v>46140</v>
      </c>
      <c r="D419" s="158" t="str">
        <f>'AVRIL - SUIVI ENVELOPPES'!D44</f>
        <v>Primeur</v>
      </c>
      <c r="E419" s="181">
        <f>'AVRIL - SUIVI ENVELOPPES'!E44</f>
        <v>25.75</v>
      </c>
      <c r="F419" s="158">
        <f>'AVRIL - SUIVI ENVELOPPES'!F44</f>
        <v>25.75</v>
      </c>
    </row>
    <row r="420" spans="1:6" x14ac:dyDescent="0.25">
      <c r="A420" s="158" t="str">
        <f t="shared" si="7"/>
        <v>AVRIL</v>
      </c>
      <c r="B420" s="158" t="str">
        <f>'AVRIL - SUIVI ENVELOPPES'!B45</f>
        <v>Sorties</v>
      </c>
      <c r="C420" s="183">
        <f>'AVRIL - SUIVI ENVELOPPES'!C45</f>
        <v>46140</v>
      </c>
      <c r="D420" s="158" t="str">
        <f>'AVRIL - SUIVI ENVELOPPES'!D45</f>
        <v>CSE ciné</v>
      </c>
      <c r="E420" s="181">
        <f>'AVRIL - SUIVI ENVELOPPES'!E45</f>
        <v>10.5</v>
      </c>
      <c r="F420" s="158">
        <f>'AVRIL - SUIVI ENVELOPPES'!F45</f>
        <v>10.5</v>
      </c>
    </row>
    <row r="421" spans="1:6" x14ac:dyDescent="0.25">
      <c r="A421" s="158" t="str">
        <f t="shared" si="7"/>
        <v>AVRIL</v>
      </c>
      <c r="B421" s="158" t="str">
        <f>'AVRIL - SUIVI ENVELOPPES'!B46</f>
        <v>Santé</v>
      </c>
      <c r="C421" s="183">
        <f>'AVRIL - SUIVI ENVELOPPES'!C46</f>
        <v>46139</v>
      </c>
      <c r="D421" s="158" t="str">
        <f>'AVRIL - SUIVI ENVELOPPES'!D46</f>
        <v>Dentiste Mig</v>
      </c>
      <c r="E421" s="181">
        <f>'AVRIL - SUIVI ENVELOPPES'!E46</f>
        <v>43.38</v>
      </c>
      <c r="F421" s="158">
        <f>'AVRIL - SUIVI ENVELOPPES'!F46</f>
        <v>43.38</v>
      </c>
    </row>
    <row r="422" spans="1:6" x14ac:dyDescent="0.25">
      <c r="A422" s="158" t="str">
        <f t="shared" si="7"/>
        <v>AVRIL</v>
      </c>
      <c r="B422" s="158" t="str">
        <f>'AVRIL - SUIVI ENVELOPPES'!B47</f>
        <v>Alimentation</v>
      </c>
      <c r="C422" s="183">
        <f>'AVRIL - SUIVI ENVELOPPES'!C47</f>
        <v>46139</v>
      </c>
      <c r="D422" s="158" t="str">
        <f>'AVRIL - SUIVI ENVELOPPES'!D47</f>
        <v>Hellofresh</v>
      </c>
      <c r="E422" s="181">
        <f>'AVRIL - SUIVI ENVELOPPES'!E47</f>
        <v>79.19</v>
      </c>
      <c r="F422" s="158">
        <f>'AVRIL - SUIVI ENVELOPPES'!F47</f>
        <v>79.19</v>
      </c>
    </row>
    <row r="423" spans="1:6" x14ac:dyDescent="0.25">
      <c r="A423" s="158" t="str">
        <f t="shared" si="7"/>
        <v>AVRIL</v>
      </c>
      <c r="B423" s="158" t="str">
        <f>'AVRIL - SUIVI ENVELOPPES'!B48</f>
        <v>Alimentation</v>
      </c>
      <c r="C423" s="183">
        <f>'AVRIL - SUIVI ENVELOPPES'!C48</f>
        <v>46139</v>
      </c>
      <c r="D423" s="158" t="str">
        <f>'AVRIL - SUIVI ENVELOPPES'!D48</f>
        <v>Primeur</v>
      </c>
      <c r="E423" s="181">
        <f>'AVRIL - SUIVI ENVELOPPES'!E48</f>
        <v>41.74</v>
      </c>
      <c r="F423" s="158">
        <f>'AVRIL - SUIVI ENVELOPPES'!F48</f>
        <v>41.74</v>
      </c>
    </row>
    <row r="424" spans="1:6" x14ac:dyDescent="0.25">
      <c r="A424" s="158" t="str">
        <f t="shared" si="7"/>
        <v>AVRIL</v>
      </c>
      <c r="B424" s="158" t="str">
        <f>'AVRIL - SUIVI ENVELOPPES'!B49</f>
        <v>Alimentation</v>
      </c>
      <c r="C424" s="183">
        <f>'AVRIL - SUIVI ENVELOPPES'!C49</f>
        <v>46137</v>
      </c>
      <c r="D424" s="158" t="str">
        <f>'AVRIL - SUIVI ENVELOPPES'!D49</f>
        <v>Courses U</v>
      </c>
      <c r="E424" s="181">
        <f>'AVRIL - SUIVI ENVELOPPES'!E49</f>
        <v>142.09</v>
      </c>
      <c r="F424" s="158">
        <f>'AVRIL - SUIVI ENVELOPPES'!F49</f>
        <v>142.09</v>
      </c>
    </row>
    <row r="425" spans="1:6" x14ac:dyDescent="0.25">
      <c r="A425" s="158" t="str">
        <f t="shared" si="7"/>
        <v>AVRIL</v>
      </c>
      <c r="B425" s="158" t="str">
        <f>'AVRIL - SUIVI ENVELOPPES'!B50</f>
        <v>Fêtes</v>
      </c>
      <c r="C425" s="183">
        <f>'AVRIL - SUIVI ENVELOPPES'!C50</f>
        <v>46139</v>
      </c>
      <c r="D425" s="158" t="str">
        <f>'AVRIL - SUIVI ENVELOPPES'!D50</f>
        <v>anni Rémi</v>
      </c>
      <c r="E425" s="181">
        <f>'AVRIL - SUIVI ENVELOPPES'!E50</f>
        <v>23</v>
      </c>
      <c r="F425" s="158">
        <f>'AVRIL - SUIVI ENVELOPPES'!F50</f>
        <v>23</v>
      </c>
    </row>
    <row r="426" spans="1:6" x14ac:dyDescent="0.25">
      <c r="A426" s="158" t="str">
        <f t="shared" si="7"/>
        <v>AVRIL</v>
      </c>
      <c r="B426" s="158" t="str">
        <f>'AVRIL - SUIVI ENVELOPPES'!B51</f>
        <v>Vacances</v>
      </c>
      <c r="C426" s="183">
        <f>'AVRIL - SUIVI ENVELOPPES'!C51</f>
        <v>46139</v>
      </c>
      <c r="D426" s="158" t="str">
        <f>'AVRIL - SUIVI ENVELOPPES'!D51</f>
        <v>Rbst Jérôme</v>
      </c>
      <c r="E426" s="181">
        <f>'AVRIL - SUIVI ENVELOPPES'!E51</f>
        <v>50</v>
      </c>
      <c r="F426" s="158">
        <f>'AVRIL - SUIVI ENVELOPPES'!F51</f>
        <v>50</v>
      </c>
    </row>
    <row r="427" spans="1:6" x14ac:dyDescent="0.25">
      <c r="A427" s="158" t="str">
        <f t="shared" si="7"/>
        <v>AVRIL</v>
      </c>
      <c r="B427" s="158" t="str">
        <f>'AVRIL - SUIVI ENVELOPPES'!B52</f>
        <v>Alimentation</v>
      </c>
      <c r="C427" s="183">
        <f>'AVRIL - SUIVI ENVELOPPES'!C52</f>
        <v>46130</v>
      </c>
      <c r="D427" s="158" t="str">
        <f>'AVRIL - SUIVI ENVELOPPES'!D52</f>
        <v>Courses U</v>
      </c>
      <c r="E427" s="181">
        <f>'AVRIL - SUIVI ENVELOPPES'!E52</f>
        <v>13.53</v>
      </c>
      <c r="F427" s="158">
        <f>'AVRIL - SUIVI ENVELOPPES'!F52</f>
        <v>13.53</v>
      </c>
    </row>
    <row r="428" spans="1:6" x14ac:dyDescent="0.25">
      <c r="A428" s="158" t="str">
        <f t="shared" si="7"/>
        <v>AVRIL</v>
      </c>
      <c r="B428" s="158" t="str">
        <f>'AVRIL - SUIVI ENVELOPPES'!B53</f>
        <v>Sport</v>
      </c>
      <c r="C428" s="183">
        <f>'AVRIL - SUIVI ENVELOPPES'!C53</f>
        <v>46129</v>
      </c>
      <c r="D428" s="158" t="str">
        <f>'AVRIL - SUIVI ENVELOPPES'!D53</f>
        <v>Decathlon</v>
      </c>
      <c r="E428" s="181">
        <f>'AVRIL - SUIVI ENVELOPPES'!E53</f>
        <v>19.989999999999998</v>
      </c>
      <c r="F428" s="158">
        <f>'AVRIL - SUIVI ENVELOPPES'!F53</f>
        <v>19.989999999999998</v>
      </c>
    </row>
    <row r="429" spans="1:6" x14ac:dyDescent="0.25">
      <c r="A429" s="158" t="str">
        <f t="shared" si="7"/>
        <v>AVRIL</v>
      </c>
      <c r="B429" s="158" t="str">
        <f>'AVRIL - SUIVI ENVELOPPES'!B54</f>
        <v>Alimentation</v>
      </c>
      <c r="C429" s="183">
        <f>'AVRIL - SUIVI ENVELOPPES'!C54</f>
        <v>46129</v>
      </c>
      <c r="D429" s="158" t="str">
        <f>'AVRIL - SUIVI ENVELOPPES'!D54</f>
        <v>Courses U</v>
      </c>
      <c r="E429" s="181">
        <f>'AVRIL - SUIVI ENVELOPPES'!E54</f>
        <v>30.44</v>
      </c>
      <c r="F429" s="158">
        <f>'AVRIL - SUIVI ENVELOPPES'!F54</f>
        <v>30.44</v>
      </c>
    </row>
    <row r="430" spans="1:6" x14ac:dyDescent="0.25">
      <c r="A430" s="158" t="str">
        <f t="shared" si="7"/>
        <v>AVRIL</v>
      </c>
      <c r="B430" s="158" t="str">
        <f>'AVRIL - SUIVI ENVELOPPES'!B55</f>
        <v>Alimentation</v>
      </c>
      <c r="C430" s="183">
        <f>'AVRIL - SUIVI ENVELOPPES'!C55</f>
        <v>46129</v>
      </c>
      <c r="D430" s="158" t="str">
        <f>'AVRIL - SUIVI ENVELOPPES'!D55</f>
        <v>Courses U</v>
      </c>
      <c r="E430" s="181">
        <f>'AVRIL - SUIVI ENVELOPPES'!E55</f>
        <v>184.58</v>
      </c>
      <c r="F430" s="158">
        <f>'AVRIL - SUIVI ENVELOPPES'!F55</f>
        <v>184.58</v>
      </c>
    </row>
    <row r="431" spans="1:6" x14ac:dyDescent="0.25">
      <c r="A431" s="158" t="str">
        <f t="shared" si="7"/>
        <v>AVRIL</v>
      </c>
      <c r="B431" s="158" t="str">
        <f>'AVRIL - SUIVI ENVELOPPES'!B56</f>
        <v>Sport</v>
      </c>
      <c r="C431" s="183">
        <f>'AVRIL - SUIVI ENVELOPPES'!C56</f>
        <v>46128</v>
      </c>
      <c r="D431" s="158" t="str">
        <f>'AVRIL - SUIVI ENVELOPPES'!D56</f>
        <v>Decathlon</v>
      </c>
      <c r="E431" s="181">
        <f>'AVRIL - SUIVI ENVELOPPES'!E56</f>
        <v>109.93</v>
      </c>
      <c r="F431" s="158">
        <f>'AVRIL - SUIVI ENVELOPPES'!F56</f>
        <v>109.93</v>
      </c>
    </row>
    <row r="432" spans="1:6" x14ac:dyDescent="0.25">
      <c r="A432" s="158" t="str">
        <f t="shared" si="7"/>
        <v>AVRIL</v>
      </c>
      <c r="B432" s="158" t="str">
        <f>'AVRIL - SUIVI ENVELOPPES'!B57</f>
        <v>Alimentation</v>
      </c>
      <c r="C432" s="183">
        <f>'AVRIL - SUIVI ENVELOPPES'!C57</f>
        <v>46132</v>
      </c>
      <c r="D432" s="158" t="str">
        <f>'AVRIL - SUIVI ENVELOPPES'!D57</f>
        <v>Courses U</v>
      </c>
      <c r="E432" s="181">
        <f>'AVRIL - SUIVI ENVELOPPES'!E57</f>
        <v>141.36000000000001</v>
      </c>
      <c r="F432" s="158">
        <f>'AVRIL - SUIVI ENVELOPPES'!F57</f>
        <v>141.36000000000001</v>
      </c>
    </row>
    <row r="433" spans="1:6" x14ac:dyDescent="0.25">
      <c r="A433" s="158" t="str">
        <f t="shared" si="7"/>
        <v>AVRIL</v>
      </c>
      <c r="B433" s="158" t="str">
        <f>'AVRIL - SUIVI ENVELOPPES'!B58</f>
        <v>Voiture</v>
      </c>
      <c r="C433" s="183">
        <f>'AVRIL - SUIVI ENVELOPPES'!C58</f>
        <v>46132</v>
      </c>
      <c r="D433" s="158" t="str">
        <f>'AVRIL - SUIVI ENVELOPPES'!D58</f>
        <v>Péages</v>
      </c>
      <c r="E433" s="181">
        <f>'AVRIL - SUIVI ENVELOPPES'!E58</f>
        <v>107.2</v>
      </c>
      <c r="F433" s="158">
        <f>'AVRIL - SUIVI ENVELOPPES'!F58</f>
        <v>107.2</v>
      </c>
    </row>
    <row r="434" spans="1:6" x14ac:dyDescent="0.25">
      <c r="A434" s="158" t="str">
        <f t="shared" si="7"/>
        <v>AVRIL</v>
      </c>
      <c r="B434" s="158" t="str">
        <f>'AVRIL - SUIVI ENVELOPPES'!B59</f>
        <v>Sorties</v>
      </c>
      <c r="C434" s="183">
        <f>'AVRIL - SUIVI ENVELOPPES'!C59</f>
        <v>46139</v>
      </c>
      <c r="D434" s="158" t="str">
        <f>'AVRIL - SUIVI ENVELOPPES'!D59</f>
        <v>Zoo jumeaux</v>
      </c>
      <c r="E434" s="181">
        <f>'AVRIL - SUIVI ENVELOPPES'!E59</f>
        <v>10</v>
      </c>
      <c r="F434" s="158">
        <f>'AVRIL - SUIVI ENVELOPPES'!F59</f>
        <v>10</v>
      </c>
    </row>
    <row r="435" spans="1:6" x14ac:dyDescent="0.25">
      <c r="A435" s="158" t="str">
        <f t="shared" si="7"/>
        <v>AVRIL</v>
      </c>
      <c r="B435" s="158" t="str">
        <f>'AVRIL - SUIVI ENVELOPPES'!B60</f>
        <v>Alimentation</v>
      </c>
      <c r="C435" s="183">
        <f>'AVRIL - SUIVI ENVELOPPES'!C60</f>
        <v>46140</v>
      </c>
      <c r="D435" s="158" t="str">
        <f>'AVRIL - SUIVI ENVELOPPES'!D60</f>
        <v>Primeur</v>
      </c>
      <c r="E435" s="181">
        <f>'AVRIL - SUIVI ENVELOPPES'!E60</f>
        <v>0</v>
      </c>
      <c r="F435" s="158">
        <f>'AVRIL - SUIVI ENVELOPPES'!F60</f>
        <v>0</v>
      </c>
    </row>
    <row r="436" spans="1:6" x14ac:dyDescent="0.25">
      <c r="A436" s="158" t="str">
        <f t="shared" si="7"/>
        <v>AVRIL</v>
      </c>
      <c r="B436" s="158" t="str">
        <f>'AVRIL - SUIVI ENVELOPPES'!B61</f>
        <v>Santé</v>
      </c>
      <c r="C436" s="183">
        <f>'AVRIL - SUIVI ENVELOPPES'!C61</f>
        <v>46142</v>
      </c>
      <c r="D436" s="158" t="str">
        <f>'AVRIL - SUIVI ENVELOPPES'!D61</f>
        <v>Pharmacie</v>
      </c>
      <c r="E436" s="181">
        <f>'AVRIL - SUIVI ENVELOPPES'!E61</f>
        <v>71.88</v>
      </c>
      <c r="F436" s="158">
        <f>'AVRIL - SUIVI ENVELOPPES'!F61</f>
        <v>71.88</v>
      </c>
    </row>
    <row r="437" spans="1:6" x14ac:dyDescent="0.25">
      <c r="A437" s="158" t="str">
        <f t="shared" si="7"/>
        <v>AVRIL</v>
      </c>
      <c r="B437" s="158" t="str">
        <f>'AVRIL - SUIVI ENVELOPPES'!B62</f>
        <v>Santé</v>
      </c>
      <c r="C437" s="183">
        <f>'AVRIL - SUIVI ENVELOPPES'!C62</f>
        <v>46142</v>
      </c>
      <c r="D437" s="158" t="str">
        <f>'AVRIL - SUIVI ENVELOPPES'!D62</f>
        <v>Chéque vasectomie</v>
      </c>
      <c r="E437" s="181">
        <f>'AVRIL - SUIVI ENVELOPPES'!E62</f>
        <v>300</v>
      </c>
      <c r="F437" s="158">
        <f>'AVRIL - SUIVI ENVELOPPES'!F62</f>
        <v>300</v>
      </c>
    </row>
    <row r="438" spans="1:6" x14ac:dyDescent="0.25">
      <c r="A438" s="158" t="str">
        <f t="shared" si="7"/>
        <v/>
      </c>
      <c r="B438" s="158">
        <f>'AVRIL - SUIVI ENVELOPPES'!B63</f>
        <v>0</v>
      </c>
      <c r="C438" s="183">
        <f>'AVRIL - SUIVI ENVELOPPES'!C63</f>
        <v>0</v>
      </c>
      <c r="D438" s="158">
        <f>'AVRIL - SUIVI ENVELOPPES'!D63</f>
        <v>0</v>
      </c>
      <c r="E438" s="181">
        <f>'AVRIL - SUIVI ENVELOPPES'!E63</f>
        <v>0</v>
      </c>
      <c r="F438" s="158" t="str">
        <f>'AVRIL - SUIVI ENVELOPPES'!F63</f>
        <v/>
      </c>
    </row>
    <row r="439" spans="1:6" x14ac:dyDescent="0.25">
      <c r="A439" s="158" t="str">
        <f t="shared" si="7"/>
        <v/>
      </c>
      <c r="B439" s="158">
        <f>'AVRIL - SUIVI ENVELOPPES'!B64</f>
        <v>0</v>
      </c>
      <c r="C439" s="183">
        <f>'AVRIL - SUIVI ENVELOPPES'!C64</f>
        <v>0</v>
      </c>
      <c r="D439" s="158">
        <f>'AVRIL - SUIVI ENVELOPPES'!D64</f>
        <v>0</v>
      </c>
      <c r="E439" s="181">
        <f>'AVRIL - SUIVI ENVELOPPES'!E64</f>
        <v>0</v>
      </c>
      <c r="F439" s="158" t="str">
        <f>'AVRIL - SUIVI ENVELOPPES'!F64</f>
        <v/>
      </c>
    </row>
    <row r="440" spans="1:6" x14ac:dyDescent="0.25">
      <c r="A440" s="158" t="str">
        <f t="shared" si="7"/>
        <v/>
      </c>
      <c r="B440" s="158">
        <f>'AVRIL - SUIVI ENVELOPPES'!B65</f>
        <v>0</v>
      </c>
      <c r="C440" s="183">
        <f>'AVRIL - SUIVI ENVELOPPES'!C65</f>
        <v>0</v>
      </c>
      <c r="D440" s="158">
        <f>'AVRIL - SUIVI ENVELOPPES'!D65</f>
        <v>0</v>
      </c>
      <c r="E440" s="181">
        <f>'AVRIL - SUIVI ENVELOPPES'!E65</f>
        <v>0</v>
      </c>
      <c r="F440" s="158" t="str">
        <f>'AVRIL - SUIVI ENVELOPPES'!F65</f>
        <v/>
      </c>
    </row>
    <row r="441" spans="1:6" x14ac:dyDescent="0.25">
      <c r="A441" s="158" t="str">
        <f t="shared" si="7"/>
        <v/>
      </c>
      <c r="B441" s="158">
        <f>'AVRIL - SUIVI ENVELOPPES'!B66</f>
        <v>0</v>
      </c>
      <c r="C441" s="183">
        <f>'AVRIL - SUIVI ENVELOPPES'!C66</f>
        <v>0</v>
      </c>
      <c r="D441" s="158">
        <f>'AVRIL - SUIVI ENVELOPPES'!D66</f>
        <v>0</v>
      </c>
      <c r="E441" s="181">
        <f>'AVRIL - SUIVI ENVELOPPES'!E66</f>
        <v>0</v>
      </c>
      <c r="F441" s="158" t="str">
        <f>'AVRIL - SUIVI ENVELOPPES'!F66</f>
        <v/>
      </c>
    </row>
    <row r="442" spans="1:6" x14ac:dyDescent="0.25">
      <c r="A442" s="158" t="str">
        <f t="shared" si="7"/>
        <v/>
      </c>
      <c r="B442" s="158">
        <f>'AVRIL - SUIVI ENVELOPPES'!B67</f>
        <v>0</v>
      </c>
      <c r="C442" s="183">
        <f>'AVRIL - SUIVI ENVELOPPES'!C67</f>
        <v>0</v>
      </c>
      <c r="D442" s="158">
        <f>'AVRIL - SUIVI ENVELOPPES'!D67</f>
        <v>0</v>
      </c>
      <c r="E442" s="181">
        <f>'AVRIL - SUIVI ENVELOPPES'!E67</f>
        <v>0</v>
      </c>
      <c r="F442" s="158" t="str">
        <f>'AVRIL - SUIVI ENVELOPPES'!F67</f>
        <v/>
      </c>
    </row>
    <row r="443" spans="1:6" x14ac:dyDescent="0.25">
      <c r="A443" s="158" t="str">
        <f t="shared" si="7"/>
        <v/>
      </c>
      <c r="B443" s="158">
        <f>'AVRIL - SUIVI ENVELOPPES'!B68</f>
        <v>0</v>
      </c>
      <c r="C443" s="183">
        <f>'AVRIL - SUIVI ENVELOPPES'!C68</f>
        <v>0</v>
      </c>
      <c r="D443" s="158">
        <f>'AVRIL - SUIVI ENVELOPPES'!D68</f>
        <v>0</v>
      </c>
      <c r="E443" s="181">
        <f>'AVRIL - SUIVI ENVELOPPES'!E68</f>
        <v>0</v>
      </c>
      <c r="F443" s="158" t="str">
        <f>'AVRIL - SUIVI ENVELOPPES'!F68</f>
        <v/>
      </c>
    </row>
    <row r="444" spans="1:6" x14ac:dyDescent="0.25">
      <c r="A444" s="158" t="str">
        <f t="shared" si="7"/>
        <v/>
      </c>
      <c r="B444" s="158">
        <f>'AVRIL - SUIVI ENVELOPPES'!B69</f>
        <v>0</v>
      </c>
      <c r="C444" s="183">
        <f>'AVRIL - SUIVI ENVELOPPES'!C69</f>
        <v>0</v>
      </c>
      <c r="D444" s="158">
        <f>'AVRIL - SUIVI ENVELOPPES'!D69</f>
        <v>0</v>
      </c>
      <c r="E444" s="181">
        <f>'AVRIL - SUIVI ENVELOPPES'!E69</f>
        <v>0</v>
      </c>
      <c r="F444" s="158" t="str">
        <f>'AVRIL - SUIVI ENVELOPPES'!F69</f>
        <v/>
      </c>
    </row>
    <row r="445" spans="1:6" x14ac:dyDescent="0.25">
      <c r="A445" s="158" t="str">
        <f t="shared" ref="A445:A505" si="8">IF(B445=0,"","AVRIL")</f>
        <v/>
      </c>
      <c r="B445" s="158">
        <f>'AVRIL - SUIVI ENVELOPPES'!B70</f>
        <v>0</v>
      </c>
      <c r="C445" s="183">
        <f>'AVRIL - SUIVI ENVELOPPES'!C70</f>
        <v>0</v>
      </c>
      <c r="D445" s="158">
        <f>'AVRIL - SUIVI ENVELOPPES'!D70</f>
        <v>0</v>
      </c>
      <c r="E445" s="181">
        <f>'AVRIL - SUIVI ENVELOPPES'!E70</f>
        <v>0</v>
      </c>
      <c r="F445" s="158" t="str">
        <f>'AVRIL - SUIVI ENVELOPPES'!F70</f>
        <v/>
      </c>
    </row>
    <row r="446" spans="1:6" x14ac:dyDescent="0.25">
      <c r="A446" s="158" t="str">
        <f t="shared" si="8"/>
        <v/>
      </c>
      <c r="B446" s="158">
        <f>'AVRIL - SUIVI ENVELOPPES'!B71</f>
        <v>0</v>
      </c>
      <c r="C446" s="183">
        <f>'AVRIL - SUIVI ENVELOPPES'!C71</f>
        <v>0</v>
      </c>
      <c r="D446" s="158">
        <f>'AVRIL - SUIVI ENVELOPPES'!D71</f>
        <v>0</v>
      </c>
      <c r="E446" s="181">
        <f>'AVRIL - SUIVI ENVELOPPES'!E71</f>
        <v>0</v>
      </c>
      <c r="F446" s="158" t="str">
        <f>'AVRIL - SUIVI ENVELOPPES'!F71</f>
        <v/>
      </c>
    </row>
    <row r="447" spans="1:6" x14ac:dyDescent="0.25">
      <c r="A447" s="158" t="str">
        <f t="shared" si="8"/>
        <v/>
      </c>
      <c r="B447" s="158">
        <f>'AVRIL - SUIVI ENVELOPPES'!B72</f>
        <v>0</v>
      </c>
      <c r="C447" s="183">
        <f>'AVRIL - SUIVI ENVELOPPES'!C72</f>
        <v>0</v>
      </c>
      <c r="D447" s="158">
        <f>'AVRIL - SUIVI ENVELOPPES'!D72</f>
        <v>0</v>
      </c>
      <c r="E447" s="181">
        <f>'AVRIL - SUIVI ENVELOPPES'!E72</f>
        <v>0</v>
      </c>
      <c r="F447" s="158" t="str">
        <f>'AVRIL - SUIVI ENVELOPPES'!F72</f>
        <v/>
      </c>
    </row>
    <row r="448" spans="1:6" x14ac:dyDescent="0.25">
      <c r="A448" s="158" t="str">
        <f t="shared" si="8"/>
        <v/>
      </c>
      <c r="B448" s="158">
        <f>'AVRIL - SUIVI ENVELOPPES'!B73</f>
        <v>0</v>
      </c>
      <c r="C448" s="183">
        <f>'AVRIL - SUIVI ENVELOPPES'!C73</f>
        <v>0</v>
      </c>
      <c r="D448" s="158">
        <f>'AVRIL - SUIVI ENVELOPPES'!D73</f>
        <v>0</v>
      </c>
      <c r="E448" s="181">
        <f>'AVRIL - SUIVI ENVELOPPES'!E73</f>
        <v>0</v>
      </c>
      <c r="F448" s="158" t="str">
        <f>'AVRIL - SUIVI ENVELOPPES'!F73</f>
        <v/>
      </c>
    </row>
    <row r="449" spans="1:6" x14ac:dyDescent="0.25">
      <c r="A449" s="158" t="str">
        <f t="shared" si="8"/>
        <v/>
      </c>
      <c r="B449" s="158">
        <f>'AVRIL - SUIVI ENVELOPPES'!B74</f>
        <v>0</v>
      </c>
      <c r="C449" s="183">
        <f>'AVRIL - SUIVI ENVELOPPES'!C74</f>
        <v>0</v>
      </c>
      <c r="D449" s="158">
        <f>'AVRIL - SUIVI ENVELOPPES'!D74</f>
        <v>0</v>
      </c>
      <c r="E449" s="181">
        <f>'AVRIL - SUIVI ENVELOPPES'!E74</f>
        <v>0</v>
      </c>
      <c r="F449" s="158" t="str">
        <f>'AVRIL - SUIVI ENVELOPPES'!F74</f>
        <v/>
      </c>
    </row>
    <row r="450" spans="1:6" x14ac:dyDescent="0.25">
      <c r="A450" s="158" t="str">
        <f t="shared" si="8"/>
        <v/>
      </c>
      <c r="B450" s="158">
        <f>'AVRIL - SUIVI ENVELOPPES'!B75</f>
        <v>0</v>
      </c>
      <c r="C450" s="183">
        <f>'AVRIL - SUIVI ENVELOPPES'!C75</f>
        <v>0</v>
      </c>
      <c r="D450" s="158">
        <f>'AVRIL - SUIVI ENVELOPPES'!D75</f>
        <v>0</v>
      </c>
      <c r="E450" s="181">
        <f>'AVRIL - SUIVI ENVELOPPES'!E75</f>
        <v>0</v>
      </c>
      <c r="F450" s="158" t="str">
        <f>'AVRIL - SUIVI ENVELOPPES'!F75</f>
        <v/>
      </c>
    </row>
    <row r="451" spans="1:6" x14ac:dyDescent="0.25">
      <c r="A451" s="158" t="str">
        <f t="shared" si="8"/>
        <v/>
      </c>
      <c r="B451" s="158">
        <f>'AVRIL - SUIVI ENVELOPPES'!B76</f>
        <v>0</v>
      </c>
      <c r="C451" s="183">
        <f>'AVRIL - SUIVI ENVELOPPES'!C76</f>
        <v>0</v>
      </c>
      <c r="D451" s="158">
        <f>'AVRIL - SUIVI ENVELOPPES'!D76</f>
        <v>0</v>
      </c>
      <c r="E451" s="181">
        <f>'AVRIL - SUIVI ENVELOPPES'!E76</f>
        <v>0</v>
      </c>
      <c r="F451" s="158" t="str">
        <f>'AVRIL - SUIVI ENVELOPPES'!F76</f>
        <v/>
      </c>
    </row>
    <row r="452" spans="1:6" x14ac:dyDescent="0.25">
      <c r="A452" s="158" t="str">
        <f t="shared" si="8"/>
        <v/>
      </c>
      <c r="B452" s="158">
        <f>'AVRIL - SUIVI ENVELOPPES'!B77</f>
        <v>0</v>
      </c>
      <c r="C452" s="183">
        <f>'AVRIL - SUIVI ENVELOPPES'!C77</f>
        <v>0</v>
      </c>
      <c r="D452" s="158">
        <f>'AVRIL - SUIVI ENVELOPPES'!D77</f>
        <v>0</v>
      </c>
      <c r="E452" s="181">
        <f>'AVRIL - SUIVI ENVELOPPES'!E77</f>
        <v>0</v>
      </c>
      <c r="F452" s="158" t="str">
        <f>'AVRIL - SUIVI ENVELOPPES'!F77</f>
        <v/>
      </c>
    </row>
    <row r="453" spans="1:6" x14ac:dyDescent="0.25">
      <c r="A453" s="158" t="str">
        <f t="shared" si="8"/>
        <v/>
      </c>
      <c r="B453" s="158">
        <f>'AVRIL - SUIVI ENVELOPPES'!B78</f>
        <v>0</v>
      </c>
      <c r="C453" s="183">
        <f>'AVRIL - SUIVI ENVELOPPES'!C78</f>
        <v>0</v>
      </c>
      <c r="D453" s="158">
        <f>'AVRIL - SUIVI ENVELOPPES'!D78</f>
        <v>0</v>
      </c>
      <c r="E453" s="181">
        <f>'AVRIL - SUIVI ENVELOPPES'!E78</f>
        <v>0</v>
      </c>
      <c r="F453" s="158" t="str">
        <f>'AVRIL - SUIVI ENVELOPPES'!F78</f>
        <v/>
      </c>
    </row>
    <row r="454" spans="1:6" x14ac:dyDescent="0.25">
      <c r="A454" s="158" t="str">
        <f t="shared" si="8"/>
        <v/>
      </c>
      <c r="B454" s="158">
        <f>'AVRIL - SUIVI ENVELOPPES'!B79</f>
        <v>0</v>
      </c>
      <c r="C454" s="183">
        <f>'AVRIL - SUIVI ENVELOPPES'!C79</f>
        <v>0</v>
      </c>
      <c r="D454" s="158">
        <f>'AVRIL - SUIVI ENVELOPPES'!D79</f>
        <v>0</v>
      </c>
      <c r="E454" s="181">
        <f>'AVRIL - SUIVI ENVELOPPES'!E79</f>
        <v>0</v>
      </c>
      <c r="F454" s="158" t="str">
        <f>'AVRIL - SUIVI ENVELOPPES'!F79</f>
        <v/>
      </c>
    </row>
    <row r="455" spans="1:6" x14ac:dyDescent="0.25">
      <c r="A455" s="158" t="str">
        <f t="shared" si="8"/>
        <v/>
      </c>
      <c r="B455" s="158">
        <f>'AVRIL - SUIVI ENVELOPPES'!B80</f>
        <v>0</v>
      </c>
      <c r="C455" s="183">
        <f>'AVRIL - SUIVI ENVELOPPES'!C80</f>
        <v>0</v>
      </c>
      <c r="D455" s="158">
        <f>'AVRIL - SUIVI ENVELOPPES'!D80</f>
        <v>0</v>
      </c>
      <c r="E455" s="181">
        <f>'AVRIL - SUIVI ENVELOPPES'!E80</f>
        <v>0</v>
      </c>
      <c r="F455" s="158" t="str">
        <f>'AVRIL - SUIVI ENVELOPPES'!F80</f>
        <v/>
      </c>
    </row>
    <row r="456" spans="1:6" x14ac:dyDescent="0.25">
      <c r="A456" s="158" t="str">
        <f t="shared" si="8"/>
        <v/>
      </c>
      <c r="B456" s="158">
        <f>'AVRIL - SUIVI ENVELOPPES'!B81</f>
        <v>0</v>
      </c>
      <c r="C456" s="183">
        <f>'AVRIL - SUIVI ENVELOPPES'!C81</f>
        <v>0</v>
      </c>
      <c r="D456" s="158">
        <f>'AVRIL - SUIVI ENVELOPPES'!D81</f>
        <v>0</v>
      </c>
      <c r="E456" s="181">
        <f>'AVRIL - SUIVI ENVELOPPES'!E81</f>
        <v>0</v>
      </c>
      <c r="F456" s="158" t="str">
        <f>'AVRIL - SUIVI ENVELOPPES'!F81</f>
        <v/>
      </c>
    </row>
    <row r="457" spans="1:6" x14ac:dyDescent="0.25">
      <c r="A457" s="158" t="str">
        <f t="shared" si="8"/>
        <v/>
      </c>
      <c r="B457" s="158">
        <f>'AVRIL - SUIVI ENVELOPPES'!B82</f>
        <v>0</v>
      </c>
      <c r="C457" s="183">
        <f>'AVRIL - SUIVI ENVELOPPES'!C82</f>
        <v>0</v>
      </c>
      <c r="D457" s="158">
        <f>'AVRIL - SUIVI ENVELOPPES'!D82</f>
        <v>0</v>
      </c>
      <c r="E457" s="181">
        <f>'AVRIL - SUIVI ENVELOPPES'!E82</f>
        <v>0</v>
      </c>
      <c r="F457" s="158" t="str">
        <f>'AVRIL - SUIVI ENVELOPPES'!F82</f>
        <v/>
      </c>
    </row>
    <row r="458" spans="1:6" x14ac:dyDescent="0.25">
      <c r="A458" s="158" t="str">
        <f t="shared" si="8"/>
        <v/>
      </c>
      <c r="B458" s="158">
        <f>'AVRIL - SUIVI ENVELOPPES'!B83</f>
        <v>0</v>
      </c>
      <c r="C458" s="183">
        <f>'AVRIL - SUIVI ENVELOPPES'!C83</f>
        <v>0</v>
      </c>
      <c r="D458" s="158">
        <f>'AVRIL - SUIVI ENVELOPPES'!D83</f>
        <v>0</v>
      </c>
      <c r="E458" s="181">
        <f>'AVRIL - SUIVI ENVELOPPES'!E83</f>
        <v>0</v>
      </c>
      <c r="F458" s="158" t="str">
        <f>'AVRIL - SUIVI ENVELOPPES'!F83</f>
        <v/>
      </c>
    </row>
    <row r="459" spans="1:6" x14ac:dyDescent="0.25">
      <c r="A459" s="158" t="str">
        <f t="shared" si="8"/>
        <v/>
      </c>
      <c r="B459" s="158">
        <f>'AVRIL - SUIVI ENVELOPPES'!B84</f>
        <v>0</v>
      </c>
      <c r="C459" s="183">
        <f>'AVRIL - SUIVI ENVELOPPES'!C84</f>
        <v>0</v>
      </c>
      <c r="D459" s="158">
        <f>'AVRIL - SUIVI ENVELOPPES'!D84</f>
        <v>0</v>
      </c>
      <c r="E459" s="181">
        <f>'AVRIL - SUIVI ENVELOPPES'!E84</f>
        <v>0</v>
      </c>
      <c r="F459" s="158" t="str">
        <f>'AVRIL - SUIVI ENVELOPPES'!F84</f>
        <v/>
      </c>
    </row>
    <row r="460" spans="1:6" x14ac:dyDescent="0.25">
      <c r="A460" s="158" t="str">
        <f t="shared" si="8"/>
        <v/>
      </c>
      <c r="B460" s="158">
        <f>'AVRIL - SUIVI ENVELOPPES'!B85</f>
        <v>0</v>
      </c>
      <c r="C460" s="183">
        <f>'AVRIL - SUIVI ENVELOPPES'!C85</f>
        <v>0</v>
      </c>
      <c r="D460" s="158">
        <f>'AVRIL - SUIVI ENVELOPPES'!D85</f>
        <v>0</v>
      </c>
      <c r="E460" s="181">
        <f>'AVRIL - SUIVI ENVELOPPES'!E85</f>
        <v>0</v>
      </c>
      <c r="F460" s="158" t="str">
        <f>'AVRIL - SUIVI ENVELOPPES'!F85</f>
        <v/>
      </c>
    </row>
    <row r="461" spans="1:6" x14ac:dyDescent="0.25">
      <c r="A461" s="158" t="str">
        <f t="shared" si="8"/>
        <v/>
      </c>
      <c r="B461" s="158">
        <f>'AVRIL - SUIVI ENVELOPPES'!B86</f>
        <v>0</v>
      </c>
      <c r="C461" s="183">
        <f>'AVRIL - SUIVI ENVELOPPES'!C86</f>
        <v>0</v>
      </c>
      <c r="D461" s="158">
        <f>'AVRIL - SUIVI ENVELOPPES'!D86</f>
        <v>0</v>
      </c>
      <c r="E461" s="181">
        <f>'AVRIL - SUIVI ENVELOPPES'!E86</f>
        <v>0</v>
      </c>
      <c r="F461" s="158" t="str">
        <f>'AVRIL - SUIVI ENVELOPPES'!F86</f>
        <v/>
      </c>
    </row>
    <row r="462" spans="1:6" x14ac:dyDescent="0.25">
      <c r="A462" s="158" t="str">
        <f t="shared" si="8"/>
        <v/>
      </c>
      <c r="B462" s="158">
        <f>'AVRIL - SUIVI ENVELOPPES'!B87</f>
        <v>0</v>
      </c>
      <c r="C462" s="183">
        <f>'AVRIL - SUIVI ENVELOPPES'!C87</f>
        <v>0</v>
      </c>
      <c r="D462" s="158">
        <f>'AVRIL - SUIVI ENVELOPPES'!D87</f>
        <v>0</v>
      </c>
      <c r="E462" s="181">
        <f>'AVRIL - SUIVI ENVELOPPES'!E87</f>
        <v>0</v>
      </c>
      <c r="F462" s="158" t="str">
        <f>'AVRIL - SUIVI ENVELOPPES'!F87</f>
        <v/>
      </c>
    </row>
    <row r="463" spans="1:6" x14ac:dyDescent="0.25">
      <c r="A463" s="158" t="str">
        <f t="shared" si="8"/>
        <v/>
      </c>
      <c r="B463" s="158">
        <f>'AVRIL - SUIVI ENVELOPPES'!B88</f>
        <v>0</v>
      </c>
      <c r="C463" s="183">
        <f>'AVRIL - SUIVI ENVELOPPES'!C88</f>
        <v>0</v>
      </c>
      <c r="D463" s="158">
        <f>'AVRIL - SUIVI ENVELOPPES'!D88</f>
        <v>0</v>
      </c>
      <c r="E463" s="181">
        <f>'AVRIL - SUIVI ENVELOPPES'!E88</f>
        <v>0</v>
      </c>
      <c r="F463" s="158" t="str">
        <f>'AVRIL - SUIVI ENVELOPPES'!F88</f>
        <v/>
      </c>
    </row>
    <row r="464" spans="1:6" x14ac:dyDescent="0.25">
      <c r="A464" s="158" t="str">
        <f t="shared" si="8"/>
        <v/>
      </c>
      <c r="B464" s="158">
        <f>'AVRIL - SUIVI ENVELOPPES'!B89</f>
        <v>0</v>
      </c>
      <c r="C464" s="183">
        <f>'AVRIL - SUIVI ENVELOPPES'!C89</f>
        <v>0</v>
      </c>
      <c r="D464" s="158">
        <f>'AVRIL - SUIVI ENVELOPPES'!D89</f>
        <v>0</v>
      </c>
      <c r="E464" s="181">
        <f>'AVRIL - SUIVI ENVELOPPES'!E89</f>
        <v>0</v>
      </c>
      <c r="F464" s="158" t="str">
        <f>'AVRIL - SUIVI ENVELOPPES'!F89</f>
        <v/>
      </c>
    </row>
    <row r="465" spans="1:6" x14ac:dyDescent="0.25">
      <c r="A465" s="158" t="str">
        <f t="shared" si="8"/>
        <v/>
      </c>
      <c r="B465" s="158">
        <f>'AVRIL - SUIVI ENVELOPPES'!B90</f>
        <v>0</v>
      </c>
      <c r="C465" s="183">
        <f>'AVRIL - SUIVI ENVELOPPES'!C90</f>
        <v>0</v>
      </c>
      <c r="D465" s="158">
        <f>'AVRIL - SUIVI ENVELOPPES'!D90</f>
        <v>0</v>
      </c>
      <c r="E465" s="181">
        <f>'AVRIL - SUIVI ENVELOPPES'!E90</f>
        <v>0</v>
      </c>
      <c r="F465" s="158" t="str">
        <f>'AVRIL - SUIVI ENVELOPPES'!F90</f>
        <v/>
      </c>
    </row>
    <row r="466" spans="1:6" x14ac:dyDescent="0.25">
      <c r="A466" s="158" t="str">
        <f t="shared" si="8"/>
        <v/>
      </c>
      <c r="B466" s="158">
        <f>'AVRIL - SUIVI ENVELOPPES'!B91</f>
        <v>0</v>
      </c>
      <c r="C466" s="183">
        <f>'AVRIL - SUIVI ENVELOPPES'!C91</f>
        <v>0</v>
      </c>
      <c r="D466" s="158">
        <f>'AVRIL - SUIVI ENVELOPPES'!D91</f>
        <v>0</v>
      </c>
      <c r="E466" s="181">
        <f>'AVRIL - SUIVI ENVELOPPES'!E91</f>
        <v>0</v>
      </c>
      <c r="F466" s="158" t="str">
        <f>'AVRIL - SUIVI ENVELOPPES'!F91</f>
        <v/>
      </c>
    </row>
    <row r="467" spans="1:6" x14ac:dyDescent="0.25">
      <c r="A467" s="158" t="str">
        <f t="shared" si="8"/>
        <v/>
      </c>
      <c r="B467" s="158">
        <f>'AVRIL - SUIVI ENVELOPPES'!B92</f>
        <v>0</v>
      </c>
      <c r="C467" s="183">
        <f>'AVRIL - SUIVI ENVELOPPES'!C92</f>
        <v>0</v>
      </c>
      <c r="D467" s="158">
        <f>'AVRIL - SUIVI ENVELOPPES'!D92</f>
        <v>0</v>
      </c>
      <c r="E467" s="181">
        <f>'AVRIL - SUIVI ENVELOPPES'!E92</f>
        <v>0</v>
      </c>
      <c r="F467" s="158" t="str">
        <f>'AVRIL - SUIVI ENVELOPPES'!F92</f>
        <v/>
      </c>
    </row>
    <row r="468" spans="1:6" x14ac:dyDescent="0.25">
      <c r="A468" s="158" t="str">
        <f t="shared" si="8"/>
        <v/>
      </c>
      <c r="B468" s="158">
        <f>'AVRIL - SUIVI ENVELOPPES'!B93</f>
        <v>0</v>
      </c>
      <c r="C468" s="183">
        <f>'AVRIL - SUIVI ENVELOPPES'!C93</f>
        <v>0</v>
      </c>
      <c r="D468" s="158">
        <f>'AVRIL - SUIVI ENVELOPPES'!D93</f>
        <v>0</v>
      </c>
      <c r="E468" s="181">
        <f>'AVRIL - SUIVI ENVELOPPES'!E93</f>
        <v>0</v>
      </c>
      <c r="F468" s="158" t="str">
        <f>'AVRIL - SUIVI ENVELOPPES'!F93</f>
        <v/>
      </c>
    </row>
    <row r="469" spans="1:6" x14ac:dyDescent="0.25">
      <c r="A469" s="158" t="str">
        <f t="shared" si="8"/>
        <v/>
      </c>
      <c r="B469" s="158">
        <f>'AVRIL - SUIVI ENVELOPPES'!B94</f>
        <v>0</v>
      </c>
      <c r="C469" s="183">
        <f>'AVRIL - SUIVI ENVELOPPES'!C94</f>
        <v>0</v>
      </c>
      <c r="D469" s="158">
        <f>'AVRIL - SUIVI ENVELOPPES'!D94</f>
        <v>0</v>
      </c>
      <c r="E469" s="181">
        <f>'AVRIL - SUIVI ENVELOPPES'!E94</f>
        <v>0</v>
      </c>
      <c r="F469" s="158" t="str">
        <f>'AVRIL - SUIVI ENVELOPPES'!F94</f>
        <v/>
      </c>
    </row>
    <row r="470" spans="1:6" x14ac:dyDescent="0.25">
      <c r="A470" s="158" t="str">
        <f t="shared" si="8"/>
        <v/>
      </c>
      <c r="B470" s="158">
        <f>'AVRIL - SUIVI ENVELOPPES'!B95</f>
        <v>0</v>
      </c>
      <c r="C470" s="183">
        <f>'AVRIL - SUIVI ENVELOPPES'!C95</f>
        <v>0</v>
      </c>
      <c r="D470" s="158">
        <f>'AVRIL - SUIVI ENVELOPPES'!D95</f>
        <v>0</v>
      </c>
      <c r="E470" s="181">
        <f>'AVRIL - SUIVI ENVELOPPES'!E95</f>
        <v>0</v>
      </c>
      <c r="F470" s="158" t="str">
        <f>'AVRIL - SUIVI ENVELOPPES'!F95</f>
        <v/>
      </c>
    </row>
    <row r="471" spans="1:6" x14ac:dyDescent="0.25">
      <c r="A471" s="158" t="str">
        <f t="shared" si="8"/>
        <v/>
      </c>
      <c r="B471" s="158">
        <f>'AVRIL - SUIVI ENVELOPPES'!B96</f>
        <v>0</v>
      </c>
      <c r="C471" s="183">
        <f>'AVRIL - SUIVI ENVELOPPES'!C96</f>
        <v>0</v>
      </c>
      <c r="D471" s="158">
        <f>'AVRIL - SUIVI ENVELOPPES'!D96</f>
        <v>0</v>
      </c>
      <c r="E471" s="181">
        <f>'AVRIL - SUIVI ENVELOPPES'!E96</f>
        <v>0</v>
      </c>
      <c r="F471" s="158" t="str">
        <f>'AVRIL - SUIVI ENVELOPPES'!F96</f>
        <v/>
      </c>
    </row>
    <row r="472" spans="1:6" x14ac:dyDescent="0.25">
      <c r="A472" s="158" t="str">
        <f t="shared" si="8"/>
        <v/>
      </c>
      <c r="B472" s="158">
        <f>'AVRIL - SUIVI ENVELOPPES'!B97</f>
        <v>0</v>
      </c>
      <c r="C472" s="183">
        <f>'AVRIL - SUIVI ENVELOPPES'!C97</f>
        <v>0</v>
      </c>
      <c r="D472" s="158">
        <f>'AVRIL - SUIVI ENVELOPPES'!D97</f>
        <v>0</v>
      </c>
      <c r="E472" s="181">
        <f>'AVRIL - SUIVI ENVELOPPES'!E97</f>
        <v>0</v>
      </c>
      <c r="F472" s="158" t="str">
        <f>'AVRIL - SUIVI ENVELOPPES'!F97</f>
        <v/>
      </c>
    </row>
    <row r="473" spans="1:6" x14ac:dyDescent="0.25">
      <c r="A473" s="158" t="str">
        <f t="shared" si="8"/>
        <v/>
      </c>
      <c r="B473" s="158">
        <f>'AVRIL - SUIVI ENVELOPPES'!B98</f>
        <v>0</v>
      </c>
      <c r="C473" s="183">
        <f>'AVRIL - SUIVI ENVELOPPES'!C98</f>
        <v>0</v>
      </c>
      <c r="D473" s="158">
        <f>'AVRIL - SUIVI ENVELOPPES'!D98</f>
        <v>0</v>
      </c>
      <c r="E473" s="181">
        <f>'AVRIL - SUIVI ENVELOPPES'!E98</f>
        <v>0</v>
      </c>
      <c r="F473" s="158" t="str">
        <f>'AVRIL - SUIVI ENVELOPPES'!F98</f>
        <v/>
      </c>
    </row>
    <row r="474" spans="1:6" x14ac:dyDescent="0.25">
      <c r="A474" s="158" t="str">
        <f t="shared" si="8"/>
        <v/>
      </c>
      <c r="B474" s="158">
        <f>'AVRIL - SUIVI ENVELOPPES'!B99</f>
        <v>0</v>
      </c>
      <c r="C474" s="183">
        <f>'AVRIL - SUIVI ENVELOPPES'!C99</f>
        <v>0</v>
      </c>
      <c r="D474" s="158">
        <f>'AVRIL - SUIVI ENVELOPPES'!D99</f>
        <v>0</v>
      </c>
      <c r="E474" s="181">
        <f>'AVRIL - SUIVI ENVELOPPES'!E99</f>
        <v>0</v>
      </c>
      <c r="F474" s="158" t="str">
        <f>'AVRIL - SUIVI ENVELOPPES'!F99</f>
        <v/>
      </c>
    </row>
    <row r="475" spans="1:6" x14ac:dyDescent="0.25">
      <c r="A475" s="158" t="str">
        <f t="shared" si="8"/>
        <v/>
      </c>
      <c r="B475" s="158">
        <f>'AVRIL - SUIVI ENVELOPPES'!B100</f>
        <v>0</v>
      </c>
      <c r="C475" s="183">
        <f>'AVRIL - SUIVI ENVELOPPES'!C100</f>
        <v>0</v>
      </c>
      <c r="D475" s="158">
        <f>'AVRIL - SUIVI ENVELOPPES'!D100</f>
        <v>0</v>
      </c>
      <c r="E475" s="181">
        <f>'AVRIL - SUIVI ENVELOPPES'!E100</f>
        <v>0</v>
      </c>
      <c r="F475" s="158" t="str">
        <f>'AVRIL - SUIVI ENVELOPPES'!F100</f>
        <v/>
      </c>
    </row>
    <row r="476" spans="1:6" x14ac:dyDescent="0.25">
      <c r="A476" s="158" t="str">
        <f t="shared" si="8"/>
        <v/>
      </c>
      <c r="B476" s="158">
        <f>'AVRIL - SUIVI ENVELOPPES'!B101</f>
        <v>0</v>
      </c>
      <c r="C476" s="183">
        <f>'AVRIL - SUIVI ENVELOPPES'!C101</f>
        <v>0</v>
      </c>
      <c r="D476" s="158">
        <f>'AVRIL - SUIVI ENVELOPPES'!D101</f>
        <v>0</v>
      </c>
      <c r="E476" s="181">
        <f>'AVRIL - SUIVI ENVELOPPES'!E101</f>
        <v>0</v>
      </c>
      <c r="F476" s="158" t="str">
        <f>'AVRIL - SUIVI ENVELOPPES'!F101</f>
        <v/>
      </c>
    </row>
    <row r="477" spans="1:6" x14ac:dyDescent="0.25">
      <c r="A477" s="158" t="str">
        <f t="shared" si="8"/>
        <v/>
      </c>
      <c r="B477" s="158">
        <f>'AVRIL - SUIVI ENVELOPPES'!B102</f>
        <v>0</v>
      </c>
      <c r="C477" s="183">
        <f>'AVRIL - SUIVI ENVELOPPES'!C102</f>
        <v>0</v>
      </c>
      <c r="D477" s="158">
        <f>'AVRIL - SUIVI ENVELOPPES'!D102</f>
        <v>0</v>
      </c>
      <c r="E477" s="181">
        <f>'AVRIL - SUIVI ENVELOPPES'!E102</f>
        <v>0</v>
      </c>
      <c r="F477" s="158" t="str">
        <f>'AVRIL - SUIVI ENVELOPPES'!F102</f>
        <v/>
      </c>
    </row>
    <row r="478" spans="1:6" x14ac:dyDescent="0.25">
      <c r="A478" s="158" t="str">
        <f t="shared" si="8"/>
        <v/>
      </c>
      <c r="B478" s="158">
        <f>'AVRIL - SUIVI ENVELOPPES'!B103</f>
        <v>0</v>
      </c>
      <c r="C478" s="183">
        <f>'AVRIL - SUIVI ENVELOPPES'!C103</f>
        <v>0</v>
      </c>
      <c r="D478" s="158">
        <f>'AVRIL - SUIVI ENVELOPPES'!D103</f>
        <v>0</v>
      </c>
      <c r="E478" s="181">
        <f>'AVRIL - SUIVI ENVELOPPES'!E103</f>
        <v>0</v>
      </c>
      <c r="F478" s="158" t="str">
        <f>'AVRIL - SUIVI ENVELOPPES'!F103</f>
        <v/>
      </c>
    </row>
    <row r="479" spans="1:6" x14ac:dyDescent="0.25">
      <c r="A479" s="158" t="str">
        <f t="shared" si="8"/>
        <v/>
      </c>
      <c r="B479" s="158">
        <f>'AVRIL - SUIVI ENVELOPPES'!B104</f>
        <v>0</v>
      </c>
      <c r="C479" s="183">
        <f>'AVRIL - SUIVI ENVELOPPES'!C104</f>
        <v>0</v>
      </c>
      <c r="D479" s="158">
        <f>'AVRIL - SUIVI ENVELOPPES'!D104</f>
        <v>0</v>
      </c>
      <c r="E479" s="181">
        <f>'AVRIL - SUIVI ENVELOPPES'!E104</f>
        <v>0</v>
      </c>
      <c r="F479" s="158" t="str">
        <f>'AVRIL - SUIVI ENVELOPPES'!F104</f>
        <v/>
      </c>
    </row>
    <row r="480" spans="1:6" x14ac:dyDescent="0.25">
      <c r="A480" s="158" t="str">
        <f t="shared" si="8"/>
        <v/>
      </c>
      <c r="B480" s="158">
        <f>'AVRIL - SUIVI ENVELOPPES'!B105</f>
        <v>0</v>
      </c>
      <c r="C480" s="183">
        <f>'AVRIL - SUIVI ENVELOPPES'!C105</f>
        <v>0</v>
      </c>
      <c r="D480" s="158">
        <f>'AVRIL - SUIVI ENVELOPPES'!D105</f>
        <v>0</v>
      </c>
      <c r="E480" s="181">
        <f>'AVRIL - SUIVI ENVELOPPES'!E105</f>
        <v>0</v>
      </c>
      <c r="F480" s="158" t="str">
        <f>'AVRIL - SUIVI ENVELOPPES'!F105</f>
        <v/>
      </c>
    </row>
    <row r="481" spans="1:6" x14ac:dyDescent="0.25">
      <c r="A481" s="158" t="str">
        <f t="shared" si="8"/>
        <v/>
      </c>
      <c r="B481" s="158">
        <f>'AVRIL - SUIVI ENVELOPPES'!B106</f>
        <v>0</v>
      </c>
      <c r="C481" s="183">
        <f>'AVRIL - SUIVI ENVELOPPES'!C106</f>
        <v>0</v>
      </c>
      <c r="D481" s="158">
        <f>'AVRIL - SUIVI ENVELOPPES'!D106</f>
        <v>0</v>
      </c>
      <c r="E481" s="181">
        <f>'AVRIL - SUIVI ENVELOPPES'!E106</f>
        <v>0</v>
      </c>
      <c r="F481" s="158" t="str">
        <f>'AVRIL - SUIVI ENVELOPPES'!F106</f>
        <v/>
      </c>
    </row>
    <row r="482" spans="1:6" x14ac:dyDescent="0.25">
      <c r="A482" s="158" t="str">
        <f t="shared" si="8"/>
        <v/>
      </c>
      <c r="B482" s="158">
        <f>'AVRIL - SUIVI ENVELOPPES'!B107</f>
        <v>0</v>
      </c>
      <c r="C482" s="183">
        <f>'AVRIL - SUIVI ENVELOPPES'!C107</f>
        <v>0</v>
      </c>
      <c r="D482" s="158">
        <f>'AVRIL - SUIVI ENVELOPPES'!D107</f>
        <v>0</v>
      </c>
      <c r="E482" s="181">
        <f>'AVRIL - SUIVI ENVELOPPES'!E107</f>
        <v>0</v>
      </c>
      <c r="F482" s="158" t="str">
        <f>'AVRIL - SUIVI ENVELOPPES'!F107</f>
        <v/>
      </c>
    </row>
    <row r="483" spans="1:6" x14ac:dyDescent="0.25">
      <c r="A483" s="158" t="str">
        <f t="shared" si="8"/>
        <v/>
      </c>
      <c r="B483" s="158">
        <f>'AVRIL - SUIVI ENVELOPPES'!B108</f>
        <v>0</v>
      </c>
      <c r="C483" s="183">
        <f>'AVRIL - SUIVI ENVELOPPES'!C108</f>
        <v>0</v>
      </c>
      <c r="D483" s="158">
        <f>'AVRIL - SUIVI ENVELOPPES'!D108</f>
        <v>0</v>
      </c>
      <c r="E483" s="181">
        <f>'AVRIL - SUIVI ENVELOPPES'!E108</f>
        <v>0</v>
      </c>
      <c r="F483" s="158" t="str">
        <f>'AVRIL - SUIVI ENVELOPPES'!F108</f>
        <v/>
      </c>
    </row>
    <row r="484" spans="1:6" x14ac:dyDescent="0.25">
      <c r="A484" s="158" t="str">
        <f t="shared" si="8"/>
        <v/>
      </c>
      <c r="B484" s="158">
        <f>'AVRIL - SUIVI ENVELOPPES'!B109</f>
        <v>0</v>
      </c>
      <c r="C484" s="183">
        <f>'AVRIL - SUIVI ENVELOPPES'!C109</f>
        <v>0</v>
      </c>
      <c r="D484" s="158">
        <f>'AVRIL - SUIVI ENVELOPPES'!D109</f>
        <v>0</v>
      </c>
      <c r="E484" s="181">
        <f>'AVRIL - SUIVI ENVELOPPES'!E109</f>
        <v>0</v>
      </c>
      <c r="F484" s="158" t="str">
        <f>'AVRIL - SUIVI ENVELOPPES'!F109</f>
        <v/>
      </c>
    </row>
    <row r="485" spans="1:6" x14ac:dyDescent="0.25">
      <c r="A485" s="158" t="str">
        <f t="shared" si="8"/>
        <v/>
      </c>
      <c r="B485" s="158">
        <f>'AVRIL - SUIVI ENVELOPPES'!B110</f>
        <v>0</v>
      </c>
      <c r="C485" s="183">
        <f>'AVRIL - SUIVI ENVELOPPES'!C110</f>
        <v>0</v>
      </c>
      <c r="D485" s="158">
        <f>'AVRIL - SUIVI ENVELOPPES'!D110</f>
        <v>0</v>
      </c>
      <c r="E485" s="181">
        <f>'AVRIL - SUIVI ENVELOPPES'!E110</f>
        <v>0</v>
      </c>
      <c r="F485" s="158" t="str">
        <f>'AVRIL - SUIVI ENVELOPPES'!F110</f>
        <v/>
      </c>
    </row>
    <row r="486" spans="1:6" x14ac:dyDescent="0.25">
      <c r="A486" s="158" t="str">
        <f t="shared" si="8"/>
        <v/>
      </c>
      <c r="B486" s="158">
        <f>'AVRIL - SUIVI ENVELOPPES'!B111</f>
        <v>0</v>
      </c>
      <c r="C486" s="183">
        <f>'AVRIL - SUIVI ENVELOPPES'!C111</f>
        <v>0</v>
      </c>
      <c r="D486" s="158">
        <f>'AVRIL - SUIVI ENVELOPPES'!D111</f>
        <v>0</v>
      </c>
      <c r="E486" s="181">
        <f>'AVRIL - SUIVI ENVELOPPES'!E111</f>
        <v>0</v>
      </c>
      <c r="F486" s="158" t="str">
        <f>'AVRIL - SUIVI ENVELOPPES'!F111</f>
        <v/>
      </c>
    </row>
    <row r="487" spans="1:6" x14ac:dyDescent="0.25">
      <c r="A487" s="158" t="str">
        <f t="shared" si="8"/>
        <v/>
      </c>
      <c r="B487" s="158">
        <f>'AVRIL - SUIVI ENVELOPPES'!B112</f>
        <v>0</v>
      </c>
      <c r="C487" s="183">
        <f>'AVRIL - SUIVI ENVELOPPES'!C112</f>
        <v>0</v>
      </c>
      <c r="D487" s="158">
        <f>'AVRIL - SUIVI ENVELOPPES'!D112</f>
        <v>0</v>
      </c>
      <c r="E487" s="181">
        <f>'AVRIL - SUIVI ENVELOPPES'!E112</f>
        <v>0</v>
      </c>
      <c r="F487" s="158" t="str">
        <f>'AVRIL - SUIVI ENVELOPPES'!F112</f>
        <v/>
      </c>
    </row>
    <row r="488" spans="1:6" x14ac:dyDescent="0.25">
      <c r="A488" s="158" t="str">
        <f t="shared" si="8"/>
        <v/>
      </c>
      <c r="B488" s="158">
        <f>'AVRIL - SUIVI ENVELOPPES'!B113</f>
        <v>0</v>
      </c>
      <c r="C488" s="183">
        <f>'AVRIL - SUIVI ENVELOPPES'!C113</f>
        <v>0</v>
      </c>
      <c r="D488" s="158">
        <f>'AVRIL - SUIVI ENVELOPPES'!D113</f>
        <v>0</v>
      </c>
      <c r="E488" s="181">
        <f>'AVRIL - SUIVI ENVELOPPES'!E113</f>
        <v>0</v>
      </c>
      <c r="F488" s="158" t="str">
        <f>'AVRIL - SUIVI ENVELOPPES'!F113</f>
        <v/>
      </c>
    </row>
    <row r="489" spans="1:6" x14ac:dyDescent="0.25">
      <c r="A489" s="158" t="str">
        <f t="shared" si="8"/>
        <v/>
      </c>
      <c r="B489" s="158">
        <f>'AVRIL - SUIVI ENVELOPPES'!B114</f>
        <v>0</v>
      </c>
      <c r="C489" s="183">
        <f>'AVRIL - SUIVI ENVELOPPES'!C114</f>
        <v>0</v>
      </c>
      <c r="D489" s="158">
        <f>'AVRIL - SUIVI ENVELOPPES'!D114</f>
        <v>0</v>
      </c>
      <c r="E489" s="181">
        <f>'AVRIL - SUIVI ENVELOPPES'!E114</f>
        <v>0</v>
      </c>
      <c r="F489" s="158" t="str">
        <f>'AVRIL - SUIVI ENVELOPPES'!F114</f>
        <v/>
      </c>
    </row>
    <row r="490" spans="1:6" x14ac:dyDescent="0.25">
      <c r="A490" s="158" t="str">
        <f t="shared" si="8"/>
        <v/>
      </c>
      <c r="B490" s="158">
        <f>'AVRIL - SUIVI ENVELOPPES'!B115</f>
        <v>0</v>
      </c>
      <c r="C490" s="183">
        <f>'AVRIL - SUIVI ENVELOPPES'!C115</f>
        <v>0</v>
      </c>
      <c r="D490" s="158">
        <f>'AVRIL - SUIVI ENVELOPPES'!D115</f>
        <v>0</v>
      </c>
      <c r="E490" s="181">
        <f>'AVRIL - SUIVI ENVELOPPES'!E115</f>
        <v>0</v>
      </c>
      <c r="F490" s="158" t="str">
        <f>'AVRIL - SUIVI ENVELOPPES'!F115</f>
        <v/>
      </c>
    </row>
    <row r="491" spans="1:6" x14ac:dyDescent="0.25">
      <c r="A491" s="158" t="str">
        <f t="shared" si="8"/>
        <v/>
      </c>
      <c r="B491" s="158">
        <f>'AVRIL - SUIVI ENVELOPPES'!B116</f>
        <v>0</v>
      </c>
      <c r="C491" s="183">
        <f>'AVRIL - SUIVI ENVELOPPES'!C116</f>
        <v>0</v>
      </c>
      <c r="D491" s="158">
        <f>'AVRIL - SUIVI ENVELOPPES'!D116</f>
        <v>0</v>
      </c>
      <c r="E491" s="181">
        <f>'AVRIL - SUIVI ENVELOPPES'!E116</f>
        <v>0</v>
      </c>
      <c r="F491" s="158" t="str">
        <f>'AVRIL - SUIVI ENVELOPPES'!F116</f>
        <v/>
      </c>
    </row>
    <row r="492" spans="1:6" x14ac:dyDescent="0.25">
      <c r="A492" s="158" t="str">
        <f t="shared" si="8"/>
        <v/>
      </c>
      <c r="B492" s="158">
        <f>'AVRIL - SUIVI ENVELOPPES'!B117</f>
        <v>0</v>
      </c>
      <c r="C492" s="183">
        <f>'AVRIL - SUIVI ENVELOPPES'!C117</f>
        <v>0</v>
      </c>
      <c r="D492" s="158">
        <f>'AVRIL - SUIVI ENVELOPPES'!D117</f>
        <v>0</v>
      </c>
      <c r="E492" s="181">
        <f>'AVRIL - SUIVI ENVELOPPES'!E117</f>
        <v>0</v>
      </c>
      <c r="F492" s="158" t="str">
        <f>'AVRIL - SUIVI ENVELOPPES'!F117</f>
        <v/>
      </c>
    </row>
    <row r="493" spans="1:6" x14ac:dyDescent="0.25">
      <c r="A493" s="158" t="str">
        <f t="shared" si="8"/>
        <v/>
      </c>
      <c r="B493" s="158">
        <f>'AVRIL - SUIVI ENVELOPPES'!B118</f>
        <v>0</v>
      </c>
      <c r="C493" s="183">
        <f>'AVRIL - SUIVI ENVELOPPES'!C118</f>
        <v>0</v>
      </c>
      <c r="D493" s="158">
        <f>'AVRIL - SUIVI ENVELOPPES'!D118</f>
        <v>0</v>
      </c>
      <c r="E493" s="181">
        <f>'AVRIL - SUIVI ENVELOPPES'!E118</f>
        <v>0</v>
      </c>
      <c r="F493" s="158" t="str">
        <f>'AVRIL - SUIVI ENVELOPPES'!F118</f>
        <v/>
      </c>
    </row>
    <row r="494" spans="1:6" x14ac:dyDescent="0.25">
      <c r="A494" s="158" t="str">
        <f t="shared" si="8"/>
        <v/>
      </c>
      <c r="B494" s="158">
        <f>'AVRIL - SUIVI ENVELOPPES'!B119</f>
        <v>0</v>
      </c>
      <c r="C494" s="183">
        <f>'AVRIL - SUIVI ENVELOPPES'!C119</f>
        <v>0</v>
      </c>
      <c r="D494" s="158">
        <f>'AVRIL - SUIVI ENVELOPPES'!D119</f>
        <v>0</v>
      </c>
      <c r="E494" s="181">
        <f>'AVRIL - SUIVI ENVELOPPES'!E119</f>
        <v>0</v>
      </c>
      <c r="F494" s="158" t="str">
        <f>'AVRIL - SUIVI ENVELOPPES'!F119</f>
        <v/>
      </c>
    </row>
    <row r="495" spans="1:6" x14ac:dyDescent="0.25">
      <c r="A495" s="158" t="str">
        <f t="shared" si="8"/>
        <v/>
      </c>
      <c r="B495" s="158">
        <f>'AVRIL - SUIVI ENVELOPPES'!B120</f>
        <v>0</v>
      </c>
      <c r="C495" s="183">
        <f>'AVRIL - SUIVI ENVELOPPES'!C120</f>
        <v>0</v>
      </c>
      <c r="D495" s="158">
        <f>'AVRIL - SUIVI ENVELOPPES'!D120</f>
        <v>0</v>
      </c>
      <c r="E495" s="181">
        <f>'AVRIL - SUIVI ENVELOPPES'!E120</f>
        <v>0</v>
      </c>
      <c r="F495" s="158" t="str">
        <f>'AVRIL - SUIVI ENVELOPPES'!F120</f>
        <v/>
      </c>
    </row>
    <row r="496" spans="1:6" x14ac:dyDescent="0.25">
      <c r="A496" s="158" t="str">
        <f t="shared" si="8"/>
        <v/>
      </c>
      <c r="B496" s="158">
        <f>'AVRIL - SUIVI ENVELOPPES'!B121</f>
        <v>0</v>
      </c>
      <c r="C496" s="183">
        <f>'AVRIL - SUIVI ENVELOPPES'!C121</f>
        <v>0</v>
      </c>
      <c r="D496" s="158">
        <f>'AVRIL - SUIVI ENVELOPPES'!D121</f>
        <v>0</v>
      </c>
      <c r="E496" s="181">
        <f>'AVRIL - SUIVI ENVELOPPES'!E121</f>
        <v>0</v>
      </c>
      <c r="F496" s="158" t="str">
        <f>'AVRIL - SUIVI ENVELOPPES'!F121</f>
        <v/>
      </c>
    </row>
    <row r="497" spans="1:6" x14ac:dyDescent="0.25">
      <c r="A497" s="158" t="str">
        <f t="shared" si="8"/>
        <v/>
      </c>
      <c r="B497" s="158">
        <f>'AVRIL - SUIVI ENVELOPPES'!B122</f>
        <v>0</v>
      </c>
      <c r="C497" s="183">
        <f>'AVRIL - SUIVI ENVELOPPES'!C122</f>
        <v>0</v>
      </c>
      <c r="D497" s="158">
        <f>'AVRIL - SUIVI ENVELOPPES'!D122</f>
        <v>0</v>
      </c>
      <c r="E497" s="181">
        <f>'AVRIL - SUIVI ENVELOPPES'!E122</f>
        <v>0</v>
      </c>
      <c r="F497" s="158" t="str">
        <f>'AVRIL - SUIVI ENVELOPPES'!F122</f>
        <v/>
      </c>
    </row>
    <row r="498" spans="1:6" x14ac:dyDescent="0.25">
      <c r="A498" s="158" t="str">
        <f t="shared" si="8"/>
        <v/>
      </c>
      <c r="B498" s="158">
        <f>'AVRIL - SUIVI ENVELOPPES'!B123</f>
        <v>0</v>
      </c>
      <c r="C498" s="183">
        <f>'AVRIL - SUIVI ENVELOPPES'!C123</f>
        <v>0</v>
      </c>
      <c r="D498" s="158">
        <f>'AVRIL - SUIVI ENVELOPPES'!D123</f>
        <v>0</v>
      </c>
      <c r="E498" s="181">
        <f>'AVRIL - SUIVI ENVELOPPES'!E123</f>
        <v>0</v>
      </c>
      <c r="F498" s="158" t="str">
        <f>'AVRIL - SUIVI ENVELOPPES'!F123</f>
        <v/>
      </c>
    </row>
    <row r="499" spans="1:6" x14ac:dyDescent="0.25">
      <c r="A499" s="158" t="str">
        <f t="shared" si="8"/>
        <v/>
      </c>
      <c r="B499" s="158">
        <f>'AVRIL - SUIVI ENVELOPPES'!B124</f>
        <v>0</v>
      </c>
      <c r="C499" s="183">
        <f>'AVRIL - SUIVI ENVELOPPES'!C124</f>
        <v>0</v>
      </c>
      <c r="D499" s="158">
        <f>'AVRIL - SUIVI ENVELOPPES'!D124</f>
        <v>0</v>
      </c>
      <c r="E499" s="181">
        <f>'AVRIL - SUIVI ENVELOPPES'!E124</f>
        <v>0</v>
      </c>
      <c r="F499" s="158" t="str">
        <f>'AVRIL - SUIVI ENVELOPPES'!F124</f>
        <v/>
      </c>
    </row>
    <row r="500" spans="1:6" x14ac:dyDescent="0.25">
      <c r="A500" s="158" t="str">
        <f t="shared" si="8"/>
        <v/>
      </c>
      <c r="B500" s="158">
        <f>'AVRIL - SUIVI ENVELOPPES'!B125</f>
        <v>0</v>
      </c>
      <c r="C500" s="183">
        <f>'AVRIL - SUIVI ENVELOPPES'!C125</f>
        <v>0</v>
      </c>
      <c r="D500" s="158">
        <f>'AVRIL - SUIVI ENVELOPPES'!D125</f>
        <v>0</v>
      </c>
      <c r="E500" s="181">
        <f>'AVRIL - SUIVI ENVELOPPES'!E125</f>
        <v>0</v>
      </c>
      <c r="F500" s="158" t="str">
        <f>'AVRIL - SUIVI ENVELOPPES'!F125</f>
        <v/>
      </c>
    </row>
    <row r="501" spans="1:6" x14ac:dyDescent="0.25">
      <c r="A501" s="158" t="str">
        <f t="shared" si="8"/>
        <v/>
      </c>
      <c r="B501" s="158">
        <f>'AVRIL - SUIVI ENVELOPPES'!B126</f>
        <v>0</v>
      </c>
      <c r="C501" s="183">
        <f>'AVRIL - SUIVI ENVELOPPES'!C126</f>
        <v>0</v>
      </c>
      <c r="D501" s="158">
        <f>'AVRIL - SUIVI ENVELOPPES'!D126</f>
        <v>0</v>
      </c>
      <c r="E501" s="181">
        <f>'AVRIL - SUIVI ENVELOPPES'!E126</f>
        <v>0</v>
      </c>
      <c r="F501" s="158" t="str">
        <f>'AVRIL - SUIVI ENVELOPPES'!F126</f>
        <v/>
      </c>
    </row>
    <row r="502" spans="1:6" x14ac:dyDescent="0.25">
      <c r="A502" s="158" t="str">
        <f t="shared" si="8"/>
        <v/>
      </c>
      <c r="B502" s="158">
        <f>'AVRIL - SUIVI ENVELOPPES'!B127</f>
        <v>0</v>
      </c>
      <c r="C502" s="183">
        <f>'AVRIL - SUIVI ENVELOPPES'!C127</f>
        <v>0</v>
      </c>
      <c r="D502" s="158">
        <f>'AVRIL - SUIVI ENVELOPPES'!D127</f>
        <v>0</v>
      </c>
      <c r="E502" s="181">
        <f>'AVRIL - SUIVI ENVELOPPES'!E127</f>
        <v>0</v>
      </c>
      <c r="F502" s="158" t="str">
        <f>'AVRIL - SUIVI ENVELOPPES'!F127</f>
        <v/>
      </c>
    </row>
    <row r="503" spans="1:6" x14ac:dyDescent="0.25">
      <c r="A503" s="158" t="str">
        <f t="shared" si="8"/>
        <v/>
      </c>
      <c r="B503" s="158">
        <f>'AVRIL - SUIVI ENVELOPPES'!B128</f>
        <v>0</v>
      </c>
      <c r="C503" s="183">
        <f>'AVRIL - SUIVI ENVELOPPES'!C128</f>
        <v>0</v>
      </c>
      <c r="D503" s="158">
        <f>'AVRIL - SUIVI ENVELOPPES'!D128</f>
        <v>0</v>
      </c>
      <c r="E503" s="181">
        <f>'AVRIL - SUIVI ENVELOPPES'!E128</f>
        <v>0</v>
      </c>
      <c r="F503" s="158" t="str">
        <f>'AVRIL - SUIVI ENVELOPPES'!F128</f>
        <v/>
      </c>
    </row>
    <row r="504" spans="1:6" x14ac:dyDescent="0.25">
      <c r="A504" s="158" t="str">
        <f t="shared" si="8"/>
        <v/>
      </c>
      <c r="B504" s="158">
        <f>'AVRIL - SUIVI ENVELOPPES'!B129</f>
        <v>0</v>
      </c>
      <c r="C504" s="183">
        <f>'AVRIL - SUIVI ENVELOPPES'!C129</f>
        <v>0</v>
      </c>
      <c r="D504" s="158">
        <f>'AVRIL - SUIVI ENVELOPPES'!D129</f>
        <v>0</v>
      </c>
      <c r="E504" s="181">
        <f>'AVRIL - SUIVI ENVELOPPES'!E129</f>
        <v>0</v>
      </c>
      <c r="F504" s="158" t="str">
        <f>'AVRIL - SUIVI ENVELOPPES'!F129</f>
        <v/>
      </c>
    </row>
    <row r="505" spans="1:6" x14ac:dyDescent="0.25">
      <c r="A505" s="158" t="str">
        <f t="shared" si="8"/>
        <v/>
      </c>
      <c r="B505" s="158">
        <f>'AVRIL - SUIVI ENVELOPPES'!B130</f>
        <v>0</v>
      </c>
      <c r="C505" s="183">
        <f>'AVRIL - SUIVI ENVELOPPES'!C130</f>
        <v>0</v>
      </c>
      <c r="D505" s="158">
        <f>'AVRIL - SUIVI ENVELOPPES'!D130</f>
        <v>0</v>
      </c>
      <c r="E505" s="181">
        <f>'AVRIL - SUIVI ENVELOPPES'!E130</f>
        <v>0</v>
      </c>
      <c r="F505" s="158" t="str">
        <f>'AVRIL - SUIVI ENVELOPPES'!F130</f>
        <v/>
      </c>
    </row>
    <row r="506" spans="1:6" x14ac:dyDescent="0.25">
      <c r="A506" s="158" t="s">
        <v>193</v>
      </c>
      <c r="B506" s="158" t="str">
        <f>'MAI - SUIVI ENVELOPPES'!B5</f>
        <v>Santé</v>
      </c>
      <c r="C506" s="183">
        <f>'MAI - SUIVI ENVELOPPES'!C5</f>
        <v>46144</v>
      </c>
      <c r="D506" s="158" t="str">
        <f>'MAI - SUIVI ENVELOPPES'!D5</f>
        <v>Psy</v>
      </c>
      <c r="E506" s="181">
        <f>'MAI - SUIVI ENVELOPPES'!E5</f>
        <v>130</v>
      </c>
      <c r="F506" s="158">
        <f>'MAI - SUIVI ENVELOPPES'!F5</f>
        <v>130</v>
      </c>
    </row>
    <row r="507" spans="1:6" x14ac:dyDescent="0.25">
      <c r="A507" s="158" t="str">
        <f t="shared" ref="A507:A570" si="9">IF(B507=0,"","MAI")</f>
        <v>MAI</v>
      </c>
      <c r="B507" s="158" t="str">
        <f>'MAI - SUIVI ENVELOPPES'!B6</f>
        <v>Alimentation</v>
      </c>
      <c r="C507" s="183">
        <f>'MAI - SUIVI ENVELOPPES'!C6</f>
        <v>46144</v>
      </c>
      <c r="D507" s="158" t="str">
        <f>'MAI - SUIVI ENVELOPPES'!D6</f>
        <v>Portugais</v>
      </c>
      <c r="E507" s="181">
        <f>'MAI - SUIVI ENVELOPPES'!E6</f>
        <v>168.13</v>
      </c>
      <c r="F507" s="158">
        <f>'MAI - SUIVI ENVELOPPES'!F6</f>
        <v>168.13</v>
      </c>
    </row>
    <row r="508" spans="1:6" x14ac:dyDescent="0.25">
      <c r="A508" s="158" t="str">
        <f t="shared" si="9"/>
        <v>MAI</v>
      </c>
      <c r="B508" s="158" t="str">
        <f>'MAI - SUIVI ENVELOPPES'!B7</f>
        <v>Alimentation</v>
      </c>
      <c r="C508" s="183">
        <f>'MAI - SUIVI ENVELOPPES'!C7</f>
        <v>46145</v>
      </c>
      <c r="D508" s="158" t="str">
        <f>'MAI - SUIVI ENVELOPPES'!D7</f>
        <v>Boulangerie</v>
      </c>
      <c r="E508" s="181">
        <f>'MAI - SUIVI ENVELOPPES'!E7</f>
        <v>24.4</v>
      </c>
      <c r="F508" s="158">
        <f>'MAI - SUIVI ENVELOPPES'!F7</f>
        <v>24.4</v>
      </c>
    </row>
    <row r="509" spans="1:6" x14ac:dyDescent="0.25">
      <c r="A509" s="158" t="str">
        <f t="shared" si="9"/>
        <v>MAI</v>
      </c>
      <c r="B509" s="158" t="str">
        <f>'MAI - SUIVI ENVELOPPES'!B8</f>
        <v>Alimentation</v>
      </c>
      <c r="C509" s="183">
        <f>'MAI - SUIVI ENVELOPPES'!C8</f>
        <v>46145</v>
      </c>
      <c r="D509" s="158" t="str">
        <f>'MAI - SUIVI ENVELOPPES'!D8</f>
        <v>Marché olives</v>
      </c>
      <c r="E509" s="181">
        <f>'MAI - SUIVI ENVELOPPES'!E8</f>
        <v>45.6</v>
      </c>
      <c r="F509" s="158">
        <f>'MAI - SUIVI ENVELOPPES'!F8</f>
        <v>45.6</v>
      </c>
    </row>
    <row r="510" spans="1:6" x14ac:dyDescent="0.25">
      <c r="A510" s="158" t="str">
        <f t="shared" si="9"/>
        <v>MAI</v>
      </c>
      <c r="B510" s="158" t="str">
        <f>'MAI - SUIVI ENVELOPPES'!B9</f>
        <v>Alimentation</v>
      </c>
      <c r="C510" s="183">
        <f>'MAI - SUIVI ENVELOPPES'!C9</f>
        <v>46144</v>
      </c>
      <c r="D510" s="158" t="str">
        <f>'MAI - SUIVI ENVELOPPES'!D9</f>
        <v>Primeur</v>
      </c>
      <c r="E510" s="181">
        <f>'MAI - SUIVI ENVELOPPES'!E9</f>
        <v>39.770000000000003</v>
      </c>
      <c r="F510" s="158">
        <f>'MAI - SUIVI ENVELOPPES'!F9</f>
        <v>39.770000000000003</v>
      </c>
    </row>
    <row r="511" spans="1:6" x14ac:dyDescent="0.25">
      <c r="A511" s="158" t="str">
        <f t="shared" si="9"/>
        <v>MAI</v>
      </c>
      <c r="B511" s="158" t="str">
        <f>'MAI - SUIVI ENVELOPPES'!B10</f>
        <v>Alimentation</v>
      </c>
      <c r="C511" s="183">
        <f>'MAI - SUIVI ENVELOPPES'!C10</f>
        <v>46145</v>
      </c>
      <c r="D511" s="158" t="str">
        <f>'MAI - SUIVI ENVELOPPES'!D10</f>
        <v>Rotisserie</v>
      </c>
      <c r="E511" s="181">
        <f>'MAI - SUIVI ENVELOPPES'!E10</f>
        <v>52.09</v>
      </c>
      <c r="F511" s="158">
        <f>'MAI - SUIVI ENVELOPPES'!F10</f>
        <v>52.09</v>
      </c>
    </row>
    <row r="512" spans="1:6" x14ac:dyDescent="0.25">
      <c r="A512" s="158" t="str">
        <f t="shared" si="9"/>
        <v>MAI</v>
      </c>
      <c r="B512" s="158" t="str">
        <f>'MAI - SUIVI ENVELOPPES'!B11</f>
        <v>Alimentation</v>
      </c>
      <c r="C512" s="183">
        <f>'MAI - SUIVI ENVELOPPES'!C11</f>
        <v>46144</v>
      </c>
      <c r="D512" s="158" t="str">
        <f>'MAI - SUIVI ENVELOPPES'!D11</f>
        <v>Courses U</v>
      </c>
      <c r="E512" s="181">
        <f>'MAI - SUIVI ENVELOPPES'!E11</f>
        <v>78.22</v>
      </c>
      <c r="F512" s="158">
        <f>'MAI - SUIVI ENVELOPPES'!F11</f>
        <v>78.22</v>
      </c>
    </row>
    <row r="513" spans="1:6" x14ac:dyDescent="0.25">
      <c r="A513" s="158" t="str">
        <f t="shared" si="9"/>
        <v>MAI</v>
      </c>
      <c r="B513" s="158" t="str">
        <f>'MAI - SUIVI ENVELOPPES'!B12</f>
        <v>Sport</v>
      </c>
      <c r="C513" s="183">
        <f>'MAI - SUIVI ENVELOPPES'!C12</f>
        <v>46143</v>
      </c>
      <c r="D513" s="158" t="str">
        <f>'MAI - SUIVI ENVELOPPES'!D12</f>
        <v>Carro Carry</v>
      </c>
      <c r="E513" s="181">
        <f>'MAI - SUIVI ENVELOPPES'!E12</f>
        <v>24.2</v>
      </c>
      <c r="F513" s="158">
        <f>'MAI - SUIVI ENVELOPPES'!F12</f>
        <v>24.2</v>
      </c>
    </row>
    <row r="514" spans="1:6" x14ac:dyDescent="0.25">
      <c r="A514" s="158" t="str">
        <f t="shared" si="9"/>
        <v>MAI</v>
      </c>
      <c r="B514" s="158" t="str">
        <f>'MAI - SUIVI ENVELOPPES'!B13</f>
        <v>Sport</v>
      </c>
      <c r="C514" s="183">
        <f>'MAI - SUIVI ENVELOPPES'!C13</f>
        <v>46145</v>
      </c>
      <c r="D514" s="158" t="str">
        <f>'MAI - SUIVI ENVELOPPES'!D13</f>
        <v>Kids Puyricard</v>
      </c>
      <c r="E514" s="181">
        <f>'MAI - SUIVI ENVELOPPES'!E13</f>
        <v>10.95</v>
      </c>
      <c r="F514" s="158">
        <f>'MAI - SUIVI ENVELOPPES'!F13</f>
        <v>10.95</v>
      </c>
    </row>
    <row r="515" spans="1:6" x14ac:dyDescent="0.25">
      <c r="A515" s="158" t="str">
        <f t="shared" si="9"/>
        <v>MAI</v>
      </c>
      <c r="B515" s="158" t="str">
        <f>'MAI - SUIVI ENVELOPPES'!B14</f>
        <v>Sport</v>
      </c>
      <c r="C515" s="183">
        <f>'MAI - SUIVI ENVELOPPES'!C14</f>
        <v>46146</v>
      </c>
      <c r="D515" s="158" t="str">
        <f>'MAI - SUIVI ENVELOPPES'!D14</f>
        <v>Decathlon</v>
      </c>
      <c r="E515" s="181">
        <f>'MAI - SUIVI ENVELOPPES'!E14</f>
        <v>8.99</v>
      </c>
      <c r="F515" s="158">
        <f>'MAI - SUIVI ENVELOPPES'!F14</f>
        <v>8.99</v>
      </c>
    </row>
    <row r="516" spans="1:6" x14ac:dyDescent="0.25">
      <c r="A516" s="158" t="str">
        <f t="shared" si="9"/>
        <v>MAI</v>
      </c>
      <c r="B516" s="158" t="str">
        <f>'MAI - SUIVI ENVELOPPES'!B15</f>
        <v xml:space="preserve">Maison </v>
      </c>
      <c r="C516" s="183">
        <f>'MAI - SUIVI ENVELOPPES'!C15</f>
        <v>46149</v>
      </c>
      <c r="D516" s="158" t="str">
        <f>'MAI - SUIVI ENVELOPPES'!D15</f>
        <v>Action</v>
      </c>
      <c r="E516" s="181">
        <f>'MAI - SUIVI ENVELOPPES'!E15</f>
        <v>78.23</v>
      </c>
      <c r="F516" s="158">
        <f>'MAI - SUIVI ENVELOPPES'!F15</f>
        <v>78.23</v>
      </c>
    </row>
    <row r="517" spans="1:6" x14ac:dyDescent="0.25">
      <c r="A517" s="158" t="str">
        <f t="shared" si="9"/>
        <v>MAI</v>
      </c>
      <c r="B517" s="158" t="str">
        <f>'MAI - SUIVI ENVELOPPES'!B16</f>
        <v>Santé</v>
      </c>
      <c r="C517" s="183">
        <f>'MAI - SUIVI ENVELOPPES'!C16</f>
        <v>46149</v>
      </c>
      <c r="D517" s="158" t="str">
        <f>'MAI - SUIVI ENVELOPPES'!D16</f>
        <v>Dentiste Miguel</v>
      </c>
      <c r="E517" s="181">
        <f>'MAI - SUIVI ENVELOPPES'!E16</f>
        <v>470</v>
      </c>
      <c r="F517" s="158">
        <f>'MAI - SUIVI ENVELOPPES'!F16</f>
        <v>470</v>
      </c>
    </row>
    <row r="518" spans="1:6" x14ac:dyDescent="0.25">
      <c r="A518" s="158" t="str">
        <f t="shared" si="9"/>
        <v>MAI</v>
      </c>
      <c r="B518" s="158" t="str">
        <f>'MAI - SUIVI ENVELOPPES'!B17</f>
        <v xml:space="preserve">Maison </v>
      </c>
      <c r="C518" s="183">
        <f>'MAI - SUIVI ENVELOPPES'!C17</f>
        <v>46150</v>
      </c>
      <c r="D518" s="158" t="str">
        <f>'MAI - SUIVI ENVELOPPES'!D17</f>
        <v>Botanic</v>
      </c>
      <c r="E518" s="181">
        <f>'MAI - SUIVI ENVELOPPES'!E17</f>
        <v>119.94</v>
      </c>
      <c r="F518" s="158">
        <f>'MAI - SUIVI ENVELOPPES'!F17</f>
        <v>119.94</v>
      </c>
    </row>
    <row r="519" spans="1:6" x14ac:dyDescent="0.25">
      <c r="A519" s="158" t="str">
        <f t="shared" si="9"/>
        <v>MAI</v>
      </c>
      <c r="B519" s="158" t="str">
        <f>'MAI - SUIVI ENVELOPPES'!B18</f>
        <v xml:space="preserve">Maison </v>
      </c>
      <c r="C519" s="183">
        <f>'MAI - SUIVI ENVELOPPES'!C18</f>
        <v>46150</v>
      </c>
      <c r="D519" s="158" t="str">
        <f>'MAI - SUIVI ENVELOPPES'!D18</f>
        <v>Jeanselme</v>
      </c>
      <c r="E519" s="181">
        <f>'MAI - SUIVI ENVELOPPES'!E18</f>
        <v>31</v>
      </c>
      <c r="F519" s="158">
        <f>'MAI - SUIVI ENVELOPPES'!F18</f>
        <v>31</v>
      </c>
    </row>
    <row r="520" spans="1:6" x14ac:dyDescent="0.25">
      <c r="A520" s="158" t="str">
        <f t="shared" si="9"/>
        <v>MAI</v>
      </c>
      <c r="B520" s="158" t="str">
        <f>'MAI - SUIVI ENVELOPPES'!B19</f>
        <v>Alimentation</v>
      </c>
      <c r="C520" s="183">
        <f>'MAI - SUIVI ENVELOPPES'!C19</f>
        <v>46151</v>
      </c>
      <c r="D520" s="158" t="str">
        <f>'MAI - SUIVI ENVELOPPES'!D19</f>
        <v>Primeur</v>
      </c>
      <c r="E520" s="181">
        <f>'MAI - SUIVI ENVELOPPES'!E19</f>
        <v>58.79</v>
      </c>
      <c r="F520" s="158">
        <f>'MAI - SUIVI ENVELOPPES'!F19</f>
        <v>58.79</v>
      </c>
    </row>
    <row r="521" spans="1:6" x14ac:dyDescent="0.25">
      <c r="A521" s="158" t="str">
        <f t="shared" si="9"/>
        <v>MAI</v>
      </c>
      <c r="B521" s="158" t="str">
        <f>'MAI - SUIVI ENVELOPPES'!B20</f>
        <v>Sport</v>
      </c>
      <c r="C521" s="183">
        <f>'MAI - SUIVI ENVELOPPES'!C20</f>
        <v>46151</v>
      </c>
      <c r="D521" s="158" t="str">
        <f>'MAI - SUIVI ENVELOPPES'!D20</f>
        <v>Decathlon</v>
      </c>
      <c r="E521" s="181">
        <f>'MAI - SUIVI ENVELOPPES'!E20</f>
        <v>13.98</v>
      </c>
      <c r="F521" s="158">
        <f>'MAI - SUIVI ENVELOPPES'!F20</f>
        <v>13.98</v>
      </c>
    </row>
    <row r="522" spans="1:6" x14ac:dyDescent="0.25">
      <c r="A522" s="158" t="str">
        <f t="shared" si="9"/>
        <v>MAI</v>
      </c>
      <c r="B522" s="158" t="str">
        <f>'MAI - SUIVI ENVELOPPES'!B21</f>
        <v>Alimentation</v>
      </c>
      <c r="C522" s="183">
        <f>'MAI - SUIVI ENVELOPPES'!C21</f>
        <v>46149</v>
      </c>
      <c r="D522" s="158" t="str">
        <f>'MAI - SUIVI ENVELOPPES'!D21</f>
        <v>Courses U</v>
      </c>
      <c r="E522" s="181">
        <f>'MAI - SUIVI ENVELOPPES'!E21</f>
        <v>64.459999999999994</v>
      </c>
      <c r="F522" s="158">
        <f>'MAI - SUIVI ENVELOPPES'!F21</f>
        <v>64.459999999999994</v>
      </c>
    </row>
    <row r="523" spans="1:6" x14ac:dyDescent="0.25">
      <c r="A523" s="158" t="str">
        <f t="shared" si="9"/>
        <v>MAI</v>
      </c>
      <c r="B523" s="158" t="str">
        <f>'MAI - SUIVI ENVELOPPES'!B22</f>
        <v>Vêtements</v>
      </c>
      <c r="C523" s="183">
        <f>'MAI - SUIVI ENVELOPPES'!C22</f>
        <v>46151</v>
      </c>
      <c r="D523" s="158" t="str">
        <f>'MAI - SUIVI ENVELOPPES'!D22</f>
        <v>Besson</v>
      </c>
      <c r="E523" s="181">
        <f>'MAI - SUIVI ENVELOPPES'!E22</f>
        <v>15</v>
      </c>
      <c r="F523" s="158">
        <f>'MAI - SUIVI ENVELOPPES'!F22</f>
        <v>15</v>
      </c>
    </row>
    <row r="524" spans="1:6" x14ac:dyDescent="0.25">
      <c r="A524" s="158" t="str">
        <f t="shared" si="9"/>
        <v>MAI</v>
      </c>
      <c r="B524" s="158" t="str">
        <f>'MAI - SUIVI ENVELOPPES'!B23</f>
        <v>Cantine</v>
      </c>
      <c r="C524" s="183">
        <f>'MAI - SUIVI ENVELOPPES'!C23</f>
        <v>46152</v>
      </c>
      <c r="D524" s="158" t="str">
        <f>'MAI - SUIVI ENVELOPPES'!D23</f>
        <v>Cantine</v>
      </c>
      <c r="E524" s="181">
        <f>'MAI - SUIVI ENVELOPPES'!E23</f>
        <v>420</v>
      </c>
      <c r="F524" s="158">
        <f>'MAI - SUIVI ENVELOPPES'!F23</f>
        <v>420</v>
      </c>
    </row>
    <row r="525" spans="1:6" x14ac:dyDescent="0.25">
      <c r="A525" s="158" t="str">
        <f t="shared" si="9"/>
        <v>MAI</v>
      </c>
      <c r="B525" s="158" t="str">
        <f>'MAI - SUIVI ENVELOPPES'!B24</f>
        <v>Sport</v>
      </c>
      <c r="C525" s="183">
        <f>'MAI - SUIVI ENVELOPPES'!C24</f>
        <v>46147</v>
      </c>
      <c r="D525" s="158" t="str">
        <f>'MAI - SUIVI ENVELOPPES'!D24</f>
        <v>Hotel Cannes</v>
      </c>
      <c r="E525" s="181">
        <f>'MAI - SUIVI ENVELOPPES'!E24</f>
        <v>118</v>
      </c>
      <c r="F525" s="158">
        <f>'MAI - SUIVI ENVELOPPES'!F24</f>
        <v>118</v>
      </c>
    </row>
    <row r="526" spans="1:6" x14ac:dyDescent="0.25">
      <c r="A526" s="158" t="str">
        <f t="shared" si="9"/>
        <v>MAI</v>
      </c>
      <c r="B526" s="158" t="str">
        <f>'MAI - SUIVI ENVELOPPES'!B25</f>
        <v>Alimentation</v>
      </c>
      <c r="C526" s="183">
        <f>'MAI - SUIVI ENVELOPPES'!C25</f>
        <v>46147</v>
      </c>
      <c r="D526" s="158" t="str">
        <f>'MAI - SUIVI ENVELOPPES'!D25</f>
        <v>Hellofresh</v>
      </c>
      <c r="E526" s="181">
        <f>'MAI - SUIVI ENVELOPPES'!E25</f>
        <v>110.55</v>
      </c>
      <c r="F526" s="158">
        <f>'MAI - SUIVI ENVELOPPES'!F25</f>
        <v>110.55</v>
      </c>
    </row>
    <row r="527" spans="1:6" x14ac:dyDescent="0.25">
      <c r="A527" s="158" t="str">
        <f t="shared" si="9"/>
        <v>MAI</v>
      </c>
      <c r="B527" s="158" t="str">
        <f>'MAI - SUIVI ENVELOPPES'!B26</f>
        <v>Voiture</v>
      </c>
      <c r="C527" s="183">
        <f>'MAI - SUIVI ENVELOPPES'!C26</f>
        <v>46144</v>
      </c>
      <c r="D527" s="158" t="str">
        <f>'MAI - SUIVI ENVELOPPES'!D26</f>
        <v>Univers bleu</v>
      </c>
      <c r="E527" s="181">
        <f>'MAI - SUIVI ENVELOPPES'!E26</f>
        <v>20</v>
      </c>
      <c r="F527" s="158">
        <f>'MAI - SUIVI ENVELOPPES'!F26</f>
        <v>20</v>
      </c>
    </row>
    <row r="528" spans="1:6" x14ac:dyDescent="0.25">
      <c r="A528" s="158" t="str">
        <f t="shared" si="9"/>
        <v>MAI</v>
      </c>
      <c r="B528" s="158" t="str">
        <f>'MAI - SUIVI ENVELOPPES'!B27</f>
        <v>Sorties</v>
      </c>
      <c r="C528" s="183">
        <f>'MAI - SUIVI ENVELOPPES'!C27</f>
        <v>46145</v>
      </c>
      <c r="D528" s="158" t="str">
        <f>'MAI - SUIVI ENVELOPPES'!D27</f>
        <v>ClimpUp</v>
      </c>
      <c r="E528" s="181">
        <f>'MAI - SUIVI ENVELOPPES'!E27</f>
        <v>32.5</v>
      </c>
      <c r="F528" s="158">
        <f>'MAI - SUIVI ENVELOPPES'!F27</f>
        <v>32.5</v>
      </c>
    </row>
    <row r="529" spans="1:6" x14ac:dyDescent="0.25">
      <c r="A529" s="158" t="str">
        <f t="shared" si="9"/>
        <v>MAI</v>
      </c>
      <c r="B529" s="158" t="str">
        <f>'MAI - SUIVI ENVELOPPES'!B28</f>
        <v>Alimentation</v>
      </c>
      <c r="C529" s="183">
        <f>'MAI - SUIVI ENVELOPPES'!C28</f>
        <v>46157</v>
      </c>
      <c r="D529" s="158" t="str">
        <f>'MAI - SUIVI ENVELOPPES'!D28</f>
        <v>Primeur</v>
      </c>
      <c r="E529" s="181">
        <f>'MAI - SUIVI ENVELOPPES'!E28</f>
        <v>60.28</v>
      </c>
      <c r="F529" s="158">
        <f>'MAI - SUIVI ENVELOPPES'!F28</f>
        <v>60.28</v>
      </c>
    </row>
    <row r="530" spans="1:6" x14ac:dyDescent="0.25">
      <c r="A530" s="158" t="str">
        <f t="shared" si="9"/>
        <v>MAI</v>
      </c>
      <c r="B530" s="158" t="str">
        <f>'MAI - SUIVI ENVELOPPES'!B29</f>
        <v>Fêtes</v>
      </c>
      <c r="C530" s="183">
        <f>'MAI - SUIVI ENVELOPPES'!C29</f>
        <v>46156</v>
      </c>
      <c r="D530" s="158" t="str">
        <f>'MAI - SUIVI ENVELOPPES'!D29</f>
        <v>Fleuriste</v>
      </c>
      <c r="E530" s="181">
        <f>'MAI - SUIVI ENVELOPPES'!E29</f>
        <v>30</v>
      </c>
      <c r="F530" s="158">
        <f>'MAI - SUIVI ENVELOPPES'!F29</f>
        <v>30</v>
      </c>
    </row>
    <row r="531" spans="1:6" x14ac:dyDescent="0.25">
      <c r="A531" s="158" t="str">
        <f t="shared" si="9"/>
        <v>MAI</v>
      </c>
      <c r="B531" s="158" t="str">
        <f>'MAI - SUIVI ENVELOPPES'!B30</f>
        <v>Alimentation</v>
      </c>
      <c r="C531" s="183">
        <f>'MAI - SUIVI ENVELOPPES'!C30</f>
        <v>46154</v>
      </c>
      <c r="D531" s="158" t="str">
        <f>'MAI - SUIVI ENVELOPPES'!D30</f>
        <v>Relay</v>
      </c>
      <c r="E531" s="181">
        <f>'MAI - SUIVI ENVELOPPES'!E30</f>
        <v>6.5</v>
      </c>
      <c r="F531" s="158">
        <f>'MAI - SUIVI ENVELOPPES'!F30</f>
        <v>6.5</v>
      </c>
    </row>
    <row r="532" spans="1:6" x14ac:dyDescent="0.25">
      <c r="A532" s="158" t="str">
        <f t="shared" si="9"/>
        <v>MAI</v>
      </c>
      <c r="B532" s="158" t="str">
        <f>'MAI - SUIVI ENVELOPPES'!B31</f>
        <v>Alimentation</v>
      </c>
      <c r="C532" s="183">
        <f>'MAI - SUIVI ENVELOPPES'!C31</f>
        <v>46153</v>
      </c>
      <c r="D532" s="158" t="str">
        <f>'MAI - SUIVI ENVELOPPES'!D31</f>
        <v>Hellofresh</v>
      </c>
      <c r="E532" s="181">
        <f>'MAI - SUIVI ENVELOPPES'!E31</f>
        <v>87.99</v>
      </c>
      <c r="F532" s="158">
        <f>'MAI - SUIVI ENVELOPPES'!F31</f>
        <v>87.99</v>
      </c>
    </row>
    <row r="533" spans="1:6" x14ac:dyDescent="0.25">
      <c r="A533" s="158" t="str">
        <f t="shared" si="9"/>
        <v>MAI</v>
      </c>
      <c r="B533" s="158" t="str">
        <f>'MAI - SUIVI ENVELOPPES'!B32</f>
        <v>Sorties</v>
      </c>
      <c r="C533" s="183">
        <f>'MAI - SUIVI ENVELOPPES'!C32</f>
        <v>46149</v>
      </c>
      <c r="D533" s="158" t="str">
        <f>'MAI - SUIVI ENVELOPPES'!D32</f>
        <v>Swile</v>
      </c>
      <c r="E533" s="181">
        <f>'MAI - SUIVI ENVELOPPES'!E32</f>
        <v>14.97</v>
      </c>
      <c r="F533" s="158">
        <f>'MAI - SUIVI ENVELOPPES'!F32</f>
        <v>14.97</v>
      </c>
    </row>
    <row r="534" spans="1:6" x14ac:dyDescent="0.25">
      <c r="A534" s="158" t="str">
        <f t="shared" si="9"/>
        <v>MAI</v>
      </c>
      <c r="B534" s="158" t="str">
        <f>'MAI - SUIVI ENVELOPPES'!B33</f>
        <v>Fêtes</v>
      </c>
      <c r="C534" s="183">
        <f>'MAI - SUIVI ENVELOPPES'!C33</f>
        <v>46153</v>
      </c>
      <c r="D534" s="158" t="str">
        <f>'MAI - SUIVI ENVELOPPES'!D33</f>
        <v>Yoyo fêtes des mères</v>
      </c>
      <c r="E534" s="181">
        <f>'MAI - SUIVI ENVELOPPES'!E33</f>
        <v>55</v>
      </c>
      <c r="F534" s="158">
        <f>'MAI - SUIVI ENVELOPPES'!F33</f>
        <v>55</v>
      </c>
    </row>
    <row r="535" spans="1:6" x14ac:dyDescent="0.25">
      <c r="A535" s="158" t="str">
        <f t="shared" si="9"/>
        <v>MAI</v>
      </c>
      <c r="B535" s="158" t="str">
        <f>'MAI - SUIVI ENVELOPPES'!B34</f>
        <v>Voiture</v>
      </c>
      <c r="C535" s="183">
        <f>'MAI - SUIVI ENVELOPPES'!C34</f>
        <v>46162</v>
      </c>
      <c r="D535" s="158" t="str">
        <f>'MAI - SUIVI ENVELOPPES'!D34</f>
        <v>Péages</v>
      </c>
      <c r="E535" s="181">
        <f>'MAI - SUIVI ENVELOPPES'!E34</f>
        <v>99.8</v>
      </c>
      <c r="F535" s="158">
        <f>'MAI - SUIVI ENVELOPPES'!F34</f>
        <v>99.8</v>
      </c>
    </row>
    <row r="536" spans="1:6" x14ac:dyDescent="0.25">
      <c r="A536" s="158" t="str">
        <f t="shared" si="9"/>
        <v>MAI</v>
      </c>
      <c r="B536" s="158" t="str">
        <f>'MAI - SUIVI ENVELOPPES'!B35</f>
        <v>Beauté</v>
      </c>
      <c r="C536" s="183">
        <f>'MAI - SUIVI ENVELOPPES'!C35</f>
        <v>46158</v>
      </c>
      <c r="D536" s="158" t="str">
        <f>'MAI - SUIVI ENVELOPPES'!D35</f>
        <v>Ongles</v>
      </c>
      <c r="E536" s="181">
        <f>'MAI - SUIVI ENVELOPPES'!E35</f>
        <v>65</v>
      </c>
      <c r="F536" s="158">
        <f>'MAI - SUIVI ENVELOPPES'!F35</f>
        <v>65</v>
      </c>
    </row>
    <row r="537" spans="1:6" x14ac:dyDescent="0.25">
      <c r="A537" s="158" t="str">
        <f t="shared" si="9"/>
        <v>MAI</v>
      </c>
      <c r="B537" s="158" t="str">
        <f>'MAI - SUIVI ENVELOPPES'!B36</f>
        <v>Beauté</v>
      </c>
      <c r="C537" s="183">
        <f>'MAI - SUIVI ENVELOPPES'!C36</f>
        <v>46158</v>
      </c>
      <c r="D537" s="158" t="str">
        <f>'MAI - SUIVI ENVELOPPES'!D36</f>
        <v>Coiffeur</v>
      </c>
      <c r="E537" s="181">
        <f>'MAI - SUIVI ENVELOPPES'!E36</f>
        <v>161</v>
      </c>
      <c r="F537" s="158">
        <f>'MAI - SUIVI ENVELOPPES'!F36</f>
        <v>161</v>
      </c>
    </row>
    <row r="538" spans="1:6" x14ac:dyDescent="0.25">
      <c r="A538" s="158" t="str">
        <f t="shared" si="9"/>
        <v>MAI</v>
      </c>
      <c r="B538" s="158" t="str">
        <f>'MAI - SUIVI ENVELOPPES'!B37</f>
        <v>Voiture</v>
      </c>
      <c r="C538" s="183">
        <f>'MAI - SUIVI ENVELOPPES'!C37</f>
        <v>46164</v>
      </c>
      <c r="D538" s="158" t="str">
        <f>'MAI - SUIVI ENVELOPPES'!D37</f>
        <v>Essence</v>
      </c>
      <c r="E538" s="181">
        <f>'MAI - SUIVI ENVELOPPES'!E37</f>
        <v>94.93</v>
      </c>
      <c r="F538" s="158">
        <f>'MAI - SUIVI ENVELOPPES'!F37</f>
        <v>94.93</v>
      </c>
    </row>
    <row r="539" spans="1:6" x14ac:dyDescent="0.25">
      <c r="A539" s="158" t="str">
        <f t="shared" si="9"/>
        <v>MAI</v>
      </c>
      <c r="B539" s="158" t="str">
        <f>'MAI - SUIVI ENVELOPPES'!B38</f>
        <v>Alimentation</v>
      </c>
      <c r="C539" s="183">
        <f>'MAI - SUIVI ENVELOPPES'!C38</f>
        <v>46165</v>
      </c>
      <c r="D539" s="158" t="str">
        <f>'MAI - SUIVI ENVELOPPES'!D38</f>
        <v>Monoprix</v>
      </c>
      <c r="E539" s="181">
        <f>'MAI - SUIVI ENVELOPPES'!E38</f>
        <v>12.15</v>
      </c>
      <c r="F539" s="158">
        <f>'MAI - SUIVI ENVELOPPES'!F38</f>
        <v>12.15</v>
      </c>
    </row>
    <row r="540" spans="1:6" x14ac:dyDescent="0.25">
      <c r="A540" s="158" t="str">
        <f t="shared" si="9"/>
        <v>MAI</v>
      </c>
      <c r="B540" s="158" t="str">
        <f>'MAI - SUIVI ENVELOPPES'!B39</f>
        <v>Retrait</v>
      </c>
      <c r="C540" s="183">
        <f>'MAI - SUIVI ENVELOPPES'!C39</f>
        <v>46166</v>
      </c>
      <c r="D540" s="158" t="str">
        <f>'MAI - SUIVI ENVELOPPES'!D39</f>
        <v>Retrait</v>
      </c>
      <c r="E540" s="181">
        <f>'MAI - SUIVI ENVELOPPES'!E39</f>
        <v>200</v>
      </c>
      <c r="F540" s="158">
        <f>'MAI - SUIVI ENVELOPPES'!F39</f>
        <v>200</v>
      </c>
    </row>
    <row r="541" spans="1:6" x14ac:dyDescent="0.25">
      <c r="A541" s="158" t="str">
        <f t="shared" si="9"/>
        <v>MAI</v>
      </c>
      <c r="B541" s="158" t="str">
        <f>'MAI - SUIVI ENVELOPPES'!B40</f>
        <v>Fêtes</v>
      </c>
      <c r="C541" s="183">
        <f>'MAI - SUIVI ENVELOPPES'!C40</f>
        <v>46166</v>
      </c>
      <c r="D541" s="158" t="str">
        <f>'MAI - SUIVI ENVELOPPES'!D40</f>
        <v>Monoprix</v>
      </c>
      <c r="E541" s="181">
        <f>'MAI - SUIVI ENVELOPPES'!E40</f>
        <v>111.07</v>
      </c>
      <c r="F541" s="158">
        <f>'MAI - SUIVI ENVELOPPES'!F40</f>
        <v>111.07</v>
      </c>
    </row>
    <row r="542" spans="1:6" x14ac:dyDescent="0.25">
      <c r="A542" s="158" t="str">
        <f t="shared" si="9"/>
        <v>MAI</v>
      </c>
      <c r="B542" s="158" t="str">
        <f>'MAI - SUIVI ENVELOPPES'!B41</f>
        <v>Alimentation</v>
      </c>
      <c r="C542" s="183">
        <f>'MAI - SUIVI ENVELOPPES'!C41</f>
        <v>46169</v>
      </c>
      <c r="D542" s="158" t="str">
        <f>'MAI - SUIVI ENVELOPPES'!D41</f>
        <v>Primeur</v>
      </c>
      <c r="E542" s="181">
        <f>'MAI - SUIVI ENVELOPPES'!E41</f>
        <v>39.520000000000003</v>
      </c>
      <c r="F542" s="158">
        <f>'MAI - SUIVI ENVELOPPES'!F41</f>
        <v>39.520000000000003</v>
      </c>
    </row>
    <row r="543" spans="1:6" x14ac:dyDescent="0.25">
      <c r="A543" s="158" t="str">
        <f t="shared" si="9"/>
        <v>MAI</v>
      </c>
      <c r="B543" s="158" t="str">
        <f>'MAI - SUIVI ENVELOPPES'!B42</f>
        <v>Fêtes</v>
      </c>
      <c r="C543" s="183">
        <f>'MAI - SUIVI ENVELOPPES'!C42</f>
        <v>46169</v>
      </c>
      <c r="D543" s="158" t="str">
        <f>'MAI - SUIVI ENVELOPPES'!D42</f>
        <v>Evidence anni Yoyo</v>
      </c>
      <c r="E543" s="181">
        <f>'MAI - SUIVI ENVELOPPES'!E42</f>
        <v>39</v>
      </c>
      <c r="F543" s="158">
        <f>'MAI - SUIVI ENVELOPPES'!F42</f>
        <v>39</v>
      </c>
    </row>
    <row r="544" spans="1:6" x14ac:dyDescent="0.25">
      <c r="A544" s="158" t="str">
        <f t="shared" si="9"/>
        <v>MAI</v>
      </c>
      <c r="B544" s="158" t="str">
        <f>'MAI - SUIVI ENVELOPPES'!B43</f>
        <v>Fêtes</v>
      </c>
      <c r="C544" s="183">
        <f>'MAI - SUIVI ENVELOPPES'!C43</f>
        <v>46169</v>
      </c>
      <c r="D544" s="158" t="str">
        <f>'MAI - SUIVI ENVELOPPES'!D43</f>
        <v>Librairie</v>
      </c>
      <c r="E544" s="181">
        <f>'MAI - SUIVI ENVELOPPES'!E43</f>
        <v>52.84</v>
      </c>
      <c r="F544" s="158">
        <f>'MAI - SUIVI ENVELOPPES'!F43</f>
        <v>52.84</v>
      </c>
    </row>
    <row r="545" spans="1:6" x14ac:dyDescent="0.25">
      <c r="A545" s="158" t="str">
        <f t="shared" si="9"/>
        <v>MAI</v>
      </c>
      <c r="B545" s="158" t="str">
        <f>'MAI - SUIVI ENVELOPPES'!B44</f>
        <v>Alimentation</v>
      </c>
      <c r="C545" s="183">
        <f>'MAI - SUIVI ENVELOPPES'!C44</f>
        <v>46169</v>
      </c>
      <c r="D545" s="158" t="str">
        <f>'MAI - SUIVI ENVELOPPES'!D44</f>
        <v>Boulangerie</v>
      </c>
      <c r="E545" s="181">
        <f>'MAI - SUIVI ENVELOPPES'!E44</f>
        <v>5.9</v>
      </c>
      <c r="F545" s="158">
        <f>'MAI - SUIVI ENVELOPPES'!F44</f>
        <v>5.9</v>
      </c>
    </row>
    <row r="546" spans="1:6" x14ac:dyDescent="0.25">
      <c r="A546" s="158" t="str">
        <f t="shared" si="9"/>
        <v>MAI</v>
      </c>
      <c r="B546" s="158" t="str">
        <f>'MAI - SUIVI ENVELOPPES'!B45</f>
        <v>Santé</v>
      </c>
      <c r="C546" s="183">
        <f>'MAI - SUIVI ENVELOPPES'!C45</f>
        <v>46169</v>
      </c>
      <c r="D546" s="158" t="str">
        <f>'MAI - SUIVI ENVELOPPES'!D45</f>
        <v>Pharmacie</v>
      </c>
      <c r="E546" s="181">
        <f>'MAI - SUIVI ENVELOPPES'!E45</f>
        <v>25.49</v>
      </c>
      <c r="F546" s="158">
        <f>'MAI - SUIVI ENVELOPPES'!F45</f>
        <v>25.49</v>
      </c>
    </row>
    <row r="547" spans="1:6" x14ac:dyDescent="0.25">
      <c r="A547" s="158" t="str">
        <f t="shared" si="9"/>
        <v>MAI</v>
      </c>
      <c r="B547" s="158" t="str">
        <f>'MAI - SUIVI ENVELOPPES'!B46</f>
        <v>Alimentation</v>
      </c>
      <c r="C547" s="183">
        <f>'MAI - SUIVI ENVELOPPES'!C46</f>
        <v>46169</v>
      </c>
      <c r="D547" s="158" t="str">
        <f>'MAI - SUIVI ENVELOPPES'!D46</f>
        <v>Portugais</v>
      </c>
      <c r="E547" s="181">
        <f>'MAI - SUIVI ENVELOPPES'!E46</f>
        <v>56.4</v>
      </c>
      <c r="F547" s="158">
        <f>'MAI - SUIVI ENVELOPPES'!F46</f>
        <v>56.4</v>
      </c>
    </row>
    <row r="548" spans="1:6" x14ac:dyDescent="0.25">
      <c r="A548" s="158" t="str">
        <f t="shared" si="9"/>
        <v>MAI</v>
      </c>
      <c r="B548" s="158" t="str">
        <f>'MAI - SUIVI ENVELOPPES'!B47</f>
        <v>Alimentation</v>
      </c>
      <c r="C548" s="183">
        <f>'MAI - SUIVI ENVELOPPES'!C47</f>
        <v>46170</v>
      </c>
      <c r="D548" s="158" t="str">
        <f>'MAI - SUIVI ENVELOPPES'!D47</f>
        <v>Courses U</v>
      </c>
      <c r="E548" s="181">
        <f>'MAI - SUIVI ENVELOPPES'!E47</f>
        <v>66.739999999999995</v>
      </c>
      <c r="F548" s="158">
        <f>'MAI - SUIVI ENVELOPPES'!F47</f>
        <v>66.739999999999995</v>
      </c>
    </row>
    <row r="549" spans="1:6" x14ac:dyDescent="0.25">
      <c r="A549" s="158" t="str">
        <f t="shared" si="9"/>
        <v>MAI</v>
      </c>
      <c r="B549" s="158" t="str">
        <f>'MAI - SUIVI ENVELOPPES'!B48</f>
        <v>Vêtements</v>
      </c>
      <c r="C549" s="183">
        <f>'MAI - SUIVI ENVELOPPES'!C48</f>
        <v>46168</v>
      </c>
      <c r="D549" s="158" t="str">
        <f>'MAI - SUIVI ENVELOPPES'!D48</f>
        <v>Kiabi</v>
      </c>
      <c r="E549" s="181">
        <f>'MAI - SUIVI ENVELOPPES'!E48</f>
        <v>102</v>
      </c>
      <c r="F549" s="158">
        <f>'MAI - SUIVI ENVELOPPES'!F48</f>
        <v>102</v>
      </c>
    </row>
    <row r="550" spans="1:6" x14ac:dyDescent="0.25">
      <c r="A550" s="158" t="str">
        <f t="shared" si="9"/>
        <v>MAI</v>
      </c>
      <c r="B550" s="158" t="str">
        <f>'MAI - SUIVI ENVELOPPES'!B49</f>
        <v>Alimentation</v>
      </c>
      <c r="C550" s="183">
        <f>'MAI - SUIVI ENVELOPPES'!C49</f>
        <v>46164</v>
      </c>
      <c r="D550" s="158" t="str">
        <f>'MAI - SUIVI ENVELOPPES'!D49</f>
        <v>Courses U</v>
      </c>
      <c r="E550" s="181">
        <f>'MAI - SUIVI ENVELOPPES'!E49</f>
        <v>82.51</v>
      </c>
      <c r="F550" s="158">
        <f>'MAI - SUIVI ENVELOPPES'!F49</f>
        <v>82.51</v>
      </c>
    </row>
    <row r="551" spans="1:6" x14ac:dyDescent="0.25">
      <c r="A551" s="158" t="str">
        <f t="shared" si="9"/>
        <v>MAI</v>
      </c>
      <c r="B551" s="158" t="str">
        <f>'MAI - SUIVI ENVELOPPES'!B50</f>
        <v>Alimentation</v>
      </c>
      <c r="C551" s="183">
        <f>'MAI - SUIVI ENVELOPPES'!C50</f>
        <v>46164</v>
      </c>
      <c r="D551" s="158" t="str">
        <f>'MAI - SUIVI ENVELOPPES'!D50</f>
        <v>Courses U</v>
      </c>
      <c r="E551" s="181">
        <f>'MAI - SUIVI ENVELOPPES'!E50</f>
        <v>45.48</v>
      </c>
      <c r="F551" s="158">
        <f>'MAI - SUIVI ENVELOPPES'!F50</f>
        <v>45.48</v>
      </c>
    </row>
    <row r="552" spans="1:6" x14ac:dyDescent="0.25">
      <c r="A552" s="158" t="str">
        <f t="shared" si="9"/>
        <v>MAI</v>
      </c>
      <c r="B552" s="158" t="str">
        <f>'MAI - SUIVI ENVELOPPES'!B51</f>
        <v>Retrait</v>
      </c>
      <c r="C552" s="183">
        <f>'MAI - SUIVI ENVELOPPES'!C51</f>
        <v>46173</v>
      </c>
      <c r="D552" s="158" t="str">
        <f>'MAI - SUIVI ENVELOPPES'!D51</f>
        <v>Retrait</v>
      </c>
      <c r="E552" s="181">
        <f>'MAI - SUIVI ENVELOPPES'!E51</f>
        <v>150</v>
      </c>
      <c r="F552" s="158">
        <f>'MAI - SUIVI ENVELOPPES'!F51</f>
        <v>150</v>
      </c>
    </row>
    <row r="553" spans="1:6" x14ac:dyDescent="0.25">
      <c r="A553" s="158" t="str">
        <f t="shared" si="9"/>
        <v>MAI</v>
      </c>
      <c r="B553" s="158" t="str">
        <f>'MAI - SUIVI ENVELOPPES'!B52</f>
        <v>Fêtes</v>
      </c>
      <c r="C553" s="183">
        <f>'MAI - SUIVI ENVELOPPES'!C52</f>
        <v>46172</v>
      </c>
      <c r="D553" s="158" t="str">
        <f>'MAI - SUIVI ENVELOPPES'!D52</f>
        <v>Anni Mathieu</v>
      </c>
      <c r="E553" s="181">
        <f>'MAI - SUIVI ENVELOPPES'!E52</f>
        <v>50</v>
      </c>
      <c r="F553" s="158">
        <f>'MAI - SUIVI ENVELOPPES'!F52</f>
        <v>50</v>
      </c>
    </row>
    <row r="554" spans="1:6" x14ac:dyDescent="0.25">
      <c r="A554" s="158" t="str">
        <f t="shared" si="9"/>
        <v>MAI</v>
      </c>
      <c r="B554" s="158" t="str">
        <f>'MAI - SUIVI ENVELOPPES'!B53</f>
        <v>Sorties</v>
      </c>
      <c r="C554" s="183">
        <f>'MAI - SUIVI ENVELOPPES'!C53</f>
        <v>46168</v>
      </c>
      <c r="D554" s="158" t="str">
        <f>'MAI - SUIVI ENVELOPPES'!D53</f>
        <v>Resto Miguel</v>
      </c>
      <c r="E554" s="181">
        <f>'MAI - SUIVI ENVELOPPES'!E53</f>
        <v>32.5</v>
      </c>
      <c r="F554" s="158">
        <f>'MAI - SUIVI ENVELOPPES'!F53</f>
        <v>32.5</v>
      </c>
    </row>
    <row r="555" spans="1:6" x14ac:dyDescent="0.25">
      <c r="A555" s="158" t="str">
        <f t="shared" si="9"/>
        <v>MAI</v>
      </c>
      <c r="B555" s="158" t="str">
        <f>'MAI - SUIVI ENVELOPPES'!B54</f>
        <v>Garderie</v>
      </c>
      <c r="C555" s="183">
        <f>'MAI - SUIVI ENVELOPPES'!C54</f>
        <v>46168</v>
      </c>
      <c r="D555" s="158" t="str">
        <f>'MAI - SUIVI ENVELOPPES'!D54</f>
        <v>Garderie</v>
      </c>
      <c r="E555" s="181">
        <f>'MAI - SUIVI ENVELOPPES'!E54</f>
        <v>50.1</v>
      </c>
      <c r="F555" s="158">
        <f>'MAI - SUIVI ENVELOPPES'!F54</f>
        <v>50.1</v>
      </c>
    </row>
    <row r="556" spans="1:6" x14ac:dyDescent="0.25">
      <c r="A556" s="158" t="str">
        <f t="shared" si="9"/>
        <v>MAI</v>
      </c>
      <c r="B556" s="158" t="str">
        <f>'MAI - SUIVI ENVELOPPES'!B55</f>
        <v>Alimentation</v>
      </c>
      <c r="C556" s="183">
        <f>'MAI - SUIVI ENVELOPPES'!C55</f>
        <v>46164</v>
      </c>
      <c r="D556" s="158" t="str">
        <f>'MAI - SUIVI ENVELOPPES'!D55</f>
        <v>Hellofresh</v>
      </c>
      <c r="E556" s="181">
        <f>'MAI - SUIVI ENVELOPPES'!E55</f>
        <v>87.99</v>
      </c>
      <c r="F556" s="158">
        <f>'MAI - SUIVI ENVELOPPES'!F55</f>
        <v>87.99</v>
      </c>
    </row>
    <row r="557" spans="1:6" x14ac:dyDescent="0.25">
      <c r="A557" s="158" t="str">
        <f t="shared" si="9"/>
        <v>MAI</v>
      </c>
      <c r="B557" s="158" t="str">
        <f>'MAI - SUIVI ENVELOPPES'!B56</f>
        <v>Alimentation</v>
      </c>
      <c r="C557" s="183">
        <f>'MAI - SUIVI ENVELOPPES'!C56</f>
        <v>46159</v>
      </c>
      <c r="D557" s="158" t="str">
        <f>'MAI - SUIVI ENVELOPPES'!D56</f>
        <v>Rotisserie</v>
      </c>
      <c r="E557" s="181">
        <f>'MAI - SUIVI ENVELOPPES'!E56</f>
        <v>34.4</v>
      </c>
      <c r="F557" s="158">
        <f>'MAI - SUIVI ENVELOPPES'!F56</f>
        <v>34.4</v>
      </c>
    </row>
    <row r="558" spans="1:6" x14ac:dyDescent="0.25">
      <c r="A558" s="158" t="str">
        <f t="shared" si="9"/>
        <v>MAI</v>
      </c>
      <c r="B558" s="158" t="str">
        <f>'MAI - SUIVI ENVELOPPES'!B57</f>
        <v>Sorties</v>
      </c>
      <c r="C558" s="183">
        <f>'MAI - SUIVI ENVELOPPES'!C57</f>
        <v>46158</v>
      </c>
      <c r="D558" s="158" t="str">
        <f>'MAI - SUIVI ENVELOPPES'!D57</f>
        <v>Sushis</v>
      </c>
      <c r="E558" s="181">
        <f>'MAI - SUIVI ENVELOPPES'!E57</f>
        <v>32.28</v>
      </c>
      <c r="F558" s="158">
        <f>'MAI - SUIVI ENVELOPPES'!F57</f>
        <v>32.28</v>
      </c>
    </row>
    <row r="559" spans="1:6" x14ac:dyDescent="0.25">
      <c r="A559" s="158" t="str">
        <f t="shared" si="9"/>
        <v>MAI</v>
      </c>
      <c r="B559" s="158" t="str">
        <f>'MAI - SUIVI ENVELOPPES'!B58</f>
        <v>Alimentation</v>
      </c>
      <c r="C559" s="183">
        <f>'MAI - SUIVI ENVELOPPES'!C58</f>
        <v>46157</v>
      </c>
      <c r="D559" s="158" t="str">
        <f>'MAI - SUIVI ENVELOPPES'!D58</f>
        <v>Courses U</v>
      </c>
      <c r="E559" s="181">
        <f>'MAI - SUIVI ENVELOPPES'!E58</f>
        <v>51.25</v>
      </c>
      <c r="F559" s="158">
        <f>'MAI - SUIVI ENVELOPPES'!F58</f>
        <v>51.25</v>
      </c>
    </row>
    <row r="560" spans="1:6" x14ac:dyDescent="0.25">
      <c r="A560" s="158" t="str">
        <f t="shared" si="9"/>
        <v>MAI</v>
      </c>
      <c r="B560" s="158" t="str">
        <f>'MAI - SUIVI ENVELOPPES'!B59</f>
        <v>Alimentation</v>
      </c>
      <c r="C560" s="183">
        <f>'MAI - SUIVI ENVELOPPES'!C59</f>
        <v>46157</v>
      </c>
      <c r="D560" s="158" t="str">
        <f>'MAI - SUIVI ENVELOPPES'!D59</f>
        <v>Courses U</v>
      </c>
      <c r="E560" s="181">
        <f>'MAI - SUIVI ENVELOPPES'!E59</f>
        <v>100.07</v>
      </c>
      <c r="F560" s="158">
        <f>'MAI - SUIVI ENVELOPPES'!F59</f>
        <v>100.07</v>
      </c>
    </row>
    <row r="561" spans="1:6" x14ac:dyDescent="0.25">
      <c r="A561" s="158" t="str">
        <f t="shared" si="9"/>
        <v/>
      </c>
      <c r="B561" s="158">
        <f>'MAI - SUIVI ENVELOPPES'!B60</f>
        <v>0</v>
      </c>
      <c r="C561" s="183">
        <f>'MAI - SUIVI ENVELOPPES'!C60</f>
        <v>0</v>
      </c>
      <c r="D561" s="158">
        <f>'MAI - SUIVI ENVELOPPES'!D60</f>
        <v>0</v>
      </c>
      <c r="E561" s="181">
        <f>'MAI - SUIVI ENVELOPPES'!E60</f>
        <v>0</v>
      </c>
      <c r="F561" s="158" t="str">
        <f>'MAI - SUIVI ENVELOPPES'!F60</f>
        <v/>
      </c>
    </row>
    <row r="562" spans="1:6" x14ac:dyDescent="0.25">
      <c r="A562" s="158" t="str">
        <f t="shared" si="9"/>
        <v/>
      </c>
      <c r="B562" s="158">
        <f>'MAI - SUIVI ENVELOPPES'!B61</f>
        <v>0</v>
      </c>
      <c r="C562" s="183">
        <f>'MAI - SUIVI ENVELOPPES'!C61</f>
        <v>0</v>
      </c>
      <c r="D562" s="158">
        <f>'MAI - SUIVI ENVELOPPES'!D61</f>
        <v>0</v>
      </c>
      <c r="E562" s="181">
        <f>'MAI - SUIVI ENVELOPPES'!E61</f>
        <v>0</v>
      </c>
      <c r="F562" s="158" t="str">
        <f>'MAI - SUIVI ENVELOPPES'!F61</f>
        <v/>
      </c>
    </row>
    <row r="563" spans="1:6" x14ac:dyDescent="0.25">
      <c r="A563" s="158" t="str">
        <f t="shared" si="9"/>
        <v/>
      </c>
      <c r="B563" s="158">
        <f>'MAI - SUIVI ENVELOPPES'!B62</f>
        <v>0</v>
      </c>
      <c r="C563" s="183">
        <f>'MAI - SUIVI ENVELOPPES'!C62</f>
        <v>0</v>
      </c>
      <c r="D563" s="158">
        <f>'MAI - SUIVI ENVELOPPES'!D62</f>
        <v>0</v>
      </c>
      <c r="E563" s="181">
        <f>'MAI - SUIVI ENVELOPPES'!E62</f>
        <v>0</v>
      </c>
      <c r="F563" s="158" t="str">
        <f>'MAI - SUIVI ENVELOPPES'!F62</f>
        <v/>
      </c>
    </row>
    <row r="564" spans="1:6" x14ac:dyDescent="0.25">
      <c r="A564" s="158" t="str">
        <f t="shared" si="9"/>
        <v/>
      </c>
      <c r="B564" s="158">
        <f>'MAI - SUIVI ENVELOPPES'!B63</f>
        <v>0</v>
      </c>
      <c r="C564" s="183">
        <f>'MAI - SUIVI ENVELOPPES'!C63</f>
        <v>0</v>
      </c>
      <c r="D564" s="158">
        <f>'MAI - SUIVI ENVELOPPES'!D63</f>
        <v>0</v>
      </c>
      <c r="E564" s="181">
        <f>'MAI - SUIVI ENVELOPPES'!E63</f>
        <v>0</v>
      </c>
      <c r="F564" s="158" t="str">
        <f>'MAI - SUIVI ENVELOPPES'!F63</f>
        <v/>
      </c>
    </row>
    <row r="565" spans="1:6" x14ac:dyDescent="0.25">
      <c r="A565" s="158" t="str">
        <f t="shared" si="9"/>
        <v/>
      </c>
      <c r="B565" s="158">
        <f>'MAI - SUIVI ENVELOPPES'!B64</f>
        <v>0</v>
      </c>
      <c r="C565" s="183">
        <f>'MAI - SUIVI ENVELOPPES'!C64</f>
        <v>0</v>
      </c>
      <c r="D565" s="158">
        <f>'MAI - SUIVI ENVELOPPES'!D64</f>
        <v>0</v>
      </c>
      <c r="E565" s="181">
        <f>'MAI - SUIVI ENVELOPPES'!E64</f>
        <v>0</v>
      </c>
      <c r="F565" s="158" t="str">
        <f>'MAI - SUIVI ENVELOPPES'!F64</f>
        <v/>
      </c>
    </row>
    <row r="566" spans="1:6" x14ac:dyDescent="0.25">
      <c r="A566" s="158" t="str">
        <f t="shared" si="9"/>
        <v/>
      </c>
      <c r="B566" s="158">
        <f>'MAI - SUIVI ENVELOPPES'!B65</f>
        <v>0</v>
      </c>
      <c r="C566" s="183">
        <f>'MAI - SUIVI ENVELOPPES'!C65</f>
        <v>0</v>
      </c>
      <c r="D566" s="158">
        <f>'MAI - SUIVI ENVELOPPES'!D65</f>
        <v>0</v>
      </c>
      <c r="E566" s="181">
        <f>'MAI - SUIVI ENVELOPPES'!E65</f>
        <v>0</v>
      </c>
      <c r="F566" s="158" t="str">
        <f>'MAI - SUIVI ENVELOPPES'!F65</f>
        <v/>
      </c>
    </row>
    <row r="567" spans="1:6" x14ac:dyDescent="0.25">
      <c r="A567" s="158" t="str">
        <f t="shared" si="9"/>
        <v/>
      </c>
      <c r="B567" s="158">
        <f>'MAI - SUIVI ENVELOPPES'!B66</f>
        <v>0</v>
      </c>
      <c r="C567" s="183">
        <f>'MAI - SUIVI ENVELOPPES'!C66</f>
        <v>0</v>
      </c>
      <c r="D567" s="158">
        <f>'MAI - SUIVI ENVELOPPES'!D66</f>
        <v>0</v>
      </c>
      <c r="E567" s="181">
        <f>'MAI - SUIVI ENVELOPPES'!E66</f>
        <v>0</v>
      </c>
      <c r="F567" s="158" t="str">
        <f>'MAI - SUIVI ENVELOPPES'!F66</f>
        <v/>
      </c>
    </row>
    <row r="568" spans="1:6" x14ac:dyDescent="0.25">
      <c r="A568" s="158" t="str">
        <f t="shared" si="9"/>
        <v/>
      </c>
      <c r="B568" s="158">
        <f>'MAI - SUIVI ENVELOPPES'!B67</f>
        <v>0</v>
      </c>
      <c r="C568" s="183">
        <f>'MAI - SUIVI ENVELOPPES'!C67</f>
        <v>0</v>
      </c>
      <c r="D568" s="158">
        <f>'MAI - SUIVI ENVELOPPES'!D67</f>
        <v>0</v>
      </c>
      <c r="E568" s="181">
        <f>'MAI - SUIVI ENVELOPPES'!E67</f>
        <v>0</v>
      </c>
      <c r="F568" s="158" t="str">
        <f>'MAI - SUIVI ENVELOPPES'!F67</f>
        <v/>
      </c>
    </row>
    <row r="569" spans="1:6" x14ac:dyDescent="0.25">
      <c r="A569" s="158" t="str">
        <f t="shared" si="9"/>
        <v/>
      </c>
      <c r="B569" s="158">
        <f>'MAI - SUIVI ENVELOPPES'!B68</f>
        <v>0</v>
      </c>
      <c r="C569" s="183">
        <f>'MAI - SUIVI ENVELOPPES'!C68</f>
        <v>0</v>
      </c>
      <c r="D569" s="158">
        <f>'MAI - SUIVI ENVELOPPES'!D68</f>
        <v>0</v>
      </c>
      <c r="E569" s="181">
        <f>'MAI - SUIVI ENVELOPPES'!E68</f>
        <v>0</v>
      </c>
      <c r="F569" s="158" t="str">
        <f>'MAI - SUIVI ENVELOPPES'!F68</f>
        <v/>
      </c>
    </row>
    <row r="570" spans="1:6" x14ac:dyDescent="0.25">
      <c r="A570" s="158" t="str">
        <f t="shared" si="9"/>
        <v/>
      </c>
      <c r="B570" s="158">
        <f>'MAI - SUIVI ENVELOPPES'!B69</f>
        <v>0</v>
      </c>
      <c r="C570" s="183">
        <f>'MAI - SUIVI ENVELOPPES'!C69</f>
        <v>0</v>
      </c>
      <c r="D570" s="158">
        <f>'MAI - SUIVI ENVELOPPES'!D69</f>
        <v>0</v>
      </c>
      <c r="E570" s="181">
        <f>'MAI - SUIVI ENVELOPPES'!E69</f>
        <v>0</v>
      </c>
      <c r="F570" s="158" t="str">
        <f>'MAI - SUIVI ENVELOPPES'!F69</f>
        <v/>
      </c>
    </row>
    <row r="571" spans="1:6" x14ac:dyDescent="0.25">
      <c r="A571" s="158" t="str">
        <f t="shared" ref="A571:A631" si="10">IF(B571=0,"","MAI")</f>
        <v/>
      </c>
      <c r="B571" s="158">
        <f>'MAI - SUIVI ENVELOPPES'!B70</f>
        <v>0</v>
      </c>
      <c r="C571" s="183">
        <f>'MAI - SUIVI ENVELOPPES'!C70</f>
        <v>0</v>
      </c>
      <c r="D571" s="158">
        <f>'MAI - SUIVI ENVELOPPES'!D70</f>
        <v>0</v>
      </c>
      <c r="E571" s="181">
        <f>'MAI - SUIVI ENVELOPPES'!E70</f>
        <v>0</v>
      </c>
      <c r="F571" s="158" t="str">
        <f>'MAI - SUIVI ENVELOPPES'!F70</f>
        <v/>
      </c>
    </row>
    <row r="572" spans="1:6" x14ac:dyDescent="0.25">
      <c r="A572" s="158" t="str">
        <f t="shared" si="10"/>
        <v/>
      </c>
      <c r="B572" s="158">
        <f>'MAI - SUIVI ENVELOPPES'!B71</f>
        <v>0</v>
      </c>
      <c r="C572" s="183">
        <f>'MAI - SUIVI ENVELOPPES'!C71</f>
        <v>0</v>
      </c>
      <c r="D572" s="158">
        <f>'MAI - SUIVI ENVELOPPES'!D71</f>
        <v>0</v>
      </c>
      <c r="E572" s="181">
        <f>'MAI - SUIVI ENVELOPPES'!E71</f>
        <v>0</v>
      </c>
      <c r="F572" s="158" t="str">
        <f>'MAI - SUIVI ENVELOPPES'!F71</f>
        <v/>
      </c>
    </row>
    <row r="573" spans="1:6" x14ac:dyDescent="0.25">
      <c r="A573" s="158" t="str">
        <f t="shared" si="10"/>
        <v/>
      </c>
      <c r="B573" s="158">
        <f>'MAI - SUIVI ENVELOPPES'!B72</f>
        <v>0</v>
      </c>
      <c r="C573" s="183">
        <f>'MAI - SUIVI ENVELOPPES'!C72</f>
        <v>0</v>
      </c>
      <c r="D573" s="158">
        <f>'MAI - SUIVI ENVELOPPES'!D72</f>
        <v>0</v>
      </c>
      <c r="E573" s="181">
        <f>'MAI - SUIVI ENVELOPPES'!E72</f>
        <v>0</v>
      </c>
      <c r="F573" s="158" t="str">
        <f>'MAI - SUIVI ENVELOPPES'!F72</f>
        <v/>
      </c>
    </row>
    <row r="574" spans="1:6" x14ac:dyDescent="0.25">
      <c r="A574" s="158" t="str">
        <f t="shared" si="10"/>
        <v/>
      </c>
      <c r="B574" s="158">
        <f>'MAI - SUIVI ENVELOPPES'!B73</f>
        <v>0</v>
      </c>
      <c r="C574" s="183">
        <f>'MAI - SUIVI ENVELOPPES'!C73</f>
        <v>0</v>
      </c>
      <c r="D574" s="158">
        <f>'MAI - SUIVI ENVELOPPES'!D73</f>
        <v>0</v>
      </c>
      <c r="E574" s="181">
        <f>'MAI - SUIVI ENVELOPPES'!E73</f>
        <v>0</v>
      </c>
      <c r="F574" s="158" t="str">
        <f>'MAI - SUIVI ENVELOPPES'!F73</f>
        <v/>
      </c>
    </row>
    <row r="575" spans="1:6" x14ac:dyDescent="0.25">
      <c r="A575" s="158" t="str">
        <f t="shared" si="10"/>
        <v/>
      </c>
      <c r="B575" s="158">
        <f>'MAI - SUIVI ENVELOPPES'!B74</f>
        <v>0</v>
      </c>
      <c r="C575" s="183">
        <f>'MAI - SUIVI ENVELOPPES'!C74</f>
        <v>0</v>
      </c>
      <c r="D575" s="158">
        <f>'MAI - SUIVI ENVELOPPES'!D74</f>
        <v>0</v>
      </c>
      <c r="E575" s="181">
        <f>'MAI - SUIVI ENVELOPPES'!E74</f>
        <v>0</v>
      </c>
      <c r="F575" s="158" t="str">
        <f>'MAI - SUIVI ENVELOPPES'!F74</f>
        <v/>
      </c>
    </row>
    <row r="576" spans="1:6" x14ac:dyDescent="0.25">
      <c r="A576" s="158" t="str">
        <f t="shared" si="10"/>
        <v/>
      </c>
      <c r="B576" s="158">
        <f>'MAI - SUIVI ENVELOPPES'!B75</f>
        <v>0</v>
      </c>
      <c r="C576" s="183">
        <f>'MAI - SUIVI ENVELOPPES'!C75</f>
        <v>0</v>
      </c>
      <c r="D576" s="158">
        <f>'MAI - SUIVI ENVELOPPES'!D75</f>
        <v>0</v>
      </c>
      <c r="E576" s="181">
        <f>'MAI - SUIVI ENVELOPPES'!E75</f>
        <v>0</v>
      </c>
      <c r="F576" s="158" t="str">
        <f>'MAI - SUIVI ENVELOPPES'!F75</f>
        <v/>
      </c>
    </row>
    <row r="577" spans="1:6" x14ac:dyDescent="0.25">
      <c r="A577" s="158" t="str">
        <f t="shared" si="10"/>
        <v/>
      </c>
      <c r="B577" s="158">
        <f>'MAI - SUIVI ENVELOPPES'!B76</f>
        <v>0</v>
      </c>
      <c r="C577" s="183">
        <f>'MAI - SUIVI ENVELOPPES'!C76</f>
        <v>0</v>
      </c>
      <c r="D577" s="158">
        <f>'MAI - SUIVI ENVELOPPES'!D76</f>
        <v>0</v>
      </c>
      <c r="E577" s="181">
        <f>'MAI - SUIVI ENVELOPPES'!E76</f>
        <v>0</v>
      </c>
      <c r="F577" s="158" t="str">
        <f>'MAI - SUIVI ENVELOPPES'!F76</f>
        <v/>
      </c>
    </row>
    <row r="578" spans="1:6" x14ac:dyDescent="0.25">
      <c r="A578" s="158" t="str">
        <f t="shared" si="10"/>
        <v/>
      </c>
      <c r="B578" s="158">
        <f>'MAI - SUIVI ENVELOPPES'!B77</f>
        <v>0</v>
      </c>
      <c r="C578" s="183">
        <f>'MAI - SUIVI ENVELOPPES'!C77</f>
        <v>0</v>
      </c>
      <c r="D578" s="158">
        <f>'MAI - SUIVI ENVELOPPES'!D77</f>
        <v>0</v>
      </c>
      <c r="E578" s="181">
        <f>'MAI - SUIVI ENVELOPPES'!E77</f>
        <v>0</v>
      </c>
      <c r="F578" s="158" t="str">
        <f>'MAI - SUIVI ENVELOPPES'!F77</f>
        <v/>
      </c>
    </row>
    <row r="579" spans="1:6" x14ac:dyDescent="0.25">
      <c r="A579" s="158" t="str">
        <f t="shared" si="10"/>
        <v/>
      </c>
      <c r="B579" s="158">
        <f>'MAI - SUIVI ENVELOPPES'!B78</f>
        <v>0</v>
      </c>
      <c r="C579" s="183">
        <f>'MAI - SUIVI ENVELOPPES'!C78</f>
        <v>0</v>
      </c>
      <c r="D579" s="158">
        <f>'MAI - SUIVI ENVELOPPES'!D78</f>
        <v>0</v>
      </c>
      <c r="E579" s="181">
        <f>'MAI - SUIVI ENVELOPPES'!E78</f>
        <v>0</v>
      </c>
      <c r="F579" s="158" t="str">
        <f>'MAI - SUIVI ENVELOPPES'!F78</f>
        <v/>
      </c>
    </row>
    <row r="580" spans="1:6" x14ac:dyDescent="0.25">
      <c r="A580" s="158" t="str">
        <f t="shared" si="10"/>
        <v/>
      </c>
      <c r="B580" s="158">
        <f>'MAI - SUIVI ENVELOPPES'!B79</f>
        <v>0</v>
      </c>
      <c r="C580" s="183">
        <f>'MAI - SUIVI ENVELOPPES'!C79</f>
        <v>0</v>
      </c>
      <c r="D580" s="158">
        <f>'MAI - SUIVI ENVELOPPES'!D79</f>
        <v>0</v>
      </c>
      <c r="E580" s="181">
        <f>'MAI - SUIVI ENVELOPPES'!E79</f>
        <v>0</v>
      </c>
      <c r="F580" s="158" t="str">
        <f>'MAI - SUIVI ENVELOPPES'!F79</f>
        <v/>
      </c>
    </row>
    <row r="581" spans="1:6" x14ac:dyDescent="0.25">
      <c r="A581" s="158" t="str">
        <f t="shared" si="10"/>
        <v/>
      </c>
      <c r="B581" s="158">
        <f>'MAI - SUIVI ENVELOPPES'!B80</f>
        <v>0</v>
      </c>
      <c r="C581" s="183">
        <f>'MAI - SUIVI ENVELOPPES'!C80</f>
        <v>0</v>
      </c>
      <c r="D581" s="158">
        <f>'MAI - SUIVI ENVELOPPES'!D80</f>
        <v>0</v>
      </c>
      <c r="E581" s="181">
        <f>'MAI - SUIVI ENVELOPPES'!E80</f>
        <v>0</v>
      </c>
      <c r="F581" s="158" t="str">
        <f>'MAI - SUIVI ENVELOPPES'!F80</f>
        <v/>
      </c>
    </row>
    <row r="582" spans="1:6" x14ac:dyDescent="0.25">
      <c r="A582" s="158" t="str">
        <f t="shared" si="10"/>
        <v/>
      </c>
      <c r="B582" s="158">
        <f>'MAI - SUIVI ENVELOPPES'!B81</f>
        <v>0</v>
      </c>
      <c r="C582" s="183">
        <f>'MAI - SUIVI ENVELOPPES'!C81</f>
        <v>0</v>
      </c>
      <c r="D582" s="158">
        <f>'MAI - SUIVI ENVELOPPES'!D81</f>
        <v>0</v>
      </c>
      <c r="E582" s="181">
        <f>'MAI - SUIVI ENVELOPPES'!E81</f>
        <v>0</v>
      </c>
      <c r="F582" s="158" t="str">
        <f>'MAI - SUIVI ENVELOPPES'!F81</f>
        <v/>
      </c>
    </row>
    <row r="583" spans="1:6" x14ac:dyDescent="0.25">
      <c r="A583" s="158" t="str">
        <f t="shared" si="10"/>
        <v/>
      </c>
      <c r="B583" s="158">
        <f>'MAI - SUIVI ENVELOPPES'!B82</f>
        <v>0</v>
      </c>
      <c r="C583" s="183">
        <f>'MAI - SUIVI ENVELOPPES'!C82</f>
        <v>0</v>
      </c>
      <c r="D583" s="158">
        <f>'MAI - SUIVI ENVELOPPES'!D82</f>
        <v>0</v>
      </c>
      <c r="E583" s="181">
        <f>'MAI - SUIVI ENVELOPPES'!E82</f>
        <v>0</v>
      </c>
      <c r="F583" s="158" t="str">
        <f>'MAI - SUIVI ENVELOPPES'!F82</f>
        <v/>
      </c>
    </row>
    <row r="584" spans="1:6" x14ac:dyDescent="0.25">
      <c r="A584" s="158" t="str">
        <f t="shared" si="10"/>
        <v/>
      </c>
      <c r="B584" s="158">
        <f>'MAI - SUIVI ENVELOPPES'!B83</f>
        <v>0</v>
      </c>
      <c r="C584" s="183">
        <f>'MAI - SUIVI ENVELOPPES'!C83</f>
        <v>0</v>
      </c>
      <c r="D584" s="158">
        <f>'MAI - SUIVI ENVELOPPES'!D83</f>
        <v>0</v>
      </c>
      <c r="E584" s="181">
        <f>'MAI - SUIVI ENVELOPPES'!E83</f>
        <v>0</v>
      </c>
      <c r="F584" s="158" t="str">
        <f>'MAI - SUIVI ENVELOPPES'!F83</f>
        <v/>
      </c>
    </row>
    <row r="585" spans="1:6" x14ac:dyDescent="0.25">
      <c r="A585" s="158" t="str">
        <f t="shared" si="10"/>
        <v/>
      </c>
      <c r="B585" s="158">
        <f>'MAI - SUIVI ENVELOPPES'!B84</f>
        <v>0</v>
      </c>
      <c r="C585" s="183">
        <f>'MAI - SUIVI ENVELOPPES'!C84</f>
        <v>0</v>
      </c>
      <c r="D585" s="158">
        <f>'MAI - SUIVI ENVELOPPES'!D84</f>
        <v>0</v>
      </c>
      <c r="E585" s="181">
        <f>'MAI - SUIVI ENVELOPPES'!E84</f>
        <v>0</v>
      </c>
      <c r="F585" s="158" t="str">
        <f>'MAI - SUIVI ENVELOPPES'!F84</f>
        <v/>
      </c>
    </row>
    <row r="586" spans="1:6" x14ac:dyDescent="0.25">
      <c r="A586" s="158" t="str">
        <f t="shared" si="10"/>
        <v/>
      </c>
      <c r="B586" s="158">
        <f>'MAI - SUIVI ENVELOPPES'!B85</f>
        <v>0</v>
      </c>
      <c r="C586" s="183">
        <f>'MAI - SUIVI ENVELOPPES'!C85</f>
        <v>0</v>
      </c>
      <c r="D586" s="158">
        <f>'MAI - SUIVI ENVELOPPES'!D85</f>
        <v>0</v>
      </c>
      <c r="E586" s="181">
        <f>'MAI - SUIVI ENVELOPPES'!E85</f>
        <v>0</v>
      </c>
      <c r="F586" s="158" t="str">
        <f>'MAI - SUIVI ENVELOPPES'!F85</f>
        <v/>
      </c>
    </row>
    <row r="587" spans="1:6" x14ac:dyDescent="0.25">
      <c r="A587" s="158" t="str">
        <f t="shared" si="10"/>
        <v/>
      </c>
      <c r="B587" s="158">
        <f>'MAI - SUIVI ENVELOPPES'!B86</f>
        <v>0</v>
      </c>
      <c r="C587" s="183">
        <f>'MAI - SUIVI ENVELOPPES'!C86</f>
        <v>0</v>
      </c>
      <c r="D587" s="158">
        <f>'MAI - SUIVI ENVELOPPES'!D86</f>
        <v>0</v>
      </c>
      <c r="E587" s="181">
        <f>'MAI - SUIVI ENVELOPPES'!E86</f>
        <v>0</v>
      </c>
      <c r="F587" s="158" t="str">
        <f>'MAI - SUIVI ENVELOPPES'!F86</f>
        <v/>
      </c>
    </row>
    <row r="588" spans="1:6" x14ac:dyDescent="0.25">
      <c r="A588" s="158" t="str">
        <f t="shared" si="10"/>
        <v/>
      </c>
      <c r="B588" s="158">
        <f>'MAI - SUIVI ENVELOPPES'!B87</f>
        <v>0</v>
      </c>
      <c r="C588" s="183">
        <f>'MAI - SUIVI ENVELOPPES'!C87</f>
        <v>0</v>
      </c>
      <c r="D588" s="158">
        <f>'MAI - SUIVI ENVELOPPES'!D87</f>
        <v>0</v>
      </c>
      <c r="E588" s="181">
        <f>'MAI - SUIVI ENVELOPPES'!E87</f>
        <v>0</v>
      </c>
      <c r="F588" s="158" t="str">
        <f>'MAI - SUIVI ENVELOPPES'!F87</f>
        <v/>
      </c>
    </row>
    <row r="589" spans="1:6" x14ac:dyDescent="0.25">
      <c r="A589" s="158" t="str">
        <f t="shared" si="10"/>
        <v/>
      </c>
      <c r="B589" s="158">
        <f>'MAI - SUIVI ENVELOPPES'!B88</f>
        <v>0</v>
      </c>
      <c r="C589" s="183">
        <f>'MAI - SUIVI ENVELOPPES'!C88</f>
        <v>0</v>
      </c>
      <c r="D589" s="158">
        <f>'MAI - SUIVI ENVELOPPES'!D88</f>
        <v>0</v>
      </c>
      <c r="E589" s="181">
        <f>'MAI - SUIVI ENVELOPPES'!E88</f>
        <v>0</v>
      </c>
      <c r="F589" s="158" t="str">
        <f>'MAI - SUIVI ENVELOPPES'!F88</f>
        <v/>
      </c>
    </row>
    <row r="590" spans="1:6" x14ac:dyDescent="0.25">
      <c r="A590" s="158" t="str">
        <f t="shared" si="10"/>
        <v/>
      </c>
      <c r="B590" s="158">
        <f>'MAI - SUIVI ENVELOPPES'!B89</f>
        <v>0</v>
      </c>
      <c r="C590" s="183">
        <f>'MAI - SUIVI ENVELOPPES'!C89</f>
        <v>0</v>
      </c>
      <c r="D590" s="158">
        <f>'MAI - SUIVI ENVELOPPES'!D89</f>
        <v>0</v>
      </c>
      <c r="E590" s="181">
        <f>'MAI - SUIVI ENVELOPPES'!E89</f>
        <v>0</v>
      </c>
      <c r="F590" s="158" t="str">
        <f>'MAI - SUIVI ENVELOPPES'!F89</f>
        <v/>
      </c>
    </row>
    <row r="591" spans="1:6" x14ac:dyDescent="0.25">
      <c r="A591" s="158" t="str">
        <f t="shared" si="10"/>
        <v/>
      </c>
      <c r="B591" s="158">
        <f>'MAI - SUIVI ENVELOPPES'!B90</f>
        <v>0</v>
      </c>
      <c r="C591" s="183">
        <f>'MAI - SUIVI ENVELOPPES'!C90</f>
        <v>0</v>
      </c>
      <c r="D591" s="158">
        <f>'MAI - SUIVI ENVELOPPES'!D90</f>
        <v>0</v>
      </c>
      <c r="E591" s="181">
        <f>'MAI - SUIVI ENVELOPPES'!E90</f>
        <v>0</v>
      </c>
      <c r="F591" s="158" t="str">
        <f>'MAI - SUIVI ENVELOPPES'!F90</f>
        <v/>
      </c>
    </row>
    <row r="592" spans="1:6" x14ac:dyDescent="0.25">
      <c r="A592" s="158" t="str">
        <f t="shared" si="10"/>
        <v/>
      </c>
      <c r="B592" s="158">
        <f>'MAI - SUIVI ENVELOPPES'!B91</f>
        <v>0</v>
      </c>
      <c r="C592" s="183">
        <f>'MAI - SUIVI ENVELOPPES'!C91</f>
        <v>0</v>
      </c>
      <c r="D592" s="158">
        <f>'MAI - SUIVI ENVELOPPES'!D91</f>
        <v>0</v>
      </c>
      <c r="E592" s="181">
        <f>'MAI - SUIVI ENVELOPPES'!E91</f>
        <v>0</v>
      </c>
      <c r="F592" s="158" t="str">
        <f>'MAI - SUIVI ENVELOPPES'!F91</f>
        <v/>
      </c>
    </row>
    <row r="593" spans="1:6" x14ac:dyDescent="0.25">
      <c r="A593" s="158" t="str">
        <f t="shared" si="10"/>
        <v/>
      </c>
      <c r="B593" s="158">
        <f>'MAI - SUIVI ENVELOPPES'!B92</f>
        <v>0</v>
      </c>
      <c r="C593" s="183">
        <f>'MAI - SUIVI ENVELOPPES'!C92</f>
        <v>0</v>
      </c>
      <c r="D593" s="158">
        <f>'MAI - SUIVI ENVELOPPES'!D92</f>
        <v>0</v>
      </c>
      <c r="E593" s="181">
        <f>'MAI - SUIVI ENVELOPPES'!E92</f>
        <v>0</v>
      </c>
      <c r="F593" s="158" t="str">
        <f>'MAI - SUIVI ENVELOPPES'!F92</f>
        <v/>
      </c>
    </row>
    <row r="594" spans="1:6" x14ac:dyDescent="0.25">
      <c r="A594" s="158" t="str">
        <f t="shared" si="10"/>
        <v/>
      </c>
      <c r="B594" s="158">
        <f>'MAI - SUIVI ENVELOPPES'!B93</f>
        <v>0</v>
      </c>
      <c r="C594" s="183">
        <f>'MAI - SUIVI ENVELOPPES'!C93</f>
        <v>0</v>
      </c>
      <c r="D594" s="158">
        <f>'MAI - SUIVI ENVELOPPES'!D93</f>
        <v>0</v>
      </c>
      <c r="E594" s="181">
        <f>'MAI - SUIVI ENVELOPPES'!E93</f>
        <v>0</v>
      </c>
      <c r="F594" s="158" t="str">
        <f>'MAI - SUIVI ENVELOPPES'!F93</f>
        <v/>
      </c>
    </row>
    <row r="595" spans="1:6" x14ac:dyDescent="0.25">
      <c r="A595" s="158" t="str">
        <f t="shared" si="10"/>
        <v/>
      </c>
      <c r="B595" s="158">
        <f>'MAI - SUIVI ENVELOPPES'!B94</f>
        <v>0</v>
      </c>
      <c r="C595" s="183">
        <f>'MAI - SUIVI ENVELOPPES'!C94</f>
        <v>0</v>
      </c>
      <c r="D595" s="158">
        <f>'MAI - SUIVI ENVELOPPES'!D94</f>
        <v>0</v>
      </c>
      <c r="E595" s="181">
        <f>'MAI - SUIVI ENVELOPPES'!E94</f>
        <v>0</v>
      </c>
      <c r="F595" s="158" t="str">
        <f>'MAI - SUIVI ENVELOPPES'!F94</f>
        <v/>
      </c>
    </row>
    <row r="596" spans="1:6" x14ac:dyDescent="0.25">
      <c r="A596" s="158" t="str">
        <f t="shared" si="10"/>
        <v/>
      </c>
      <c r="B596" s="158">
        <f>'MAI - SUIVI ENVELOPPES'!B95</f>
        <v>0</v>
      </c>
      <c r="C596" s="183">
        <f>'MAI - SUIVI ENVELOPPES'!C95</f>
        <v>0</v>
      </c>
      <c r="D596" s="158">
        <f>'MAI - SUIVI ENVELOPPES'!D95</f>
        <v>0</v>
      </c>
      <c r="E596" s="181">
        <f>'MAI - SUIVI ENVELOPPES'!E95</f>
        <v>0</v>
      </c>
      <c r="F596" s="158" t="str">
        <f>'MAI - SUIVI ENVELOPPES'!F95</f>
        <v/>
      </c>
    </row>
    <row r="597" spans="1:6" x14ac:dyDescent="0.25">
      <c r="A597" s="158" t="str">
        <f t="shared" si="10"/>
        <v/>
      </c>
      <c r="B597" s="158">
        <f>'MAI - SUIVI ENVELOPPES'!B96</f>
        <v>0</v>
      </c>
      <c r="C597" s="183">
        <f>'MAI - SUIVI ENVELOPPES'!C96</f>
        <v>0</v>
      </c>
      <c r="D597" s="158">
        <f>'MAI - SUIVI ENVELOPPES'!D96</f>
        <v>0</v>
      </c>
      <c r="E597" s="181">
        <f>'MAI - SUIVI ENVELOPPES'!E96</f>
        <v>0</v>
      </c>
      <c r="F597" s="158" t="str">
        <f>'MAI - SUIVI ENVELOPPES'!F96</f>
        <v/>
      </c>
    </row>
    <row r="598" spans="1:6" x14ac:dyDescent="0.25">
      <c r="A598" s="158" t="str">
        <f t="shared" si="10"/>
        <v/>
      </c>
      <c r="B598" s="158">
        <f>'MAI - SUIVI ENVELOPPES'!B97</f>
        <v>0</v>
      </c>
      <c r="C598" s="183">
        <f>'MAI - SUIVI ENVELOPPES'!C97</f>
        <v>0</v>
      </c>
      <c r="D598" s="158">
        <f>'MAI - SUIVI ENVELOPPES'!D97</f>
        <v>0</v>
      </c>
      <c r="E598" s="181">
        <f>'MAI - SUIVI ENVELOPPES'!E97</f>
        <v>0</v>
      </c>
      <c r="F598" s="158" t="str">
        <f>'MAI - SUIVI ENVELOPPES'!F97</f>
        <v/>
      </c>
    </row>
    <row r="599" spans="1:6" x14ac:dyDescent="0.25">
      <c r="A599" s="158" t="str">
        <f t="shared" si="10"/>
        <v/>
      </c>
      <c r="B599" s="158">
        <f>'MAI - SUIVI ENVELOPPES'!B98</f>
        <v>0</v>
      </c>
      <c r="C599" s="183">
        <f>'MAI - SUIVI ENVELOPPES'!C98</f>
        <v>0</v>
      </c>
      <c r="D599" s="158">
        <f>'MAI - SUIVI ENVELOPPES'!D98</f>
        <v>0</v>
      </c>
      <c r="E599" s="181">
        <f>'MAI - SUIVI ENVELOPPES'!E98</f>
        <v>0</v>
      </c>
      <c r="F599" s="158" t="str">
        <f>'MAI - SUIVI ENVELOPPES'!F98</f>
        <v/>
      </c>
    </row>
    <row r="600" spans="1:6" x14ac:dyDescent="0.25">
      <c r="A600" s="158" t="str">
        <f t="shared" si="10"/>
        <v/>
      </c>
      <c r="B600" s="158">
        <f>'MAI - SUIVI ENVELOPPES'!B99</f>
        <v>0</v>
      </c>
      <c r="C600" s="183">
        <f>'MAI - SUIVI ENVELOPPES'!C99</f>
        <v>0</v>
      </c>
      <c r="D600" s="158">
        <f>'MAI - SUIVI ENVELOPPES'!D99</f>
        <v>0</v>
      </c>
      <c r="E600" s="181">
        <f>'MAI - SUIVI ENVELOPPES'!E99</f>
        <v>0</v>
      </c>
      <c r="F600" s="158" t="str">
        <f>'MAI - SUIVI ENVELOPPES'!F99</f>
        <v/>
      </c>
    </row>
    <row r="601" spans="1:6" x14ac:dyDescent="0.25">
      <c r="A601" s="158" t="str">
        <f t="shared" si="10"/>
        <v/>
      </c>
      <c r="B601" s="158">
        <f>'MAI - SUIVI ENVELOPPES'!B100</f>
        <v>0</v>
      </c>
      <c r="C601" s="183">
        <f>'MAI - SUIVI ENVELOPPES'!C100</f>
        <v>0</v>
      </c>
      <c r="D601" s="158">
        <f>'MAI - SUIVI ENVELOPPES'!D100</f>
        <v>0</v>
      </c>
      <c r="E601" s="181">
        <f>'MAI - SUIVI ENVELOPPES'!E100</f>
        <v>0</v>
      </c>
      <c r="F601" s="158" t="str">
        <f>'MAI - SUIVI ENVELOPPES'!F100</f>
        <v/>
      </c>
    </row>
    <row r="602" spans="1:6" x14ac:dyDescent="0.25">
      <c r="A602" s="158" t="str">
        <f t="shared" si="10"/>
        <v/>
      </c>
      <c r="B602" s="158">
        <f>'MAI - SUIVI ENVELOPPES'!B101</f>
        <v>0</v>
      </c>
      <c r="C602" s="183">
        <f>'MAI - SUIVI ENVELOPPES'!C101</f>
        <v>0</v>
      </c>
      <c r="D602" s="158">
        <f>'MAI - SUIVI ENVELOPPES'!D101</f>
        <v>0</v>
      </c>
      <c r="E602" s="181">
        <f>'MAI - SUIVI ENVELOPPES'!E101</f>
        <v>0</v>
      </c>
      <c r="F602" s="158" t="str">
        <f>'MAI - SUIVI ENVELOPPES'!F101</f>
        <v/>
      </c>
    </row>
    <row r="603" spans="1:6" x14ac:dyDescent="0.25">
      <c r="A603" s="158" t="str">
        <f t="shared" si="10"/>
        <v/>
      </c>
      <c r="B603" s="158">
        <f>'MAI - SUIVI ENVELOPPES'!B102</f>
        <v>0</v>
      </c>
      <c r="C603" s="183">
        <f>'MAI - SUIVI ENVELOPPES'!C102</f>
        <v>0</v>
      </c>
      <c r="D603" s="158">
        <f>'MAI - SUIVI ENVELOPPES'!D102</f>
        <v>0</v>
      </c>
      <c r="E603" s="181">
        <f>'MAI - SUIVI ENVELOPPES'!E102</f>
        <v>0</v>
      </c>
      <c r="F603" s="158" t="str">
        <f>'MAI - SUIVI ENVELOPPES'!F102</f>
        <v/>
      </c>
    </row>
    <row r="604" spans="1:6" x14ac:dyDescent="0.25">
      <c r="A604" s="158" t="str">
        <f t="shared" si="10"/>
        <v/>
      </c>
      <c r="B604" s="158">
        <f>'MAI - SUIVI ENVELOPPES'!B103</f>
        <v>0</v>
      </c>
      <c r="C604" s="183">
        <f>'MAI - SUIVI ENVELOPPES'!C103</f>
        <v>0</v>
      </c>
      <c r="D604" s="158">
        <f>'MAI - SUIVI ENVELOPPES'!D103</f>
        <v>0</v>
      </c>
      <c r="E604" s="181">
        <f>'MAI - SUIVI ENVELOPPES'!E103</f>
        <v>0</v>
      </c>
      <c r="F604" s="158" t="str">
        <f>'MAI - SUIVI ENVELOPPES'!F103</f>
        <v/>
      </c>
    </row>
    <row r="605" spans="1:6" x14ac:dyDescent="0.25">
      <c r="A605" s="158" t="str">
        <f t="shared" si="10"/>
        <v/>
      </c>
      <c r="B605" s="158">
        <f>'MAI - SUIVI ENVELOPPES'!B104</f>
        <v>0</v>
      </c>
      <c r="C605" s="183">
        <f>'MAI - SUIVI ENVELOPPES'!C104</f>
        <v>0</v>
      </c>
      <c r="D605" s="158">
        <f>'MAI - SUIVI ENVELOPPES'!D104</f>
        <v>0</v>
      </c>
      <c r="E605" s="181">
        <f>'MAI - SUIVI ENVELOPPES'!E104</f>
        <v>0</v>
      </c>
      <c r="F605" s="158" t="str">
        <f>'MAI - SUIVI ENVELOPPES'!F104</f>
        <v/>
      </c>
    </row>
    <row r="606" spans="1:6" x14ac:dyDescent="0.25">
      <c r="A606" s="158" t="str">
        <f t="shared" si="10"/>
        <v/>
      </c>
      <c r="B606" s="158">
        <f>'MAI - SUIVI ENVELOPPES'!B105</f>
        <v>0</v>
      </c>
      <c r="C606" s="183">
        <f>'MAI - SUIVI ENVELOPPES'!C105</f>
        <v>0</v>
      </c>
      <c r="D606" s="158">
        <f>'MAI - SUIVI ENVELOPPES'!D105</f>
        <v>0</v>
      </c>
      <c r="E606" s="181">
        <f>'MAI - SUIVI ENVELOPPES'!E105</f>
        <v>0</v>
      </c>
      <c r="F606" s="158" t="str">
        <f>'MAI - SUIVI ENVELOPPES'!F105</f>
        <v/>
      </c>
    </row>
    <row r="607" spans="1:6" x14ac:dyDescent="0.25">
      <c r="A607" s="158" t="str">
        <f t="shared" si="10"/>
        <v/>
      </c>
      <c r="B607" s="158">
        <f>'MAI - SUIVI ENVELOPPES'!B106</f>
        <v>0</v>
      </c>
      <c r="C607" s="183">
        <f>'MAI - SUIVI ENVELOPPES'!C106</f>
        <v>0</v>
      </c>
      <c r="D607" s="158">
        <f>'MAI - SUIVI ENVELOPPES'!D106</f>
        <v>0</v>
      </c>
      <c r="E607" s="181">
        <f>'MAI - SUIVI ENVELOPPES'!E106</f>
        <v>0</v>
      </c>
      <c r="F607" s="158" t="str">
        <f>'MAI - SUIVI ENVELOPPES'!F106</f>
        <v/>
      </c>
    </row>
    <row r="608" spans="1:6" x14ac:dyDescent="0.25">
      <c r="A608" s="158" t="str">
        <f t="shared" si="10"/>
        <v/>
      </c>
      <c r="B608" s="158">
        <f>'MAI - SUIVI ENVELOPPES'!B107</f>
        <v>0</v>
      </c>
      <c r="C608" s="183">
        <f>'MAI - SUIVI ENVELOPPES'!C107</f>
        <v>0</v>
      </c>
      <c r="D608" s="158">
        <f>'MAI - SUIVI ENVELOPPES'!D107</f>
        <v>0</v>
      </c>
      <c r="E608" s="181">
        <f>'MAI - SUIVI ENVELOPPES'!E107</f>
        <v>0</v>
      </c>
      <c r="F608" s="158" t="str">
        <f>'MAI - SUIVI ENVELOPPES'!F107</f>
        <v/>
      </c>
    </row>
    <row r="609" spans="1:6" x14ac:dyDescent="0.25">
      <c r="A609" s="158" t="str">
        <f t="shared" si="10"/>
        <v/>
      </c>
      <c r="B609" s="158">
        <f>'MAI - SUIVI ENVELOPPES'!B108</f>
        <v>0</v>
      </c>
      <c r="C609" s="183">
        <f>'MAI - SUIVI ENVELOPPES'!C108</f>
        <v>0</v>
      </c>
      <c r="D609" s="158">
        <f>'MAI - SUIVI ENVELOPPES'!D108</f>
        <v>0</v>
      </c>
      <c r="E609" s="181">
        <f>'MAI - SUIVI ENVELOPPES'!E108</f>
        <v>0</v>
      </c>
      <c r="F609" s="158" t="str">
        <f>'MAI - SUIVI ENVELOPPES'!F108</f>
        <v/>
      </c>
    </row>
    <row r="610" spans="1:6" x14ac:dyDescent="0.25">
      <c r="A610" s="158" t="str">
        <f t="shared" si="10"/>
        <v/>
      </c>
      <c r="B610" s="158">
        <f>'MAI - SUIVI ENVELOPPES'!B109</f>
        <v>0</v>
      </c>
      <c r="C610" s="183">
        <f>'MAI - SUIVI ENVELOPPES'!C109</f>
        <v>0</v>
      </c>
      <c r="D610" s="158">
        <f>'MAI - SUIVI ENVELOPPES'!D109</f>
        <v>0</v>
      </c>
      <c r="E610" s="181">
        <f>'MAI - SUIVI ENVELOPPES'!E109</f>
        <v>0</v>
      </c>
      <c r="F610" s="158" t="str">
        <f>'MAI - SUIVI ENVELOPPES'!F109</f>
        <v/>
      </c>
    </row>
    <row r="611" spans="1:6" x14ac:dyDescent="0.25">
      <c r="A611" s="158" t="str">
        <f t="shared" si="10"/>
        <v/>
      </c>
      <c r="B611" s="158">
        <f>'MAI - SUIVI ENVELOPPES'!B110</f>
        <v>0</v>
      </c>
      <c r="C611" s="183">
        <f>'MAI - SUIVI ENVELOPPES'!C110</f>
        <v>0</v>
      </c>
      <c r="D611" s="158">
        <f>'MAI - SUIVI ENVELOPPES'!D110</f>
        <v>0</v>
      </c>
      <c r="E611" s="181">
        <f>'MAI - SUIVI ENVELOPPES'!E110</f>
        <v>0</v>
      </c>
      <c r="F611" s="158" t="str">
        <f>'MAI - SUIVI ENVELOPPES'!F110</f>
        <v/>
      </c>
    </row>
    <row r="612" spans="1:6" x14ac:dyDescent="0.25">
      <c r="A612" s="158" t="str">
        <f t="shared" si="10"/>
        <v/>
      </c>
      <c r="B612" s="158">
        <f>'MAI - SUIVI ENVELOPPES'!B111</f>
        <v>0</v>
      </c>
      <c r="C612" s="183">
        <f>'MAI - SUIVI ENVELOPPES'!C111</f>
        <v>0</v>
      </c>
      <c r="D612" s="158">
        <f>'MAI - SUIVI ENVELOPPES'!D111</f>
        <v>0</v>
      </c>
      <c r="E612" s="181">
        <f>'MAI - SUIVI ENVELOPPES'!E111</f>
        <v>0</v>
      </c>
      <c r="F612" s="158" t="str">
        <f>'MAI - SUIVI ENVELOPPES'!F111</f>
        <v/>
      </c>
    </row>
    <row r="613" spans="1:6" x14ac:dyDescent="0.25">
      <c r="A613" s="158" t="str">
        <f t="shared" si="10"/>
        <v/>
      </c>
      <c r="B613" s="158">
        <f>'MAI - SUIVI ENVELOPPES'!B112</f>
        <v>0</v>
      </c>
      <c r="C613" s="183">
        <f>'MAI - SUIVI ENVELOPPES'!C112</f>
        <v>0</v>
      </c>
      <c r="D613" s="158">
        <f>'MAI - SUIVI ENVELOPPES'!D112</f>
        <v>0</v>
      </c>
      <c r="E613" s="181">
        <f>'MAI - SUIVI ENVELOPPES'!E112</f>
        <v>0</v>
      </c>
      <c r="F613" s="158" t="str">
        <f>'MAI - SUIVI ENVELOPPES'!F112</f>
        <v/>
      </c>
    </row>
    <row r="614" spans="1:6" x14ac:dyDescent="0.25">
      <c r="A614" s="158" t="str">
        <f t="shared" si="10"/>
        <v/>
      </c>
      <c r="B614" s="158">
        <f>'MAI - SUIVI ENVELOPPES'!B113</f>
        <v>0</v>
      </c>
      <c r="C614" s="183">
        <f>'MAI - SUIVI ENVELOPPES'!C113</f>
        <v>0</v>
      </c>
      <c r="D614" s="158">
        <f>'MAI - SUIVI ENVELOPPES'!D113</f>
        <v>0</v>
      </c>
      <c r="E614" s="181">
        <f>'MAI - SUIVI ENVELOPPES'!E113</f>
        <v>0</v>
      </c>
      <c r="F614" s="158" t="str">
        <f>'MAI - SUIVI ENVELOPPES'!F113</f>
        <v/>
      </c>
    </row>
    <row r="615" spans="1:6" x14ac:dyDescent="0.25">
      <c r="A615" s="158" t="str">
        <f t="shared" si="10"/>
        <v/>
      </c>
      <c r="B615" s="158">
        <f>'MAI - SUIVI ENVELOPPES'!B114</f>
        <v>0</v>
      </c>
      <c r="C615" s="183">
        <f>'MAI - SUIVI ENVELOPPES'!C114</f>
        <v>0</v>
      </c>
      <c r="D615" s="158">
        <f>'MAI - SUIVI ENVELOPPES'!D114</f>
        <v>0</v>
      </c>
      <c r="E615" s="181">
        <f>'MAI - SUIVI ENVELOPPES'!E114</f>
        <v>0</v>
      </c>
      <c r="F615" s="158" t="str">
        <f>'MAI - SUIVI ENVELOPPES'!F114</f>
        <v/>
      </c>
    </row>
    <row r="616" spans="1:6" x14ac:dyDescent="0.25">
      <c r="A616" s="158" t="str">
        <f t="shared" si="10"/>
        <v/>
      </c>
      <c r="B616" s="158">
        <f>'MAI - SUIVI ENVELOPPES'!B115</f>
        <v>0</v>
      </c>
      <c r="C616" s="183">
        <f>'MAI - SUIVI ENVELOPPES'!C115</f>
        <v>0</v>
      </c>
      <c r="D616" s="158">
        <f>'MAI - SUIVI ENVELOPPES'!D115</f>
        <v>0</v>
      </c>
      <c r="E616" s="181">
        <f>'MAI - SUIVI ENVELOPPES'!E115</f>
        <v>0</v>
      </c>
      <c r="F616" s="158" t="str">
        <f>'MAI - SUIVI ENVELOPPES'!F115</f>
        <v/>
      </c>
    </row>
    <row r="617" spans="1:6" x14ac:dyDescent="0.25">
      <c r="A617" s="158" t="str">
        <f t="shared" si="10"/>
        <v/>
      </c>
      <c r="B617" s="158">
        <f>'MAI - SUIVI ENVELOPPES'!B116</f>
        <v>0</v>
      </c>
      <c r="C617" s="183">
        <f>'MAI - SUIVI ENVELOPPES'!C116</f>
        <v>0</v>
      </c>
      <c r="D617" s="158">
        <f>'MAI - SUIVI ENVELOPPES'!D116</f>
        <v>0</v>
      </c>
      <c r="E617" s="181">
        <f>'MAI - SUIVI ENVELOPPES'!E116</f>
        <v>0</v>
      </c>
      <c r="F617" s="158" t="str">
        <f>'MAI - SUIVI ENVELOPPES'!F116</f>
        <v/>
      </c>
    </row>
    <row r="618" spans="1:6" x14ac:dyDescent="0.25">
      <c r="A618" s="158" t="str">
        <f t="shared" si="10"/>
        <v/>
      </c>
      <c r="B618" s="158">
        <f>'MAI - SUIVI ENVELOPPES'!B117</f>
        <v>0</v>
      </c>
      <c r="C618" s="183">
        <f>'MAI - SUIVI ENVELOPPES'!C117</f>
        <v>0</v>
      </c>
      <c r="D618" s="158">
        <f>'MAI - SUIVI ENVELOPPES'!D117</f>
        <v>0</v>
      </c>
      <c r="E618" s="181">
        <f>'MAI - SUIVI ENVELOPPES'!E117</f>
        <v>0</v>
      </c>
      <c r="F618" s="158" t="str">
        <f>'MAI - SUIVI ENVELOPPES'!F117</f>
        <v/>
      </c>
    </row>
    <row r="619" spans="1:6" x14ac:dyDescent="0.25">
      <c r="A619" s="158" t="str">
        <f t="shared" si="10"/>
        <v/>
      </c>
      <c r="B619" s="158">
        <f>'MAI - SUIVI ENVELOPPES'!B118</f>
        <v>0</v>
      </c>
      <c r="C619" s="183">
        <f>'MAI - SUIVI ENVELOPPES'!C118</f>
        <v>0</v>
      </c>
      <c r="D619" s="158">
        <f>'MAI - SUIVI ENVELOPPES'!D118</f>
        <v>0</v>
      </c>
      <c r="E619" s="181">
        <f>'MAI - SUIVI ENVELOPPES'!E118</f>
        <v>0</v>
      </c>
      <c r="F619" s="158" t="str">
        <f>'MAI - SUIVI ENVELOPPES'!F118</f>
        <v/>
      </c>
    </row>
    <row r="620" spans="1:6" x14ac:dyDescent="0.25">
      <c r="A620" s="158" t="str">
        <f t="shared" si="10"/>
        <v/>
      </c>
      <c r="B620" s="158">
        <f>'MAI - SUIVI ENVELOPPES'!B119</f>
        <v>0</v>
      </c>
      <c r="C620" s="183">
        <f>'MAI - SUIVI ENVELOPPES'!C119</f>
        <v>0</v>
      </c>
      <c r="D620" s="158">
        <f>'MAI - SUIVI ENVELOPPES'!D119</f>
        <v>0</v>
      </c>
      <c r="E620" s="181">
        <f>'MAI - SUIVI ENVELOPPES'!E119</f>
        <v>0</v>
      </c>
      <c r="F620" s="158" t="str">
        <f>'MAI - SUIVI ENVELOPPES'!F119</f>
        <v/>
      </c>
    </row>
    <row r="621" spans="1:6" x14ac:dyDescent="0.25">
      <c r="A621" s="158" t="str">
        <f t="shared" si="10"/>
        <v/>
      </c>
      <c r="B621" s="158">
        <f>'MAI - SUIVI ENVELOPPES'!B120</f>
        <v>0</v>
      </c>
      <c r="C621" s="183">
        <f>'MAI - SUIVI ENVELOPPES'!C120</f>
        <v>0</v>
      </c>
      <c r="D621" s="158">
        <f>'MAI - SUIVI ENVELOPPES'!D120</f>
        <v>0</v>
      </c>
      <c r="E621" s="181">
        <f>'MAI - SUIVI ENVELOPPES'!E120</f>
        <v>0</v>
      </c>
      <c r="F621" s="158" t="str">
        <f>'MAI - SUIVI ENVELOPPES'!F120</f>
        <v/>
      </c>
    </row>
    <row r="622" spans="1:6" x14ac:dyDescent="0.25">
      <c r="A622" s="158" t="str">
        <f t="shared" si="10"/>
        <v/>
      </c>
      <c r="B622" s="158">
        <f>'MAI - SUIVI ENVELOPPES'!B121</f>
        <v>0</v>
      </c>
      <c r="C622" s="183">
        <f>'MAI - SUIVI ENVELOPPES'!C121</f>
        <v>0</v>
      </c>
      <c r="D622" s="158">
        <f>'MAI - SUIVI ENVELOPPES'!D121</f>
        <v>0</v>
      </c>
      <c r="E622" s="181">
        <f>'MAI - SUIVI ENVELOPPES'!E121</f>
        <v>0</v>
      </c>
      <c r="F622" s="158" t="str">
        <f>'MAI - SUIVI ENVELOPPES'!F121</f>
        <v/>
      </c>
    </row>
    <row r="623" spans="1:6" x14ac:dyDescent="0.25">
      <c r="A623" s="158" t="str">
        <f t="shared" si="10"/>
        <v/>
      </c>
      <c r="B623" s="158">
        <f>'MAI - SUIVI ENVELOPPES'!B122</f>
        <v>0</v>
      </c>
      <c r="C623" s="183">
        <f>'MAI - SUIVI ENVELOPPES'!C122</f>
        <v>0</v>
      </c>
      <c r="D623" s="158">
        <f>'MAI - SUIVI ENVELOPPES'!D122</f>
        <v>0</v>
      </c>
      <c r="E623" s="181">
        <f>'MAI - SUIVI ENVELOPPES'!E122</f>
        <v>0</v>
      </c>
      <c r="F623" s="158" t="str">
        <f>'MAI - SUIVI ENVELOPPES'!F122</f>
        <v/>
      </c>
    </row>
    <row r="624" spans="1:6" x14ac:dyDescent="0.25">
      <c r="A624" s="158" t="str">
        <f t="shared" si="10"/>
        <v/>
      </c>
      <c r="B624" s="158">
        <f>'MAI - SUIVI ENVELOPPES'!B123</f>
        <v>0</v>
      </c>
      <c r="C624" s="183">
        <f>'MAI - SUIVI ENVELOPPES'!C123</f>
        <v>0</v>
      </c>
      <c r="D624" s="158">
        <f>'MAI - SUIVI ENVELOPPES'!D123</f>
        <v>0</v>
      </c>
      <c r="E624" s="181">
        <f>'MAI - SUIVI ENVELOPPES'!E123</f>
        <v>0</v>
      </c>
      <c r="F624" s="158" t="str">
        <f>'MAI - SUIVI ENVELOPPES'!F123</f>
        <v/>
      </c>
    </row>
    <row r="625" spans="1:6" x14ac:dyDescent="0.25">
      <c r="A625" s="158" t="str">
        <f t="shared" si="10"/>
        <v/>
      </c>
      <c r="B625" s="158">
        <f>'MAI - SUIVI ENVELOPPES'!B124</f>
        <v>0</v>
      </c>
      <c r="C625" s="183">
        <f>'MAI - SUIVI ENVELOPPES'!C124</f>
        <v>0</v>
      </c>
      <c r="D625" s="158">
        <f>'MAI - SUIVI ENVELOPPES'!D124</f>
        <v>0</v>
      </c>
      <c r="E625" s="181">
        <f>'MAI - SUIVI ENVELOPPES'!E124</f>
        <v>0</v>
      </c>
      <c r="F625" s="158" t="str">
        <f>'MAI - SUIVI ENVELOPPES'!F124</f>
        <v/>
      </c>
    </row>
    <row r="626" spans="1:6" x14ac:dyDescent="0.25">
      <c r="A626" s="158" t="str">
        <f t="shared" si="10"/>
        <v/>
      </c>
      <c r="B626" s="158">
        <f>'MAI - SUIVI ENVELOPPES'!B125</f>
        <v>0</v>
      </c>
      <c r="C626" s="183">
        <f>'MAI - SUIVI ENVELOPPES'!C125</f>
        <v>0</v>
      </c>
      <c r="D626" s="158">
        <f>'MAI - SUIVI ENVELOPPES'!D125</f>
        <v>0</v>
      </c>
      <c r="E626" s="181">
        <f>'MAI - SUIVI ENVELOPPES'!E125</f>
        <v>0</v>
      </c>
      <c r="F626" s="158" t="str">
        <f>'MAI - SUIVI ENVELOPPES'!F125</f>
        <v/>
      </c>
    </row>
    <row r="627" spans="1:6" x14ac:dyDescent="0.25">
      <c r="A627" s="158" t="str">
        <f t="shared" si="10"/>
        <v/>
      </c>
      <c r="B627" s="158">
        <f>'MAI - SUIVI ENVELOPPES'!B126</f>
        <v>0</v>
      </c>
      <c r="C627" s="183">
        <f>'MAI - SUIVI ENVELOPPES'!C126</f>
        <v>0</v>
      </c>
      <c r="D627" s="158">
        <f>'MAI - SUIVI ENVELOPPES'!D126</f>
        <v>0</v>
      </c>
      <c r="E627" s="181">
        <f>'MAI - SUIVI ENVELOPPES'!E126</f>
        <v>0</v>
      </c>
      <c r="F627" s="158" t="str">
        <f>'MAI - SUIVI ENVELOPPES'!F126</f>
        <v/>
      </c>
    </row>
    <row r="628" spans="1:6" x14ac:dyDescent="0.25">
      <c r="A628" s="158" t="str">
        <f t="shared" si="10"/>
        <v/>
      </c>
      <c r="B628" s="158">
        <f>'MAI - SUIVI ENVELOPPES'!B127</f>
        <v>0</v>
      </c>
      <c r="C628" s="183">
        <f>'MAI - SUIVI ENVELOPPES'!C127</f>
        <v>0</v>
      </c>
      <c r="D628" s="158">
        <f>'MAI - SUIVI ENVELOPPES'!D127</f>
        <v>0</v>
      </c>
      <c r="E628" s="181">
        <f>'MAI - SUIVI ENVELOPPES'!E127</f>
        <v>0</v>
      </c>
      <c r="F628" s="158" t="str">
        <f>'MAI - SUIVI ENVELOPPES'!F127</f>
        <v/>
      </c>
    </row>
    <row r="629" spans="1:6" x14ac:dyDescent="0.25">
      <c r="A629" s="158" t="str">
        <f t="shared" si="10"/>
        <v/>
      </c>
      <c r="B629" s="158">
        <f>'MAI - SUIVI ENVELOPPES'!B128</f>
        <v>0</v>
      </c>
      <c r="C629" s="183">
        <f>'MAI - SUIVI ENVELOPPES'!C128</f>
        <v>0</v>
      </c>
      <c r="D629" s="158">
        <f>'MAI - SUIVI ENVELOPPES'!D128</f>
        <v>0</v>
      </c>
      <c r="E629" s="181">
        <f>'MAI - SUIVI ENVELOPPES'!E128</f>
        <v>0</v>
      </c>
      <c r="F629" s="158" t="str">
        <f>'MAI - SUIVI ENVELOPPES'!F128</f>
        <v/>
      </c>
    </row>
    <row r="630" spans="1:6" x14ac:dyDescent="0.25">
      <c r="A630" s="158" t="str">
        <f t="shared" si="10"/>
        <v/>
      </c>
      <c r="B630" s="158">
        <f>'MAI - SUIVI ENVELOPPES'!B129</f>
        <v>0</v>
      </c>
      <c r="C630" s="183">
        <f>'MAI - SUIVI ENVELOPPES'!C129</f>
        <v>0</v>
      </c>
      <c r="D630" s="158">
        <f>'MAI - SUIVI ENVELOPPES'!D129</f>
        <v>0</v>
      </c>
      <c r="E630" s="181">
        <f>'MAI - SUIVI ENVELOPPES'!E129</f>
        <v>0</v>
      </c>
      <c r="F630" s="158" t="str">
        <f>'MAI - SUIVI ENVELOPPES'!F129</f>
        <v/>
      </c>
    </row>
    <row r="631" spans="1:6" x14ac:dyDescent="0.25">
      <c r="A631" s="158" t="str">
        <f t="shared" si="10"/>
        <v/>
      </c>
      <c r="B631" s="158">
        <f>'MAI - SUIVI ENVELOPPES'!B130</f>
        <v>0</v>
      </c>
      <c r="C631" s="183">
        <f>'MAI - SUIVI ENVELOPPES'!C130</f>
        <v>0</v>
      </c>
      <c r="D631" s="158">
        <f>'MAI - SUIVI ENVELOPPES'!D130</f>
        <v>0</v>
      </c>
      <c r="E631" s="181">
        <f>'MAI - SUIVI ENVELOPPES'!E130</f>
        <v>0</v>
      </c>
      <c r="F631" s="158" t="str">
        <f>'MAI - SUIVI ENVELOPPES'!F130</f>
        <v/>
      </c>
    </row>
    <row r="632" spans="1:6" x14ac:dyDescent="0.25">
      <c r="A632" s="158" t="s">
        <v>194</v>
      </c>
      <c r="B632" s="158" t="str">
        <f>'JUIN - SUIVI ENVELOPPES'!B5</f>
        <v>Sorties</v>
      </c>
      <c r="C632" s="183">
        <f>'JUIN - SUIVI ENVELOPPES'!C5</f>
        <v>46174</v>
      </c>
      <c r="D632" s="158" t="str">
        <f>'JUIN - SUIVI ENVELOPPES'!D5</f>
        <v>Resto</v>
      </c>
      <c r="E632" s="181">
        <f>'JUIN - SUIVI ENVELOPPES'!E5</f>
        <v>25</v>
      </c>
      <c r="F632" s="158">
        <f>'JUIN - SUIVI ENVELOPPES'!F5</f>
        <v>25</v>
      </c>
    </row>
    <row r="633" spans="1:6" x14ac:dyDescent="0.25">
      <c r="A633" s="158" t="str">
        <f t="shared" ref="A633:A696" si="11">IF(B633=0,"","JUIN")</f>
        <v>JUIN</v>
      </c>
      <c r="B633" s="158" t="str">
        <f>'JUIN - SUIVI ENVELOPPES'!B6</f>
        <v>Sorties</v>
      </c>
      <c r="C633" s="183">
        <f>'JUIN - SUIVI ENVELOPPES'!C6</f>
        <v>46175</v>
      </c>
      <c r="D633" s="158" t="str">
        <f>'JUIN - SUIVI ENVELOPPES'!D6</f>
        <v>Resto</v>
      </c>
      <c r="E633" s="181">
        <f>'JUIN - SUIVI ENVELOPPES'!E6</f>
        <v>33.5</v>
      </c>
      <c r="F633" s="158">
        <f>'JUIN - SUIVI ENVELOPPES'!F6</f>
        <v>0</v>
      </c>
    </row>
    <row r="634" spans="1:6" x14ac:dyDescent="0.25">
      <c r="A634" s="158" t="str">
        <f t="shared" si="11"/>
        <v>JUIN</v>
      </c>
      <c r="B634" s="158" t="str">
        <f>'JUIN - SUIVI ENVELOPPES'!B7</f>
        <v>Sorties</v>
      </c>
      <c r="C634" s="183">
        <f>'JUIN - SUIVI ENVELOPPES'!C7</f>
        <v>46174</v>
      </c>
      <c r="D634" s="158" t="str">
        <f>'JUIN - SUIVI ENVELOPPES'!D7</f>
        <v>McDo</v>
      </c>
      <c r="E634" s="181">
        <f>'JUIN - SUIVI ENVELOPPES'!E7</f>
        <v>16.8</v>
      </c>
      <c r="F634" s="158">
        <f>'JUIN - SUIVI ENVELOPPES'!F7</f>
        <v>0</v>
      </c>
    </row>
    <row r="635" spans="1:6" x14ac:dyDescent="0.25">
      <c r="A635" s="158" t="str">
        <f t="shared" si="11"/>
        <v/>
      </c>
      <c r="B635" s="158">
        <f>'JUIN - SUIVI ENVELOPPES'!B8</f>
        <v>0</v>
      </c>
      <c r="C635" s="183">
        <f>'JUIN - SUIVI ENVELOPPES'!C8</f>
        <v>0</v>
      </c>
      <c r="D635" s="158">
        <f>'JUIN - SUIVI ENVELOPPES'!D8</f>
        <v>0</v>
      </c>
      <c r="E635" s="181">
        <f>'JUIN - SUIVI ENVELOPPES'!E8</f>
        <v>0</v>
      </c>
      <c r="F635" s="158" t="str">
        <f>'JUIN - SUIVI ENVELOPPES'!F8</f>
        <v/>
      </c>
    </row>
    <row r="636" spans="1:6" x14ac:dyDescent="0.25">
      <c r="A636" s="158" t="str">
        <f t="shared" si="11"/>
        <v/>
      </c>
      <c r="B636" s="158">
        <f>'JUIN - SUIVI ENVELOPPES'!B9</f>
        <v>0</v>
      </c>
      <c r="C636" s="183">
        <f>'JUIN - SUIVI ENVELOPPES'!C9</f>
        <v>0</v>
      </c>
      <c r="D636" s="158">
        <f>'JUIN - SUIVI ENVELOPPES'!D9</f>
        <v>0</v>
      </c>
      <c r="E636" s="181">
        <f>'JUIN - SUIVI ENVELOPPES'!E9</f>
        <v>0</v>
      </c>
      <c r="F636" s="158" t="str">
        <f>'JUIN - SUIVI ENVELOPPES'!F9</f>
        <v/>
      </c>
    </row>
    <row r="637" spans="1:6" x14ac:dyDescent="0.25">
      <c r="A637" s="158" t="str">
        <f t="shared" si="11"/>
        <v/>
      </c>
      <c r="B637" s="158">
        <f>'JUIN - SUIVI ENVELOPPES'!B10</f>
        <v>0</v>
      </c>
      <c r="C637" s="183">
        <f>'JUIN - SUIVI ENVELOPPES'!C10</f>
        <v>0</v>
      </c>
      <c r="D637" s="158">
        <f>'JUIN - SUIVI ENVELOPPES'!D10</f>
        <v>0</v>
      </c>
      <c r="E637" s="181">
        <f>'JUIN - SUIVI ENVELOPPES'!E10</f>
        <v>0</v>
      </c>
      <c r="F637" s="158" t="str">
        <f>'JUIN - SUIVI ENVELOPPES'!F10</f>
        <v/>
      </c>
    </row>
    <row r="638" spans="1:6" x14ac:dyDescent="0.25">
      <c r="A638" s="158" t="str">
        <f t="shared" si="11"/>
        <v/>
      </c>
      <c r="B638" s="158">
        <f>'JUIN - SUIVI ENVELOPPES'!B11</f>
        <v>0</v>
      </c>
      <c r="C638" s="183">
        <f>'JUIN - SUIVI ENVELOPPES'!C11</f>
        <v>0</v>
      </c>
      <c r="D638" s="158">
        <f>'JUIN - SUIVI ENVELOPPES'!D11</f>
        <v>0</v>
      </c>
      <c r="E638" s="181">
        <f>'JUIN - SUIVI ENVELOPPES'!E11</f>
        <v>0</v>
      </c>
      <c r="F638" s="158" t="str">
        <f>'JUIN - SUIVI ENVELOPPES'!F11</f>
        <v/>
      </c>
    </row>
    <row r="639" spans="1:6" x14ac:dyDescent="0.25">
      <c r="A639" s="158" t="str">
        <f t="shared" si="11"/>
        <v/>
      </c>
      <c r="B639" s="158">
        <f>'JUIN - SUIVI ENVELOPPES'!B12</f>
        <v>0</v>
      </c>
      <c r="C639" s="183">
        <f>'JUIN - SUIVI ENVELOPPES'!C12</f>
        <v>0</v>
      </c>
      <c r="D639" s="158">
        <f>'JUIN - SUIVI ENVELOPPES'!D12</f>
        <v>0</v>
      </c>
      <c r="E639" s="181">
        <f>'JUIN - SUIVI ENVELOPPES'!E12</f>
        <v>0</v>
      </c>
      <c r="F639" s="158" t="str">
        <f>'JUIN - SUIVI ENVELOPPES'!F12</f>
        <v/>
      </c>
    </row>
    <row r="640" spans="1:6" x14ac:dyDescent="0.25">
      <c r="A640" s="158" t="str">
        <f t="shared" si="11"/>
        <v/>
      </c>
      <c r="B640" s="158">
        <f>'JUIN - SUIVI ENVELOPPES'!B13</f>
        <v>0</v>
      </c>
      <c r="C640" s="183">
        <f>'JUIN - SUIVI ENVELOPPES'!C13</f>
        <v>0</v>
      </c>
      <c r="D640" s="158">
        <f>'JUIN - SUIVI ENVELOPPES'!D13</f>
        <v>0</v>
      </c>
      <c r="E640" s="181">
        <f>'JUIN - SUIVI ENVELOPPES'!E13</f>
        <v>0</v>
      </c>
      <c r="F640" s="158" t="str">
        <f>'JUIN - SUIVI ENVELOPPES'!F13</f>
        <v/>
      </c>
    </row>
    <row r="641" spans="1:6" x14ac:dyDescent="0.25">
      <c r="A641" s="158" t="str">
        <f t="shared" si="11"/>
        <v/>
      </c>
      <c r="B641" s="158">
        <f>'JUIN - SUIVI ENVELOPPES'!B14</f>
        <v>0</v>
      </c>
      <c r="C641" s="183">
        <f>'JUIN - SUIVI ENVELOPPES'!C14</f>
        <v>0</v>
      </c>
      <c r="D641" s="158">
        <f>'JUIN - SUIVI ENVELOPPES'!D14</f>
        <v>0</v>
      </c>
      <c r="E641" s="181">
        <f>'JUIN - SUIVI ENVELOPPES'!E14</f>
        <v>0</v>
      </c>
      <c r="F641" s="158" t="str">
        <f>'JUIN - SUIVI ENVELOPPES'!F14</f>
        <v/>
      </c>
    </row>
    <row r="642" spans="1:6" x14ac:dyDescent="0.25">
      <c r="A642" s="158" t="str">
        <f t="shared" si="11"/>
        <v/>
      </c>
      <c r="B642" s="158">
        <f>'JUIN - SUIVI ENVELOPPES'!B15</f>
        <v>0</v>
      </c>
      <c r="C642" s="183">
        <f>'JUIN - SUIVI ENVELOPPES'!C15</f>
        <v>0</v>
      </c>
      <c r="D642" s="158">
        <f>'JUIN - SUIVI ENVELOPPES'!D15</f>
        <v>0</v>
      </c>
      <c r="E642" s="181">
        <f>'JUIN - SUIVI ENVELOPPES'!E15</f>
        <v>0</v>
      </c>
      <c r="F642" s="158" t="str">
        <f>'JUIN - SUIVI ENVELOPPES'!F15</f>
        <v/>
      </c>
    </row>
    <row r="643" spans="1:6" x14ac:dyDescent="0.25">
      <c r="A643" s="158" t="str">
        <f t="shared" si="11"/>
        <v/>
      </c>
      <c r="B643" s="158">
        <f>'JUIN - SUIVI ENVELOPPES'!B16</f>
        <v>0</v>
      </c>
      <c r="C643" s="183">
        <f>'JUIN - SUIVI ENVELOPPES'!C16</f>
        <v>0</v>
      </c>
      <c r="D643" s="158">
        <f>'JUIN - SUIVI ENVELOPPES'!D16</f>
        <v>0</v>
      </c>
      <c r="E643" s="181">
        <f>'JUIN - SUIVI ENVELOPPES'!E16</f>
        <v>0</v>
      </c>
      <c r="F643" s="158" t="str">
        <f>'JUIN - SUIVI ENVELOPPES'!F16</f>
        <v/>
      </c>
    </row>
    <row r="644" spans="1:6" x14ac:dyDescent="0.25">
      <c r="A644" s="158" t="str">
        <f t="shared" si="11"/>
        <v/>
      </c>
      <c r="B644" s="158">
        <f>'JUIN - SUIVI ENVELOPPES'!B17</f>
        <v>0</v>
      </c>
      <c r="C644" s="183">
        <f>'JUIN - SUIVI ENVELOPPES'!C17</f>
        <v>0</v>
      </c>
      <c r="D644" s="158">
        <f>'JUIN - SUIVI ENVELOPPES'!D17</f>
        <v>0</v>
      </c>
      <c r="E644" s="181">
        <f>'JUIN - SUIVI ENVELOPPES'!E17</f>
        <v>0</v>
      </c>
      <c r="F644" s="158" t="str">
        <f>'JUIN - SUIVI ENVELOPPES'!F17</f>
        <v/>
      </c>
    </row>
    <row r="645" spans="1:6" x14ac:dyDescent="0.25">
      <c r="A645" s="158" t="str">
        <f t="shared" si="11"/>
        <v/>
      </c>
      <c r="B645" s="158">
        <f>'JUIN - SUIVI ENVELOPPES'!B18</f>
        <v>0</v>
      </c>
      <c r="C645" s="183">
        <f>'JUIN - SUIVI ENVELOPPES'!C18</f>
        <v>0</v>
      </c>
      <c r="D645" s="158">
        <f>'JUIN - SUIVI ENVELOPPES'!D18</f>
        <v>0</v>
      </c>
      <c r="E645" s="181">
        <f>'JUIN - SUIVI ENVELOPPES'!E18</f>
        <v>0</v>
      </c>
      <c r="F645" s="158" t="str">
        <f>'JUIN - SUIVI ENVELOPPES'!F18</f>
        <v/>
      </c>
    </row>
    <row r="646" spans="1:6" x14ac:dyDescent="0.25">
      <c r="A646" s="158" t="str">
        <f t="shared" si="11"/>
        <v/>
      </c>
      <c r="B646" s="158">
        <f>'JUIN - SUIVI ENVELOPPES'!B19</f>
        <v>0</v>
      </c>
      <c r="C646" s="183">
        <f>'JUIN - SUIVI ENVELOPPES'!C19</f>
        <v>0</v>
      </c>
      <c r="D646" s="158">
        <f>'JUIN - SUIVI ENVELOPPES'!D19</f>
        <v>0</v>
      </c>
      <c r="E646" s="181">
        <f>'JUIN - SUIVI ENVELOPPES'!E19</f>
        <v>0</v>
      </c>
      <c r="F646" s="158" t="str">
        <f>'JUIN - SUIVI ENVELOPPES'!F19</f>
        <v/>
      </c>
    </row>
    <row r="647" spans="1:6" x14ac:dyDescent="0.25">
      <c r="A647" s="158" t="str">
        <f t="shared" si="11"/>
        <v/>
      </c>
      <c r="B647" s="158">
        <f>'JUIN - SUIVI ENVELOPPES'!B20</f>
        <v>0</v>
      </c>
      <c r="C647" s="183">
        <f>'JUIN - SUIVI ENVELOPPES'!C20</f>
        <v>0</v>
      </c>
      <c r="D647" s="158">
        <f>'JUIN - SUIVI ENVELOPPES'!D20</f>
        <v>0</v>
      </c>
      <c r="E647" s="181">
        <f>'JUIN - SUIVI ENVELOPPES'!E20</f>
        <v>0</v>
      </c>
      <c r="F647" s="158" t="str">
        <f>'JUIN - SUIVI ENVELOPPES'!F20</f>
        <v/>
      </c>
    </row>
    <row r="648" spans="1:6" x14ac:dyDescent="0.25">
      <c r="A648" s="158" t="str">
        <f t="shared" si="11"/>
        <v/>
      </c>
      <c r="B648" s="158">
        <f>'JUIN - SUIVI ENVELOPPES'!B21</f>
        <v>0</v>
      </c>
      <c r="C648" s="183">
        <f>'JUIN - SUIVI ENVELOPPES'!C21</f>
        <v>0</v>
      </c>
      <c r="D648" s="158">
        <f>'JUIN - SUIVI ENVELOPPES'!D21</f>
        <v>0</v>
      </c>
      <c r="E648" s="181">
        <f>'JUIN - SUIVI ENVELOPPES'!E21</f>
        <v>0</v>
      </c>
      <c r="F648" s="158" t="str">
        <f>'JUIN - SUIVI ENVELOPPES'!F21</f>
        <v/>
      </c>
    </row>
    <row r="649" spans="1:6" x14ac:dyDescent="0.25">
      <c r="A649" s="158" t="str">
        <f t="shared" si="11"/>
        <v/>
      </c>
      <c r="B649" s="158">
        <f>'JUIN - SUIVI ENVELOPPES'!B22</f>
        <v>0</v>
      </c>
      <c r="C649" s="183">
        <f>'JUIN - SUIVI ENVELOPPES'!C22</f>
        <v>0</v>
      </c>
      <c r="D649" s="158">
        <f>'JUIN - SUIVI ENVELOPPES'!D22</f>
        <v>0</v>
      </c>
      <c r="E649" s="181">
        <f>'JUIN - SUIVI ENVELOPPES'!E22</f>
        <v>0</v>
      </c>
      <c r="F649" s="158" t="str">
        <f>'JUIN - SUIVI ENVELOPPES'!F22</f>
        <v/>
      </c>
    </row>
    <row r="650" spans="1:6" x14ac:dyDescent="0.25">
      <c r="A650" s="158" t="str">
        <f t="shared" si="11"/>
        <v/>
      </c>
      <c r="B650" s="158">
        <f>'JUIN - SUIVI ENVELOPPES'!B23</f>
        <v>0</v>
      </c>
      <c r="C650" s="183">
        <f>'JUIN - SUIVI ENVELOPPES'!C23</f>
        <v>0</v>
      </c>
      <c r="D650" s="158">
        <f>'JUIN - SUIVI ENVELOPPES'!D23</f>
        <v>0</v>
      </c>
      <c r="E650" s="181">
        <f>'JUIN - SUIVI ENVELOPPES'!E23</f>
        <v>0</v>
      </c>
      <c r="F650" s="158" t="str">
        <f>'JUIN - SUIVI ENVELOPPES'!F23</f>
        <v/>
      </c>
    </row>
    <row r="651" spans="1:6" x14ac:dyDescent="0.25">
      <c r="A651" s="158" t="str">
        <f t="shared" si="11"/>
        <v/>
      </c>
      <c r="B651" s="158">
        <f>'JUIN - SUIVI ENVELOPPES'!B24</f>
        <v>0</v>
      </c>
      <c r="C651" s="183">
        <f>'JUIN - SUIVI ENVELOPPES'!C24</f>
        <v>0</v>
      </c>
      <c r="D651" s="158">
        <f>'JUIN - SUIVI ENVELOPPES'!D24</f>
        <v>0</v>
      </c>
      <c r="E651" s="181">
        <f>'JUIN - SUIVI ENVELOPPES'!E24</f>
        <v>0</v>
      </c>
      <c r="F651" s="158" t="str">
        <f>'JUIN - SUIVI ENVELOPPES'!F24</f>
        <v/>
      </c>
    </row>
    <row r="652" spans="1:6" x14ac:dyDescent="0.25">
      <c r="A652" s="158" t="str">
        <f t="shared" si="11"/>
        <v/>
      </c>
      <c r="B652" s="158">
        <f>'JUIN - SUIVI ENVELOPPES'!B25</f>
        <v>0</v>
      </c>
      <c r="C652" s="183">
        <f>'JUIN - SUIVI ENVELOPPES'!C25</f>
        <v>0</v>
      </c>
      <c r="D652" s="158">
        <f>'JUIN - SUIVI ENVELOPPES'!D25</f>
        <v>0</v>
      </c>
      <c r="E652" s="181">
        <f>'JUIN - SUIVI ENVELOPPES'!E25</f>
        <v>0</v>
      </c>
      <c r="F652" s="158" t="str">
        <f>'JUIN - SUIVI ENVELOPPES'!F25</f>
        <v/>
      </c>
    </row>
    <row r="653" spans="1:6" x14ac:dyDescent="0.25">
      <c r="A653" s="158" t="str">
        <f t="shared" si="11"/>
        <v/>
      </c>
      <c r="B653" s="158">
        <f>'JUIN - SUIVI ENVELOPPES'!B26</f>
        <v>0</v>
      </c>
      <c r="C653" s="183">
        <f>'JUIN - SUIVI ENVELOPPES'!C26</f>
        <v>0</v>
      </c>
      <c r="D653" s="158">
        <f>'JUIN - SUIVI ENVELOPPES'!D26</f>
        <v>0</v>
      </c>
      <c r="E653" s="181">
        <f>'JUIN - SUIVI ENVELOPPES'!E26</f>
        <v>0</v>
      </c>
      <c r="F653" s="158" t="str">
        <f>'JUIN - SUIVI ENVELOPPES'!F26</f>
        <v/>
      </c>
    </row>
    <row r="654" spans="1:6" x14ac:dyDescent="0.25">
      <c r="A654" s="158" t="str">
        <f t="shared" si="11"/>
        <v/>
      </c>
      <c r="B654" s="158">
        <f>'JUIN - SUIVI ENVELOPPES'!B27</f>
        <v>0</v>
      </c>
      <c r="C654" s="183">
        <f>'JUIN - SUIVI ENVELOPPES'!C27</f>
        <v>0</v>
      </c>
      <c r="D654" s="158">
        <f>'JUIN - SUIVI ENVELOPPES'!D27</f>
        <v>0</v>
      </c>
      <c r="E654" s="181">
        <f>'JUIN - SUIVI ENVELOPPES'!E27</f>
        <v>0</v>
      </c>
      <c r="F654" s="158" t="str">
        <f>'JUIN - SUIVI ENVELOPPES'!F27</f>
        <v/>
      </c>
    </row>
    <row r="655" spans="1:6" x14ac:dyDescent="0.25">
      <c r="A655" s="158" t="str">
        <f t="shared" si="11"/>
        <v/>
      </c>
      <c r="B655" s="158">
        <f>'JUIN - SUIVI ENVELOPPES'!B28</f>
        <v>0</v>
      </c>
      <c r="C655" s="183">
        <f>'JUIN - SUIVI ENVELOPPES'!C28</f>
        <v>0</v>
      </c>
      <c r="D655" s="158">
        <f>'JUIN - SUIVI ENVELOPPES'!D28</f>
        <v>0</v>
      </c>
      <c r="E655" s="181">
        <f>'JUIN - SUIVI ENVELOPPES'!E28</f>
        <v>0</v>
      </c>
      <c r="F655" s="158" t="str">
        <f>'JUIN - SUIVI ENVELOPPES'!F28</f>
        <v/>
      </c>
    </row>
    <row r="656" spans="1:6" x14ac:dyDescent="0.25">
      <c r="A656" s="158" t="str">
        <f t="shared" si="11"/>
        <v/>
      </c>
      <c r="B656" s="158">
        <f>'JUIN - SUIVI ENVELOPPES'!B29</f>
        <v>0</v>
      </c>
      <c r="C656" s="183">
        <f>'JUIN - SUIVI ENVELOPPES'!C29</f>
        <v>0</v>
      </c>
      <c r="D656" s="158">
        <f>'JUIN - SUIVI ENVELOPPES'!D29</f>
        <v>0</v>
      </c>
      <c r="E656" s="181">
        <f>'JUIN - SUIVI ENVELOPPES'!E29</f>
        <v>0</v>
      </c>
      <c r="F656" s="158" t="str">
        <f>'JUIN - SUIVI ENVELOPPES'!F29</f>
        <v/>
      </c>
    </row>
    <row r="657" spans="1:6" x14ac:dyDescent="0.25">
      <c r="A657" s="158" t="str">
        <f t="shared" si="11"/>
        <v/>
      </c>
      <c r="B657" s="158">
        <f>'JUIN - SUIVI ENVELOPPES'!B30</f>
        <v>0</v>
      </c>
      <c r="C657" s="183">
        <f>'JUIN - SUIVI ENVELOPPES'!C30</f>
        <v>0</v>
      </c>
      <c r="D657" s="158">
        <f>'JUIN - SUIVI ENVELOPPES'!D30</f>
        <v>0</v>
      </c>
      <c r="E657" s="181">
        <f>'JUIN - SUIVI ENVELOPPES'!E30</f>
        <v>0</v>
      </c>
      <c r="F657" s="158" t="str">
        <f>'JUIN - SUIVI ENVELOPPES'!F30</f>
        <v/>
      </c>
    </row>
    <row r="658" spans="1:6" x14ac:dyDescent="0.25">
      <c r="A658" s="158" t="str">
        <f t="shared" si="11"/>
        <v/>
      </c>
      <c r="B658" s="158">
        <f>'JUIN - SUIVI ENVELOPPES'!B31</f>
        <v>0</v>
      </c>
      <c r="C658" s="183">
        <f>'JUIN - SUIVI ENVELOPPES'!C31</f>
        <v>0</v>
      </c>
      <c r="D658" s="158">
        <f>'JUIN - SUIVI ENVELOPPES'!D31</f>
        <v>0</v>
      </c>
      <c r="E658" s="181">
        <f>'JUIN - SUIVI ENVELOPPES'!E31</f>
        <v>0</v>
      </c>
      <c r="F658" s="158" t="str">
        <f>'JUIN - SUIVI ENVELOPPES'!F31</f>
        <v/>
      </c>
    </row>
    <row r="659" spans="1:6" x14ac:dyDescent="0.25">
      <c r="A659" s="158" t="str">
        <f t="shared" si="11"/>
        <v/>
      </c>
      <c r="B659" s="158">
        <f>'JUIN - SUIVI ENVELOPPES'!B32</f>
        <v>0</v>
      </c>
      <c r="C659" s="183">
        <f>'JUIN - SUIVI ENVELOPPES'!C32</f>
        <v>0</v>
      </c>
      <c r="D659" s="158">
        <f>'JUIN - SUIVI ENVELOPPES'!D32</f>
        <v>0</v>
      </c>
      <c r="E659" s="181">
        <f>'JUIN - SUIVI ENVELOPPES'!E32</f>
        <v>0</v>
      </c>
      <c r="F659" s="158" t="str">
        <f>'JUIN - SUIVI ENVELOPPES'!F32</f>
        <v/>
      </c>
    </row>
    <row r="660" spans="1:6" x14ac:dyDescent="0.25">
      <c r="A660" s="158" t="str">
        <f t="shared" si="11"/>
        <v/>
      </c>
      <c r="B660" s="158">
        <f>'JUIN - SUIVI ENVELOPPES'!B33</f>
        <v>0</v>
      </c>
      <c r="C660" s="183">
        <f>'JUIN - SUIVI ENVELOPPES'!C33</f>
        <v>0</v>
      </c>
      <c r="D660" s="158">
        <f>'JUIN - SUIVI ENVELOPPES'!D33</f>
        <v>0</v>
      </c>
      <c r="E660" s="181">
        <f>'JUIN - SUIVI ENVELOPPES'!E33</f>
        <v>0</v>
      </c>
      <c r="F660" s="158" t="str">
        <f>'JUIN - SUIVI ENVELOPPES'!F33</f>
        <v/>
      </c>
    </row>
    <row r="661" spans="1:6" x14ac:dyDescent="0.25">
      <c r="A661" s="158" t="str">
        <f t="shared" si="11"/>
        <v/>
      </c>
      <c r="B661" s="158">
        <f>'JUIN - SUIVI ENVELOPPES'!B34</f>
        <v>0</v>
      </c>
      <c r="C661" s="183">
        <f>'JUIN - SUIVI ENVELOPPES'!C34</f>
        <v>0</v>
      </c>
      <c r="D661" s="158">
        <f>'JUIN - SUIVI ENVELOPPES'!D34</f>
        <v>0</v>
      </c>
      <c r="E661" s="181">
        <f>'JUIN - SUIVI ENVELOPPES'!E34</f>
        <v>0</v>
      </c>
      <c r="F661" s="158" t="str">
        <f>'JUIN - SUIVI ENVELOPPES'!F34</f>
        <v/>
      </c>
    </row>
    <row r="662" spans="1:6" x14ac:dyDescent="0.25">
      <c r="A662" s="158" t="str">
        <f t="shared" si="11"/>
        <v/>
      </c>
      <c r="B662" s="158">
        <f>'JUIN - SUIVI ENVELOPPES'!B35</f>
        <v>0</v>
      </c>
      <c r="C662" s="183">
        <f>'JUIN - SUIVI ENVELOPPES'!C35</f>
        <v>0</v>
      </c>
      <c r="D662" s="158">
        <f>'JUIN - SUIVI ENVELOPPES'!D35</f>
        <v>0</v>
      </c>
      <c r="E662" s="181">
        <f>'JUIN - SUIVI ENVELOPPES'!E35</f>
        <v>0</v>
      </c>
      <c r="F662" s="158" t="str">
        <f>'JUIN - SUIVI ENVELOPPES'!F35</f>
        <v/>
      </c>
    </row>
    <row r="663" spans="1:6" x14ac:dyDescent="0.25">
      <c r="A663" s="158" t="str">
        <f t="shared" si="11"/>
        <v/>
      </c>
      <c r="B663" s="158">
        <f>'JUIN - SUIVI ENVELOPPES'!B36</f>
        <v>0</v>
      </c>
      <c r="C663" s="183">
        <f>'JUIN - SUIVI ENVELOPPES'!C36</f>
        <v>0</v>
      </c>
      <c r="D663" s="158">
        <f>'JUIN - SUIVI ENVELOPPES'!D36</f>
        <v>0</v>
      </c>
      <c r="E663" s="181">
        <f>'JUIN - SUIVI ENVELOPPES'!E36</f>
        <v>0</v>
      </c>
      <c r="F663" s="158" t="str">
        <f>'JUIN - SUIVI ENVELOPPES'!F36</f>
        <v/>
      </c>
    </row>
    <row r="664" spans="1:6" x14ac:dyDescent="0.25">
      <c r="A664" s="158" t="str">
        <f t="shared" si="11"/>
        <v/>
      </c>
      <c r="B664" s="158">
        <f>'JUIN - SUIVI ENVELOPPES'!B37</f>
        <v>0</v>
      </c>
      <c r="C664" s="183">
        <f>'JUIN - SUIVI ENVELOPPES'!C37</f>
        <v>0</v>
      </c>
      <c r="D664" s="158">
        <f>'JUIN - SUIVI ENVELOPPES'!D37</f>
        <v>0</v>
      </c>
      <c r="E664" s="181">
        <f>'JUIN - SUIVI ENVELOPPES'!E37</f>
        <v>0</v>
      </c>
      <c r="F664" s="158" t="str">
        <f>'JUIN - SUIVI ENVELOPPES'!F37</f>
        <v/>
      </c>
    </row>
    <row r="665" spans="1:6" x14ac:dyDescent="0.25">
      <c r="A665" s="158" t="str">
        <f t="shared" si="11"/>
        <v/>
      </c>
      <c r="B665" s="158">
        <f>'JUIN - SUIVI ENVELOPPES'!B38</f>
        <v>0</v>
      </c>
      <c r="C665" s="183">
        <f>'JUIN - SUIVI ENVELOPPES'!C38</f>
        <v>0</v>
      </c>
      <c r="D665" s="158">
        <f>'JUIN - SUIVI ENVELOPPES'!D38</f>
        <v>0</v>
      </c>
      <c r="E665" s="181">
        <f>'JUIN - SUIVI ENVELOPPES'!E38</f>
        <v>0</v>
      </c>
      <c r="F665" s="158" t="str">
        <f>'JUIN - SUIVI ENVELOPPES'!F38</f>
        <v/>
      </c>
    </row>
    <row r="666" spans="1:6" x14ac:dyDescent="0.25">
      <c r="A666" s="158" t="str">
        <f t="shared" si="11"/>
        <v/>
      </c>
      <c r="B666" s="158">
        <f>'JUIN - SUIVI ENVELOPPES'!B39</f>
        <v>0</v>
      </c>
      <c r="C666" s="183">
        <f>'JUIN - SUIVI ENVELOPPES'!C39</f>
        <v>0</v>
      </c>
      <c r="D666" s="158">
        <f>'JUIN - SUIVI ENVELOPPES'!D39</f>
        <v>0</v>
      </c>
      <c r="E666" s="181">
        <f>'JUIN - SUIVI ENVELOPPES'!E39</f>
        <v>0</v>
      </c>
      <c r="F666" s="158" t="str">
        <f>'JUIN - SUIVI ENVELOPPES'!F39</f>
        <v/>
      </c>
    </row>
    <row r="667" spans="1:6" x14ac:dyDescent="0.25">
      <c r="A667" s="158" t="str">
        <f t="shared" si="11"/>
        <v/>
      </c>
      <c r="B667" s="158">
        <f>'JUIN - SUIVI ENVELOPPES'!B40</f>
        <v>0</v>
      </c>
      <c r="C667" s="183">
        <f>'JUIN - SUIVI ENVELOPPES'!C40</f>
        <v>0</v>
      </c>
      <c r="D667" s="158">
        <f>'JUIN - SUIVI ENVELOPPES'!D40</f>
        <v>0</v>
      </c>
      <c r="E667" s="181">
        <f>'JUIN - SUIVI ENVELOPPES'!E40</f>
        <v>0</v>
      </c>
      <c r="F667" s="158" t="str">
        <f>'JUIN - SUIVI ENVELOPPES'!F40</f>
        <v/>
      </c>
    </row>
    <row r="668" spans="1:6" x14ac:dyDescent="0.25">
      <c r="A668" s="158" t="str">
        <f t="shared" si="11"/>
        <v/>
      </c>
      <c r="B668" s="158">
        <f>'JUIN - SUIVI ENVELOPPES'!B41</f>
        <v>0</v>
      </c>
      <c r="C668" s="183">
        <f>'JUIN - SUIVI ENVELOPPES'!C41</f>
        <v>0</v>
      </c>
      <c r="D668" s="158">
        <f>'JUIN - SUIVI ENVELOPPES'!D41</f>
        <v>0</v>
      </c>
      <c r="E668" s="181">
        <f>'JUIN - SUIVI ENVELOPPES'!E41</f>
        <v>0</v>
      </c>
      <c r="F668" s="158" t="str">
        <f>'JUIN - SUIVI ENVELOPPES'!F41</f>
        <v/>
      </c>
    </row>
    <row r="669" spans="1:6" x14ac:dyDescent="0.25">
      <c r="A669" s="158" t="str">
        <f t="shared" si="11"/>
        <v/>
      </c>
      <c r="B669" s="158">
        <f>'JUIN - SUIVI ENVELOPPES'!B42</f>
        <v>0</v>
      </c>
      <c r="C669" s="183">
        <f>'JUIN - SUIVI ENVELOPPES'!C42</f>
        <v>0</v>
      </c>
      <c r="D669" s="158">
        <f>'JUIN - SUIVI ENVELOPPES'!D42</f>
        <v>0</v>
      </c>
      <c r="E669" s="181">
        <f>'JUIN - SUIVI ENVELOPPES'!E42</f>
        <v>0</v>
      </c>
      <c r="F669" s="158" t="str">
        <f>'JUIN - SUIVI ENVELOPPES'!F42</f>
        <v/>
      </c>
    </row>
    <row r="670" spans="1:6" x14ac:dyDescent="0.25">
      <c r="A670" s="158" t="str">
        <f t="shared" si="11"/>
        <v/>
      </c>
      <c r="B670" s="158">
        <f>'JUIN - SUIVI ENVELOPPES'!B43</f>
        <v>0</v>
      </c>
      <c r="C670" s="183">
        <f>'JUIN - SUIVI ENVELOPPES'!C43</f>
        <v>0</v>
      </c>
      <c r="D670" s="158">
        <f>'JUIN - SUIVI ENVELOPPES'!D43</f>
        <v>0</v>
      </c>
      <c r="E670" s="181">
        <f>'JUIN - SUIVI ENVELOPPES'!E43</f>
        <v>0</v>
      </c>
      <c r="F670" s="158" t="str">
        <f>'JUIN - SUIVI ENVELOPPES'!F43</f>
        <v/>
      </c>
    </row>
    <row r="671" spans="1:6" x14ac:dyDescent="0.25">
      <c r="A671" s="158" t="str">
        <f t="shared" si="11"/>
        <v/>
      </c>
      <c r="B671" s="158">
        <f>'JUIN - SUIVI ENVELOPPES'!B44</f>
        <v>0</v>
      </c>
      <c r="C671" s="183">
        <f>'JUIN - SUIVI ENVELOPPES'!C44</f>
        <v>0</v>
      </c>
      <c r="D671" s="158">
        <f>'JUIN - SUIVI ENVELOPPES'!D44</f>
        <v>0</v>
      </c>
      <c r="E671" s="181">
        <f>'JUIN - SUIVI ENVELOPPES'!E44</f>
        <v>0</v>
      </c>
      <c r="F671" s="158" t="str">
        <f>'JUIN - SUIVI ENVELOPPES'!F44</f>
        <v/>
      </c>
    </row>
    <row r="672" spans="1:6" x14ac:dyDescent="0.25">
      <c r="A672" s="158" t="str">
        <f t="shared" si="11"/>
        <v/>
      </c>
      <c r="B672" s="158">
        <f>'JUIN - SUIVI ENVELOPPES'!B45</f>
        <v>0</v>
      </c>
      <c r="C672" s="183">
        <f>'JUIN - SUIVI ENVELOPPES'!C45</f>
        <v>0</v>
      </c>
      <c r="D672" s="158">
        <f>'JUIN - SUIVI ENVELOPPES'!D45</f>
        <v>0</v>
      </c>
      <c r="E672" s="181">
        <f>'JUIN - SUIVI ENVELOPPES'!E45</f>
        <v>0</v>
      </c>
      <c r="F672" s="158" t="str">
        <f>'JUIN - SUIVI ENVELOPPES'!F45</f>
        <v/>
      </c>
    </row>
    <row r="673" spans="1:6" x14ac:dyDescent="0.25">
      <c r="A673" s="158" t="str">
        <f t="shared" si="11"/>
        <v/>
      </c>
      <c r="B673" s="158">
        <f>'JUIN - SUIVI ENVELOPPES'!B46</f>
        <v>0</v>
      </c>
      <c r="C673" s="183">
        <f>'JUIN - SUIVI ENVELOPPES'!C46</f>
        <v>0</v>
      </c>
      <c r="D673" s="158">
        <f>'JUIN - SUIVI ENVELOPPES'!D46</f>
        <v>0</v>
      </c>
      <c r="E673" s="181">
        <f>'JUIN - SUIVI ENVELOPPES'!E46</f>
        <v>0</v>
      </c>
      <c r="F673" s="158" t="str">
        <f>'JUIN - SUIVI ENVELOPPES'!F46</f>
        <v/>
      </c>
    </row>
    <row r="674" spans="1:6" x14ac:dyDescent="0.25">
      <c r="A674" s="158" t="str">
        <f t="shared" si="11"/>
        <v/>
      </c>
      <c r="B674" s="158">
        <f>'JUIN - SUIVI ENVELOPPES'!B47</f>
        <v>0</v>
      </c>
      <c r="C674" s="183">
        <f>'JUIN - SUIVI ENVELOPPES'!C47</f>
        <v>0</v>
      </c>
      <c r="D674" s="158">
        <f>'JUIN - SUIVI ENVELOPPES'!D47</f>
        <v>0</v>
      </c>
      <c r="E674" s="181">
        <f>'JUIN - SUIVI ENVELOPPES'!E47</f>
        <v>0</v>
      </c>
      <c r="F674" s="158" t="str">
        <f>'JUIN - SUIVI ENVELOPPES'!F47</f>
        <v/>
      </c>
    </row>
    <row r="675" spans="1:6" x14ac:dyDescent="0.25">
      <c r="A675" s="158" t="str">
        <f t="shared" si="11"/>
        <v/>
      </c>
      <c r="B675" s="158">
        <f>'JUIN - SUIVI ENVELOPPES'!B48</f>
        <v>0</v>
      </c>
      <c r="C675" s="183">
        <f>'JUIN - SUIVI ENVELOPPES'!C48</f>
        <v>0</v>
      </c>
      <c r="D675" s="158">
        <f>'JUIN - SUIVI ENVELOPPES'!D48</f>
        <v>0</v>
      </c>
      <c r="E675" s="181">
        <f>'JUIN - SUIVI ENVELOPPES'!E48</f>
        <v>0</v>
      </c>
      <c r="F675" s="158" t="str">
        <f>'JUIN - SUIVI ENVELOPPES'!F48</f>
        <v/>
      </c>
    </row>
    <row r="676" spans="1:6" x14ac:dyDescent="0.25">
      <c r="A676" s="158" t="str">
        <f t="shared" si="11"/>
        <v/>
      </c>
      <c r="B676" s="158">
        <f>'JUIN - SUIVI ENVELOPPES'!B49</f>
        <v>0</v>
      </c>
      <c r="C676" s="183">
        <f>'JUIN - SUIVI ENVELOPPES'!C49</f>
        <v>0</v>
      </c>
      <c r="D676" s="158">
        <f>'JUIN - SUIVI ENVELOPPES'!D49</f>
        <v>0</v>
      </c>
      <c r="E676" s="181">
        <f>'JUIN - SUIVI ENVELOPPES'!E49</f>
        <v>0</v>
      </c>
      <c r="F676" s="158" t="str">
        <f>'JUIN - SUIVI ENVELOPPES'!F49</f>
        <v/>
      </c>
    </row>
    <row r="677" spans="1:6" x14ac:dyDescent="0.25">
      <c r="A677" s="158" t="str">
        <f t="shared" si="11"/>
        <v/>
      </c>
      <c r="B677" s="158">
        <f>'JUIN - SUIVI ENVELOPPES'!B50</f>
        <v>0</v>
      </c>
      <c r="C677" s="183">
        <f>'JUIN - SUIVI ENVELOPPES'!C50</f>
        <v>0</v>
      </c>
      <c r="D677" s="158">
        <f>'JUIN - SUIVI ENVELOPPES'!D50</f>
        <v>0</v>
      </c>
      <c r="E677" s="181">
        <f>'JUIN - SUIVI ENVELOPPES'!E50</f>
        <v>0</v>
      </c>
      <c r="F677" s="158" t="str">
        <f>'JUIN - SUIVI ENVELOPPES'!F50</f>
        <v/>
      </c>
    </row>
    <row r="678" spans="1:6" x14ac:dyDescent="0.25">
      <c r="A678" s="158" t="str">
        <f t="shared" si="11"/>
        <v/>
      </c>
      <c r="B678" s="158">
        <f>'JUIN - SUIVI ENVELOPPES'!B51</f>
        <v>0</v>
      </c>
      <c r="C678" s="183">
        <f>'JUIN - SUIVI ENVELOPPES'!C51</f>
        <v>0</v>
      </c>
      <c r="D678" s="158">
        <f>'JUIN - SUIVI ENVELOPPES'!D51</f>
        <v>0</v>
      </c>
      <c r="E678" s="181">
        <f>'JUIN - SUIVI ENVELOPPES'!E51</f>
        <v>0</v>
      </c>
      <c r="F678" s="158" t="str">
        <f>'JUIN - SUIVI ENVELOPPES'!F51</f>
        <v/>
      </c>
    </row>
    <row r="679" spans="1:6" x14ac:dyDescent="0.25">
      <c r="A679" s="158" t="str">
        <f t="shared" si="11"/>
        <v/>
      </c>
      <c r="B679" s="158">
        <f>'JUIN - SUIVI ENVELOPPES'!B52</f>
        <v>0</v>
      </c>
      <c r="C679" s="183">
        <f>'JUIN - SUIVI ENVELOPPES'!C52</f>
        <v>0</v>
      </c>
      <c r="D679" s="158">
        <f>'JUIN - SUIVI ENVELOPPES'!D52</f>
        <v>0</v>
      </c>
      <c r="E679" s="181">
        <f>'JUIN - SUIVI ENVELOPPES'!E52</f>
        <v>0</v>
      </c>
      <c r="F679" s="158" t="str">
        <f>'JUIN - SUIVI ENVELOPPES'!F52</f>
        <v/>
      </c>
    </row>
    <row r="680" spans="1:6" x14ac:dyDescent="0.25">
      <c r="A680" s="158" t="str">
        <f t="shared" si="11"/>
        <v/>
      </c>
      <c r="B680" s="158">
        <f>'JUIN - SUIVI ENVELOPPES'!B53</f>
        <v>0</v>
      </c>
      <c r="C680" s="183">
        <f>'JUIN - SUIVI ENVELOPPES'!C53</f>
        <v>0</v>
      </c>
      <c r="D680" s="158">
        <f>'JUIN - SUIVI ENVELOPPES'!D53</f>
        <v>0</v>
      </c>
      <c r="E680" s="181">
        <f>'JUIN - SUIVI ENVELOPPES'!E53</f>
        <v>0</v>
      </c>
      <c r="F680" s="158" t="str">
        <f>'JUIN - SUIVI ENVELOPPES'!F53</f>
        <v/>
      </c>
    </row>
    <row r="681" spans="1:6" x14ac:dyDescent="0.25">
      <c r="A681" s="158" t="str">
        <f t="shared" si="11"/>
        <v/>
      </c>
      <c r="B681" s="158">
        <f>'JUIN - SUIVI ENVELOPPES'!B54</f>
        <v>0</v>
      </c>
      <c r="C681" s="183">
        <f>'JUIN - SUIVI ENVELOPPES'!C54</f>
        <v>0</v>
      </c>
      <c r="D681" s="158">
        <f>'JUIN - SUIVI ENVELOPPES'!D54</f>
        <v>0</v>
      </c>
      <c r="E681" s="181">
        <f>'JUIN - SUIVI ENVELOPPES'!E54</f>
        <v>0</v>
      </c>
      <c r="F681" s="158" t="str">
        <f>'JUIN - SUIVI ENVELOPPES'!F54</f>
        <v/>
      </c>
    </row>
    <row r="682" spans="1:6" x14ac:dyDescent="0.25">
      <c r="A682" s="158" t="str">
        <f t="shared" si="11"/>
        <v/>
      </c>
      <c r="B682" s="158">
        <f>'JUIN - SUIVI ENVELOPPES'!B55</f>
        <v>0</v>
      </c>
      <c r="C682" s="183">
        <f>'JUIN - SUIVI ENVELOPPES'!C55</f>
        <v>0</v>
      </c>
      <c r="D682" s="158">
        <f>'JUIN - SUIVI ENVELOPPES'!D55</f>
        <v>0</v>
      </c>
      <c r="E682" s="181">
        <f>'JUIN - SUIVI ENVELOPPES'!E55</f>
        <v>0</v>
      </c>
      <c r="F682" s="158" t="str">
        <f>'JUIN - SUIVI ENVELOPPES'!F55</f>
        <v/>
      </c>
    </row>
    <row r="683" spans="1:6" x14ac:dyDescent="0.25">
      <c r="A683" s="158" t="str">
        <f t="shared" si="11"/>
        <v/>
      </c>
      <c r="B683" s="158">
        <f>'JUIN - SUIVI ENVELOPPES'!B56</f>
        <v>0</v>
      </c>
      <c r="C683" s="183">
        <f>'JUIN - SUIVI ENVELOPPES'!C56</f>
        <v>0</v>
      </c>
      <c r="D683" s="158">
        <f>'JUIN - SUIVI ENVELOPPES'!D56</f>
        <v>0</v>
      </c>
      <c r="E683" s="181">
        <f>'JUIN - SUIVI ENVELOPPES'!E56</f>
        <v>0</v>
      </c>
      <c r="F683" s="158" t="str">
        <f>'JUIN - SUIVI ENVELOPPES'!F56</f>
        <v/>
      </c>
    </row>
    <row r="684" spans="1:6" x14ac:dyDescent="0.25">
      <c r="A684" s="158" t="str">
        <f t="shared" si="11"/>
        <v/>
      </c>
      <c r="B684" s="158">
        <f>'JUIN - SUIVI ENVELOPPES'!B57</f>
        <v>0</v>
      </c>
      <c r="C684" s="183">
        <f>'JUIN - SUIVI ENVELOPPES'!C57</f>
        <v>0</v>
      </c>
      <c r="D684" s="158">
        <f>'JUIN - SUIVI ENVELOPPES'!D57</f>
        <v>0</v>
      </c>
      <c r="E684" s="181">
        <f>'JUIN - SUIVI ENVELOPPES'!E57</f>
        <v>0</v>
      </c>
      <c r="F684" s="158" t="str">
        <f>'JUIN - SUIVI ENVELOPPES'!F57</f>
        <v/>
      </c>
    </row>
    <row r="685" spans="1:6" x14ac:dyDescent="0.25">
      <c r="A685" s="158" t="str">
        <f t="shared" si="11"/>
        <v/>
      </c>
      <c r="B685" s="158">
        <f>'JUIN - SUIVI ENVELOPPES'!B58</f>
        <v>0</v>
      </c>
      <c r="C685" s="183">
        <f>'JUIN - SUIVI ENVELOPPES'!C58</f>
        <v>0</v>
      </c>
      <c r="D685" s="158">
        <f>'JUIN - SUIVI ENVELOPPES'!D58</f>
        <v>0</v>
      </c>
      <c r="E685" s="181">
        <f>'JUIN - SUIVI ENVELOPPES'!E58</f>
        <v>0</v>
      </c>
      <c r="F685" s="158" t="str">
        <f>'JUIN - SUIVI ENVELOPPES'!F58</f>
        <v/>
      </c>
    </row>
    <row r="686" spans="1:6" x14ac:dyDescent="0.25">
      <c r="A686" s="158" t="str">
        <f t="shared" si="11"/>
        <v/>
      </c>
      <c r="B686" s="158">
        <f>'JUIN - SUIVI ENVELOPPES'!B59</f>
        <v>0</v>
      </c>
      <c r="C686" s="183">
        <f>'JUIN - SUIVI ENVELOPPES'!C59</f>
        <v>0</v>
      </c>
      <c r="D686" s="158">
        <f>'JUIN - SUIVI ENVELOPPES'!D59</f>
        <v>0</v>
      </c>
      <c r="E686" s="181">
        <f>'JUIN - SUIVI ENVELOPPES'!E59</f>
        <v>0</v>
      </c>
      <c r="F686" s="158" t="str">
        <f>'JUIN - SUIVI ENVELOPPES'!F59</f>
        <v/>
      </c>
    </row>
    <row r="687" spans="1:6" x14ac:dyDescent="0.25">
      <c r="A687" s="158" t="str">
        <f t="shared" si="11"/>
        <v/>
      </c>
      <c r="B687" s="158">
        <f>'JUIN - SUIVI ENVELOPPES'!B60</f>
        <v>0</v>
      </c>
      <c r="C687" s="183">
        <f>'JUIN - SUIVI ENVELOPPES'!C60</f>
        <v>0</v>
      </c>
      <c r="D687" s="158">
        <f>'JUIN - SUIVI ENVELOPPES'!D60</f>
        <v>0</v>
      </c>
      <c r="E687" s="181">
        <f>'JUIN - SUIVI ENVELOPPES'!E60</f>
        <v>0</v>
      </c>
      <c r="F687" s="158" t="str">
        <f>'JUIN - SUIVI ENVELOPPES'!F60</f>
        <v/>
      </c>
    </row>
    <row r="688" spans="1:6" x14ac:dyDescent="0.25">
      <c r="A688" s="158" t="str">
        <f t="shared" si="11"/>
        <v/>
      </c>
      <c r="B688" s="158">
        <f>'JUIN - SUIVI ENVELOPPES'!B61</f>
        <v>0</v>
      </c>
      <c r="C688" s="183">
        <f>'JUIN - SUIVI ENVELOPPES'!C61</f>
        <v>0</v>
      </c>
      <c r="D688" s="158">
        <f>'JUIN - SUIVI ENVELOPPES'!D61</f>
        <v>0</v>
      </c>
      <c r="E688" s="181">
        <f>'JUIN - SUIVI ENVELOPPES'!E61</f>
        <v>0</v>
      </c>
      <c r="F688" s="158" t="str">
        <f>'JUIN - SUIVI ENVELOPPES'!F61</f>
        <v/>
      </c>
    </row>
    <row r="689" spans="1:6" x14ac:dyDescent="0.25">
      <c r="A689" s="158" t="str">
        <f t="shared" si="11"/>
        <v/>
      </c>
      <c r="B689" s="158">
        <f>'JUIN - SUIVI ENVELOPPES'!B62</f>
        <v>0</v>
      </c>
      <c r="C689" s="183">
        <f>'JUIN - SUIVI ENVELOPPES'!C62</f>
        <v>0</v>
      </c>
      <c r="D689" s="158">
        <f>'JUIN - SUIVI ENVELOPPES'!D62</f>
        <v>0</v>
      </c>
      <c r="E689" s="181">
        <f>'JUIN - SUIVI ENVELOPPES'!E62</f>
        <v>0</v>
      </c>
      <c r="F689" s="158" t="str">
        <f>'JUIN - SUIVI ENVELOPPES'!F62</f>
        <v/>
      </c>
    </row>
    <row r="690" spans="1:6" x14ac:dyDescent="0.25">
      <c r="A690" s="158" t="str">
        <f t="shared" si="11"/>
        <v/>
      </c>
      <c r="B690" s="158">
        <f>'JUIN - SUIVI ENVELOPPES'!B63</f>
        <v>0</v>
      </c>
      <c r="C690" s="183">
        <f>'JUIN - SUIVI ENVELOPPES'!C63</f>
        <v>0</v>
      </c>
      <c r="D690" s="158">
        <f>'JUIN - SUIVI ENVELOPPES'!D63</f>
        <v>0</v>
      </c>
      <c r="E690" s="181">
        <f>'JUIN - SUIVI ENVELOPPES'!E63</f>
        <v>0</v>
      </c>
      <c r="F690" s="158" t="str">
        <f>'JUIN - SUIVI ENVELOPPES'!F63</f>
        <v/>
      </c>
    </row>
    <row r="691" spans="1:6" x14ac:dyDescent="0.25">
      <c r="A691" s="158" t="str">
        <f t="shared" si="11"/>
        <v/>
      </c>
      <c r="B691" s="158">
        <f>'JUIN - SUIVI ENVELOPPES'!B64</f>
        <v>0</v>
      </c>
      <c r="C691" s="183">
        <f>'JUIN - SUIVI ENVELOPPES'!C64</f>
        <v>0</v>
      </c>
      <c r="D691" s="158">
        <f>'JUIN - SUIVI ENVELOPPES'!D64</f>
        <v>0</v>
      </c>
      <c r="E691" s="181">
        <f>'JUIN - SUIVI ENVELOPPES'!E64</f>
        <v>0</v>
      </c>
      <c r="F691" s="158" t="str">
        <f>'JUIN - SUIVI ENVELOPPES'!F64</f>
        <v/>
      </c>
    </row>
    <row r="692" spans="1:6" x14ac:dyDescent="0.25">
      <c r="A692" s="158" t="str">
        <f t="shared" si="11"/>
        <v/>
      </c>
      <c r="B692" s="158">
        <f>'JUIN - SUIVI ENVELOPPES'!B65</f>
        <v>0</v>
      </c>
      <c r="C692" s="183">
        <f>'JUIN - SUIVI ENVELOPPES'!C65</f>
        <v>0</v>
      </c>
      <c r="D692" s="158">
        <f>'JUIN - SUIVI ENVELOPPES'!D65</f>
        <v>0</v>
      </c>
      <c r="E692" s="181">
        <f>'JUIN - SUIVI ENVELOPPES'!E65</f>
        <v>0</v>
      </c>
      <c r="F692" s="158" t="str">
        <f>'JUIN - SUIVI ENVELOPPES'!F65</f>
        <v/>
      </c>
    </row>
    <row r="693" spans="1:6" x14ac:dyDescent="0.25">
      <c r="A693" s="158" t="str">
        <f t="shared" si="11"/>
        <v/>
      </c>
      <c r="B693" s="158">
        <f>'JUIN - SUIVI ENVELOPPES'!B66</f>
        <v>0</v>
      </c>
      <c r="C693" s="183">
        <f>'JUIN - SUIVI ENVELOPPES'!C66</f>
        <v>0</v>
      </c>
      <c r="D693" s="158">
        <f>'JUIN - SUIVI ENVELOPPES'!D66</f>
        <v>0</v>
      </c>
      <c r="E693" s="181">
        <f>'JUIN - SUIVI ENVELOPPES'!E66</f>
        <v>0</v>
      </c>
      <c r="F693" s="158" t="str">
        <f>'JUIN - SUIVI ENVELOPPES'!F66</f>
        <v/>
      </c>
    </row>
    <row r="694" spans="1:6" x14ac:dyDescent="0.25">
      <c r="A694" s="158" t="str">
        <f t="shared" si="11"/>
        <v/>
      </c>
      <c r="B694" s="158">
        <f>'JUIN - SUIVI ENVELOPPES'!B67</f>
        <v>0</v>
      </c>
      <c r="C694" s="183">
        <f>'JUIN - SUIVI ENVELOPPES'!C67</f>
        <v>0</v>
      </c>
      <c r="D694" s="158">
        <f>'JUIN - SUIVI ENVELOPPES'!D67</f>
        <v>0</v>
      </c>
      <c r="E694" s="181">
        <f>'JUIN - SUIVI ENVELOPPES'!E67</f>
        <v>0</v>
      </c>
      <c r="F694" s="158" t="str">
        <f>'JUIN - SUIVI ENVELOPPES'!F67</f>
        <v/>
      </c>
    </row>
    <row r="695" spans="1:6" x14ac:dyDescent="0.25">
      <c r="A695" s="158" t="str">
        <f t="shared" si="11"/>
        <v/>
      </c>
      <c r="B695" s="158">
        <f>'JUIN - SUIVI ENVELOPPES'!B68</f>
        <v>0</v>
      </c>
      <c r="C695" s="183">
        <f>'JUIN - SUIVI ENVELOPPES'!C68</f>
        <v>0</v>
      </c>
      <c r="D695" s="158">
        <f>'JUIN - SUIVI ENVELOPPES'!D68</f>
        <v>0</v>
      </c>
      <c r="E695" s="181">
        <f>'JUIN - SUIVI ENVELOPPES'!E68</f>
        <v>0</v>
      </c>
      <c r="F695" s="158" t="str">
        <f>'JUIN - SUIVI ENVELOPPES'!F68</f>
        <v/>
      </c>
    </row>
    <row r="696" spans="1:6" x14ac:dyDescent="0.25">
      <c r="A696" s="158" t="str">
        <f t="shared" si="11"/>
        <v/>
      </c>
      <c r="B696" s="158">
        <f>'JUIN - SUIVI ENVELOPPES'!B69</f>
        <v>0</v>
      </c>
      <c r="C696" s="183">
        <f>'JUIN - SUIVI ENVELOPPES'!C69</f>
        <v>0</v>
      </c>
      <c r="D696" s="158">
        <f>'JUIN - SUIVI ENVELOPPES'!D69</f>
        <v>0</v>
      </c>
      <c r="E696" s="181">
        <f>'JUIN - SUIVI ENVELOPPES'!E69</f>
        <v>0</v>
      </c>
      <c r="F696" s="158" t="str">
        <f>'JUIN - SUIVI ENVELOPPES'!F69</f>
        <v/>
      </c>
    </row>
    <row r="697" spans="1:6" x14ac:dyDescent="0.25">
      <c r="A697" s="158" t="str">
        <f t="shared" ref="A697:A757" si="12">IF(B697=0,"","JUIN")</f>
        <v/>
      </c>
      <c r="B697" s="158">
        <f>'JUIN - SUIVI ENVELOPPES'!B70</f>
        <v>0</v>
      </c>
      <c r="C697" s="183">
        <f>'JUIN - SUIVI ENVELOPPES'!C70</f>
        <v>0</v>
      </c>
      <c r="D697" s="158">
        <f>'JUIN - SUIVI ENVELOPPES'!D70</f>
        <v>0</v>
      </c>
      <c r="E697" s="181">
        <f>'JUIN - SUIVI ENVELOPPES'!E70</f>
        <v>0</v>
      </c>
      <c r="F697" s="158" t="str">
        <f>'JUIN - SUIVI ENVELOPPES'!F70</f>
        <v/>
      </c>
    </row>
    <row r="698" spans="1:6" x14ac:dyDescent="0.25">
      <c r="A698" s="158" t="str">
        <f t="shared" si="12"/>
        <v/>
      </c>
      <c r="B698" s="158">
        <f>'JUIN - SUIVI ENVELOPPES'!B71</f>
        <v>0</v>
      </c>
      <c r="C698" s="183">
        <f>'JUIN - SUIVI ENVELOPPES'!C71</f>
        <v>0</v>
      </c>
      <c r="D698" s="158">
        <f>'JUIN - SUIVI ENVELOPPES'!D71</f>
        <v>0</v>
      </c>
      <c r="E698" s="181">
        <f>'JUIN - SUIVI ENVELOPPES'!E71</f>
        <v>0</v>
      </c>
      <c r="F698" s="158" t="str">
        <f>'JUIN - SUIVI ENVELOPPES'!F71</f>
        <v/>
      </c>
    </row>
    <row r="699" spans="1:6" x14ac:dyDescent="0.25">
      <c r="A699" s="158" t="str">
        <f t="shared" si="12"/>
        <v/>
      </c>
      <c r="B699" s="158">
        <f>'JUIN - SUIVI ENVELOPPES'!B72</f>
        <v>0</v>
      </c>
      <c r="C699" s="183">
        <f>'JUIN - SUIVI ENVELOPPES'!C72</f>
        <v>0</v>
      </c>
      <c r="D699" s="158">
        <f>'JUIN - SUIVI ENVELOPPES'!D72</f>
        <v>0</v>
      </c>
      <c r="E699" s="181">
        <f>'JUIN - SUIVI ENVELOPPES'!E72</f>
        <v>0</v>
      </c>
      <c r="F699" s="158" t="str">
        <f>'JUIN - SUIVI ENVELOPPES'!F72</f>
        <v/>
      </c>
    </row>
    <row r="700" spans="1:6" x14ac:dyDescent="0.25">
      <c r="A700" s="158" t="str">
        <f t="shared" si="12"/>
        <v/>
      </c>
      <c r="B700" s="158">
        <f>'JUIN - SUIVI ENVELOPPES'!B73</f>
        <v>0</v>
      </c>
      <c r="C700" s="183">
        <f>'JUIN - SUIVI ENVELOPPES'!C73</f>
        <v>0</v>
      </c>
      <c r="D700" s="158">
        <f>'JUIN - SUIVI ENVELOPPES'!D73</f>
        <v>0</v>
      </c>
      <c r="E700" s="181">
        <f>'JUIN - SUIVI ENVELOPPES'!E73</f>
        <v>0</v>
      </c>
      <c r="F700" s="158" t="str">
        <f>'JUIN - SUIVI ENVELOPPES'!F73</f>
        <v/>
      </c>
    </row>
    <row r="701" spans="1:6" x14ac:dyDescent="0.25">
      <c r="A701" s="158" t="str">
        <f t="shared" si="12"/>
        <v/>
      </c>
      <c r="B701" s="158">
        <f>'JUIN - SUIVI ENVELOPPES'!B74</f>
        <v>0</v>
      </c>
      <c r="C701" s="183">
        <f>'JUIN - SUIVI ENVELOPPES'!C74</f>
        <v>0</v>
      </c>
      <c r="D701" s="158">
        <f>'JUIN - SUIVI ENVELOPPES'!D74</f>
        <v>0</v>
      </c>
      <c r="E701" s="181">
        <f>'JUIN - SUIVI ENVELOPPES'!E74</f>
        <v>0</v>
      </c>
      <c r="F701" s="158" t="str">
        <f>'JUIN - SUIVI ENVELOPPES'!F74</f>
        <v/>
      </c>
    </row>
    <row r="702" spans="1:6" x14ac:dyDescent="0.25">
      <c r="A702" s="158" t="str">
        <f t="shared" si="12"/>
        <v/>
      </c>
      <c r="B702" s="158">
        <f>'JUIN - SUIVI ENVELOPPES'!B75</f>
        <v>0</v>
      </c>
      <c r="C702" s="183">
        <f>'JUIN - SUIVI ENVELOPPES'!C75</f>
        <v>0</v>
      </c>
      <c r="D702" s="158">
        <f>'JUIN - SUIVI ENVELOPPES'!D75</f>
        <v>0</v>
      </c>
      <c r="E702" s="181">
        <f>'JUIN - SUIVI ENVELOPPES'!E75</f>
        <v>0</v>
      </c>
      <c r="F702" s="158" t="str">
        <f>'JUIN - SUIVI ENVELOPPES'!F75</f>
        <v/>
      </c>
    </row>
    <row r="703" spans="1:6" x14ac:dyDescent="0.25">
      <c r="A703" s="158" t="str">
        <f t="shared" si="12"/>
        <v/>
      </c>
      <c r="B703" s="158">
        <f>'JUIN - SUIVI ENVELOPPES'!B76</f>
        <v>0</v>
      </c>
      <c r="C703" s="183">
        <f>'JUIN - SUIVI ENVELOPPES'!C76</f>
        <v>0</v>
      </c>
      <c r="D703" s="158">
        <f>'JUIN - SUIVI ENVELOPPES'!D76</f>
        <v>0</v>
      </c>
      <c r="E703" s="181">
        <f>'JUIN - SUIVI ENVELOPPES'!E76</f>
        <v>0</v>
      </c>
      <c r="F703" s="158" t="str">
        <f>'JUIN - SUIVI ENVELOPPES'!F76</f>
        <v/>
      </c>
    </row>
    <row r="704" spans="1:6" x14ac:dyDescent="0.25">
      <c r="A704" s="158" t="str">
        <f t="shared" si="12"/>
        <v/>
      </c>
      <c r="B704" s="158">
        <f>'JUIN - SUIVI ENVELOPPES'!B77</f>
        <v>0</v>
      </c>
      <c r="C704" s="183">
        <f>'JUIN - SUIVI ENVELOPPES'!C77</f>
        <v>0</v>
      </c>
      <c r="D704" s="158">
        <f>'JUIN - SUIVI ENVELOPPES'!D77</f>
        <v>0</v>
      </c>
      <c r="E704" s="181">
        <f>'JUIN - SUIVI ENVELOPPES'!E77</f>
        <v>0</v>
      </c>
      <c r="F704" s="158" t="str">
        <f>'JUIN - SUIVI ENVELOPPES'!F77</f>
        <v/>
      </c>
    </row>
    <row r="705" spans="1:6" x14ac:dyDescent="0.25">
      <c r="A705" s="158" t="str">
        <f t="shared" si="12"/>
        <v/>
      </c>
      <c r="B705" s="158">
        <f>'JUIN - SUIVI ENVELOPPES'!B78</f>
        <v>0</v>
      </c>
      <c r="C705" s="183">
        <f>'JUIN - SUIVI ENVELOPPES'!C78</f>
        <v>0</v>
      </c>
      <c r="D705" s="158">
        <f>'JUIN - SUIVI ENVELOPPES'!D78</f>
        <v>0</v>
      </c>
      <c r="E705" s="181">
        <f>'JUIN - SUIVI ENVELOPPES'!E78</f>
        <v>0</v>
      </c>
      <c r="F705" s="158" t="str">
        <f>'JUIN - SUIVI ENVELOPPES'!F78</f>
        <v/>
      </c>
    </row>
    <row r="706" spans="1:6" x14ac:dyDescent="0.25">
      <c r="A706" s="158" t="str">
        <f t="shared" si="12"/>
        <v/>
      </c>
      <c r="B706" s="158">
        <f>'JUIN - SUIVI ENVELOPPES'!B79</f>
        <v>0</v>
      </c>
      <c r="C706" s="183">
        <f>'JUIN - SUIVI ENVELOPPES'!C79</f>
        <v>0</v>
      </c>
      <c r="D706" s="158">
        <f>'JUIN - SUIVI ENVELOPPES'!D79</f>
        <v>0</v>
      </c>
      <c r="E706" s="181">
        <f>'JUIN - SUIVI ENVELOPPES'!E79</f>
        <v>0</v>
      </c>
      <c r="F706" s="158" t="str">
        <f>'JUIN - SUIVI ENVELOPPES'!F79</f>
        <v/>
      </c>
    </row>
    <row r="707" spans="1:6" x14ac:dyDescent="0.25">
      <c r="A707" s="158" t="str">
        <f t="shared" si="12"/>
        <v/>
      </c>
      <c r="B707" s="158">
        <f>'JUIN - SUIVI ENVELOPPES'!B80</f>
        <v>0</v>
      </c>
      <c r="C707" s="183">
        <f>'JUIN - SUIVI ENVELOPPES'!C80</f>
        <v>0</v>
      </c>
      <c r="D707" s="158">
        <f>'JUIN - SUIVI ENVELOPPES'!D80</f>
        <v>0</v>
      </c>
      <c r="E707" s="181">
        <f>'JUIN - SUIVI ENVELOPPES'!E80</f>
        <v>0</v>
      </c>
      <c r="F707" s="158" t="str">
        <f>'JUIN - SUIVI ENVELOPPES'!F80</f>
        <v/>
      </c>
    </row>
    <row r="708" spans="1:6" x14ac:dyDescent="0.25">
      <c r="A708" s="158" t="str">
        <f t="shared" si="12"/>
        <v/>
      </c>
      <c r="B708" s="158">
        <f>'JUIN - SUIVI ENVELOPPES'!B81</f>
        <v>0</v>
      </c>
      <c r="C708" s="183">
        <f>'JUIN - SUIVI ENVELOPPES'!C81</f>
        <v>0</v>
      </c>
      <c r="D708" s="158">
        <f>'JUIN - SUIVI ENVELOPPES'!D81</f>
        <v>0</v>
      </c>
      <c r="E708" s="181">
        <f>'JUIN - SUIVI ENVELOPPES'!E81</f>
        <v>0</v>
      </c>
      <c r="F708" s="158" t="str">
        <f>'JUIN - SUIVI ENVELOPPES'!F81</f>
        <v/>
      </c>
    </row>
    <row r="709" spans="1:6" x14ac:dyDescent="0.25">
      <c r="A709" s="158" t="str">
        <f t="shared" si="12"/>
        <v/>
      </c>
      <c r="B709" s="158">
        <f>'JUIN - SUIVI ENVELOPPES'!B82</f>
        <v>0</v>
      </c>
      <c r="C709" s="183">
        <f>'JUIN - SUIVI ENVELOPPES'!C82</f>
        <v>0</v>
      </c>
      <c r="D709" s="158">
        <f>'JUIN - SUIVI ENVELOPPES'!D82</f>
        <v>0</v>
      </c>
      <c r="E709" s="181">
        <f>'JUIN - SUIVI ENVELOPPES'!E82</f>
        <v>0</v>
      </c>
      <c r="F709" s="158" t="str">
        <f>'JUIN - SUIVI ENVELOPPES'!F82</f>
        <v/>
      </c>
    </row>
    <row r="710" spans="1:6" x14ac:dyDescent="0.25">
      <c r="A710" s="158" t="str">
        <f t="shared" si="12"/>
        <v/>
      </c>
      <c r="B710" s="158">
        <f>'JUIN - SUIVI ENVELOPPES'!B83</f>
        <v>0</v>
      </c>
      <c r="C710" s="183">
        <f>'JUIN - SUIVI ENVELOPPES'!C83</f>
        <v>0</v>
      </c>
      <c r="D710" s="158">
        <f>'JUIN - SUIVI ENVELOPPES'!D83</f>
        <v>0</v>
      </c>
      <c r="E710" s="181">
        <f>'JUIN - SUIVI ENVELOPPES'!E83</f>
        <v>0</v>
      </c>
      <c r="F710" s="158" t="str">
        <f>'JUIN - SUIVI ENVELOPPES'!F83</f>
        <v/>
      </c>
    </row>
    <row r="711" spans="1:6" x14ac:dyDescent="0.25">
      <c r="A711" s="158" t="str">
        <f t="shared" si="12"/>
        <v/>
      </c>
      <c r="B711" s="158">
        <f>'JUIN - SUIVI ENVELOPPES'!B84</f>
        <v>0</v>
      </c>
      <c r="C711" s="183">
        <f>'JUIN - SUIVI ENVELOPPES'!C84</f>
        <v>0</v>
      </c>
      <c r="D711" s="158">
        <f>'JUIN - SUIVI ENVELOPPES'!D84</f>
        <v>0</v>
      </c>
      <c r="E711" s="181">
        <f>'JUIN - SUIVI ENVELOPPES'!E84</f>
        <v>0</v>
      </c>
      <c r="F711" s="158" t="str">
        <f>'JUIN - SUIVI ENVELOPPES'!F84</f>
        <v/>
      </c>
    </row>
    <row r="712" spans="1:6" x14ac:dyDescent="0.25">
      <c r="A712" s="158" t="str">
        <f t="shared" si="12"/>
        <v/>
      </c>
      <c r="B712" s="158">
        <f>'JUIN - SUIVI ENVELOPPES'!B85</f>
        <v>0</v>
      </c>
      <c r="C712" s="183">
        <f>'JUIN - SUIVI ENVELOPPES'!C85</f>
        <v>0</v>
      </c>
      <c r="D712" s="158">
        <f>'JUIN - SUIVI ENVELOPPES'!D85</f>
        <v>0</v>
      </c>
      <c r="E712" s="181">
        <f>'JUIN - SUIVI ENVELOPPES'!E85</f>
        <v>0</v>
      </c>
      <c r="F712" s="158" t="str">
        <f>'JUIN - SUIVI ENVELOPPES'!F85</f>
        <v/>
      </c>
    </row>
    <row r="713" spans="1:6" x14ac:dyDescent="0.25">
      <c r="A713" s="158" t="str">
        <f t="shared" si="12"/>
        <v/>
      </c>
      <c r="B713" s="158">
        <f>'JUIN - SUIVI ENVELOPPES'!B86</f>
        <v>0</v>
      </c>
      <c r="C713" s="183">
        <f>'JUIN - SUIVI ENVELOPPES'!C86</f>
        <v>0</v>
      </c>
      <c r="D713" s="158">
        <f>'JUIN - SUIVI ENVELOPPES'!D86</f>
        <v>0</v>
      </c>
      <c r="E713" s="181">
        <f>'JUIN - SUIVI ENVELOPPES'!E86</f>
        <v>0</v>
      </c>
      <c r="F713" s="158" t="str">
        <f>'JUIN - SUIVI ENVELOPPES'!F86</f>
        <v/>
      </c>
    </row>
    <row r="714" spans="1:6" x14ac:dyDescent="0.25">
      <c r="A714" s="158" t="str">
        <f t="shared" si="12"/>
        <v/>
      </c>
      <c r="B714" s="158">
        <f>'JUIN - SUIVI ENVELOPPES'!B87</f>
        <v>0</v>
      </c>
      <c r="C714" s="183">
        <f>'JUIN - SUIVI ENVELOPPES'!C87</f>
        <v>0</v>
      </c>
      <c r="D714" s="158">
        <f>'JUIN - SUIVI ENVELOPPES'!D87</f>
        <v>0</v>
      </c>
      <c r="E714" s="181">
        <f>'JUIN - SUIVI ENVELOPPES'!E87</f>
        <v>0</v>
      </c>
      <c r="F714" s="158" t="str">
        <f>'JUIN - SUIVI ENVELOPPES'!F87</f>
        <v/>
      </c>
    </row>
    <row r="715" spans="1:6" x14ac:dyDescent="0.25">
      <c r="A715" s="158" t="str">
        <f t="shared" si="12"/>
        <v/>
      </c>
      <c r="B715" s="158">
        <f>'JUIN - SUIVI ENVELOPPES'!B88</f>
        <v>0</v>
      </c>
      <c r="C715" s="183">
        <f>'JUIN - SUIVI ENVELOPPES'!C88</f>
        <v>0</v>
      </c>
      <c r="D715" s="158">
        <f>'JUIN - SUIVI ENVELOPPES'!D88</f>
        <v>0</v>
      </c>
      <c r="E715" s="181">
        <f>'JUIN - SUIVI ENVELOPPES'!E88</f>
        <v>0</v>
      </c>
      <c r="F715" s="158" t="str">
        <f>'JUIN - SUIVI ENVELOPPES'!F88</f>
        <v/>
      </c>
    </row>
    <row r="716" spans="1:6" x14ac:dyDescent="0.25">
      <c r="A716" s="158" t="str">
        <f t="shared" si="12"/>
        <v/>
      </c>
      <c r="B716" s="158">
        <f>'JUIN - SUIVI ENVELOPPES'!B89</f>
        <v>0</v>
      </c>
      <c r="C716" s="183">
        <f>'JUIN - SUIVI ENVELOPPES'!C89</f>
        <v>0</v>
      </c>
      <c r="D716" s="158">
        <f>'JUIN - SUIVI ENVELOPPES'!D89</f>
        <v>0</v>
      </c>
      <c r="E716" s="181">
        <f>'JUIN - SUIVI ENVELOPPES'!E89</f>
        <v>0</v>
      </c>
      <c r="F716" s="158" t="str">
        <f>'JUIN - SUIVI ENVELOPPES'!F89</f>
        <v/>
      </c>
    </row>
    <row r="717" spans="1:6" x14ac:dyDescent="0.25">
      <c r="A717" s="158" t="str">
        <f t="shared" si="12"/>
        <v/>
      </c>
      <c r="B717" s="158">
        <f>'JUIN - SUIVI ENVELOPPES'!B90</f>
        <v>0</v>
      </c>
      <c r="C717" s="183">
        <f>'JUIN - SUIVI ENVELOPPES'!C90</f>
        <v>0</v>
      </c>
      <c r="D717" s="158">
        <f>'JUIN - SUIVI ENVELOPPES'!D90</f>
        <v>0</v>
      </c>
      <c r="E717" s="181">
        <f>'JUIN - SUIVI ENVELOPPES'!E90</f>
        <v>0</v>
      </c>
      <c r="F717" s="158" t="str">
        <f>'JUIN - SUIVI ENVELOPPES'!F90</f>
        <v/>
      </c>
    </row>
    <row r="718" spans="1:6" x14ac:dyDescent="0.25">
      <c r="A718" s="158" t="str">
        <f t="shared" si="12"/>
        <v/>
      </c>
      <c r="B718" s="158">
        <f>'JUIN - SUIVI ENVELOPPES'!B91</f>
        <v>0</v>
      </c>
      <c r="C718" s="183">
        <f>'JUIN - SUIVI ENVELOPPES'!C91</f>
        <v>0</v>
      </c>
      <c r="D718" s="158">
        <f>'JUIN - SUIVI ENVELOPPES'!D91</f>
        <v>0</v>
      </c>
      <c r="E718" s="181">
        <f>'JUIN - SUIVI ENVELOPPES'!E91</f>
        <v>0</v>
      </c>
      <c r="F718" s="158" t="str">
        <f>'JUIN - SUIVI ENVELOPPES'!F91</f>
        <v/>
      </c>
    </row>
    <row r="719" spans="1:6" x14ac:dyDescent="0.25">
      <c r="A719" s="158" t="str">
        <f t="shared" si="12"/>
        <v/>
      </c>
      <c r="B719" s="158">
        <f>'JUIN - SUIVI ENVELOPPES'!B92</f>
        <v>0</v>
      </c>
      <c r="C719" s="183">
        <f>'JUIN - SUIVI ENVELOPPES'!C92</f>
        <v>0</v>
      </c>
      <c r="D719" s="158">
        <f>'JUIN - SUIVI ENVELOPPES'!D92</f>
        <v>0</v>
      </c>
      <c r="E719" s="181">
        <f>'JUIN - SUIVI ENVELOPPES'!E92</f>
        <v>0</v>
      </c>
      <c r="F719" s="158" t="str">
        <f>'JUIN - SUIVI ENVELOPPES'!F92</f>
        <v/>
      </c>
    </row>
    <row r="720" spans="1:6" x14ac:dyDescent="0.25">
      <c r="A720" s="158" t="str">
        <f t="shared" si="12"/>
        <v/>
      </c>
      <c r="B720" s="158">
        <f>'JUIN - SUIVI ENVELOPPES'!B93</f>
        <v>0</v>
      </c>
      <c r="C720" s="183">
        <f>'JUIN - SUIVI ENVELOPPES'!C93</f>
        <v>0</v>
      </c>
      <c r="D720" s="158">
        <f>'JUIN - SUIVI ENVELOPPES'!D93</f>
        <v>0</v>
      </c>
      <c r="E720" s="181">
        <f>'JUIN - SUIVI ENVELOPPES'!E93</f>
        <v>0</v>
      </c>
      <c r="F720" s="158" t="str">
        <f>'JUIN - SUIVI ENVELOPPES'!F93</f>
        <v/>
      </c>
    </row>
    <row r="721" spans="1:6" x14ac:dyDescent="0.25">
      <c r="A721" s="158" t="str">
        <f t="shared" si="12"/>
        <v/>
      </c>
      <c r="B721" s="158">
        <f>'JUIN - SUIVI ENVELOPPES'!B94</f>
        <v>0</v>
      </c>
      <c r="C721" s="183">
        <f>'JUIN - SUIVI ENVELOPPES'!C94</f>
        <v>0</v>
      </c>
      <c r="D721" s="158">
        <f>'JUIN - SUIVI ENVELOPPES'!D94</f>
        <v>0</v>
      </c>
      <c r="E721" s="181">
        <f>'JUIN - SUIVI ENVELOPPES'!E94</f>
        <v>0</v>
      </c>
      <c r="F721" s="158" t="str">
        <f>'JUIN - SUIVI ENVELOPPES'!F94</f>
        <v/>
      </c>
    </row>
    <row r="722" spans="1:6" x14ac:dyDescent="0.25">
      <c r="A722" s="158" t="str">
        <f t="shared" si="12"/>
        <v/>
      </c>
      <c r="B722" s="158">
        <f>'JUIN - SUIVI ENVELOPPES'!B95</f>
        <v>0</v>
      </c>
      <c r="C722" s="183">
        <f>'JUIN - SUIVI ENVELOPPES'!C95</f>
        <v>0</v>
      </c>
      <c r="D722" s="158">
        <f>'JUIN - SUIVI ENVELOPPES'!D95</f>
        <v>0</v>
      </c>
      <c r="E722" s="181">
        <f>'JUIN - SUIVI ENVELOPPES'!E95</f>
        <v>0</v>
      </c>
      <c r="F722" s="158" t="str">
        <f>'JUIN - SUIVI ENVELOPPES'!F95</f>
        <v/>
      </c>
    </row>
    <row r="723" spans="1:6" x14ac:dyDescent="0.25">
      <c r="A723" s="158" t="str">
        <f t="shared" si="12"/>
        <v/>
      </c>
      <c r="B723" s="158">
        <f>'JUIN - SUIVI ENVELOPPES'!B96</f>
        <v>0</v>
      </c>
      <c r="C723" s="183">
        <f>'JUIN - SUIVI ENVELOPPES'!C96</f>
        <v>0</v>
      </c>
      <c r="D723" s="158">
        <f>'JUIN - SUIVI ENVELOPPES'!D96</f>
        <v>0</v>
      </c>
      <c r="E723" s="181">
        <f>'JUIN - SUIVI ENVELOPPES'!E96</f>
        <v>0</v>
      </c>
      <c r="F723" s="158" t="str">
        <f>'JUIN - SUIVI ENVELOPPES'!F96</f>
        <v/>
      </c>
    </row>
    <row r="724" spans="1:6" x14ac:dyDescent="0.25">
      <c r="A724" s="158" t="str">
        <f t="shared" si="12"/>
        <v/>
      </c>
      <c r="B724" s="158">
        <f>'JUIN - SUIVI ENVELOPPES'!B97</f>
        <v>0</v>
      </c>
      <c r="C724" s="183">
        <f>'JUIN - SUIVI ENVELOPPES'!C97</f>
        <v>0</v>
      </c>
      <c r="D724" s="158">
        <f>'JUIN - SUIVI ENVELOPPES'!D97</f>
        <v>0</v>
      </c>
      <c r="E724" s="181">
        <f>'JUIN - SUIVI ENVELOPPES'!E97</f>
        <v>0</v>
      </c>
      <c r="F724" s="158" t="str">
        <f>'JUIN - SUIVI ENVELOPPES'!F97</f>
        <v/>
      </c>
    </row>
    <row r="725" spans="1:6" x14ac:dyDescent="0.25">
      <c r="A725" s="158" t="str">
        <f t="shared" si="12"/>
        <v/>
      </c>
      <c r="B725" s="158">
        <f>'JUIN - SUIVI ENVELOPPES'!B98</f>
        <v>0</v>
      </c>
      <c r="C725" s="183">
        <f>'JUIN - SUIVI ENVELOPPES'!C98</f>
        <v>0</v>
      </c>
      <c r="D725" s="158">
        <f>'JUIN - SUIVI ENVELOPPES'!D98</f>
        <v>0</v>
      </c>
      <c r="E725" s="181">
        <f>'JUIN - SUIVI ENVELOPPES'!E98</f>
        <v>0</v>
      </c>
      <c r="F725" s="158" t="str">
        <f>'JUIN - SUIVI ENVELOPPES'!F98</f>
        <v/>
      </c>
    </row>
    <row r="726" spans="1:6" x14ac:dyDescent="0.25">
      <c r="A726" s="158" t="str">
        <f t="shared" si="12"/>
        <v/>
      </c>
      <c r="B726" s="158">
        <f>'JUIN - SUIVI ENVELOPPES'!B99</f>
        <v>0</v>
      </c>
      <c r="C726" s="183">
        <f>'JUIN - SUIVI ENVELOPPES'!C99</f>
        <v>0</v>
      </c>
      <c r="D726" s="158">
        <f>'JUIN - SUIVI ENVELOPPES'!D99</f>
        <v>0</v>
      </c>
      <c r="E726" s="181">
        <f>'JUIN - SUIVI ENVELOPPES'!E99</f>
        <v>0</v>
      </c>
      <c r="F726" s="158" t="str">
        <f>'JUIN - SUIVI ENVELOPPES'!F99</f>
        <v/>
      </c>
    </row>
    <row r="727" spans="1:6" x14ac:dyDescent="0.25">
      <c r="A727" s="158" t="str">
        <f t="shared" si="12"/>
        <v/>
      </c>
      <c r="B727" s="158">
        <f>'JUIN - SUIVI ENVELOPPES'!B100</f>
        <v>0</v>
      </c>
      <c r="C727" s="183">
        <f>'JUIN - SUIVI ENVELOPPES'!C100</f>
        <v>0</v>
      </c>
      <c r="D727" s="158">
        <f>'JUIN - SUIVI ENVELOPPES'!D100</f>
        <v>0</v>
      </c>
      <c r="E727" s="181">
        <f>'JUIN - SUIVI ENVELOPPES'!E100</f>
        <v>0</v>
      </c>
      <c r="F727" s="158" t="str">
        <f>'JUIN - SUIVI ENVELOPPES'!F100</f>
        <v/>
      </c>
    </row>
    <row r="728" spans="1:6" x14ac:dyDescent="0.25">
      <c r="A728" s="158" t="str">
        <f t="shared" si="12"/>
        <v/>
      </c>
      <c r="B728" s="158">
        <f>'JUIN - SUIVI ENVELOPPES'!B101</f>
        <v>0</v>
      </c>
      <c r="C728" s="183">
        <f>'JUIN - SUIVI ENVELOPPES'!C101</f>
        <v>0</v>
      </c>
      <c r="D728" s="158">
        <f>'JUIN - SUIVI ENVELOPPES'!D101</f>
        <v>0</v>
      </c>
      <c r="E728" s="181">
        <f>'JUIN - SUIVI ENVELOPPES'!E101</f>
        <v>0</v>
      </c>
      <c r="F728" s="158" t="str">
        <f>'JUIN - SUIVI ENVELOPPES'!F101</f>
        <v/>
      </c>
    </row>
    <row r="729" spans="1:6" x14ac:dyDescent="0.25">
      <c r="A729" s="158" t="str">
        <f t="shared" si="12"/>
        <v/>
      </c>
      <c r="B729" s="158">
        <f>'JUIN - SUIVI ENVELOPPES'!B102</f>
        <v>0</v>
      </c>
      <c r="C729" s="183">
        <f>'JUIN - SUIVI ENVELOPPES'!C102</f>
        <v>0</v>
      </c>
      <c r="D729" s="158">
        <f>'JUIN - SUIVI ENVELOPPES'!D102</f>
        <v>0</v>
      </c>
      <c r="E729" s="181">
        <f>'JUIN - SUIVI ENVELOPPES'!E102</f>
        <v>0</v>
      </c>
      <c r="F729" s="158" t="str">
        <f>'JUIN - SUIVI ENVELOPPES'!F102</f>
        <v/>
      </c>
    </row>
    <row r="730" spans="1:6" x14ac:dyDescent="0.25">
      <c r="A730" s="158" t="str">
        <f t="shared" si="12"/>
        <v/>
      </c>
      <c r="B730" s="158">
        <f>'JUIN - SUIVI ENVELOPPES'!B103</f>
        <v>0</v>
      </c>
      <c r="C730" s="183">
        <f>'JUIN - SUIVI ENVELOPPES'!C103</f>
        <v>0</v>
      </c>
      <c r="D730" s="158">
        <f>'JUIN - SUIVI ENVELOPPES'!D103</f>
        <v>0</v>
      </c>
      <c r="E730" s="181">
        <f>'JUIN - SUIVI ENVELOPPES'!E103</f>
        <v>0</v>
      </c>
      <c r="F730" s="158" t="str">
        <f>'JUIN - SUIVI ENVELOPPES'!F103</f>
        <v/>
      </c>
    </row>
    <row r="731" spans="1:6" x14ac:dyDescent="0.25">
      <c r="A731" s="158" t="str">
        <f t="shared" si="12"/>
        <v/>
      </c>
      <c r="B731" s="158">
        <f>'JUIN - SUIVI ENVELOPPES'!B104</f>
        <v>0</v>
      </c>
      <c r="C731" s="183">
        <f>'JUIN - SUIVI ENVELOPPES'!C104</f>
        <v>0</v>
      </c>
      <c r="D731" s="158">
        <f>'JUIN - SUIVI ENVELOPPES'!D104</f>
        <v>0</v>
      </c>
      <c r="E731" s="181">
        <f>'JUIN - SUIVI ENVELOPPES'!E104</f>
        <v>0</v>
      </c>
      <c r="F731" s="158" t="str">
        <f>'JUIN - SUIVI ENVELOPPES'!F104</f>
        <v/>
      </c>
    </row>
    <row r="732" spans="1:6" x14ac:dyDescent="0.25">
      <c r="A732" s="158" t="str">
        <f t="shared" si="12"/>
        <v/>
      </c>
      <c r="B732" s="158">
        <f>'JUIN - SUIVI ENVELOPPES'!B105</f>
        <v>0</v>
      </c>
      <c r="C732" s="183">
        <f>'JUIN - SUIVI ENVELOPPES'!C105</f>
        <v>0</v>
      </c>
      <c r="D732" s="158">
        <f>'JUIN - SUIVI ENVELOPPES'!D105</f>
        <v>0</v>
      </c>
      <c r="E732" s="181">
        <f>'JUIN - SUIVI ENVELOPPES'!E105</f>
        <v>0</v>
      </c>
      <c r="F732" s="158" t="str">
        <f>'JUIN - SUIVI ENVELOPPES'!F105</f>
        <v/>
      </c>
    </row>
    <row r="733" spans="1:6" x14ac:dyDescent="0.25">
      <c r="A733" s="158" t="str">
        <f t="shared" si="12"/>
        <v/>
      </c>
      <c r="B733" s="158">
        <f>'JUIN - SUIVI ENVELOPPES'!B106</f>
        <v>0</v>
      </c>
      <c r="C733" s="183">
        <f>'JUIN - SUIVI ENVELOPPES'!C106</f>
        <v>0</v>
      </c>
      <c r="D733" s="158">
        <f>'JUIN - SUIVI ENVELOPPES'!D106</f>
        <v>0</v>
      </c>
      <c r="E733" s="181">
        <f>'JUIN - SUIVI ENVELOPPES'!E106</f>
        <v>0</v>
      </c>
      <c r="F733" s="158" t="str">
        <f>'JUIN - SUIVI ENVELOPPES'!F106</f>
        <v/>
      </c>
    </row>
    <row r="734" spans="1:6" x14ac:dyDescent="0.25">
      <c r="A734" s="158" t="str">
        <f t="shared" si="12"/>
        <v/>
      </c>
      <c r="B734" s="158">
        <f>'JUIN - SUIVI ENVELOPPES'!B107</f>
        <v>0</v>
      </c>
      <c r="C734" s="183">
        <f>'JUIN - SUIVI ENVELOPPES'!C107</f>
        <v>0</v>
      </c>
      <c r="D734" s="158">
        <f>'JUIN - SUIVI ENVELOPPES'!D107</f>
        <v>0</v>
      </c>
      <c r="E734" s="181">
        <f>'JUIN - SUIVI ENVELOPPES'!E107</f>
        <v>0</v>
      </c>
      <c r="F734" s="158" t="str">
        <f>'JUIN - SUIVI ENVELOPPES'!F107</f>
        <v/>
      </c>
    </row>
    <row r="735" spans="1:6" x14ac:dyDescent="0.25">
      <c r="A735" s="158" t="str">
        <f t="shared" si="12"/>
        <v/>
      </c>
      <c r="B735" s="158">
        <f>'JUIN - SUIVI ENVELOPPES'!B108</f>
        <v>0</v>
      </c>
      <c r="C735" s="183">
        <f>'JUIN - SUIVI ENVELOPPES'!C108</f>
        <v>0</v>
      </c>
      <c r="D735" s="158">
        <f>'JUIN - SUIVI ENVELOPPES'!D108</f>
        <v>0</v>
      </c>
      <c r="E735" s="181">
        <f>'JUIN - SUIVI ENVELOPPES'!E108</f>
        <v>0</v>
      </c>
      <c r="F735" s="158" t="str">
        <f>'JUIN - SUIVI ENVELOPPES'!F108</f>
        <v/>
      </c>
    </row>
    <row r="736" spans="1:6" x14ac:dyDescent="0.25">
      <c r="A736" s="158" t="str">
        <f t="shared" si="12"/>
        <v/>
      </c>
      <c r="B736" s="158">
        <f>'JUIN - SUIVI ENVELOPPES'!B109</f>
        <v>0</v>
      </c>
      <c r="C736" s="183">
        <f>'JUIN - SUIVI ENVELOPPES'!C109</f>
        <v>0</v>
      </c>
      <c r="D736" s="158">
        <f>'JUIN - SUIVI ENVELOPPES'!D109</f>
        <v>0</v>
      </c>
      <c r="E736" s="181">
        <f>'JUIN - SUIVI ENVELOPPES'!E109</f>
        <v>0</v>
      </c>
      <c r="F736" s="158" t="str">
        <f>'JUIN - SUIVI ENVELOPPES'!F109</f>
        <v/>
      </c>
    </row>
    <row r="737" spans="1:6" x14ac:dyDescent="0.25">
      <c r="A737" s="158" t="str">
        <f t="shared" si="12"/>
        <v/>
      </c>
      <c r="B737" s="158">
        <f>'JUIN - SUIVI ENVELOPPES'!B110</f>
        <v>0</v>
      </c>
      <c r="C737" s="183">
        <f>'JUIN - SUIVI ENVELOPPES'!C110</f>
        <v>0</v>
      </c>
      <c r="D737" s="158">
        <f>'JUIN - SUIVI ENVELOPPES'!D110</f>
        <v>0</v>
      </c>
      <c r="E737" s="181">
        <f>'JUIN - SUIVI ENVELOPPES'!E110</f>
        <v>0</v>
      </c>
      <c r="F737" s="158" t="str">
        <f>'JUIN - SUIVI ENVELOPPES'!F110</f>
        <v/>
      </c>
    </row>
    <row r="738" spans="1:6" x14ac:dyDescent="0.25">
      <c r="A738" s="158" t="str">
        <f t="shared" si="12"/>
        <v/>
      </c>
      <c r="B738" s="158">
        <f>'JUIN - SUIVI ENVELOPPES'!B111</f>
        <v>0</v>
      </c>
      <c r="C738" s="183">
        <f>'JUIN - SUIVI ENVELOPPES'!C111</f>
        <v>0</v>
      </c>
      <c r="D738" s="158">
        <f>'JUIN - SUIVI ENVELOPPES'!D111</f>
        <v>0</v>
      </c>
      <c r="E738" s="181">
        <f>'JUIN - SUIVI ENVELOPPES'!E111</f>
        <v>0</v>
      </c>
      <c r="F738" s="158" t="str">
        <f>'JUIN - SUIVI ENVELOPPES'!F111</f>
        <v/>
      </c>
    </row>
    <row r="739" spans="1:6" x14ac:dyDescent="0.25">
      <c r="A739" s="158" t="str">
        <f t="shared" si="12"/>
        <v/>
      </c>
      <c r="B739" s="158">
        <f>'JUIN - SUIVI ENVELOPPES'!B112</f>
        <v>0</v>
      </c>
      <c r="C739" s="183">
        <f>'JUIN - SUIVI ENVELOPPES'!C112</f>
        <v>0</v>
      </c>
      <c r="D739" s="158">
        <f>'JUIN - SUIVI ENVELOPPES'!D112</f>
        <v>0</v>
      </c>
      <c r="E739" s="181">
        <f>'JUIN - SUIVI ENVELOPPES'!E112</f>
        <v>0</v>
      </c>
      <c r="F739" s="158" t="str">
        <f>'JUIN - SUIVI ENVELOPPES'!F112</f>
        <v/>
      </c>
    </row>
    <row r="740" spans="1:6" x14ac:dyDescent="0.25">
      <c r="A740" s="158" t="str">
        <f t="shared" si="12"/>
        <v/>
      </c>
      <c r="B740" s="158">
        <f>'JUIN - SUIVI ENVELOPPES'!B113</f>
        <v>0</v>
      </c>
      <c r="C740" s="183">
        <f>'JUIN - SUIVI ENVELOPPES'!C113</f>
        <v>0</v>
      </c>
      <c r="D740" s="158">
        <f>'JUIN - SUIVI ENVELOPPES'!D113</f>
        <v>0</v>
      </c>
      <c r="E740" s="181">
        <f>'JUIN - SUIVI ENVELOPPES'!E113</f>
        <v>0</v>
      </c>
      <c r="F740" s="158" t="str">
        <f>'JUIN - SUIVI ENVELOPPES'!F113</f>
        <v/>
      </c>
    </row>
    <row r="741" spans="1:6" x14ac:dyDescent="0.25">
      <c r="A741" s="158" t="str">
        <f t="shared" si="12"/>
        <v/>
      </c>
      <c r="B741" s="158">
        <f>'JUIN - SUIVI ENVELOPPES'!B114</f>
        <v>0</v>
      </c>
      <c r="C741" s="183">
        <f>'JUIN - SUIVI ENVELOPPES'!C114</f>
        <v>0</v>
      </c>
      <c r="D741" s="158">
        <f>'JUIN - SUIVI ENVELOPPES'!D114</f>
        <v>0</v>
      </c>
      <c r="E741" s="181">
        <f>'JUIN - SUIVI ENVELOPPES'!E114</f>
        <v>0</v>
      </c>
      <c r="F741" s="158" t="str">
        <f>'JUIN - SUIVI ENVELOPPES'!F114</f>
        <v/>
      </c>
    </row>
    <row r="742" spans="1:6" x14ac:dyDescent="0.25">
      <c r="A742" s="158" t="str">
        <f t="shared" si="12"/>
        <v/>
      </c>
      <c r="B742" s="158">
        <f>'JUIN - SUIVI ENVELOPPES'!B115</f>
        <v>0</v>
      </c>
      <c r="C742" s="183">
        <f>'JUIN - SUIVI ENVELOPPES'!C115</f>
        <v>0</v>
      </c>
      <c r="D742" s="158">
        <f>'JUIN - SUIVI ENVELOPPES'!D115</f>
        <v>0</v>
      </c>
      <c r="E742" s="181">
        <f>'JUIN - SUIVI ENVELOPPES'!E115</f>
        <v>0</v>
      </c>
      <c r="F742" s="158" t="str">
        <f>'JUIN - SUIVI ENVELOPPES'!F115</f>
        <v/>
      </c>
    </row>
    <row r="743" spans="1:6" x14ac:dyDescent="0.25">
      <c r="A743" s="158" t="str">
        <f t="shared" si="12"/>
        <v/>
      </c>
      <c r="B743" s="158">
        <f>'JUIN - SUIVI ENVELOPPES'!B116</f>
        <v>0</v>
      </c>
      <c r="C743" s="183">
        <f>'JUIN - SUIVI ENVELOPPES'!C116</f>
        <v>0</v>
      </c>
      <c r="D743" s="158">
        <f>'JUIN - SUIVI ENVELOPPES'!D116</f>
        <v>0</v>
      </c>
      <c r="E743" s="181">
        <f>'JUIN - SUIVI ENVELOPPES'!E116</f>
        <v>0</v>
      </c>
      <c r="F743" s="158" t="str">
        <f>'JUIN - SUIVI ENVELOPPES'!F116</f>
        <v/>
      </c>
    </row>
    <row r="744" spans="1:6" x14ac:dyDescent="0.25">
      <c r="A744" s="158" t="str">
        <f t="shared" si="12"/>
        <v/>
      </c>
      <c r="B744" s="158">
        <f>'JUIN - SUIVI ENVELOPPES'!B117</f>
        <v>0</v>
      </c>
      <c r="C744" s="183">
        <f>'JUIN - SUIVI ENVELOPPES'!C117</f>
        <v>0</v>
      </c>
      <c r="D744" s="158">
        <f>'JUIN - SUIVI ENVELOPPES'!D117</f>
        <v>0</v>
      </c>
      <c r="E744" s="181">
        <f>'JUIN - SUIVI ENVELOPPES'!E117</f>
        <v>0</v>
      </c>
      <c r="F744" s="158" t="str">
        <f>'JUIN - SUIVI ENVELOPPES'!F117</f>
        <v/>
      </c>
    </row>
    <row r="745" spans="1:6" x14ac:dyDescent="0.25">
      <c r="A745" s="158" t="str">
        <f t="shared" si="12"/>
        <v/>
      </c>
      <c r="B745" s="158">
        <f>'JUIN - SUIVI ENVELOPPES'!B118</f>
        <v>0</v>
      </c>
      <c r="C745" s="183">
        <f>'JUIN - SUIVI ENVELOPPES'!C118</f>
        <v>0</v>
      </c>
      <c r="D745" s="158">
        <f>'JUIN - SUIVI ENVELOPPES'!D118</f>
        <v>0</v>
      </c>
      <c r="E745" s="181">
        <f>'JUIN - SUIVI ENVELOPPES'!E118</f>
        <v>0</v>
      </c>
      <c r="F745" s="158" t="str">
        <f>'JUIN - SUIVI ENVELOPPES'!F118</f>
        <v/>
      </c>
    </row>
    <row r="746" spans="1:6" x14ac:dyDescent="0.25">
      <c r="A746" s="158" t="str">
        <f t="shared" si="12"/>
        <v/>
      </c>
      <c r="B746" s="158">
        <f>'JUIN - SUIVI ENVELOPPES'!B119</f>
        <v>0</v>
      </c>
      <c r="C746" s="183">
        <f>'JUIN - SUIVI ENVELOPPES'!C119</f>
        <v>0</v>
      </c>
      <c r="D746" s="158">
        <f>'JUIN - SUIVI ENVELOPPES'!D119</f>
        <v>0</v>
      </c>
      <c r="E746" s="181">
        <f>'JUIN - SUIVI ENVELOPPES'!E119</f>
        <v>0</v>
      </c>
      <c r="F746" s="158" t="str">
        <f>'JUIN - SUIVI ENVELOPPES'!F119</f>
        <v/>
      </c>
    </row>
    <row r="747" spans="1:6" x14ac:dyDescent="0.25">
      <c r="A747" s="158" t="str">
        <f t="shared" si="12"/>
        <v/>
      </c>
      <c r="B747" s="158">
        <f>'JUIN - SUIVI ENVELOPPES'!B120</f>
        <v>0</v>
      </c>
      <c r="C747" s="183">
        <f>'JUIN - SUIVI ENVELOPPES'!C120</f>
        <v>0</v>
      </c>
      <c r="D747" s="158">
        <f>'JUIN - SUIVI ENVELOPPES'!D120</f>
        <v>0</v>
      </c>
      <c r="E747" s="181">
        <f>'JUIN - SUIVI ENVELOPPES'!E120</f>
        <v>0</v>
      </c>
      <c r="F747" s="158" t="str">
        <f>'JUIN - SUIVI ENVELOPPES'!F120</f>
        <v/>
      </c>
    </row>
    <row r="748" spans="1:6" x14ac:dyDescent="0.25">
      <c r="A748" s="158" t="str">
        <f t="shared" si="12"/>
        <v/>
      </c>
      <c r="B748" s="158">
        <f>'JUIN - SUIVI ENVELOPPES'!B121</f>
        <v>0</v>
      </c>
      <c r="C748" s="183">
        <f>'JUIN - SUIVI ENVELOPPES'!C121</f>
        <v>0</v>
      </c>
      <c r="D748" s="158">
        <f>'JUIN - SUIVI ENVELOPPES'!D121</f>
        <v>0</v>
      </c>
      <c r="E748" s="181">
        <f>'JUIN - SUIVI ENVELOPPES'!E121</f>
        <v>0</v>
      </c>
      <c r="F748" s="158" t="str">
        <f>'JUIN - SUIVI ENVELOPPES'!F121</f>
        <v/>
      </c>
    </row>
    <row r="749" spans="1:6" x14ac:dyDescent="0.25">
      <c r="A749" s="158" t="str">
        <f t="shared" si="12"/>
        <v/>
      </c>
      <c r="B749" s="158">
        <f>'JUIN - SUIVI ENVELOPPES'!B122</f>
        <v>0</v>
      </c>
      <c r="C749" s="183">
        <f>'JUIN - SUIVI ENVELOPPES'!C122</f>
        <v>0</v>
      </c>
      <c r="D749" s="158">
        <f>'JUIN - SUIVI ENVELOPPES'!D122</f>
        <v>0</v>
      </c>
      <c r="E749" s="181">
        <f>'JUIN - SUIVI ENVELOPPES'!E122</f>
        <v>0</v>
      </c>
      <c r="F749" s="158" t="str">
        <f>'JUIN - SUIVI ENVELOPPES'!F122</f>
        <v/>
      </c>
    </row>
    <row r="750" spans="1:6" x14ac:dyDescent="0.25">
      <c r="A750" s="158" t="str">
        <f t="shared" si="12"/>
        <v/>
      </c>
      <c r="B750" s="158">
        <f>'JUIN - SUIVI ENVELOPPES'!B123</f>
        <v>0</v>
      </c>
      <c r="C750" s="183">
        <f>'JUIN - SUIVI ENVELOPPES'!C123</f>
        <v>0</v>
      </c>
      <c r="D750" s="158">
        <f>'JUIN - SUIVI ENVELOPPES'!D123</f>
        <v>0</v>
      </c>
      <c r="E750" s="181">
        <f>'JUIN - SUIVI ENVELOPPES'!E123</f>
        <v>0</v>
      </c>
      <c r="F750" s="158" t="str">
        <f>'JUIN - SUIVI ENVELOPPES'!F123</f>
        <v/>
      </c>
    </row>
    <row r="751" spans="1:6" x14ac:dyDescent="0.25">
      <c r="A751" s="158" t="str">
        <f t="shared" si="12"/>
        <v/>
      </c>
      <c r="B751" s="158">
        <f>'JUIN - SUIVI ENVELOPPES'!B124</f>
        <v>0</v>
      </c>
      <c r="C751" s="183">
        <f>'JUIN - SUIVI ENVELOPPES'!C124</f>
        <v>0</v>
      </c>
      <c r="D751" s="158">
        <f>'JUIN - SUIVI ENVELOPPES'!D124</f>
        <v>0</v>
      </c>
      <c r="E751" s="181">
        <f>'JUIN - SUIVI ENVELOPPES'!E124</f>
        <v>0</v>
      </c>
      <c r="F751" s="158" t="str">
        <f>'JUIN - SUIVI ENVELOPPES'!F124</f>
        <v/>
      </c>
    </row>
    <row r="752" spans="1:6" x14ac:dyDescent="0.25">
      <c r="A752" s="158" t="str">
        <f t="shared" si="12"/>
        <v/>
      </c>
      <c r="B752" s="158">
        <f>'JUIN - SUIVI ENVELOPPES'!B125</f>
        <v>0</v>
      </c>
      <c r="C752" s="183">
        <f>'JUIN - SUIVI ENVELOPPES'!C125</f>
        <v>0</v>
      </c>
      <c r="D752" s="158">
        <f>'JUIN - SUIVI ENVELOPPES'!D125</f>
        <v>0</v>
      </c>
      <c r="E752" s="181">
        <f>'JUIN - SUIVI ENVELOPPES'!E125</f>
        <v>0</v>
      </c>
      <c r="F752" s="158" t="str">
        <f>'JUIN - SUIVI ENVELOPPES'!F125</f>
        <v/>
      </c>
    </row>
    <row r="753" spans="1:6" x14ac:dyDescent="0.25">
      <c r="A753" s="158" t="str">
        <f t="shared" si="12"/>
        <v/>
      </c>
      <c r="B753" s="158">
        <f>'JUIN - SUIVI ENVELOPPES'!B126</f>
        <v>0</v>
      </c>
      <c r="C753" s="183">
        <f>'JUIN - SUIVI ENVELOPPES'!C126</f>
        <v>0</v>
      </c>
      <c r="D753" s="158">
        <f>'JUIN - SUIVI ENVELOPPES'!D126</f>
        <v>0</v>
      </c>
      <c r="E753" s="181">
        <f>'JUIN - SUIVI ENVELOPPES'!E126</f>
        <v>0</v>
      </c>
      <c r="F753" s="158" t="str">
        <f>'JUIN - SUIVI ENVELOPPES'!F126</f>
        <v/>
      </c>
    </row>
    <row r="754" spans="1:6" x14ac:dyDescent="0.25">
      <c r="A754" s="158" t="str">
        <f t="shared" si="12"/>
        <v/>
      </c>
      <c r="B754" s="158">
        <f>'JUIN - SUIVI ENVELOPPES'!B127</f>
        <v>0</v>
      </c>
      <c r="C754" s="183">
        <f>'JUIN - SUIVI ENVELOPPES'!C127</f>
        <v>0</v>
      </c>
      <c r="D754" s="158">
        <f>'JUIN - SUIVI ENVELOPPES'!D127</f>
        <v>0</v>
      </c>
      <c r="E754" s="181">
        <f>'JUIN - SUIVI ENVELOPPES'!E127</f>
        <v>0</v>
      </c>
      <c r="F754" s="158" t="str">
        <f>'JUIN - SUIVI ENVELOPPES'!F127</f>
        <v/>
      </c>
    </row>
    <row r="755" spans="1:6" x14ac:dyDescent="0.25">
      <c r="A755" s="158" t="str">
        <f t="shared" si="12"/>
        <v/>
      </c>
      <c r="B755" s="158">
        <f>'JUIN - SUIVI ENVELOPPES'!B128</f>
        <v>0</v>
      </c>
      <c r="C755" s="183">
        <f>'JUIN - SUIVI ENVELOPPES'!C128</f>
        <v>0</v>
      </c>
      <c r="D755" s="158">
        <f>'JUIN - SUIVI ENVELOPPES'!D128</f>
        <v>0</v>
      </c>
      <c r="E755" s="181">
        <f>'JUIN - SUIVI ENVELOPPES'!E128</f>
        <v>0</v>
      </c>
      <c r="F755" s="158" t="str">
        <f>'JUIN - SUIVI ENVELOPPES'!F128</f>
        <v/>
      </c>
    </row>
    <row r="756" spans="1:6" x14ac:dyDescent="0.25">
      <c r="A756" s="158" t="str">
        <f t="shared" si="12"/>
        <v/>
      </c>
      <c r="B756" s="158">
        <f>'JUIN - SUIVI ENVELOPPES'!B129</f>
        <v>0</v>
      </c>
      <c r="C756" s="183">
        <f>'JUIN - SUIVI ENVELOPPES'!C129</f>
        <v>0</v>
      </c>
      <c r="D756" s="158">
        <f>'JUIN - SUIVI ENVELOPPES'!D129</f>
        <v>0</v>
      </c>
      <c r="E756" s="181">
        <f>'JUIN - SUIVI ENVELOPPES'!E129</f>
        <v>0</v>
      </c>
      <c r="F756" s="158" t="str">
        <f>'JUIN - SUIVI ENVELOPPES'!F129</f>
        <v/>
      </c>
    </row>
    <row r="757" spans="1:6" x14ac:dyDescent="0.25">
      <c r="A757" s="158" t="str">
        <f t="shared" si="12"/>
        <v/>
      </c>
      <c r="B757" s="158">
        <f>'JUIN - SUIVI ENVELOPPES'!B130</f>
        <v>0</v>
      </c>
      <c r="C757" s="183">
        <f>'JUIN - SUIVI ENVELOPPES'!C130</f>
        <v>0</v>
      </c>
      <c r="D757" s="158">
        <f>'JUIN - SUIVI ENVELOPPES'!D130</f>
        <v>0</v>
      </c>
      <c r="E757" s="181">
        <f>'JUIN - SUIVI ENVELOPPES'!E130</f>
        <v>0</v>
      </c>
      <c r="F757" s="158" t="str">
        <f>'JUIN - SUIVI ENVELOPPES'!F130</f>
        <v/>
      </c>
    </row>
    <row r="758" spans="1:6" x14ac:dyDescent="0.25">
      <c r="A758" s="158" t="s">
        <v>195</v>
      </c>
      <c r="B758" s="158">
        <f>'JUILLET - SUIVI ENVELOPPES'!B5</f>
        <v>0</v>
      </c>
      <c r="C758" s="183">
        <f>'JUILLET - SUIVI ENVELOPPES'!C5</f>
        <v>0</v>
      </c>
      <c r="D758" s="158">
        <f>'JUILLET - SUIVI ENVELOPPES'!D5</f>
        <v>0</v>
      </c>
      <c r="E758" s="181">
        <f>'JUILLET - SUIVI ENVELOPPES'!E5</f>
        <v>0</v>
      </c>
      <c r="F758" s="158" t="str">
        <f>'JUILLET - SUIVI ENVELOPPES'!F5</f>
        <v/>
      </c>
    </row>
    <row r="759" spans="1:6" x14ac:dyDescent="0.25">
      <c r="A759" s="158" t="str">
        <f t="shared" ref="A759:A822" si="13">IF(B759=0,"","JUILLET")</f>
        <v/>
      </c>
      <c r="B759" s="158">
        <f>'JUILLET - SUIVI ENVELOPPES'!B6</f>
        <v>0</v>
      </c>
      <c r="C759" s="183">
        <f>'JUILLET - SUIVI ENVELOPPES'!C6</f>
        <v>0</v>
      </c>
      <c r="D759" s="158">
        <f>'JUILLET - SUIVI ENVELOPPES'!D6</f>
        <v>0</v>
      </c>
      <c r="E759" s="181">
        <f>'JUILLET - SUIVI ENVELOPPES'!E6</f>
        <v>0</v>
      </c>
      <c r="F759" s="158" t="str">
        <f>'JUILLET - SUIVI ENVELOPPES'!F6</f>
        <v/>
      </c>
    </row>
    <row r="760" spans="1:6" x14ac:dyDescent="0.25">
      <c r="A760" s="158" t="str">
        <f t="shared" si="13"/>
        <v/>
      </c>
      <c r="B760" s="158">
        <f>'JUILLET - SUIVI ENVELOPPES'!B7</f>
        <v>0</v>
      </c>
      <c r="C760" s="183">
        <f>'JUILLET - SUIVI ENVELOPPES'!C7</f>
        <v>0</v>
      </c>
      <c r="D760" s="158">
        <f>'JUILLET - SUIVI ENVELOPPES'!D7</f>
        <v>0</v>
      </c>
      <c r="E760" s="181">
        <f>'JUILLET - SUIVI ENVELOPPES'!E7</f>
        <v>0</v>
      </c>
      <c r="F760" s="158" t="str">
        <f>'JUILLET - SUIVI ENVELOPPES'!F7</f>
        <v/>
      </c>
    </row>
    <row r="761" spans="1:6" x14ac:dyDescent="0.25">
      <c r="A761" s="158" t="str">
        <f t="shared" si="13"/>
        <v/>
      </c>
      <c r="B761" s="158">
        <f>'JUILLET - SUIVI ENVELOPPES'!B8</f>
        <v>0</v>
      </c>
      <c r="C761" s="183">
        <f>'JUILLET - SUIVI ENVELOPPES'!C8</f>
        <v>0</v>
      </c>
      <c r="D761" s="158">
        <f>'JUILLET - SUIVI ENVELOPPES'!D8</f>
        <v>0</v>
      </c>
      <c r="E761" s="181">
        <f>'JUILLET - SUIVI ENVELOPPES'!E8</f>
        <v>0</v>
      </c>
      <c r="F761" s="158" t="str">
        <f>'JUILLET - SUIVI ENVELOPPES'!F8</f>
        <v/>
      </c>
    </row>
    <row r="762" spans="1:6" x14ac:dyDescent="0.25">
      <c r="A762" s="158" t="str">
        <f t="shared" si="13"/>
        <v/>
      </c>
      <c r="B762" s="158">
        <f>'JUILLET - SUIVI ENVELOPPES'!B9</f>
        <v>0</v>
      </c>
      <c r="C762" s="183">
        <f>'JUILLET - SUIVI ENVELOPPES'!C9</f>
        <v>0</v>
      </c>
      <c r="D762" s="158">
        <f>'JUILLET - SUIVI ENVELOPPES'!D9</f>
        <v>0</v>
      </c>
      <c r="E762" s="181">
        <f>'JUILLET - SUIVI ENVELOPPES'!E9</f>
        <v>0</v>
      </c>
      <c r="F762" s="158" t="str">
        <f>'JUILLET - SUIVI ENVELOPPES'!F9</f>
        <v/>
      </c>
    </row>
    <row r="763" spans="1:6" x14ac:dyDescent="0.25">
      <c r="A763" s="158" t="str">
        <f t="shared" si="13"/>
        <v/>
      </c>
      <c r="B763" s="158">
        <f>'JUILLET - SUIVI ENVELOPPES'!B10</f>
        <v>0</v>
      </c>
      <c r="C763" s="183">
        <f>'JUILLET - SUIVI ENVELOPPES'!C10</f>
        <v>0</v>
      </c>
      <c r="D763" s="158">
        <f>'JUILLET - SUIVI ENVELOPPES'!D10</f>
        <v>0</v>
      </c>
      <c r="E763" s="181">
        <f>'JUILLET - SUIVI ENVELOPPES'!E10</f>
        <v>0</v>
      </c>
      <c r="F763" s="158" t="str">
        <f>'JUILLET - SUIVI ENVELOPPES'!F10</f>
        <v/>
      </c>
    </row>
    <row r="764" spans="1:6" x14ac:dyDescent="0.25">
      <c r="A764" s="158" t="str">
        <f t="shared" si="13"/>
        <v/>
      </c>
      <c r="B764" s="158">
        <f>'JUILLET - SUIVI ENVELOPPES'!B11</f>
        <v>0</v>
      </c>
      <c r="C764" s="183">
        <f>'JUILLET - SUIVI ENVELOPPES'!C11</f>
        <v>0</v>
      </c>
      <c r="D764" s="158">
        <f>'JUILLET - SUIVI ENVELOPPES'!D11</f>
        <v>0</v>
      </c>
      <c r="E764" s="181">
        <f>'JUILLET - SUIVI ENVELOPPES'!E11</f>
        <v>0</v>
      </c>
      <c r="F764" s="158" t="str">
        <f>'JUILLET - SUIVI ENVELOPPES'!F11</f>
        <v/>
      </c>
    </row>
    <row r="765" spans="1:6" x14ac:dyDescent="0.25">
      <c r="A765" s="158" t="str">
        <f t="shared" si="13"/>
        <v/>
      </c>
      <c r="B765" s="158">
        <f>'JUILLET - SUIVI ENVELOPPES'!B12</f>
        <v>0</v>
      </c>
      <c r="C765" s="183">
        <f>'JUILLET - SUIVI ENVELOPPES'!C12</f>
        <v>0</v>
      </c>
      <c r="D765" s="158">
        <f>'JUILLET - SUIVI ENVELOPPES'!D12</f>
        <v>0</v>
      </c>
      <c r="E765" s="181">
        <f>'JUILLET - SUIVI ENVELOPPES'!E12</f>
        <v>0</v>
      </c>
      <c r="F765" s="158" t="str">
        <f>'JUILLET - SUIVI ENVELOPPES'!F12</f>
        <v/>
      </c>
    </row>
    <row r="766" spans="1:6" x14ac:dyDescent="0.25">
      <c r="A766" s="158" t="str">
        <f t="shared" si="13"/>
        <v/>
      </c>
      <c r="B766" s="158">
        <f>'JUILLET - SUIVI ENVELOPPES'!B13</f>
        <v>0</v>
      </c>
      <c r="C766" s="183">
        <f>'JUILLET - SUIVI ENVELOPPES'!C13</f>
        <v>0</v>
      </c>
      <c r="D766" s="158">
        <f>'JUILLET - SUIVI ENVELOPPES'!D13</f>
        <v>0</v>
      </c>
      <c r="E766" s="181">
        <f>'JUILLET - SUIVI ENVELOPPES'!E13</f>
        <v>0</v>
      </c>
      <c r="F766" s="158" t="str">
        <f>'JUILLET - SUIVI ENVELOPPES'!F13</f>
        <v/>
      </c>
    </row>
    <row r="767" spans="1:6" x14ac:dyDescent="0.25">
      <c r="A767" s="158" t="str">
        <f t="shared" si="13"/>
        <v/>
      </c>
      <c r="B767" s="158">
        <f>'JUILLET - SUIVI ENVELOPPES'!B14</f>
        <v>0</v>
      </c>
      <c r="C767" s="183">
        <f>'JUILLET - SUIVI ENVELOPPES'!C14</f>
        <v>0</v>
      </c>
      <c r="D767" s="158">
        <f>'JUILLET - SUIVI ENVELOPPES'!D14</f>
        <v>0</v>
      </c>
      <c r="E767" s="181">
        <f>'JUILLET - SUIVI ENVELOPPES'!E14</f>
        <v>0</v>
      </c>
      <c r="F767" s="158" t="str">
        <f>'JUILLET - SUIVI ENVELOPPES'!F14</f>
        <v/>
      </c>
    </row>
    <row r="768" spans="1:6" x14ac:dyDescent="0.25">
      <c r="A768" s="158" t="str">
        <f t="shared" si="13"/>
        <v/>
      </c>
      <c r="B768" s="158">
        <f>'JUILLET - SUIVI ENVELOPPES'!B15</f>
        <v>0</v>
      </c>
      <c r="C768" s="183">
        <f>'JUILLET - SUIVI ENVELOPPES'!C15</f>
        <v>0</v>
      </c>
      <c r="D768" s="158">
        <f>'JUILLET - SUIVI ENVELOPPES'!D15</f>
        <v>0</v>
      </c>
      <c r="E768" s="181">
        <f>'JUILLET - SUIVI ENVELOPPES'!E15</f>
        <v>0</v>
      </c>
      <c r="F768" s="158" t="str">
        <f>'JUILLET - SUIVI ENVELOPPES'!F15</f>
        <v/>
      </c>
    </row>
    <row r="769" spans="1:6" x14ac:dyDescent="0.25">
      <c r="A769" s="158" t="str">
        <f t="shared" si="13"/>
        <v/>
      </c>
      <c r="B769" s="158">
        <f>'JUILLET - SUIVI ENVELOPPES'!B16</f>
        <v>0</v>
      </c>
      <c r="C769" s="183">
        <f>'JUILLET - SUIVI ENVELOPPES'!C16</f>
        <v>0</v>
      </c>
      <c r="D769" s="158">
        <f>'JUILLET - SUIVI ENVELOPPES'!D16</f>
        <v>0</v>
      </c>
      <c r="E769" s="181">
        <f>'JUILLET - SUIVI ENVELOPPES'!E16</f>
        <v>0</v>
      </c>
      <c r="F769" s="158" t="str">
        <f>'JUILLET - SUIVI ENVELOPPES'!F16</f>
        <v/>
      </c>
    </row>
    <row r="770" spans="1:6" x14ac:dyDescent="0.25">
      <c r="A770" s="158" t="str">
        <f t="shared" si="13"/>
        <v/>
      </c>
      <c r="B770" s="158">
        <f>'JUILLET - SUIVI ENVELOPPES'!B17</f>
        <v>0</v>
      </c>
      <c r="C770" s="183">
        <f>'JUILLET - SUIVI ENVELOPPES'!C17</f>
        <v>0</v>
      </c>
      <c r="D770" s="158">
        <f>'JUILLET - SUIVI ENVELOPPES'!D17</f>
        <v>0</v>
      </c>
      <c r="E770" s="181">
        <f>'JUILLET - SUIVI ENVELOPPES'!E17</f>
        <v>0</v>
      </c>
      <c r="F770" s="158" t="str">
        <f>'JUILLET - SUIVI ENVELOPPES'!F17</f>
        <v/>
      </c>
    </row>
    <row r="771" spans="1:6" x14ac:dyDescent="0.25">
      <c r="A771" s="158" t="str">
        <f t="shared" si="13"/>
        <v/>
      </c>
      <c r="B771" s="158">
        <f>'JUILLET - SUIVI ENVELOPPES'!B18</f>
        <v>0</v>
      </c>
      <c r="C771" s="183">
        <f>'JUILLET - SUIVI ENVELOPPES'!C18</f>
        <v>0</v>
      </c>
      <c r="D771" s="158">
        <f>'JUILLET - SUIVI ENVELOPPES'!D18</f>
        <v>0</v>
      </c>
      <c r="E771" s="181">
        <f>'JUILLET - SUIVI ENVELOPPES'!E18</f>
        <v>0</v>
      </c>
      <c r="F771" s="158" t="str">
        <f>'JUILLET - SUIVI ENVELOPPES'!F18</f>
        <v/>
      </c>
    </row>
    <row r="772" spans="1:6" x14ac:dyDescent="0.25">
      <c r="A772" s="158" t="str">
        <f t="shared" si="13"/>
        <v/>
      </c>
      <c r="B772" s="158">
        <f>'JUILLET - SUIVI ENVELOPPES'!B19</f>
        <v>0</v>
      </c>
      <c r="C772" s="183">
        <f>'JUILLET - SUIVI ENVELOPPES'!C19</f>
        <v>0</v>
      </c>
      <c r="D772" s="158">
        <f>'JUILLET - SUIVI ENVELOPPES'!D19</f>
        <v>0</v>
      </c>
      <c r="E772" s="181">
        <f>'JUILLET - SUIVI ENVELOPPES'!E19</f>
        <v>0</v>
      </c>
      <c r="F772" s="158" t="str">
        <f>'JUILLET - SUIVI ENVELOPPES'!F19</f>
        <v/>
      </c>
    </row>
    <row r="773" spans="1:6" x14ac:dyDescent="0.25">
      <c r="A773" s="158" t="str">
        <f t="shared" si="13"/>
        <v/>
      </c>
      <c r="B773" s="158">
        <f>'JUILLET - SUIVI ENVELOPPES'!B20</f>
        <v>0</v>
      </c>
      <c r="C773" s="183">
        <f>'JUILLET - SUIVI ENVELOPPES'!C20</f>
        <v>0</v>
      </c>
      <c r="D773" s="158">
        <f>'JUILLET - SUIVI ENVELOPPES'!D20</f>
        <v>0</v>
      </c>
      <c r="E773" s="181">
        <f>'JUILLET - SUIVI ENVELOPPES'!E20</f>
        <v>0</v>
      </c>
      <c r="F773" s="158" t="str">
        <f>'JUILLET - SUIVI ENVELOPPES'!F20</f>
        <v/>
      </c>
    </row>
    <row r="774" spans="1:6" x14ac:dyDescent="0.25">
      <c r="A774" s="158" t="str">
        <f t="shared" si="13"/>
        <v/>
      </c>
      <c r="B774" s="158">
        <f>'JUILLET - SUIVI ENVELOPPES'!B21</f>
        <v>0</v>
      </c>
      <c r="C774" s="183">
        <f>'JUILLET - SUIVI ENVELOPPES'!C21</f>
        <v>0</v>
      </c>
      <c r="D774" s="158">
        <f>'JUILLET - SUIVI ENVELOPPES'!D21</f>
        <v>0</v>
      </c>
      <c r="E774" s="181">
        <f>'JUILLET - SUIVI ENVELOPPES'!E21</f>
        <v>0</v>
      </c>
      <c r="F774" s="158" t="str">
        <f>'JUILLET - SUIVI ENVELOPPES'!F21</f>
        <v/>
      </c>
    </row>
    <row r="775" spans="1:6" x14ac:dyDescent="0.25">
      <c r="A775" s="158" t="str">
        <f t="shared" si="13"/>
        <v/>
      </c>
      <c r="B775" s="158">
        <f>'JUILLET - SUIVI ENVELOPPES'!B22</f>
        <v>0</v>
      </c>
      <c r="C775" s="183">
        <f>'JUILLET - SUIVI ENVELOPPES'!C22</f>
        <v>0</v>
      </c>
      <c r="D775" s="158">
        <f>'JUILLET - SUIVI ENVELOPPES'!D22</f>
        <v>0</v>
      </c>
      <c r="E775" s="181">
        <f>'JUILLET - SUIVI ENVELOPPES'!E22</f>
        <v>0</v>
      </c>
      <c r="F775" s="158" t="str">
        <f>'JUILLET - SUIVI ENVELOPPES'!F22</f>
        <v/>
      </c>
    </row>
    <row r="776" spans="1:6" x14ac:dyDescent="0.25">
      <c r="A776" s="158" t="str">
        <f t="shared" si="13"/>
        <v/>
      </c>
      <c r="B776" s="158">
        <f>'JUILLET - SUIVI ENVELOPPES'!B23</f>
        <v>0</v>
      </c>
      <c r="C776" s="183">
        <f>'JUILLET - SUIVI ENVELOPPES'!C23</f>
        <v>0</v>
      </c>
      <c r="D776" s="158">
        <f>'JUILLET - SUIVI ENVELOPPES'!D23</f>
        <v>0</v>
      </c>
      <c r="E776" s="181">
        <f>'JUILLET - SUIVI ENVELOPPES'!E23</f>
        <v>0</v>
      </c>
      <c r="F776" s="158" t="str">
        <f>'JUILLET - SUIVI ENVELOPPES'!F23</f>
        <v/>
      </c>
    </row>
    <row r="777" spans="1:6" x14ac:dyDescent="0.25">
      <c r="A777" s="158" t="str">
        <f t="shared" si="13"/>
        <v/>
      </c>
      <c r="B777" s="158">
        <f>'JUILLET - SUIVI ENVELOPPES'!B24</f>
        <v>0</v>
      </c>
      <c r="C777" s="183">
        <f>'JUILLET - SUIVI ENVELOPPES'!C24</f>
        <v>0</v>
      </c>
      <c r="D777" s="158">
        <f>'JUILLET - SUIVI ENVELOPPES'!D24</f>
        <v>0</v>
      </c>
      <c r="E777" s="181">
        <f>'JUILLET - SUIVI ENVELOPPES'!E24</f>
        <v>0</v>
      </c>
      <c r="F777" s="158" t="str">
        <f>'JUILLET - SUIVI ENVELOPPES'!F24</f>
        <v/>
      </c>
    </row>
    <row r="778" spans="1:6" x14ac:dyDescent="0.25">
      <c r="A778" s="158" t="str">
        <f t="shared" si="13"/>
        <v/>
      </c>
      <c r="B778" s="158">
        <f>'JUILLET - SUIVI ENVELOPPES'!B25</f>
        <v>0</v>
      </c>
      <c r="C778" s="183">
        <f>'JUILLET - SUIVI ENVELOPPES'!C25</f>
        <v>0</v>
      </c>
      <c r="D778" s="158">
        <f>'JUILLET - SUIVI ENVELOPPES'!D25</f>
        <v>0</v>
      </c>
      <c r="E778" s="181">
        <f>'JUILLET - SUIVI ENVELOPPES'!E25</f>
        <v>0</v>
      </c>
      <c r="F778" s="158" t="str">
        <f>'JUILLET - SUIVI ENVELOPPES'!F25</f>
        <v/>
      </c>
    </row>
    <row r="779" spans="1:6" x14ac:dyDescent="0.25">
      <c r="A779" s="158" t="str">
        <f t="shared" si="13"/>
        <v/>
      </c>
      <c r="B779" s="158">
        <f>'JUILLET - SUIVI ENVELOPPES'!B26</f>
        <v>0</v>
      </c>
      <c r="C779" s="183">
        <f>'JUILLET - SUIVI ENVELOPPES'!C26</f>
        <v>0</v>
      </c>
      <c r="D779" s="158">
        <f>'JUILLET - SUIVI ENVELOPPES'!D26</f>
        <v>0</v>
      </c>
      <c r="E779" s="181">
        <f>'JUILLET - SUIVI ENVELOPPES'!E26</f>
        <v>0</v>
      </c>
      <c r="F779" s="158" t="str">
        <f>'JUILLET - SUIVI ENVELOPPES'!F26</f>
        <v/>
      </c>
    </row>
    <row r="780" spans="1:6" x14ac:dyDescent="0.25">
      <c r="A780" s="158" t="str">
        <f t="shared" si="13"/>
        <v/>
      </c>
      <c r="B780" s="158">
        <f>'JUILLET - SUIVI ENVELOPPES'!B27</f>
        <v>0</v>
      </c>
      <c r="C780" s="183">
        <f>'JUILLET - SUIVI ENVELOPPES'!C27</f>
        <v>0</v>
      </c>
      <c r="D780" s="158">
        <f>'JUILLET - SUIVI ENVELOPPES'!D27</f>
        <v>0</v>
      </c>
      <c r="E780" s="181">
        <f>'JUILLET - SUIVI ENVELOPPES'!E27</f>
        <v>0</v>
      </c>
      <c r="F780" s="158" t="str">
        <f>'JUILLET - SUIVI ENVELOPPES'!F27</f>
        <v/>
      </c>
    </row>
    <row r="781" spans="1:6" x14ac:dyDescent="0.25">
      <c r="A781" s="158" t="str">
        <f t="shared" si="13"/>
        <v/>
      </c>
      <c r="B781" s="158">
        <f>'JUILLET - SUIVI ENVELOPPES'!B28</f>
        <v>0</v>
      </c>
      <c r="C781" s="183">
        <f>'JUILLET - SUIVI ENVELOPPES'!C28</f>
        <v>0</v>
      </c>
      <c r="D781" s="158">
        <f>'JUILLET - SUIVI ENVELOPPES'!D28</f>
        <v>0</v>
      </c>
      <c r="E781" s="181">
        <f>'JUILLET - SUIVI ENVELOPPES'!E28</f>
        <v>0</v>
      </c>
      <c r="F781" s="158" t="str">
        <f>'JUILLET - SUIVI ENVELOPPES'!F28</f>
        <v/>
      </c>
    </row>
    <row r="782" spans="1:6" x14ac:dyDescent="0.25">
      <c r="A782" s="158" t="str">
        <f t="shared" si="13"/>
        <v/>
      </c>
      <c r="B782" s="158">
        <f>'JUILLET - SUIVI ENVELOPPES'!B29</f>
        <v>0</v>
      </c>
      <c r="C782" s="183">
        <f>'JUILLET - SUIVI ENVELOPPES'!C29</f>
        <v>0</v>
      </c>
      <c r="D782" s="158">
        <f>'JUILLET - SUIVI ENVELOPPES'!D29</f>
        <v>0</v>
      </c>
      <c r="E782" s="181">
        <f>'JUILLET - SUIVI ENVELOPPES'!E29</f>
        <v>0</v>
      </c>
      <c r="F782" s="158" t="str">
        <f>'JUILLET - SUIVI ENVELOPPES'!F29</f>
        <v/>
      </c>
    </row>
    <row r="783" spans="1:6" x14ac:dyDescent="0.25">
      <c r="A783" s="158" t="str">
        <f t="shared" si="13"/>
        <v/>
      </c>
      <c r="B783" s="158">
        <f>'JUILLET - SUIVI ENVELOPPES'!B30</f>
        <v>0</v>
      </c>
      <c r="C783" s="183">
        <f>'JUILLET - SUIVI ENVELOPPES'!C30</f>
        <v>0</v>
      </c>
      <c r="D783" s="158">
        <f>'JUILLET - SUIVI ENVELOPPES'!D30</f>
        <v>0</v>
      </c>
      <c r="E783" s="181">
        <f>'JUILLET - SUIVI ENVELOPPES'!E30</f>
        <v>0</v>
      </c>
      <c r="F783" s="158">
        <f>'JUILLET - SUIVI ENVELOPPES'!F30</f>
        <v>0</v>
      </c>
    </row>
    <row r="784" spans="1:6" x14ac:dyDescent="0.25">
      <c r="A784" s="158" t="str">
        <f t="shared" si="13"/>
        <v/>
      </c>
      <c r="B784" s="158">
        <f>'JUILLET - SUIVI ENVELOPPES'!B31</f>
        <v>0</v>
      </c>
      <c r="C784" s="183">
        <f>'JUILLET - SUIVI ENVELOPPES'!C31</f>
        <v>0</v>
      </c>
      <c r="D784" s="158">
        <f>'JUILLET - SUIVI ENVELOPPES'!D31</f>
        <v>0</v>
      </c>
      <c r="E784" s="181">
        <f>'JUILLET - SUIVI ENVELOPPES'!E31</f>
        <v>0</v>
      </c>
      <c r="F784" s="158" t="str">
        <f>'JUILLET - SUIVI ENVELOPPES'!F31</f>
        <v/>
      </c>
    </row>
    <row r="785" spans="1:6" x14ac:dyDescent="0.25">
      <c r="A785" s="158" t="str">
        <f t="shared" si="13"/>
        <v/>
      </c>
      <c r="B785" s="158">
        <f>'JUILLET - SUIVI ENVELOPPES'!B32</f>
        <v>0</v>
      </c>
      <c r="C785" s="183">
        <f>'JUILLET - SUIVI ENVELOPPES'!C32</f>
        <v>0</v>
      </c>
      <c r="D785" s="158">
        <f>'JUILLET - SUIVI ENVELOPPES'!D32</f>
        <v>0</v>
      </c>
      <c r="E785" s="181">
        <f>'JUILLET - SUIVI ENVELOPPES'!E32</f>
        <v>0</v>
      </c>
      <c r="F785" s="158" t="str">
        <f>'JUILLET - SUIVI ENVELOPPES'!F32</f>
        <v/>
      </c>
    </row>
    <row r="786" spans="1:6" x14ac:dyDescent="0.25">
      <c r="A786" s="158" t="str">
        <f t="shared" si="13"/>
        <v/>
      </c>
      <c r="B786" s="158">
        <f>'JUILLET - SUIVI ENVELOPPES'!B33</f>
        <v>0</v>
      </c>
      <c r="C786" s="183">
        <f>'JUILLET - SUIVI ENVELOPPES'!C33</f>
        <v>0</v>
      </c>
      <c r="D786" s="158">
        <f>'JUILLET - SUIVI ENVELOPPES'!D33</f>
        <v>0</v>
      </c>
      <c r="E786" s="181">
        <f>'JUILLET - SUIVI ENVELOPPES'!E33</f>
        <v>0</v>
      </c>
      <c r="F786" s="158" t="str">
        <f>'JUILLET - SUIVI ENVELOPPES'!F33</f>
        <v/>
      </c>
    </row>
    <row r="787" spans="1:6" x14ac:dyDescent="0.25">
      <c r="A787" s="158" t="str">
        <f t="shared" si="13"/>
        <v/>
      </c>
      <c r="B787" s="158">
        <f>'JUILLET - SUIVI ENVELOPPES'!B34</f>
        <v>0</v>
      </c>
      <c r="C787" s="183">
        <f>'JUILLET - SUIVI ENVELOPPES'!C34</f>
        <v>0</v>
      </c>
      <c r="D787" s="158">
        <f>'JUILLET - SUIVI ENVELOPPES'!D34</f>
        <v>0</v>
      </c>
      <c r="E787" s="181">
        <f>'JUILLET - SUIVI ENVELOPPES'!E34</f>
        <v>0</v>
      </c>
      <c r="F787" s="158" t="str">
        <f>'JUILLET - SUIVI ENVELOPPES'!F34</f>
        <v/>
      </c>
    </row>
    <row r="788" spans="1:6" x14ac:dyDescent="0.25">
      <c r="A788" s="158" t="str">
        <f t="shared" si="13"/>
        <v/>
      </c>
      <c r="B788" s="158">
        <f>'JUILLET - SUIVI ENVELOPPES'!B35</f>
        <v>0</v>
      </c>
      <c r="C788" s="183">
        <f>'JUILLET - SUIVI ENVELOPPES'!C35</f>
        <v>0</v>
      </c>
      <c r="D788" s="158">
        <f>'JUILLET - SUIVI ENVELOPPES'!D35</f>
        <v>0</v>
      </c>
      <c r="E788" s="181">
        <f>'JUILLET - SUIVI ENVELOPPES'!E35</f>
        <v>0</v>
      </c>
      <c r="F788" s="158" t="str">
        <f>'JUILLET - SUIVI ENVELOPPES'!F35</f>
        <v/>
      </c>
    </row>
    <row r="789" spans="1:6" x14ac:dyDescent="0.25">
      <c r="A789" s="158" t="str">
        <f t="shared" si="13"/>
        <v/>
      </c>
      <c r="B789" s="158">
        <f>'JUILLET - SUIVI ENVELOPPES'!B36</f>
        <v>0</v>
      </c>
      <c r="C789" s="183">
        <f>'JUILLET - SUIVI ENVELOPPES'!C36</f>
        <v>0</v>
      </c>
      <c r="D789" s="158">
        <f>'JUILLET - SUIVI ENVELOPPES'!D36</f>
        <v>0</v>
      </c>
      <c r="E789" s="181">
        <f>'JUILLET - SUIVI ENVELOPPES'!E36</f>
        <v>0</v>
      </c>
      <c r="F789" s="158" t="str">
        <f>'JUILLET - SUIVI ENVELOPPES'!F36</f>
        <v/>
      </c>
    </row>
    <row r="790" spans="1:6" x14ac:dyDescent="0.25">
      <c r="A790" s="158" t="str">
        <f t="shared" si="13"/>
        <v/>
      </c>
      <c r="B790" s="158">
        <f>'JUILLET - SUIVI ENVELOPPES'!B37</f>
        <v>0</v>
      </c>
      <c r="C790" s="183">
        <f>'JUILLET - SUIVI ENVELOPPES'!C37</f>
        <v>0</v>
      </c>
      <c r="D790" s="158">
        <f>'JUILLET - SUIVI ENVELOPPES'!D37</f>
        <v>0</v>
      </c>
      <c r="E790" s="181">
        <f>'JUILLET - SUIVI ENVELOPPES'!E37</f>
        <v>0</v>
      </c>
      <c r="F790" s="158" t="str">
        <f>'JUILLET - SUIVI ENVELOPPES'!F37</f>
        <v/>
      </c>
    </row>
    <row r="791" spans="1:6" x14ac:dyDescent="0.25">
      <c r="A791" s="158" t="str">
        <f t="shared" si="13"/>
        <v/>
      </c>
      <c r="B791" s="158">
        <f>'JUILLET - SUIVI ENVELOPPES'!B38</f>
        <v>0</v>
      </c>
      <c r="C791" s="183">
        <f>'JUILLET - SUIVI ENVELOPPES'!C38</f>
        <v>0</v>
      </c>
      <c r="D791" s="158">
        <f>'JUILLET - SUIVI ENVELOPPES'!D38</f>
        <v>0</v>
      </c>
      <c r="E791" s="181">
        <f>'JUILLET - SUIVI ENVELOPPES'!E38</f>
        <v>0</v>
      </c>
      <c r="F791" s="158" t="str">
        <f>'JUILLET - SUIVI ENVELOPPES'!F38</f>
        <v/>
      </c>
    </row>
    <row r="792" spans="1:6" x14ac:dyDescent="0.25">
      <c r="A792" s="158" t="str">
        <f t="shared" si="13"/>
        <v/>
      </c>
      <c r="B792" s="158">
        <f>'JUILLET - SUIVI ENVELOPPES'!B39</f>
        <v>0</v>
      </c>
      <c r="C792" s="183">
        <f>'JUILLET - SUIVI ENVELOPPES'!C39</f>
        <v>0</v>
      </c>
      <c r="D792" s="158">
        <f>'JUILLET - SUIVI ENVELOPPES'!D39</f>
        <v>0</v>
      </c>
      <c r="E792" s="181">
        <f>'JUILLET - SUIVI ENVELOPPES'!E39</f>
        <v>0</v>
      </c>
      <c r="F792" s="158" t="str">
        <f>'JUILLET - SUIVI ENVELOPPES'!F39</f>
        <v/>
      </c>
    </row>
    <row r="793" spans="1:6" x14ac:dyDescent="0.25">
      <c r="A793" s="158" t="str">
        <f t="shared" si="13"/>
        <v/>
      </c>
      <c r="B793" s="158">
        <f>'JUILLET - SUIVI ENVELOPPES'!B40</f>
        <v>0</v>
      </c>
      <c r="C793" s="183">
        <f>'JUILLET - SUIVI ENVELOPPES'!C40</f>
        <v>0</v>
      </c>
      <c r="D793" s="158">
        <f>'JUILLET - SUIVI ENVELOPPES'!D40</f>
        <v>0</v>
      </c>
      <c r="E793" s="181">
        <f>'JUILLET - SUIVI ENVELOPPES'!E40</f>
        <v>0</v>
      </c>
      <c r="F793" s="158" t="str">
        <f>'JUILLET - SUIVI ENVELOPPES'!F40</f>
        <v/>
      </c>
    </row>
    <row r="794" spans="1:6" x14ac:dyDescent="0.25">
      <c r="A794" s="158" t="str">
        <f t="shared" si="13"/>
        <v/>
      </c>
      <c r="B794" s="158">
        <f>'JUILLET - SUIVI ENVELOPPES'!B41</f>
        <v>0</v>
      </c>
      <c r="C794" s="183">
        <f>'JUILLET - SUIVI ENVELOPPES'!C41</f>
        <v>0</v>
      </c>
      <c r="D794" s="158">
        <f>'JUILLET - SUIVI ENVELOPPES'!D41</f>
        <v>0</v>
      </c>
      <c r="E794" s="181">
        <f>'JUILLET - SUIVI ENVELOPPES'!E41</f>
        <v>0</v>
      </c>
      <c r="F794" s="158" t="str">
        <f>'JUILLET - SUIVI ENVELOPPES'!F41</f>
        <v/>
      </c>
    </row>
    <row r="795" spans="1:6" x14ac:dyDescent="0.25">
      <c r="A795" s="158" t="str">
        <f t="shared" si="13"/>
        <v/>
      </c>
      <c r="B795" s="158">
        <f>'JUILLET - SUIVI ENVELOPPES'!B42</f>
        <v>0</v>
      </c>
      <c r="C795" s="183">
        <f>'JUILLET - SUIVI ENVELOPPES'!C42</f>
        <v>0</v>
      </c>
      <c r="D795" s="158">
        <f>'JUILLET - SUIVI ENVELOPPES'!D42</f>
        <v>0</v>
      </c>
      <c r="E795" s="181">
        <f>'JUILLET - SUIVI ENVELOPPES'!E42</f>
        <v>0</v>
      </c>
      <c r="F795" s="158" t="str">
        <f>'JUILLET - SUIVI ENVELOPPES'!F42</f>
        <v/>
      </c>
    </row>
    <row r="796" spans="1:6" x14ac:dyDescent="0.25">
      <c r="A796" s="158" t="str">
        <f t="shared" si="13"/>
        <v/>
      </c>
      <c r="B796" s="158">
        <f>'JUILLET - SUIVI ENVELOPPES'!B43</f>
        <v>0</v>
      </c>
      <c r="C796" s="183">
        <f>'JUILLET - SUIVI ENVELOPPES'!C43</f>
        <v>0</v>
      </c>
      <c r="D796" s="158">
        <f>'JUILLET - SUIVI ENVELOPPES'!D43</f>
        <v>0</v>
      </c>
      <c r="E796" s="181">
        <f>'JUILLET - SUIVI ENVELOPPES'!E43</f>
        <v>0</v>
      </c>
      <c r="F796" s="158" t="str">
        <f>'JUILLET - SUIVI ENVELOPPES'!F43</f>
        <v/>
      </c>
    </row>
    <row r="797" spans="1:6" x14ac:dyDescent="0.25">
      <c r="A797" s="158" t="str">
        <f t="shared" si="13"/>
        <v/>
      </c>
      <c r="B797" s="158">
        <f>'JUILLET - SUIVI ENVELOPPES'!B44</f>
        <v>0</v>
      </c>
      <c r="C797" s="183">
        <f>'JUILLET - SUIVI ENVELOPPES'!C44</f>
        <v>0</v>
      </c>
      <c r="D797" s="158">
        <f>'JUILLET - SUIVI ENVELOPPES'!D44</f>
        <v>0</v>
      </c>
      <c r="E797" s="181">
        <f>'JUILLET - SUIVI ENVELOPPES'!E44</f>
        <v>0</v>
      </c>
      <c r="F797" s="158" t="str">
        <f>'JUILLET - SUIVI ENVELOPPES'!F44</f>
        <v/>
      </c>
    </row>
    <row r="798" spans="1:6" x14ac:dyDescent="0.25">
      <c r="A798" s="158" t="str">
        <f t="shared" si="13"/>
        <v/>
      </c>
      <c r="B798" s="158">
        <f>'JUILLET - SUIVI ENVELOPPES'!B45</f>
        <v>0</v>
      </c>
      <c r="C798" s="183">
        <f>'JUILLET - SUIVI ENVELOPPES'!C45</f>
        <v>0</v>
      </c>
      <c r="D798" s="158">
        <f>'JUILLET - SUIVI ENVELOPPES'!D45</f>
        <v>0</v>
      </c>
      <c r="E798" s="181">
        <f>'JUILLET - SUIVI ENVELOPPES'!E45</f>
        <v>0</v>
      </c>
      <c r="F798" s="158" t="str">
        <f>'JUILLET - SUIVI ENVELOPPES'!F45</f>
        <v/>
      </c>
    </row>
    <row r="799" spans="1:6" x14ac:dyDescent="0.25">
      <c r="A799" s="158" t="str">
        <f t="shared" si="13"/>
        <v/>
      </c>
      <c r="B799" s="158">
        <f>'JUILLET - SUIVI ENVELOPPES'!B46</f>
        <v>0</v>
      </c>
      <c r="C799" s="183">
        <f>'JUILLET - SUIVI ENVELOPPES'!C46</f>
        <v>0</v>
      </c>
      <c r="D799" s="158">
        <f>'JUILLET - SUIVI ENVELOPPES'!D46</f>
        <v>0</v>
      </c>
      <c r="E799" s="181">
        <f>'JUILLET - SUIVI ENVELOPPES'!E46</f>
        <v>0</v>
      </c>
      <c r="F799" s="158" t="str">
        <f>'JUILLET - SUIVI ENVELOPPES'!F46</f>
        <v/>
      </c>
    </row>
    <row r="800" spans="1:6" x14ac:dyDescent="0.25">
      <c r="A800" s="158" t="str">
        <f t="shared" si="13"/>
        <v/>
      </c>
      <c r="B800" s="158">
        <f>'JUILLET - SUIVI ENVELOPPES'!B47</f>
        <v>0</v>
      </c>
      <c r="C800" s="183">
        <f>'JUILLET - SUIVI ENVELOPPES'!C47</f>
        <v>0</v>
      </c>
      <c r="D800" s="158">
        <f>'JUILLET - SUIVI ENVELOPPES'!D47</f>
        <v>0</v>
      </c>
      <c r="E800" s="181">
        <f>'JUILLET - SUIVI ENVELOPPES'!E47</f>
        <v>0</v>
      </c>
      <c r="F800" s="158" t="str">
        <f>'JUILLET - SUIVI ENVELOPPES'!F47</f>
        <v/>
      </c>
    </row>
    <row r="801" spans="1:6" x14ac:dyDescent="0.25">
      <c r="A801" s="158" t="str">
        <f t="shared" si="13"/>
        <v/>
      </c>
      <c r="B801" s="158">
        <f>'JUILLET - SUIVI ENVELOPPES'!B48</f>
        <v>0</v>
      </c>
      <c r="C801" s="183">
        <f>'JUILLET - SUIVI ENVELOPPES'!C48</f>
        <v>0</v>
      </c>
      <c r="D801" s="158">
        <f>'JUILLET - SUIVI ENVELOPPES'!D48</f>
        <v>0</v>
      </c>
      <c r="E801" s="181">
        <f>'JUILLET - SUIVI ENVELOPPES'!E48</f>
        <v>0</v>
      </c>
      <c r="F801" s="158" t="str">
        <f>'JUILLET - SUIVI ENVELOPPES'!F48</f>
        <v/>
      </c>
    </row>
    <row r="802" spans="1:6" x14ac:dyDescent="0.25">
      <c r="A802" s="158" t="str">
        <f t="shared" si="13"/>
        <v/>
      </c>
      <c r="B802" s="158">
        <f>'JUILLET - SUIVI ENVELOPPES'!B49</f>
        <v>0</v>
      </c>
      <c r="C802" s="183">
        <f>'JUILLET - SUIVI ENVELOPPES'!C49</f>
        <v>0</v>
      </c>
      <c r="D802" s="158">
        <f>'JUILLET - SUIVI ENVELOPPES'!D49</f>
        <v>0</v>
      </c>
      <c r="E802" s="181">
        <f>'JUILLET - SUIVI ENVELOPPES'!E49</f>
        <v>0</v>
      </c>
      <c r="F802" s="158" t="str">
        <f>'JUILLET - SUIVI ENVELOPPES'!F49</f>
        <v/>
      </c>
    </row>
    <row r="803" spans="1:6" x14ac:dyDescent="0.25">
      <c r="A803" s="158" t="str">
        <f t="shared" si="13"/>
        <v/>
      </c>
      <c r="B803" s="158">
        <f>'JUILLET - SUIVI ENVELOPPES'!B50</f>
        <v>0</v>
      </c>
      <c r="C803" s="183">
        <f>'JUILLET - SUIVI ENVELOPPES'!C50</f>
        <v>0</v>
      </c>
      <c r="D803" s="158">
        <f>'JUILLET - SUIVI ENVELOPPES'!D50</f>
        <v>0</v>
      </c>
      <c r="E803" s="181">
        <f>'JUILLET - SUIVI ENVELOPPES'!E50</f>
        <v>0</v>
      </c>
      <c r="F803" s="158" t="str">
        <f>'JUILLET - SUIVI ENVELOPPES'!F50</f>
        <v/>
      </c>
    </row>
    <row r="804" spans="1:6" x14ac:dyDescent="0.25">
      <c r="A804" s="158" t="str">
        <f t="shared" si="13"/>
        <v/>
      </c>
      <c r="B804" s="158">
        <f>'JUILLET - SUIVI ENVELOPPES'!B51</f>
        <v>0</v>
      </c>
      <c r="C804" s="183">
        <f>'JUILLET - SUIVI ENVELOPPES'!C51</f>
        <v>0</v>
      </c>
      <c r="D804" s="158">
        <f>'JUILLET - SUIVI ENVELOPPES'!D51</f>
        <v>0</v>
      </c>
      <c r="E804" s="181">
        <f>'JUILLET - SUIVI ENVELOPPES'!E51</f>
        <v>0</v>
      </c>
      <c r="F804" s="158" t="str">
        <f>'JUILLET - SUIVI ENVELOPPES'!F51</f>
        <v/>
      </c>
    </row>
    <row r="805" spans="1:6" x14ac:dyDescent="0.25">
      <c r="A805" s="158" t="str">
        <f t="shared" si="13"/>
        <v/>
      </c>
      <c r="B805" s="158">
        <f>'JUILLET - SUIVI ENVELOPPES'!B52</f>
        <v>0</v>
      </c>
      <c r="C805" s="183">
        <f>'JUILLET - SUIVI ENVELOPPES'!C52</f>
        <v>0</v>
      </c>
      <c r="D805" s="158">
        <f>'JUILLET - SUIVI ENVELOPPES'!D52</f>
        <v>0</v>
      </c>
      <c r="E805" s="181">
        <f>'JUILLET - SUIVI ENVELOPPES'!E52</f>
        <v>0</v>
      </c>
      <c r="F805" s="158" t="str">
        <f>'JUILLET - SUIVI ENVELOPPES'!F52</f>
        <v/>
      </c>
    </row>
    <row r="806" spans="1:6" x14ac:dyDescent="0.25">
      <c r="A806" s="158" t="str">
        <f t="shared" si="13"/>
        <v/>
      </c>
      <c r="B806" s="158">
        <f>'JUILLET - SUIVI ENVELOPPES'!B53</f>
        <v>0</v>
      </c>
      <c r="C806" s="183">
        <f>'JUILLET - SUIVI ENVELOPPES'!C53</f>
        <v>0</v>
      </c>
      <c r="D806" s="158">
        <f>'JUILLET - SUIVI ENVELOPPES'!D53</f>
        <v>0</v>
      </c>
      <c r="E806" s="181">
        <f>'JUILLET - SUIVI ENVELOPPES'!E53</f>
        <v>0</v>
      </c>
      <c r="F806" s="158" t="str">
        <f>'JUILLET - SUIVI ENVELOPPES'!F53</f>
        <v/>
      </c>
    </row>
    <row r="807" spans="1:6" x14ac:dyDescent="0.25">
      <c r="A807" s="158" t="str">
        <f t="shared" si="13"/>
        <v/>
      </c>
      <c r="B807" s="158">
        <f>'JUILLET - SUIVI ENVELOPPES'!B54</f>
        <v>0</v>
      </c>
      <c r="C807" s="183">
        <f>'JUILLET - SUIVI ENVELOPPES'!C54</f>
        <v>0</v>
      </c>
      <c r="D807" s="158">
        <f>'JUILLET - SUIVI ENVELOPPES'!D54</f>
        <v>0</v>
      </c>
      <c r="E807" s="181">
        <f>'JUILLET - SUIVI ENVELOPPES'!E54</f>
        <v>0</v>
      </c>
      <c r="F807" s="158" t="str">
        <f>'JUILLET - SUIVI ENVELOPPES'!F54</f>
        <v/>
      </c>
    </row>
    <row r="808" spans="1:6" x14ac:dyDescent="0.25">
      <c r="A808" s="158" t="str">
        <f t="shared" si="13"/>
        <v/>
      </c>
      <c r="B808" s="158">
        <f>'JUILLET - SUIVI ENVELOPPES'!B55</f>
        <v>0</v>
      </c>
      <c r="C808" s="183">
        <f>'JUILLET - SUIVI ENVELOPPES'!C55</f>
        <v>0</v>
      </c>
      <c r="D808" s="158">
        <f>'JUILLET - SUIVI ENVELOPPES'!D55</f>
        <v>0</v>
      </c>
      <c r="E808" s="181">
        <f>'JUILLET - SUIVI ENVELOPPES'!E55</f>
        <v>0</v>
      </c>
      <c r="F808" s="158" t="str">
        <f>'JUILLET - SUIVI ENVELOPPES'!F55</f>
        <v/>
      </c>
    </row>
    <row r="809" spans="1:6" x14ac:dyDescent="0.25">
      <c r="A809" s="158" t="str">
        <f t="shared" si="13"/>
        <v/>
      </c>
      <c r="B809" s="158">
        <f>'JUILLET - SUIVI ENVELOPPES'!B56</f>
        <v>0</v>
      </c>
      <c r="C809" s="183">
        <f>'JUILLET - SUIVI ENVELOPPES'!C56</f>
        <v>0</v>
      </c>
      <c r="D809" s="158">
        <f>'JUILLET - SUIVI ENVELOPPES'!D56</f>
        <v>0</v>
      </c>
      <c r="E809" s="181">
        <f>'JUILLET - SUIVI ENVELOPPES'!E56</f>
        <v>0</v>
      </c>
      <c r="F809" s="158" t="str">
        <f>'JUILLET - SUIVI ENVELOPPES'!F56</f>
        <v/>
      </c>
    </row>
    <row r="810" spans="1:6" x14ac:dyDescent="0.25">
      <c r="A810" s="158" t="str">
        <f t="shared" si="13"/>
        <v/>
      </c>
      <c r="B810" s="158">
        <f>'JUILLET - SUIVI ENVELOPPES'!B57</f>
        <v>0</v>
      </c>
      <c r="C810" s="183">
        <f>'JUILLET - SUIVI ENVELOPPES'!C57</f>
        <v>0</v>
      </c>
      <c r="D810" s="158">
        <f>'JUILLET - SUIVI ENVELOPPES'!D57</f>
        <v>0</v>
      </c>
      <c r="E810" s="181">
        <f>'JUILLET - SUIVI ENVELOPPES'!E57</f>
        <v>0</v>
      </c>
      <c r="F810" s="158" t="str">
        <f>'JUILLET - SUIVI ENVELOPPES'!F57</f>
        <v/>
      </c>
    </row>
    <row r="811" spans="1:6" x14ac:dyDescent="0.25">
      <c r="A811" s="158" t="str">
        <f t="shared" si="13"/>
        <v/>
      </c>
      <c r="B811" s="158">
        <f>'JUILLET - SUIVI ENVELOPPES'!B58</f>
        <v>0</v>
      </c>
      <c r="C811" s="183">
        <f>'JUILLET - SUIVI ENVELOPPES'!C58</f>
        <v>0</v>
      </c>
      <c r="D811" s="158">
        <f>'JUILLET - SUIVI ENVELOPPES'!D58</f>
        <v>0</v>
      </c>
      <c r="E811" s="181">
        <f>'JUILLET - SUIVI ENVELOPPES'!E58</f>
        <v>0</v>
      </c>
      <c r="F811" s="158" t="str">
        <f>'JUILLET - SUIVI ENVELOPPES'!F58</f>
        <v/>
      </c>
    </row>
    <row r="812" spans="1:6" x14ac:dyDescent="0.25">
      <c r="A812" s="158" t="str">
        <f t="shared" si="13"/>
        <v/>
      </c>
      <c r="B812" s="158">
        <f>'JUILLET - SUIVI ENVELOPPES'!B59</f>
        <v>0</v>
      </c>
      <c r="C812" s="183">
        <f>'JUILLET - SUIVI ENVELOPPES'!C59</f>
        <v>0</v>
      </c>
      <c r="D812" s="158">
        <f>'JUILLET - SUIVI ENVELOPPES'!D59</f>
        <v>0</v>
      </c>
      <c r="E812" s="181">
        <f>'JUILLET - SUIVI ENVELOPPES'!E59</f>
        <v>0</v>
      </c>
      <c r="F812" s="158" t="str">
        <f>'JUILLET - SUIVI ENVELOPPES'!F59</f>
        <v/>
      </c>
    </row>
    <row r="813" spans="1:6" x14ac:dyDescent="0.25">
      <c r="A813" s="158" t="str">
        <f t="shared" si="13"/>
        <v/>
      </c>
      <c r="B813" s="158">
        <f>'JUILLET - SUIVI ENVELOPPES'!B60</f>
        <v>0</v>
      </c>
      <c r="C813" s="183">
        <f>'JUILLET - SUIVI ENVELOPPES'!C60</f>
        <v>0</v>
      </c>
      <c r="D813" s="158">
        <f>'JUILLET - SUIVI ENVELOPPES'!D60</f>
        <v>0</v>
      </c>
      <c r="E813" s="181">
        <f>'JUILLET - SUIVI ENVELOPPES'!E60</f>
        <v>0</v>
      </c>
      <c r="F813" s="158" t="str">
        <f>'JUILLET - SUIVI ENVELOPPES'!F60</f>
        <v/>
      </c>
    </row>
    <row r="814" spans="1:6" x14ac:dyDescent="0.25">
      <c r="A814" s="158" t="str">
        <f t="shared" si="13"/>
        <v/>
      </c>
      <c r="B814" s="158">
        <f>'JUILLET - SUIVI ENVELOPPES'!B61</f>
        <v>0</v>
      </c>
      <c r="C814" s="183">
        <f>'JUILLET - SUIVI ENVELOPPES'!C61</f>
        <v>0</v>
      </c>
      <c r="D814" s="158">
        <f>'JUILLET - SUIVI ENVELOPPES'!D61</f>
        <v>0</v>
      </c>
      <c r="E814" s="181">
        <f>'JUILLET - SUIVI ENVELOPPES'!E61</f>
        <v>0</v>
      </c>
      <c r="F814" s="158" t="str">
        <f>'JUILLET - SUIVI ENVELOPPES'!F61</f>
        <v/>
      </c>
    </row>
    <row r="815" spans="1:6" x14ac:dyDescent="0.25">
      <c r="A815" s="158" t="str">
        <f t="shared" si="13"/>
        <v/>
      </c>
      <c r="B815" s="158">
        <f>'JUILLET - SUIVI ENVELOPPES'!B62</f>
        <v>0</v>
      </c>
      <c r="C815" s="183">
        <f>'JUILLET - SUIVI ENVELOPPES'!C62</f>
        <v>0</v>
      </c>
      <c r="D815" s="158">
        <f>'JUILLET - SUIVI ENVELOPPES'!D62</f>
        <v>0</v>
      </c>
      <c r="E815" s="181">
        <f>'JUILLET - SUIVI ENVELOPPES'!E62</f>
        <v>0</v>
      </c>
      <c r="F815" s="158" t="str">
        <f>'JUILLET - SUIVI ENVELOPPES'!F62</f>
        <v/>
      </c>
    </row>
    <row r="816" spans="1:6" x14ac:dyDescent="0.25">
      <c r="A816" s="158" t="str">
        <f t="shared" si="13"/>
        <v/>
      </c>
      <c r="B816" s="158">
        <f>'JUILLET - SUIVI ENVELOPPES'!B63</f>
        <v>0</v>
      </c>
      <c r="C816" s="183">
        <f>'JUILLET - SUIVI ENVELOPPES'!C63</f>
        <v>0</v>
      </c>
      <c r="D816" s="158">
        <f>'JUILLET - SUIVI ENVELOPPES'!D63</f>
        <v>0</v>
      </c>
      <c r="E816" s="181">
        <f>'JUILLET - SUIVI ENVELOPPES'!E63</f>
        <v>0</v>
      </c>
      <c r="F816" s="158" t="str">
        <f>'JUILLET - SUIVI ENVELOPPES'!F63</f>
        <v/>
      </c>
    </row>
    <row r="817" spans="1:6" x14ac:dyDescent="0.25">
      <c r="A817" s="158" t="str">
        <f t="shared" si="13"/>
        <v/>
      </c>
      <c r="B817" s="158">
        <f>'JUILLET - SUIVI ENVELOPPES'!B64</f>
        <v>0</v>
      </c>
      <c r="C817" s="183">
        <f>'JUILLET - SUIVI ENVELOPPES'!C64</f>
        <v>0</v>
      </c>
      <c r="D817" s="158">
        <f>'JUILLET - SUIVI ENVELOPPES'!D64</f>
        <v>0</v>
      </c>
      <c r="E817" s="181">
        <f>'JUILLET - SUIVI ENVELOPPES'!E64</f>
        <v>0</v>
      </c>
      <c r="F817" s="158" t="str">
        <f>'JUILLET - SUIVI ENVELOPPES'!F64</f>
        <v/>
      </c>
    </row>
    <row r="818" spans="1:6" x14ac:dyDescent="0.25">
      <c r="A818" s="158" t="str">
        <f t="shared" si="13"/>
        <v/>
      </c>
      <c r="B818" s="158">
        <f>'JUILLET - SUIVI ENVELOPPES'!B65</f>
        <v>0</v>
      </c>
      <c r="C818" s="183">
        <f>'JUILLET - SUIVI ENVELOPPES'!C65</f>
        <v>0</v>
      </c>
      <c r="D818" s="158">
        <f>'JUILLET - SUIVI ENVELOPPES'!D65</f>
        <v>0</v>
      </c>
      <c r="E818" s="181">
        <f>'JUILLET - SUIVI ENVELOPPES'!E65</f>
        <v>0</v>
      </c>
      <c r="F818" s="158" t="str">
        <f>'JUILLET - SUIVI ENVELOPPES'!F65</f>
        <v/>
      </c>
    </row>
    <row r="819" spans="1:6" x14ac:dyDescent="0.25">
      <c r="A819" s="158" t="str">
        <f t="shared" si="13"/>
        <v/>
      </c>
      <c r="B819" s="158">
        <f>'JUILLET - SUIVI ENVELOPPES'!B66</f>
        <v>0</v>
      </c>
      <c r="C819" s="183">
        <f>'JUILLET - SUIVI ENVELOPPES'!C66</f>
        <v>0</v>
      </c>
      <c r="D819" s="158">
        <f>'JUILLET - SUIVI ENVELOPPES'!D66</f>
        <v>0</v>
      </c>
      <c r="E819" s="181">
        <f>'JUILLET - SUIVI ENVELOPPES'!E66</f>
        <v>0</v>
      </c>
      <c r="F819" s="158" t="str">
        <f>'JUILLET - SUIVI ENVELOPPES'!F66</f>
        <v/>
      </c>
    </row>
    <row r="820" spans="1:6" x14ac:dyDescent="0.25">
      <c r="A820" s="158" t="str">
        <f t="shared" si="13"/>
        <v/>
      </c>
      <c r="B820" s="158">
        <f>'JUILLET - SUIVI ENVELOPPES'!B67</f>
        <v>0</v>
      </c>
      <c r="C820" s="183">
        <f>'JUILLET - SUIVI ENVELOPPES'!C67</f>
        <v>0</v>
      </c>
      <c r="D820" s="158">
        <f>'JUILLET - SUIVI ENVELOPPES'!D67</f>
        <v>0</v>
      </c>
      <c r="E820" s="181">
        <f>'JUILLET - SUIVI ENVELOPPES'!E67</f>
        <v>0</v>
      </c>
      <c r="F820" s="158" t="str">
        <f>'JUILLET - SUIVI ENVELOPPES'!F67</f>
        <v/>
      </c>
    </row>
    <row r="821" spans="1:6" x14ac:dyDescent="0.25">
      <c r="A821" s="158" t="str">
        <f t="shared" si="13"/>
        <v/>
      </c>
      <c r="B821" s="158">
        <f>'JUILLET - SUIVI ENVELOPPES'!B68</f>
        <v>0</v>
      </c>
      <c r="C821" s="183">
        <f>'JUILLET - SUIVI ENVELOPPES'!C68</f>
        <v>0</v>
      </c>
      <c r="D821" s="158">
        <f>'JUILLET - SUIVI ENVELOPPES'!D68</f>
        <v>0</v>
      </c>
      <c r="E821" s="181">
        <f>'JUILLET - SUIVI ENVELOPPES'!E68</f>
        <v>0</v>
      </c>
      <c r="F821" s="158" t="str">
        <f>'JUILLET - SUIVI ENVELOPPES'!F68</f>
        <v/>
      </c>
    </row>
    <row r="822" spans="1:6" x14ac:dyDescent="0.25">
      <c r="A822" s="158" t="str">
        <f t="shared" si="13"/>
        <v/>
      </c>
      <c r="B822" s="158">
        <f>'JUILLET - SUIVI ENVELOPPES'!B69</f>
        <v>0</v>
      </c>
      <c r="C822" s="183">
        <f>'JUILLET - SUIVI ENVELOPPES'!C69</f>
        <v>0</v>
      </c>
      <c r="D822" s="158">
        <f>'JUILLET - SUIVI ENVELOPPES'!D69</f>
        <v>0</v>
      </c>
      <c r="E822" s="181">
        <f>'JUILLET - SUIVI ENVELOPPES'!E69</f>
        <v>0</v>
      </c>
      <c r="F822" s="158" t="str">
        <f>'JUILLET - SUIVI ENVELOPPES'!F69</f>
        <v/>
      </c>
    </row>
    <row r="823" spans="1:6" x14ac:dyDescent="0.25">
      <c r="A823" s="158" t="str">
        <f t="shared" ref="A823:A883" si="14">IF(B823=0,"","JUILLET")</f>
        <v/>
      </c>
      <c r="B823" s="158">
        <f>'JUILLET - SUIVI ENVELOPPES'!B70</f>
        <v>0</v>
      </c>
      <c r="C823" s="183">
        <f>'JUILLET - SUIVI ENVELOPPES'!C70</f>
        <v>0</v>
      </c>
      <c r="D823" s="158">
        <f>'JUILLET - SUIVI ENVELOPPES'!D70</f>
        <v>0</v>
      </c>
      <c r="E823" s="181">
        <f>'JUILLET - SUIVI ENVELOPPES'!E70</f>
        <v>0</v>
      </c>
      <c r="F823" s="158" t="str">
        <f>'JUILLET - SUIVI ENVELOPPES'!F70</f>
        <v/>
      </c>
    </row>
    <row r="824" spans="1:6" x14ac:dyDescent="0.25">
      <c r="A824" s="158" t="str">
        <f t="shared" si="14"/>
        <v/>
      </c>
      <c r="B824" s="158">
        <f>'JUILLET - SUIVI ENVELOPPES'!B71</f>
        <v>0</v>
      </c>
      <c r="C824" s="183">
        <f>'JUILLET - SUIVI ENVELOPPES'!C71</f>
        <v>0</v>
      </c>
      <c r="D824" s="158">
        <f>'JUILLET - SUIVI ENVELOPPES'!D71</f>
        <v>0</v>
      </c>
      <c r="E824" s="181">
        <f>'JUILLET - SUIVI ENVELOPPES'!E71</f>
        <v>0</v>
      </c>
      <c r="F824" s="158" t="str">
        <f>'JUILLET - SUIVI ENVELOPPES'!F71</f>
        <v/>
      </c>
    </row>
    <row r="825" spans="1:6" x14ac:dyDescent="0.25">
      <c r="A825" s="158" t="str">
        <f t="shared" si="14"/>
        <v/>
      </c>
      <c r="B825" s="158">
        <f>'JUILLET - SUIVI ENVELOPPES'!B72</f>
        <v>0</v>
      </c>
      <c r="C825" s="183">
        <f>'JUILLET - SUIVI ENVELOPPES'!C72</f>
        <v>0</v>
      </c>
      <c r="D825" s="158">
        <f>'JUILLET - SUIVI ENVELOPPES'!D72</f>
        <v>0</v>
      </c>
      <c r="E825" s="181">
        <f>'JUILLET - SUIVI ENVELOPPES'!E72</f>
        <v>0</v>
      </c>
      <c r="F825" s="158" t="str">
        <f>'JUILLET - SUIVI ENVELOPPES'!F72</f>
        <v/>
      </c>
    </row>
    <row r="826" spans="1:6" x14ac:dyDescent="0.25">
      <c r="A826" s="158" t="str">
        <f t="shared" si="14"/>
        <v/>
      </c>
      <c r="B826" s="158">
        <f>'JUILLET - SUIVI ENVELOPPES'!B73</f>
        <v>0</v>
      </c>
      <c r="C826" s="183">
        <f>'JUILLET - SUIVI ENVELOPPES'!C73</f>
        <v>0</v>
      </c>
      <c r="D826" s="158">
        <f>'JUILLET - SUIVI ENVELOPPES'!D73</f>
        <v>0</v>
      </c>
      <c r="E826" s="181">
        <f>'JUILLET - SUIVI ENVELOPPES'!E73</f>
        <v>0</v>
      </c>
      <c r="F826" s="158" t="str">
        <f>'JUILLET - SUIVI ENVELOPPES'!F73</f>
        <v/>
      </c>
    </row>
    <row r="827" spans="1:6" x14ac:dyDescent="0.25">
      <c r="A827" s="158" t="str">
        <f t="shared" si="14"/>
        <v/>
      </c>
      <c r="B827" s="158">
        <f>'JUILLET - SUIVI ENVELOPPES'!B74</f>
        <v>0</v>
      </c>
      <c r="C827" s="183">
        <f>'JUILLET - SUIVI ENVELOPPES'!C74</f>
        <v>0</v>
      </c>
      <c r="D827" s="158">
        <f>'JUILLET - SUIVI ENVELOPPES'!D74</f>
        <v>0</v>
      </c>
      <c r="E827" s="181">
        <f>'JUILLET - SUIVI ENVELOPPES'!E74</f>
        <v>0</v>
      </c>
      <c r="F827" s="158" t="str">
        <f>'JUILLET - SUIVI ENVELOPPES'!F74</f>
        <v/>
      </c>
    </row>
    <row r="828" spans="1:6" x14ac:dyDescent="0.25">
      <c r="A828" s="158" t="str">
        <f t="shared" si="14"/>
        <v/>
      </c>
      <c r="B828" s="158">
        <f>'JUILLET - SUIVI ENVELOPPES'!B75</f>
        <v>0</v>
      </c>
      <c r="C828" s="183">
        <f>'JUILLET - SUIVI ENVELOPPES'!C75</f>
        <v>0</v>
      </c>
      <c r="D828" s="158">
        <f>'JUILLET - SUIVI ENVELOPPES'!D75</f>
        <v>0</v>
      </c>
      <c r="E828" s="181">
        <f>'JUILLET - SUIVI ENVELOPPES'!E75</f>
        <v>0</v>
      </c>
      <c r="F828" s="158" t="str">
        <f>'JUILLET - SUIVI ENVELOPPES'!F75</f>
        <v/>
      </c>
    </row>
    <row r="829" spans="1:6" x14ac:dyDescent="0.25">
      <c r="A829" s="158" t="str">
        <f t="shared" si="14"/>
        <v/>
      </c>
      <c r="B829" s="158">
        <f>'JUILLET - SUIVI ENVELOPPES'!B76</f>
        <v>0</v>
      </c>
      <c r="C829" s="183">
        <f>'JUILLET - SUIVI ENVELOPPES'!C76</f>
        <v>0</v>
      </c>
      <c r="D829" s="158">
        <f>'JUILLET - SUIVI ENVELOPPES'!D76</f>
        <v>0</v>
      </c>
      <c r="E829" s="181">
        <f>'JUILLET - SUIVI ENVELOPPES'!E76</f>
        <v>0</v>
      </c>
      <c r="F829" s="158" t="str">
        <f>'JUILLET - SUIVI ENVELOPPES'!F76</f>
        <v/>
      </c>
    </row>
    <row r="830" spans="1:6" x14ac:dyDescent="0.25">
      <c r="A830" s="158" t="str">
        <f t="shared" si="14"/>
        <v/>
      </c>
      <c r="B830" s="158">
        <f>'JUILLET - SUIVI ENVELOPPES'!B77</f>
        <v>0</v>
      </c>
      <c r="C830" s="183">
        <f>'JUILLET - SUIVI ENVELOPPES'!C77</f>
        <v>0</v>
      </c>
      <c r="D830" s="158">
        <f>'JUILLET - SUIVI ENVELOPPES'!D77</f>
        <v>0</v>
      </c>
      <c r="E830" s="181">
        <f>'JUILLET - SUIVI ENVELOPPES'!E77</f>
        <v>0</v>
      </c>
      <c r="F830" s="158" t="str">
        <f>'JUILLET - SUIVI ENVELOPPES'!F77</f>
        <v/>
      </c>
    </row>
    <row r="831" spans="1:6" x14ac:dyDescent="0.25">
      <c r="A831" s="158" t="str">
        <f t="shared" si="14"/>
        <v/>
      </c>
      <c r="B831" s="158">
        <f>'JUILLET - SUIVI ENVELOPPES'!B78</f>
        <v>0</v>
      </c>
      <c r="C831" s="183">
        <f>'JUILLET - SUIVI ENVELOPPES'!C78</f>
        <v>0</v>
      </c>
      <c r="D831" s="158">
        <f>'JUILLET - SUIVI ENVELOPPES'!D78</f>
        <v>0</v>
      </c>
      <c r="E831" s="181">
        <f>'JUILLET - SUIVI ENVELOPPES'!E78</f>
        <v>0</v>
      </c>
      <c r="F831" s="158" t="str">
        <f>'JUILLET - SUIVI ENVELOPPES'!F78</f>
        <v/>
      </c>
    </row>
    <row r="832" spans="1:6" x14ac:dyDescent="0.25">
      <c r="A832" s="158" t="str">
        <f t="shared" si="14"/>
        <v/>
      </c>
      <c r="B832" s="158">
        <f>'JUILLET - SUIVI ENVELOPPES'!B79</f>
        <v>0</v>
      </c>
      <c r="C832" s="183">
        <f>'JUILLET - SUIVI ENVELOPPES'!C79</f>
        <v>0</v>
      </c>
      <c r="D832" s="158">
        <f>'JUILLET - SUIVI ENVELOPPES'!D79</f>
        <v>0</v>
      </c>
      <c r="E832" s="181">
        <f>'JUILLET - SUIVI ENVELOPPES'!E79</f>
        <v>0</v>
      </c>
      <c r="F832" s="158" t="str">
        <f>'JUILLET - SUIVI ENVELOPPES'!F79</f>
        <v/>
      </c>
    </row>
    <row r="833" spans="1:6" x14ac:dyDescent="0.25">
      <c r="A833" s="158" t="str">
        <f t="shared" si="14"/>
        <v/>
      </c>
      <c r="B833" s="158">
        <f>'JUILLET - SUIVI ENVELOPPES'!B80</f>
        <v>0</v>
      </c>
      <c r="C833" s="183">
        <f>'JUILLET - SUIVI ENVELOPPES'!C80</f>
        <v>0</v>
      </c>
      <c r="D833" s="158">
        <f>'JUILLET - SUIVI ENVELOPPES'!D80</f>
        <v>0</v>
      </c>
      <c r="E833" s="181">
        <f>'JUILLET - SUIVI ENVELOPPES'!E80</f>
        <v>0</v>
      </c>
      <c r="F833" s="158" t="str">
        <f>'JUILLET - SUIVI ENVELOPPES'!F80</f>
        <v/>
      </c>
    </row>
    <row r="834" spans="1:6" x14ac:dyDescent="0.25">
      <c r="A834" s="158" t="str">
        <f t="shared" si="14"/>
        <v/>
      </c>
      <c r="B834" s="158">
        <f>'JUILLET - SUIVI ENVELOPPES'!B81</f>
        <v>0</v>
      </c>
      <c r="C834" s="183">
        <f>'JUILLET - SUIVI ENVELOPPES'!C81</f>
        <v>0</v>
      </c>
      <c r="D834" s="158">
        <f>'JUILLET - SUIVI ENVELOPPES'!D81</f>
        <v>0</v>
      </c>
      <c r="E834" s="181">
        <f>'JUILLET - SUIVI ENVELOPPES'!E81</f>
        <v>0</v>
      </c>
      <c r="F834" s="158" t="str">
        <f>'JUILLET - SUIVI ENVELOPPES'!F81</f>
        <v/>
      </c>
    </row>
    <row r="835" spans="1:6" x14ac:dyDescent="0.25">
      <c r="A835" s="158" t="str">
        <f t="shared" si="14"/>
        <v/>
      </c>
      <c r="B835" s="158">
        <f>'JUILLET - SUIVI ENVELOPPES'!B82</f>
        <v>0</v>
      </c>
      <c r="C835" s="183">
        <f>'JUILLET - SUIVI ENVELOPPES'!C82</f>
        <v>0</v>
      </c>
      <c r="D835" s="158">
        <f>'JUILLET - SUIVI ENVELOPPES'!D82</f>
        <v>0</v>
      </c>
      <c r="E835" s="181">
        <f>'JUILLET - SUIVI ENVELOPPES'!E82</f>
        <v>0</v>
      </c>
      <c r="F835" s="158" t="str">
        <f>'JUILLET - SUIVI ENVELOPPES'!F82</f>
        <v/>
      </c>
    </row>
    <row r="836" spans="1:6" x14ac:dyDescent="0.25">
      <c r="A836" s="158" t="str">
        <f t="shared" si="14"/>
        <v/>
      </c>
      <c r="B836" s="158">
        <f>'JUILLET - SUIVI ENVELOPPES'!B83</f>
        <v>0</v>
      </c>
      <c r="C836" s="183">
        <f>'JUILLET - SUIVI ENVELOPPES'!C83</f>
        <v>0</v>
      </c>
      <c r="D836" s="158">
        <f>'JUILLET - SUIVI ENVELOPPES'!D83</f>
        <v>0</v>
      </c>
      <c r="E836" s="181">
        <f>'JUILLET - SUIVI ENVELOPPES'!E83</f>
        <v>0</v>
      </c>
      <c r="F836" s="158" t="str">
        <f>'JUILLET - SUIVI ENVELOPPES'!F83</f>
        <v/>
      </c>
    </row>
    <row r="837" spans="1:6" x14ac:dyDescent="0.25">
      <c r="A837" s="158" t="str">
        <f t="shared" si="14"/>
        <v/>
      </c>
      <c r="B837" s="158">
        <f>'JUILLET - SUIVI ENVELOPPES'!B84</f>
        <v>0</v>
      </c>
      <c r="C837" s="183">
        <f>'JUILLET - SUIVI ENVELOPPES'!C84</f>
        <v>0</v>
      </c>
      <c r="D837" s="158">
        <f>'JUILLET - SUIVI ENVELOPPES'!D84</f>
        <v>0</v>
      </c>
      <c r="E837" s="181">
        <f>'JUILLET - SUIVI ENVELOPPES'!E84</f>
        <v>0</v>
      </c>
      <c r="F837" s="158" t="str">
        <f>'JUILLET - SUIVI ENVELOPPES'!F84</f>
        <v/>
      </c>
    </row>
    <row r="838" spans="1:6" x14ac:dyDescent="0.25">
      <c r="A838" s="158" t="str">
        <f t="shared" si="14"/>
        <v/>
      </c>
      <c r="B838" s="158">
        <f>'JUILLET - SUIVI ENVELOPPES'!B85</f>
        <v>0</v>
      </c>
      <c r="C838" s="183">
        <f>'JUILLET - SUIVI ENVELOPPES'!C85</f>
        <v>0</v>
      </c>
      <c r="D838" s="158">
        <f>'JUILLET - SUIVI ENVELOPPES'!D85</f>
        <v>0</v>
      </c>
      <c r="E838" s="181">
        <f>'JUILLET - SUIVI ENVELOPPES'!E85</f>
        <v>0</v>
      </c>
      <c r="F838" s="158" t="str">
        <f>'JUILLET - SUIVI ENVELOPPES'!F85</f>
        <v/>
      </c>
    </row>
    <row r="839" spans="1:6" x14ac:dyDescent="0.25">
      <c r="A839" s="158" t="str">
        <f t="shared" si="14"/>
        <v/>
      </c>
      <c r="B839" s="158">
        <f>'JUILLET - SUIVI ENVELOPPES'!B86</f>
        <v>0</v>
      </c>
      <c r="C839" s="183">
        <f>'JUILLET - SUIVI ENVELOPPES'!C86</f>
        <v>0</v>
      </c>
      <c r="D839" s="158">
        <f>'JUILLET - SUIVI ENVELOPPES'!D86</f>
        <v>0</v>
      </c>
      <c r="E839" s="181">
        <f>'JUILLET - SUIVI ENVELOPPES'!E86</f>
        <v>0</v>
      </c>
      <c r="F839" s="158" t="str">
        <f>'JUILLET - SUIVI ENVELOPPES'!F86</f>
        <v/>
      </c>
    </row>
    <row r="840" spans="1:6" x14ac:dyDescent="0.25">
      <c r="A840" s="158" t="str">
        <f t="shared" si="14"/>
        <v/>
      </c>
      <c r="B840" s="158">
        <f>'JUILLET - SUIVI ENVELOPPES'!B87</f>
        <v>0</v>
      </c>
      <c r="C840" s="183">
        <f>'JUILLET - SUIVI ENVELOPPES'!C87</f>
        <v>0</v>
      </c>
      <c r="D840" s="158">
        <f>'JUILLET - SUIVI ENVELOPPES'!D87</f>
        <v>0</v>
      </c>
      <c r="E840" s="181">
        <f>'JUILLET - SUIVI ENVELOPPES'!E87</f>
        <v>0</v>
      </c>
      <c r="F840" s="158" t="str">
        <f>'JUILLET - SUIVI ENVELOPPES'!F87</f>
        <v/>
      </c>
    </row>
    <row r="841" spans="1:6" x14ac:dyDescent="0.25">
      <c r="A841" s="158" t="str">
        <f t="shared" si="14"/>
        <v/>
      </c>
      <c r="B841" s="158">
        <f>'JUILLET - SUIVI ENVELOPPES'!B88</f>
        <v>0</v>
      </c>
      <c r="C841" s="183">
        <f>'JUILLET - SUIVI ENVELOPPES'!C88</f>
        <v>0</v>
      </c>
      <c r="D841" s="158">
        <f>'JUILLET - SUIVI ENVELOPPES'!D88</f>
        <v>0</v>
      </c>
      <c r="E841" s="181">
        <f>'JUILLET - SUIVI ENVELOPPES'!E88</f>
        <v>0</v>
      </c>
      <c r="F841" s="158" t="str">
        <f>'JUILLET - SUIVI ENVELOPPES'!F88</f>
        <v/>
      </c>
    </row>
    <row r="842" spans="1:6" x14ac:dyDescent="0.25">
      <c r="A842" s="158" t="str">
        <f t="shared" si="14"/>
        <v/>
      </c>
      <c r="B842" s="158">
        <f>'JUILLET - SUIVI ENVELOPPES'!B89</f>
        <v>0</v>
      </c>
      <c r="C842" s="183">
        <f>'JUILLET - SUIVI ENVELOPPES'!C89</f>
        <v>0</v>
      </c>
      <c r="D842" s="158">
        <f>'JUILLET - SUIVI ENVELOPPES'!D89</f>
        <v>0</v>
      </c>
      <c r="E842" s="181">
        <f>'JUILLET - SUIVI ENVELOPPES'!E89</f>
        <v>0</v>
      </c>
      <c r="F842" s="158" t="str">
        <f>'JUILLET - SUIVI ENVELOPPES'!F89</f>
        <v/>
      </c>
    </row>
    <row r="843" spans="1:6" x14ac:dyDescent="0.25">
      <c r="A843" s="158" t="str">
        <f t="shared" si="14"/>
        <v/>
      </c>
      <c r="B843" s="158">
        <f>'JUILLET - SUIVI ENVELOPPES'!B90</f>
        <v>0</v>
      </c>
      <c r="C843" s="183">
        <f>'JUILLET - SUIVI ENVELOPPES'!C90</f>
        <v>0</v>
      </c>
      <c r="D843" s="158">
        <f>'JUILLET - SUIVI ENVELOPPES'!D90</f>
        <v>0</v>
      </c>
      <c r="E843" s="181">
        <f>'JUILLET - SUIVI ENVELOPPES'!E90</f>
        <v>0</v>
      </c>
      <c r="F843" s="158" t="str">
        <f>'JUILLET - SUIVI ENVELOPPES'!F90</f>
        <v/>
      </c>
    </row>
    <row r="844" spans="1:6" x14ac:dyDescent="0.25">
      <c r="A844" s="158" t="str">
        <f t="shared" si="14"/>
        <v/>
      </c>
      <c r="B844" s="158">
        <f>'JUILLET - SUIVI ENVELOPPES'!B91</f>
        <v>0</v>
      </c>
      <c r="C844" s="183">
        <f>'JUILLET - SUIVI ENVELOPPES'!C91</f>
        <v>0</v>
      </c>
      <c r="D844" s="158">
        <f>'JUILLET - SUIVI ENVELOPPES'!D91</f>
        <v>0</v>
      </c>
      <c r="E844" s="181">
        <f>'JUILLET - SUIVI ENVELOPPES'!E91</f>
        <v>0</v>
      </c>
      <c r="F844" s="158" t="str">
        <f>'JUILLET - SUIVI ENVELOPPES'!F91</f>
        <v/>
      </c>
    </row>
    <row r="845" spans="1:6" x14ac:dyDescent="0.25">
      <c r="A845" s="158" t="str">
        <f t="shared" si="14"/>
        <v/>
      </c>
      <c r="B845" s="158">
        <f>'JUILLET - SUIVI ENVELOPPES'!B92</f>
        <v>0</v>
      </c>
      <c r="C845" s="183">
        <f>'JUILLET - SUIVI ENVELOPPES'!C92</f>
        <v>0</v>
      </c>
      <c r="D845" s="158">
        <f>'JUILLET - SUIVI ENVELOPPES'!D92</f>
        <v>0</v>
      </c>
      <c r="E845" s="181">
        <f>'JUILLET - SUIVI ENVELOPPES'!E92</f>
        <v>0</v>
      </c>
      <c r="F845" s="158" t="str">
        <f>'JUILLET - SUIVI ENVELOPPES'!F92</f>
        <v/>
      </c>
    </row>
    <row r="846" spans="1:6" x14ac:dyDescent="0.25">
      <c r="A846" s="158" t="str">
        <f t="shared" si="14"/>
        <v/>
      </c>
      <c r="B846" s="158">
        <f>'JUILLET - SUIVI ENVELOPPES'!B93</f>
        <v>0</v>
      </c>
      <c r="C846" s="183">
        <f>'JUILLET - SUIVI ENVELOPPES'!C93</f>
        <v>0</v>
      </c>
      <c r="D846" s="158">
        <f>'JUILLET - SUIVI ENVELOPPES'!D93</f>
        <v>0</v>
      </c>
      <c r="E846" s="181">
        <f>'JUILLET - SUIVI ENVELOPPES'!E93</f>
        <v>0</v>
      </c>
      <c r="F846" s="158" t="str">
        <f>'JUILLET - SUIVI ENVELOPPES'!F93</f>
        <v/>
      </c>
    </row>
    <row r="847" spans="1:6" x14ac:dyDescent="0.25">
      <c r="A847" s="158" t="str">
        <f t="shared" si="14"/>
        <v/>
      </c>
      <c r="B847" s="158">
        <f>'JUILLET - SUIVI ENVELOPPES'!B94</f>
        <v>0</v>
      </c>
      <c r="C847" s="183">
        <f>'JUILLET - SUIVI ENVELOPPES'!C94</f>
        <v>0</v>
      </c>
      <c r="D847" s="158">
        <f>'JUILLET - SUIVI ENVELOPPES'!D94</f>
        <v>0</v>
      </c>
      <c r="E847" s="181">
        <f>'JUILLET - SUIVI ENVELOPPES'!E94</f>
        <v>0</v>
      </c>
      <c r="F847" s="158" t="str">
        <f>'JUILLET - SUIVI ENVELOPPES'!F94</f>
        <v/>
      </c>
    </row>
    <row r="848" spans="1:6" x14ac:dyDescent="0.25">
      <c r="A848" s="158" t="str">
        <f t="shared" si="14"/>
        <v/>
      </c>
      <c r="B848" s="158">
        <f>'JUILLET - SUIVI ENVELOPPES'!B95</f>
        <v>0</v>
      </c>
      <c r="C848" s="183">
        <f>'JUILLET - SUIVI ENVELOPPES'!C95</f>
        <v>0</v>
      </c>
      <c r="D848" s="158">
        <f>'JUILLET - SUIVI ENVELOPPES'!D95</f>
        <v>0</v>
      </c>
      <c r="E848" s="181">
        <f>'JUILLET - SUIVI ENVELOPPES'!E95</f>
        <v>0</v>
      </c>
      <c r="F848" s="158" t="str">
        <f>'JUILLET - SUIVI ENVELOPPES'!F95</f>
        <v/>
      </c>
    </row>
    <row r="849" spans="1:6" x14ac:dyDescent="0.25">
      <c r="A849" s="158" t="str">
        <f t="shared" si="14"/>
        <v/>
      </c>
      <c r="B849" s="158">
        <f>'JUILLET - SUIVI ENVELOPPES'!B96</f>
        <v>0</v>
      </c>
      <c r="C849" s="183">
        <f>'JUILLET - SUIVI ENVELOPPES'!C96</f>
        <v>0</v>
      </c>
      <c r="D849" s="158">
        <f>'JUILLET - SUIVI ENVELOPPES'!D96</f>
        <v>0</v>
      </c>
      <c r="E849" s="181">
        <f>'JUILLET - SUIVI ENVELOPPES'!E96</f>
        <v>0</v>
      </c>
      <c r="F849" s="158" t="str">
        <f>'JUILLET - SUIVI ENVELOPPES'!F96</f>
        <v/>
      </c>
    </row>
    <row r="850" spans="1:6" x14ac:dyDescent="0.25">
      <c r="A850" s="158" t="str">
        <f t="shared" si="14"/>
        <v/>
      </c>
      <c r="B850" s="158">
        <f>'JUILLET - SUIVI ENVELOPPES'!B97</f>
        <v>0</v>
      </c>
      <c r="C850" s="183">
        <f>'JUILLET - SUIVI ENVELOPPES'!C97</f>
        <v>0</v>
      </c>
      <c r="D850" s="158">
        <f>'JUILLET - SUIVI ENVELOPPES'!D97</f>
        <v>0</v>
      </c>
      <c r="E850" s="181">
        <f>'JUILLET - SUIVI ENVELOPPES'!E97</f>
        <v>0</v>
      </c>
      <c r="F850" s="158" t="str">
        <f>'JUILLET - SUIVI ENVELOPPES'!F97</f>
        <v/>
      </c>
    </row>
    <row r="851" spans="1:6" x14ac:dyDescent="0.25">
      <c r="A851" s="158" t="str">
        <f t="shared" si="14"/>
        <v/>
      </c>
      <c r="B851" s="158">
        <f>'JUILLET - SUIVI ENVELOPPES'!B98</f>
        <v>0</v>
      </c>
      <c r="C851" s="183">
        <f>'JUILLET - SUIVI ENVELOPPES'!C98</f>
        <v>0</v>
      </c>
      <c r="D851" s="158">
        <f>'JUILLET - SUIVI ENVELOPPES'!D98</f>
        <v>0</v>
      </c>
      <c r="E851" s="181">
        <f>'JUILLET - SUIVI ENVELOPPES'!E98</f>
        <v>0</v>
      </c>
      <c r="F851" s="158" t="str">
        <f>'JUILLET - SUIVI ENVELOPPES'!F98</f>
        <v/>
      </c>
    </row>
    <row r="852" spans="1:6" x14ac:dyDescent="0.25">
      <c r="A852" s="158" t="str">
        <f t="shared" si="14"/>
        <v/>
      </c>
      <c r="B852" s="158">
        <f>'JUILLET - SUIVI ENVELOPPES'!B99</f>
        <v>0</v>
      </c>
      <c r="C852" s="183">
        <f>'JUILLET - SUIVI ENVELOPPES'!C99</f>
        <v>0</v>
      </c>
      <c r="D852" s="158">
        <f>'JUILLET - SUIVI ENVELOPPES'!D99</f>
        <v>0</v>
      </c>
      <c r="E852" s="181">
        <f>'JUILLET - SUIVI ENVELOPPES'!E99</f>
        <v>0</v>
      </c>
      <c r="F852" s="158" t="str">
        <f>'JUILLET - SUIVI ENVELOPPES'!F99</f>
        <v/>
      </c>
    </row>
    <row r="853" spans="1:6" x14ac:dyDescent="0.25">
      <c r="A853" s="158" t="str">
        <f t="shared" si="14"/>
        <v/>
      </c>
      <c r="B853" s="158">
        <f>'JUILLET - SUIVI ENVELOPPES'!B100</f>
        <v>0</v>
      </c>
      <c r="C853" s="183">
        <f>'JUILLET - SUIVI ENVELOPPES'!C100</f>
        <v>0</v>
      </c>
      <c r="D853" s="158">
        <f>'JUILLET - SUIVI ENVELOPPES'!D100</f>
        <v>0</v>
      </c>
      <c r="E853" s="181">
        <f>'JUILLET - SUIVI ENVELOPPES'!E100</f>
        <v>0</v>
      </c>
      <c r="F853" s="158" t="str">
        <f>'JUILLET - SUIVI ENVELOPPES'!F100</f>
        <v/>
      </c>
    </row>
    <row r="854" spans="1:6" x14ac:dyDescent="0.25">
      <c r="A854" s="158" t="str">
        <f t="shared" si="14"/>
        <v/>
      </c>
      <c r="B854" s="158">
        <f>'JUILLET - SUIVI ENVELOPPES'!B101</f>
        <v>0</v>
      </c>
      <c r="C854" s="183">
        <f>'JUILLET - SUIVI ENVELOPPES'!C101</f>
        <v>0</v>
      </c>
      <c r="D854" s="158">
        <f>'JUILLET - SUIVI ENVELOPPES'!D101</f>
        <v>0</v>
      </c>
      <c r="E854" s="181">
        <f>'JUILLET - SUIVI ENVELOPPES'!E101</f>
        <v>0</v>
      </c>
      <c r="F854" s="158" t="str">
        <f>'JUILLET - SUIVI ENVELOPPES'!F101</f>
        <v/>
      </c>
    </row>
    <row r="855" spans="1:6" x14ac:dyDescent="0.25">
      <c r="A855" s="158" t="str">
        <f t="shared" si="14"/>
        <v/>
      </c>
      <c r="B855" s="158">
        <f>'JUILLET - SUIVI ENVELOPPES'!B102</f>
        <v>0</v>
      </c>
      <c r="C855" s="183">
        <f>'JUILLET - SUIVI ENVELOPPES'!C102</f>
        <v>0</v>
      </c>
      <c r="D855" s="158">
        <f>'JUILLET - SUIVI ENVELOPPES'!D102</f>
        <v>0</v>
      </c>
      <c r="E855" s="181">
        <f>'JUILLET - SUIVI ENVELOPPES'!E102</f>
        <v>0</v>
      </c>
      <c r="F855" s="158" t="str">
        <f>'JUILLET - SUIVI ENVELOPPES'!F102</f>
        <v/>
      </c>
    </row>
    <row r="856" spans="1:6" x14ac:dyDescent="0.25">
      <c r="A856" s="158" t="str">
        <f t="shared" si="14"/>
        <v/>
      </c>
      <c r="B856" s="158">
        <f>'JUILLET - SUIVI ENVELOPPES'!B103</f>
        <v>0</v>
      </c>
      <c r="C856" s="183">
        <f>'JUILLET - SUIVI ENVELOPPES'!C103</f>
        <v>0</v>
      </c>
      <c r="D856" s="158">
        <f>'JUILLET - SUIVI ENVELOPPES'!D103</f>
        <v>0</v>
      </c>
      <c r="E856" s="181">
        <f>'JUILLET - SUIVI ENVELOPPES'!E103</f>
        <v>0</v>
      </c>
      <c r="F856" s="158" t="str">
        <f>'JUILLET - SUIVI ENVELOPPES'!F103</f>
        <v/>
      </c>
    </row>
    <row r="857" spans="1:6" x14ac:dyDescent="0.25">
      <c r="A857" s="158" t="str">
        <f t="shared" si="14"/>
        <v/>
      </c>
      <c r="B857" s="158">
        <f>'JUILLET - SUIVI ENVELOPPES'!B104</f>
        <v>0</v>
      </c>
      <c r="C857" s="183">
        <f>'JUILLET - SUIVI ENVELOPPES'!C104</f>
        <v>0</v>
      </c>
      <c r="D857" s="158">
        <f>'JUILLET - SUIVI ENVELOPPES'!D104</f>
        <v>0</v>
      </c>
      <c r="E857" s="181">
        <f>'JUILLET - SUIVI ENVELOPPES'!E104</f>
        <v>0</v>
      </c>
      <c r="F857" s="158" t="str">
        <f>'JUILLET - SUIVI ENVELOPPES'!F104</f>
        <v/>
      </c>
    </row>
    <row r="858" spans="1:6" x14ac:dyDescent="0.25">
      <c r="A858" s="158" t="str">
        <f t="shared" si="14"/>
        <v/>
      </c>
      <c r="B858" s="158">
        <f>'JUILLET - SUIVI ENVELOPPES'!B105</f>
        <v>0</v>
      </c>
      <c r="C858" s="183">
        <f>'JUILLET - SUIVI ENVELOPPES'!C105</f>
        <v>0</v>
      </c>
      <c r="D858" s="158">
        <f>'JUILLET - SUIVI ENVELOPPES'!D105</f>
        <v>0</v>
      </c>
      <c r="E858" s="181">
        <f>'JUILLET - SUIVI ENVELOPPES'!E105</f>
        <v>0</v>
      </c>
      <c r="F858" s="158" t="str">
        <f>'JUILLET - SUIVI ENVELOPPES'!F105</f>
        <v/>
      </c>
    </row>
    <row r="859" spans="1:6" x14ac:dyDescent="0.25">
      <c r="A859" s="158" t="str">
        <f t="shared" si="14"/>
        <v/>
      </c>
      <c r="B859" s="158">
        <f>'JUILLET - SUIVI ENVELOPPES'!B106</f>
        <v>0</v>
      </c>
      <c r="C859" s="183">
        <f>'JUILLET - SUIVI ENVELOPPES'!C106</f>
        <v>0</v>
      </c>
      <c r="D859" s="158">
        <f>'JUILLET - SUIVI ENVELOPPES'!D106</f>
        <v>0</v>
      </c>
      <c r="E859" s="181">
        <f>'JUILLET - SUIVI ENVELOPPES'!E106</f>
        <v>0</v>
      </c>
      <c r="F859" s="158" t="str">
        <f>'JUILLET - SUIVI ENVELOPPES'!F106</f>
        <v/>
      </c>
    </row>
    <row r="860" spans="1:6" x14ac:dyDescent="0.25">
      <c r="A860" s="158" t="str">
        <f t="shared" si="14"/>
        <v/>
      </c>
      <c r="B860" s="158">
        <f>'JUILLET - SUIVI ENVELOPPES'!B107</f>
        <v>0</v>
      </c>
      <c r="C860" s="183">
        <f>'JUILLET - SUIVI ENVELOPPES'!C107</f>
        <v>0</v>
      </c>
      <c r="D860" s="158">
        <f>'JUILLET - SUIVI ENVELOPPES'!D107</f>
        <v>0</v>
      </c>
      <c r="E860" s="181">
        <f>'JUILLET - SUIVI ENVELOPPES'!E107</f>
        <v>0</v>
      </c>
      <c r="F860" s="158" t="str">
        <f>'JUILLET - SUIVI ENVELOPPES'!F107</f>
        <v/>
      </c>
    </row>
    <row r="861" spans="1:6" x14ac:dyDescent="0.25">
      <c r="A861" s="158" t="str">
        <f t="shared" si="14"/>
        <v/>
      </c>
      <c r="B861" s="158">
        <f>'JUILLET - SUIVI ENVELOPPES'!B108</f>
        <v>0</v>
      </c>
      <c r="C861" s="183">
        <f>'JUILLET - SUIVI ENVELOPPES'!C108</f>
        <v>0</v>
      </c>
      <c r="D861" s="158">
        <f>'JUILLET - SUIVI ENVELOPPES'!D108</f>
        <v>0</v>
      </c>
      <c r="E861" s="181">
        <f>'JUILLET - SUIVI ENVELOPPES'!E108</f>
        <v>0</v>
      </c>
      <c r="F861" s="158" t="str">
        <f>'JUILLET - SUIVI ENVELOPPES'!F108</f>
        <v/>
      </c>
    </row>
    <row r="862" spans="1:6" x14ac:dyDescent="0.25">
      <c r="A862" s="158" t="str">
        <f t="shared" si="14"/>
        <v/>
      </c>
      <c r="B862" s="158">
        <f>'JUILLET - SUIVI ENVELOPPES'!B109</f>
        <v>0</v>
      </c>
      <c r="C862" s="183">
        <f>'JUILLET - SUIVI ENVELOPPES'!C109</f>
        <v>0</v>
      </c>
      <c r="D862" s="158">
        <f>'JUILLET - SUIVI ENVELOPPES'!D109</f>
        <v>0</v>
      </c>
      <c r="E862" s="181">
        <f>'JUILLET - SUIVI ENVELOPPES'!E109</f>
        <v>0</v>
      </c>
      <c r="F862" s="158" t="str">
        <f>'JUILLET - SUIVI ENVELOPPES'!F109</f>
        <v/>
      </c>
    </row>
    <row r="863" spans="1:6" x14ac:dyDescent="0.25">
      <c r="A863" s="158" t="str">
        <f t="shared" si="14"/>
        <v/>
      </c>
      <c r="B863" s="158">
        <f>'JUILLET - SUIVI ENVELOPPES'!B110</f>
        <v>0</v>
      </c>
      <c r="C863" s="183">
        <f>'JUILLET - SUIVI ENVELOPPES'!C110</f>
        <v>0</v>
      </c>
      <c r="D863" s="158">
        <f>'JUILLET - SUIVI ENVELOPPES'!D110</f>
        <v>0</v>
      </c>
      <c r="E863" s="181">
        <f>'JUILLET - SUIVI ENVELOPPES'!E110</f>
        <v>0</v>
      </c>
      <c r="F863" s="158" t="str">
        <f>'JUILLET - SUIVI ENVELOPPES'!F110</f>
        <v/>
      </c>
    </row>
    <row r="864" spans="1:6" x14ac:dyDescent="0.25">
      <c r="A864" s="158" t="str">
        <f t="shared" si="14"/>
        <v/>
      </c>
      <c r="B864" s="158">
        <f>'JUILLET - SUIVI ENVELOPPES'!B111</f>
        <v>0</v>
      </c>
      <c r="C864" s="183">
        <f>'JUILLET - SUIVI ENVELOPPES'!C111</f>
        <v>0</v>
      </c>
      <c r="D864" s="158">
        <f>'JUILLET - SUIVI ENVELOPPES'!D111</f>
        <v>0</v>
      </c>
      <c r="E864" s="181">
        <f>'JUILLET - SUIVI ENVELOPPES'!E111</f>
        <v>0</v>
      </c>
      <c r="F864" s="158" t="str">
        <f>'JUILLET - SUIVI ENVELOPPES'!F111</f>
        <v/>
      </c>
    </row>
    <row r="865" spans="1:6" x14ac:dyDescent="0.25">
      <c r="A865" s="158" t="str">
        <f t="shared" si="14"/>
        <v/>
      </c>
      <c r="B865" s="158">
        <f>'JUILLET - SUIVI ENVELOPPES'!B112</f>
        <v>0</v>
      </c>
      <c r="C865" s="183">
        <f>'JUILLET - SUIVI ENVELOPPES'!C112</f>
        <v>0</v>
      </c>
      <c r="D865" s="158">
        <f>'JUILLET - SUIVI ENVELOPPES'!D112</f>
        <v>0</v>
      </c>
      <c r="E865" s="181">
        <f>'JUILLET - SUIVI ENVELOPPES'!E112</f>
        <v>0</v>
      </c>
      <c r="F865" s="158" t="str">
        <f>'JUILLET - SUIVI ENVELOPPES'!F112</f>
        <v/>
      </c>
    </row>
    <row r="866" spans="1:6" x14ac:dyDescent="0.25">
      <c r="A866" s="158" t="str">
        <f t="shared" si="14"/>
        <v/>
      </c>
      <c r="B866" s="158">
        <f>'JUILLET - SUIVI ENVELOPPES'!B113</f>
        <v>0</v>
      </c>
      <c r="C866" s="183">
        <f>'JUILLET - SUIVI ENVELOPPES'!C113</f>
        <v>0</v>
      </c>
      <c r="D866" s="158">
        <f>'JUILLET - SUIVI ENVELOPPES'!D113</f>
        <v>0</v>
      </c>
      <c r="E866" s="181">
        <f>'JUILLET - SUIVI ENVELOPPES'!E113</f>
        <v>0</v>
      </c>
      <c r="F866" s="158" t="str">
        <f>'JUILLET - SUIVI ENVELOPPES'!F113</f>
        <v/>
      </c>
    </row>
    <row r="867" spans="1:6" x14ac:dyDescent="0.25">
      <c r="A867" s="158" t="str">
        <f t="shared" si="14"/>
        <v/>
      </c>
      <c r="B867" s="158">
        <f>'JUILLET - SUIVI ENVELOPPES'!B114</f>
        <v>0</v>
      </c>
      <c r="C867" s="183">
        <f>'JUILLET - SUIVI ENVELOPPES'!C114</f>
        <v>0</v>
      </c>
      <c r="D867" s="158">
        <f>'JUILLET - SUIVI ENVELOPPES'!D114</f>
        <v>0</v>
      </c>
      <c r="E867" s="181">
        <f>'JUILLET - SUIVI ENVELOPPES'!E114</f>
        <v>0</v>
      </c>
      <c r="F867" s="158" t="str">
        <f>'JUILLET - SUIVI ENVELOPPES'!F114</f>
        <v/>
      </c>
    </row>
    <row r="868" spans="1:6" x14ac:dyDescent="0.25">
      <c r="A868" s="158" t="str">
        <f t="shared" si="14"/>
        <v/>
      </c>
      <c r="B868" s="158">
        <f>'JUILLET - SUIVI ENVELOPPES'!B115</f>
        <v>0</v>
      </c>
      <c r="C868" s="183">
        <f>'JUILLET - SUIVI ENVELOPPES'!C115</f>
        <v>0</v>
      </c>
      <c r="D868" s="158">
        <f>'JUILLET - SUIVI ENVELOPPES'!D115</f>
        <v>0</v>
      </c>
      <c r="E868" s="181">
        <f>'JUILLET - SUIVI ENVELOPPES'!E115</f>
        <v>0</v>
      </c>
      <c r="F868" s="158" t="str">
        <f>'JUILLET - SUIVI ENVELOPPES'!F115</f>
        <v/>
      </c>
    </row>
    <row r="869" spans="1:6" x14ac:dyDescent="0.25">
      <c r="A869" s="158" t="str">
        <f t="shared" si="14"/>
        <v/>
      </c>
      <c r="B869" s="158">
        <f>'JUILLET - SUIVI ENVELOPPES'!B116</f>
        <v>0</v>
      </c>
      <c r="C869" s="183">
        <f>'JUILLET - SUIVI ENVELOPPES'!C116</f>
        <v>0</v>
      </c>
      <c r="D869" s="158">
        <f>'JUILLET - SUIVI ENVELOPPES'!D116</f>
        <v>0</v>
      </c>
      <c r="E869" s="181">
        <f>'JUILLET - SUIVI ENVELOPPES'!E116</f>
        <v>0</v>
      </c>
      <c r="F869" s="158" t="str">
        <f>'JUILLET - SUIVI ENVELOPPES'!F116</f>
        <v/>
      </c>
    </row>
    <row r="870" spans="1:6" x14ac:dyDescent="0.25">
      <c r="A870" s="158" t="str">
        <f t="shared" si="14"/>
        <v/>
      </c>
      <c r="B870" s="158">
        <f>'JUILLET - SUIVI ENVELOPPES'!B117</f>
        <v>0</v>
      </c>
      <c r="C870" s="183">
        <f>'JUILLET - SUIVI ENVELOPPES'!C117</f>
        <v>0</v>
      </c>
      <c r="D870" s="158">
        <f>'JUILLET - SUIVI ENVELOPPES'!D117</f>
        <v>0</v>
      </c>
      <c r="E870" s="181">
        <f>'JUILLET - SUIVI ENVELOPPES'!E117</f>
        <v>0</v>
      </c>
      <c r="F870" s="158" t="str">
        <f>'JUILLET - SUIVI ENVELOPPES'!F117</f>
        <v/>
      </c>
    </row>
    <row r="871" spans="1:6" x14ac:dyDescent="0.25">
      <c r="A871" s="158" t="str">
        <f t="shared" si="14"/>
        <v/>
      </c>
      <c r="B871" s="158">
        <f>'JUILLET - SUIVI ENVELOPPES'!B118</f>
        <v>0</v>
      </c>
      <c r="C871" s="183">
        <f>'JUILLET - SUIVI ENVELOPPES'!C118</f>
        <v>0</v>
      </c>
      <c r="D871" s="158">
        <f>'JUILLET - SUIVI ENVELOPPES'!D118</f>
        <v>0</v>
      </c>
      <c r="E871" s="181">
        <f>'JUILLET - SUIVI ENVELOPPES'!E118</f>
        <v>0</v>
      </c>
      <c r="F871" s="158" t="str">
        <f>'JUILLET - SUIVI ENVELOPPES'!F118</f>
        <v/>
      </c>
    </row>
    <row r="872" spans="1:6" x14ac:dyDescent="0.25">
      <c r="A872" s="158" t="str">
        <f t="shared" si="14"/>
        <v/>
      </c>
      <c r="B872" s="158">
        <f>'JUILLET - SUIVI ENVELOPPES'!B119</f>
        <v>0</v>
      </c>
      <c r="C872" s="183">
        <f>'JUILLET - SUIVI ENVELOPPES'!C119</f>
        <v>0</v>
      </c>
      <c r="D872" s="158">
        <f>'JUILLET - SUIVI ENVELOPPES'!D119</f>
        <v>0</v>
      </c>
      <c r="E872" s="181">
        <f>'JUILLET - SUIVI ENVELOPPES'!E119</f>
        <v>0</v>
      </c>
      <c r="F872" s="158" t="str">
        <f>'JUILLET - SUIVI ENVELOPPES'!F119</f>
        <v/>
      </c>
    </row>
    <row r="873" spans="1:6" x14ac:dyDescent="0.25">
      <c r="A873" s="158" t="str">
        <f t="shared" si="14"/>
        <v/>
      </c>
      <c r="B873" s="158">
        <f>'JUILLET - SUIVI ENVELOPPES'!B120</f>
        <v>0</v>
      </c>
      <c r="C873" s="183">
        <f>'JUILLET - SUIVI ENVELOPPES'!C120</f>
        <v>0</v>
      </c>
      <c r="D873" s="158">
        <f>'JUILLET - SUIVI ENVELOPPES'!D120</f>
        <v>0</v>
      </c>
      <c r="E873" s="181">
        <f>'JUILLET - SUIVI ENVELOPPES'!E120</f>
        <v>0</v>
      </c>
      <c r="F873" s="158" t="str">
        <f>'JUILLET - SUIVI ENVELOPPES'!F120</f>
        <v/>
      </c>
    </row>
    <row r="874" spans="1:6" x14ac:dyDescent="0.25">
      <c r="A874" s="158" t="str">
        <f t="shared" si="14"/>
        <v/>
      </c>
      <c r="B874" s="158">
        <f>'JUILLET - SUIVI ENVELOPPES'!B121</f>
        <v>0</v>
      </c>
      <c r="C874" s="183">
        <f>'JUILLET - SUIVI ENVELOPPES'!C121</f>
        <v>0</v>
      </c>
      <c r="D874" s="158">
        <f>'JUILLET - SUIVI ENVELOPPES'!D121</f>
        <v>0</v>
      </c>
      <c r="E874" s="181">
        <f>'JUILLET - SUIVI ENVELOPPES'!E121</f>
        <v>0</v>
      </c>
      <c r="F874" s="158" t="str">
        <f>'JUILLET - SUIVI ENVELOPPES'!F121</f>
        <v/>
      </c>
    </row>
    <row r="875" spans="1:6" x14ac:dyDescent="0.25">
      <c r="A875" s="158" t="str">
        <f t="shared" si="14"/>
        <v/>
      </c>
      <c r="B875" s="158">
        <f>'JUILLET - SUIVI ENVELOPPES'!B122</f>
        <v>0</v>
      </c>
      <c r="C875" s="183">
        <f>'JUILLET - SUIVI ENVELOPPES'!C122</f>
        <v>0</v>
      </c>
      <c r="D875" s="158">
        <f>'JUILLET - SUIVI ENVELOPPES'!D122</f>
        <v>0</v>
      </c>
      <c r="E875" s="181">
        <f>'JUILLET - SUIVI ENVELOPPES'!E122</f>
        <v>0</v>
      </c>
      <c r="F875" s="158" t="str">
        <f>'JUILLET - SUIVI ENVELOPPES'!F122</f>
        <v/>
      </c>
    </row>
    <row r="876" spans="1:6" x14ac:dyDescent="0.25">
      <c r="A876" s="158" t="str">
        <f t="shared" si="14"/>
        <v/>
      </c>
      <c r="B876" s="158">
        <f>'JUILLET - SUIVI ENVELOPPES'!B123</f>
        <v>0</v>
      </c>
      <c r="C876" s="183">
        <f>'JUILLET - SUIVI ENVELOPPES'!C123</f>
        <v>0</v>
      </c>
      <c r="D876" s="158">
        <f>'JUILLET - SUIVI ENVELOPPES'!D123</f>
        <v>0</v>
      </c>
      <c r="E876" s="181">
        <f>'JUILLET - SUIVI ENVELOPPES'!E123</f>
        <v>0</v>
      </c>
      <c r="F876" s="158" t="str">
        <f>'JUILLET - SUIVI ENVELOPPES'!F123</f>
        <v/>
      </c>
    </row>
    <row r="877" spans="1:6" x14ac:dyDescent="0.25">
      <c r="A877" s="158" t="str">
        <f t="shared" si="14"/>
        <v/>
      </c>
      <c r="B877" s="158">
        <f>'JUILLET - SUIVI ENVELOPPES'!B124</f>
        <v>0</v>
      </c>
      <c r="C877" s="183">
        <f>'JUILLET - SUIVI ENVELOPPES'!C124</f>
        <v>0</v>
      </c>
      <c r="D877" s="158">
        <f>'JUILLET - SUIVI ENVELOPPES'!D124</f>
        <v>0</v>
      </c>
      <c r="E877" s="181">
        <f>'JUILLET - SUIVI ENVELOPPES'!E124</f>
        <v>0</v>
      </c>
      <c r="F877" s="158" t="str">
        <f>'JUILLET - SUIVI ENVELOPPES'!F124</f>
        <v/>
      </c>
    </row>
    <row r="878" spans="1:6" x14ac:dyDescent="0.25">
      <c r="A878" s="158" t="str">
        <f t="shared" si="14"/>
        <v/>
      </c>
      <c r="B878" s="158">
        <f>'JUILLET - SUIVI ENVELOPPES'!B125</f>
        <v>0</v>
      </c>
      <c r="C878" s="183">
        <f>'JUILLET - SUIVI ENVELOPPES'!C125</f>
        <v>0</v>
      </c>
      <c r="D878" s="158">
        <f>'JUILLET - SUIVI ENVELOPPES'!D125</f>
        <v>0</v>
      </c>
      <c r="E878" s="181">
        <f>'JUILLET - SUIVI ENVELOPPES'!E125</f>
        <v>0</v>
      </c>
      <c r="F878" s="158" t="str">
        <f>'JUILLET - SUIVI ENVELOPPES'!F125</f>
        <v/>
      </c>
    </row>
    <row r="879" spans="1:6" x14ac:dyDescent="0.25">
      <c r="A879" s="158" t="str">
        <f t="shared" si="14"/>
        <v/>
      </c>
      <c r="B879" s="158">
        <f>'JUILLET - SUIVI ENVELOPPES'!B126</f>
        <v>0</v>
      </c>
      <c r="C879" s="183">
        <f>'JUILLET - SUIVI ENVELOPPES'!C126</f>
        <v>0</v>
      </c>
      <c r="D879" s="158">
        <f>'JUILLET - SUIVI ENVELOPPES'!D126</f>
        <v>0</v>
      </c>
      <c r="E879" s="181">
        <f>'JUILLET - SUIVI ENVELOPPES'!E126</f>
        <v>0</v>
      </c>
      <c r="F879" s="158" t="str">
        <f>'JUILLET - SUIVI ENVELOPPES'!F126</f>
        <v/>
      </c>
    </row>
    <row r="880" spans="1:6" x14ac:dyDescent="0.25">
      <c r="A880" s="158" t="str">
        <f t="shared" si="14"/>
        <v/>
      </c>
      <c r="B880" s="158">
        <f>'JUILLET - SUIVI ENVELOPPES'!B127</f>
        <v>0</v>
      </c>
      <c r="C880" s="183">
        <f>'JUILLET - SUIVI ENVELOPPES'!C127</f>
        <v>0</v>
      </c>
      <c r="D880" s="158">
        <f>'JUILLET - SUIVI ENVELOPPES'!D127</f>
        <v>0</v>
      </c>
      <c r="E880" s="181">
        <f>'JUILLET - SUIVI ENVELOPPES'!E127</f>
        <v>0</v>
      </c>
      <c r="F880" s="158" t="str">
        <f>'JUILLET - SUIVI ENVELOPPES'!F127</f>
        <v/>
      </c>
    </row>
    <row r="881" spans="1:6" x14ac:dyDescent="0.25">
      <c r="A881" s="158" t="str">
        <f t="shared" si="14"/>
        <v/>
      </c>
      <c r="B881" s="158">
        <f>'JUILLET - SUIVI ENVELOPPES'!B128</f>
        <v>0</v>
      </c>
      <c r="C881" s="183">
        <f>'JUILLET - SUIVI ENVELOPPES'!C128</f>
        <v>0</v>
      </c>
      <c r="D881" s="158">
        <f>'JUILLET - SUIVI ENVELOPPES'!D128</f>
        <v>0</v>
      </c>
      <c r="E881" s="181">
        <f>'JUILLET - SUIVI ENVELOPPES'!E128</f>
        <v>0</v>
      </c>
      <c r="F881" s="158" t="str">
        <f>'JUILLET - SUIVI ENVELOPPES'!F128</f>
        <v/>
      </c>
    </row>
    <row r="882" spans="1:6" x14ac:dyDescent="0.25">
      <c r="A882" s="158" t="str">
        <f t="shared" si="14"/>
        <v/>
      </c>
      <c r="B882" s="158">
        <f>'JUILLET - SUIVI ENVELOPPES'!B129</f>
        <v>0</v>
      </c>
      <c r="C882" s="183">
        <f>'JUILLET - SUIVI ENVELOPPES'!C129</f>
        <v>0</v>
      </c>
      <c r="D882" s="158">
        <f>'JUILLET - SUIVI ENVELOPPES'!D129</f>
        <v>0</v>
      </c>
      <c r="E882" s="181">
        <f>'JUILLET - SUIVI ENVELOPPES'!E129</f>
        <v>0</v>
      </c>
      <c r="F882" s="158" t="str">
        <f>'JUILLET - SUIVI ENVELOPPES'!F129</f>
        <v/>
      </c>
    </row>
    <row r="883" spans="1:6" x14ac:dyDescent="0.25">
      <c r="A883" s="158" t="str">
        <f t="shared" si="14"/>
        <v/>
      </c>
      <c r="B883" s="158">
        <f>'JUILLET - SUIVI ENVELOPPES'!B130</f>
        <v>0</v>
      </c>
      <c r="C883" s="183">
        <f>'JUILLET - SUIVI ENVELOPPES'!C130</f>
        <v>0</v>
      </c>
      <c r="D883" s="158">
        <f>'JUILLET - SUIVI ENVELOPPES'!D130</f>
        <v>0</v>
      </c>
      <c r="E883" s="181">
        <f>'JUILLET - SUIVI ENVELOPPES'!E130</f>
        <v>0</v>
      </c>
      <c r="F883" s="158" t="str">
        <f>'JUILLET - SUIVI ENVELOPPES'!F130</f>
        <v/>
      </c>
    </row>
    <row r="884" spans="1:6" x14ac:dyDescent="0.25">
      <c r="A884" s="158" t="s">
        <v>196</v>
      </c>
      <c r="B884" s="158">
        <f>'AOUT - SUIVI ENVELOPPES'!B5</f>
        <v>0</v>
      </c>
      <c r="C884" s="183">
        <f>'AOUT - SUIVI ENVELOPPES'!C5</f>
        <v>0</v>
      </c>
      <c r="D884" s="158">
        <f>'AOUT - SUIVI ENVELOPPES'!D5</f>
        <v>0</v>
      </c>
      <c r="E884" s="181">
        <f>'AOUT - SUIVI ENVELOPPES'!E5</f>
        <v>0</v>
      </c>
      <c r="F884" s="158" t="str">
        <f>'AOUT - SUIVI ENVELOPPES'!F5</f>
        <v/>
      </c>
    </row>
    <row r="885" spans="1:6" x14ac:dyDescent="0.25">
      <c r="A885" s="158" t="str">
        <f t="shared" ref="A885:A948" si="15">IF(B885=0,"","AOUT")</f>
        <v/>
      </c>
      <c r="B885" s="158">
        <f>'AOUT - SUIVI ENVELOPPES'!B6</f>
        <v>0</v>
      </c>
      <c r="C885" s="183">
        <f>'AOUT - SUIVI ENVELOPPES'!C6</f>
        <v>0</v>
      </c>
      <c r="D885" s="158">
        <f>'AOUT - SUIVI ENVELOPPES'!D6</f>
        <v>0</v>
      </c>
      <c r="E885" s="181">
        <f>'AOUT - SUIVI ENVELOPPES'!E6</f>
        <v>0</v>
      </c>
      <c r="F885" s="158" t="str">
        <f>'AOUT - SUIVI ENVELOPPES'!F6</f>
        <v/>
      </c>
    </row>
    <row r="886" spans="1:6" x14ac:dyDescent="0.25">
      <c r="A886" s="158" t="str">
        <f t="shared" si="15"/>
        <v/>
      </c>
      <c r="B886" s="158">
        <f>'AOUT - SUIVI ENVELOPPES'!B7</f>
        <v>0</v>
      </c>
      <c r="C886" s="183">
        <f>'AOUT - SUIVI ENVELOPPES'!C7</f>
        <v>0</v>
      </c>
      <c r="D886" s="158">
        <f>'AOUT - SUIVI ENVELOPPES'!D7</f>
        <v>0</v>
      </c>
      <c r="E886" s="181">
        <f>'AOUT - SUIVI ENVELOPPES'!E7</f>
        <v>0</v>
      </c>
      <c r="F886" s="158" t="str">
        <f>'AOUT - SUIVI ENVELOPPES'!F7</f>
        <v/>
      </c>
    </row>
    <row r="887" spans="1:6" x14ac:dyDescent="0.25">
      <c r="A887" s="158" t="str">
        <f t="shared" si="15"/>
        <v/>
      </c>
      <c r="B887" s="158">
        <f>'AOUT - SUIVI ENVELOPPES'!B8</f>
        <v>0</v>
      </c>
      <c r="C887" s="183">
        <f>'AOUT - SUIVI ENVELOPPES'!C8</f>
        <v>0</v>
      </c>
      <c r="D887" s="158">
        <f>'AOUT - SUIVI ENVELOPPES'!D8</f>
        <v>0</v>
      </c>
      <c r="E887" s="181">
        <f>'AOUT - SUIVI ENVELOPPES'!E8</f>
        <v>0</v>
      </c>
      <c r="F887" s="158" t="str">
        <f>'AOUT - SUIVI ENVELOPPES'!F8</f>
        <v/>
      </c>
    </row>
    <row r="888" spans="1:6" x14ac:dyDescent="0.25">
      <c r="A888" s="158" t="str">
        <f t="shared" si="15"/>
        <v/>
      </c>
      <c r="B888" s="158">
        <f>'AOUT - SUIVI ENVELOPPES'!B9</f>
        <v>0</v>
      </c>
      <c r="C888" s="183">
        <f>'AOUT - SUIVI ENVELOPPES'!C9</f>
        <v>0</v>
      </c>
      <c r="D888" s="158">
        <f>'AOUT - SUIVI ENVELOPPES'!D9</f>
        <v>0</v>
      </c>
      <c r="E888" s="181">
        <f>'AOUT - SUIVI ENVELOPPES'!E9</f>
        <v>0</v>
      </c>
      <c r="F888" s="158" t="str">
        <f>'AOUT - SUIVI ENVELOPPES'!F9</f>
        <v/>
      </c>
    </row>
    <row r="889" spans="1:6" x14ac:dyDescent="0.25">
      <c r="A889" s="158" t="str">
        <f t="shared" si="15"/>
        <v/>
      </c>
      <c r="B889" s="158">
        <f>'AOUT - SUIVI ENVELOPPES'!B10</f>
        <v>0</v>
      </c>
      <c r="C889" s="183">
        <f>'AOUT - SUIVI ENVELOPPES'!C10</f>
        <v>0</v>
      </c>
      <c r="D889" s="158">
        <f>'AOUT - SUIVI ENVELOPPES'!D10</f>
        <v>0</v>
      </c>
      <c r="E889" s="181">
        <f>'AOUT - SUIVI ENVELOPPES'!E10</f>
        <v>0</v>
      </c>
      <c r="F889" s="158" t="str">
        <f>'AOUT - SUIVI ENVELOPPES'!F10</f>
        <v/>
      </c>
    </row>
    <row r="890" spans="1:6" x14ac:dyDescent="0.25">
      <c r="A890" s="158" t="str">
        <f t="shared" si="15"/>
        <v/>
      </c>
      <c r="B890" s="158">
        <f>'AOUT - SUIVI ENVELOPPES'!B11</f>
        <v>0</v>
      </c>
      <c r="C890" s="183">
        <f>'AOUT - SUIVI ENVELOPPES'!C11</f>
        <v>0</v>
      </c>
      <c r="D890" s="158">
        <f>'AOUT - SUIVI ENVELOPPES'!D11</f>
        <v>0</v>
      </c>
      <c r="E890" s="181">
        <f>'AOUT - SUIVI ENVELOPPES'!E11</f>
        <v>0</v>
      </c>
      <c r="F890" s="158" t="str">
        <f>'AOUT - SUIVI ENVELOPPES'!F11</f>
        <v/>
      </c>
    </row>
    <row r="891" spans="1:6" x14ac:dyDescent="0.25">
      <c r="A891" s="158" t="str">
        <f t="shared" si="15"/>
        <v/>
      </c>
      <c r="B891" s="158">
        <f>'AOUT - SUIVI ENVELOPPES'!B12</f>
        <v>0</v>
      </c>
      <c r="C891" s="183">
        <f>'AOUT - SUIVI ENVELOPPES'!C12</f>
        <v>0</v>
      </c>
      <c r="D891" s="158">
        <f>'AOUT - SUIVI ENVELOPPES'!D12</f>
        <v>0</v>
      </c>
      <c r="E891" s="181">
        <f>'AOUT - SUIVI ENVELOPPES'!E12</f>
        <v>0</v>
      </c>
      <c r="F891" s="158" t="str">
        <f>'AOUT - SUIVI ENVELOPPES'!F12</f>
        <v/>
      </c>
    </row>
    <row r="892" spans="1:6" x14ac:dyDescent="0.25">
      <c r="A892" s="158" t="str">
        <f t="shared" si="15"/>
        <v/>
      </c>
      <c r="B892" s="158">
        <f>'AOUT - SUIVI ENVELOPPES'!B13</f>
        <v>0</v>
      </c>
      <c r="C892" s="183">
        <f>'AOUT - SUIVI ENVELOPPES'!C13</f>
        <v>0</v>
      </c>
      <c r="D892" s="158">
        <f>'AOUT - SUIVI ENVELOPPES'!D13</f>
        <v>0</v>
      </c>
      <c r="E892" s="181">
        <f>'AOUT - SUIVI ENVELOPPES'!E13</f>
        <v>0</v>
      </c>
      <c r="F892" s="158" t="str">
        <f>'AOUT - SUIVI ENVELOPPES'!F13</f>
        <v/>
      </c>
    </row>
    <row r="893" spans="1:6" x14ac:dyDescent="0.25">
      <c r="A893" s="158" t="str">
        <f t="shared" si="15"/>
        <v/>
      </c>
      <c r="B893" s="158">
        <f>'AOUT - SUIVI ENVELOPPES'!B14</f>
        <v>0</v>
      </c>
      <c r="C893" s="183">
        <f>'AOUT - SUIVI ENVELOPPES'!C14</f>
        <v>0</v>
      </c>
      <c r="D893" s="158">
        <f>'AOUT - SUIVI ENVELOPPES'!D14</f>
        <v>0</v>
      </c>
      <c r="E893" s="181">
        <f>'AOUT - SUIVI ENVELOPPES'!E14</f>
        <v>0</v>
      </c>
      <c r="F893" s="158" t="str">
        <f>'AOUT - SUIVI ENVELOPPES'!F14</f>
        <v/>
      </c>
    </row>
    <row r="894" spans="1:6" x14ac:dyDescent="0.25">
      <c r="A894" s="158" t="str">
        <f t="shared" si="15"/>
        <v/>
      </c>
      <c r="B894" s="158">
        <f>'AOUT - SUIVI ENVELOPPES'!B15</f>
        <v>0</v>
      </c>
      <c r="C894" s="183">
        <f>'AOUT - SUIVI ENVELOPPES'!C15</f>
        <v>0</v>
      </c>
      <c r="D894" s="158">
        <f>'AOUT - SUIVI ENVELOPPES'!D15</f>
        <v>0</v>
      </c>
      <c r="E894" s="181">
        <f>'AOUT - SUIVI ENVELOPPES'!E15</f>
        <v>0</v>
      </c>
      <c r="F894" s="158" t="str">
        <f>'AOUT - SUIVI ENVELOPPES'!F15</f>
        <v/>
      </c>
    </row>
    <row r="895" spans="1:6" x14ac:dyDescent="0.25">
      <c r="A895" s="158" t="str">
        <f t="shared" si="15"/>
        <v/>
      </c>
      <c r="B895" s="158">
        <f>'AOUT - SUIVI ENVELOPPES'!B16</f>
        <v>0</v>
      </c>
      <c r="C895" s="183">
        <f>'AOUT - SUIVI ENVELOPPES'!C16</f>
        <v>0</v>
      </c>
      <c r="D895" s="158">
        <f>'AOUT - SUIVI ENVELOPPES'!D16</f>
        <v>0</v>
      </c>
      <c r="E895" s="181">
        <f>'AOUT - SUIVI ENVELOPPES'!E16</f>
        <v>0</v>
      </c>
      <c r="F895" s="158" t="str">
        <f>'AOUT - SUIVI ENVELOPPES'!F16</f>
        <v/>
      </c>
    </row>
    <row r="896" spans="1:6" x14ac:dyDescent="0.25">
      <c r="A896" s="158" t="str">
        <f t="shared" si="15"/>
        <v/>
      </c>
      <c r="B896" s="158">
        <f>'AOUT - SUIVI ENVELOPPES'!B17</f>
        <v>0</v>
      </c>
      <c r="C896" s="183">
        <f>'AOUT - SUIVI ENVELOPPES'!C17</f>
        <v>0</v>
      </c>
      <c r="D896" s="158">
        <f>'AOUT - SUIVI ENVELOPPES'!D17</f>
        <v>0</v>
      </c>
      <c r="E896" s="181">
        <f>'AOUT - SUIVI ENVELOPPES'!E17</f>
        <v>0</v>
      </c>
      <c r="F896" s="158" t="str">
        <f>'AOUT - SUIVI ENVELOPPES'!F17</f>
        <v/>
      </c>
    </row>
    <row r="897" spans="1:6" x14ac:dyDescent="0.25">
      <c r="A897" s="158" t="str">
        <f t="shared" si="15"/>
        <v/>
      </c>
      <c r="B897" s="158">
        <f>'AOUT - SUIVI ENVELOPPES'!B18</f>
        <v>0</v>
      </c>
      <c r="C897" s="183">
        <f>'AOUT - SUIVI ENVELOPPES'!C18</f>
        <v>0</v>
      </c>
      <c r="D897" s="158">
        <f>'AOUT - SUIVI ENVELOPPES'!D18</f>
        <v>0</v>
      </c>
      <c r="E897" s="181">
        <f>'AOUT - SUIVI ENVELOPPES'!E18</f>
        <v>0</v>
      </c>
      <c r="F897" s="158" t="str">
        <f>'AOUT - SUIVI ENVELOPPES'!F18</f>
        <v/>
      </c>
    </row>
    <row r="898" spans="1:6" x14ac:dyDescent="0.25">
      <c r="A898" s="158" t="str">
        <f t="shared" si="15"/>
        <v/>
      </c>
      <c r="B898" s="158">
        <f>'AOUT - SUIVI ENVELOPPES'!B19</f>
        <v>0</v>
      </c>
      <c r="C898" s="183">
        <f>'AOUT - SUIVI ENVELOPPES'!C19</f>
        <v>0</v>
      </c>
      <c r="D898" s="158">
        <f>'AOUT - SUIVI ENVELOPPES'!D19</f>
        <v>0</v>
      </c>
      <c r="E898" s="181">
        <f>'AOUT - SUIVI ENVELOPPES'!E19</f>
        <v>0</v>
      </c>
      <c r="F898" s="158" t="str">
        <f>'AOUT - SUIVI ENVELOPPES'!F19</f>
        <v/>
      </c>
    </row>
    <row r="899" spans="1:6" x14ac:dyDescent="0.25">
      <c r="A899" s="158" t="str">
        <f t="shared" si="15"/>
        <v/>
      </c>
      <c r="B899" s="158">
        <f>'AOUT - SUIVI ENVELOPPES'!B20</f>
        <v>0</v>
      </c>
      <c r="C899" s="183">
        <f>'AOUT - SUIVI ENVELOPPES'!C20</f>
        <v>0</v>
      </c>
      <c r="D899" s="158">
        <f>'AOUT - SUIVI ENVELOPPES'!D20</f>
        <v>0</v>
      </c>
      <c r="E899" s="181">
        <f>'AOUT - SUIVI ENVELOPPES'!E20</f>
        <v>0</v>
      </c>
      <c r="F899" s="158" t="str">
        <f>'AOUT - SUIVI ENVELOPPES'!F20</f>
        <v/>
      </c>
    </row>
    <row r="900" spans="1:6" x14ac:dyDescent="0.25">
      <c r="A900" s="158" t="str">
        <f t="shared" si="15"/>
        <v/>
      </c>
      <c r="B900" s="158">
        <f>'AOUT - SUIVI ENVELOPPES'!B21</f>
        <v>0</v>
      </c>
      <c r="C900" s="183">
        <f>'AOUT - SUIVI ENVELOPPES'!C21</f>
        <v>0</v>
      </c>
      <c r="D900" s="158">
        <f>'AOUT - SUIVI ENVELOPPES'!D21</f>
        <v>0</v>
      </c>
      <c r="E900" s="181">
        <f>'AOUT - SUIVI ENVELOPPES'!E21</f>
        <v>0</v>
      </c>
      <c r="F900" s="158" t="str">
        <f>'AOUT - SUIVI ENVELOPPES'!F21</f>
        <v/>
      </c>
    </row>
    <row r="901" spans="1:6" x14ac:dyDescent="0.25">
      <c r="A901" s="158" t="str">
        <f t="shared" si="15"/>
        <v/>
      </c>
      <c r="B901" s="158">
        <f>'AOUT - SUIVI ENVELOPPES'!B22</f>
        <v>0</v>
      </c>
      <c r="C901" s="183">
        <f>'AOUT - SUIVI ENVELOPPES'!C22</f>
        <v>0</v>
      </c>
      <c r="D901" s="158">
        <f>'AOUT - SUIVI ENVELOPPES'!D22</f>
        <v>0</v>
      </c>
      <c r="E901" s="181">
        <f>'AOUT - SUIVI ENVELOPPES'!E22</f>
        <v>0</v>
      </c>
      <c r="F901" s="158" t="str">
        <f>'AOUT - SUIVI ENVELOPPES'!F22</f>
        <v/>
      </c>
    </row>
    <row r="902" spans="1:6" x14ac:dyDescent="0.25">
      <c r="A902" s="158" t="str">
        <f t="shared" si="15"/>
        <v/>
      </c>
      <c r="B902" s="158">
        <f>'AOUT - SUIVI ENVELOPPES'!B23</f>
        <v>0</v>
      </c>
      <c r="C902" s="183">
        <f>'AOUT - SUIVI ENVELOPPES'!C23</f>
        <v>0</v>
      </c>
      <c r="D902" s="158">
        <f>'AOUT - SUIVI ENVELOPPES'!D23</f>
        <v>0</v>
      </c>
      <c r="E902" s="181">
        <f>'AOUT - SUIVI ENVELOPPES'!E23</f>
        <v>0</v>
      </c>
      <c r="F902" s="158" t="str">
        <f>'AOUT - SUIVI ENVELOPPES'!F23</f>
        <v/>
      </c>
    </row>
    <row r="903" spans="1:6" x14ac:dyDescent="0.25">
      <c r="A903" s="158" t="str">
        <f t="shared" si="15"/>
        <v/>
      </c>
      <c r="B903" s="158">
        <f>'AOUT - SUIVI ENVELOPPES'!B24</f>
        <v>0</v>
      </c>
      <c r="C903" s="183">
        <f>'AOUT - SUIVI ENVELOPPES'!C24</f>
        <v>0</v>
      </c>
      <c r="D903" s="158">
        <f>'AOUT - SUIVI ENVELOPPES'!D24</f>
        <v>0</v>
      </c>
      <c r="E903" s="181">
        <f>'AOUT - SUIVI ENVELOPPES'!E24</f>
        <v>0</v>
      </c>
      <c r="F903" s="158" t="str">
        <f>'AOUT - SUIVI ENVELOPPES'!F24</f>
        <v/>
      </c>
    </row>
    <row r="904" spans="1:6" x14ac:dyDescent="0.25">
      <c r="A904" s="158" t="str">
        <f t="shared" si="15"/>
        <v/>
      </c>
      <c r="B904" s="158">
        <f>'AOUT - SUIVI ENVELOPPES'!B25</f>
        <v>0</v>
      </c>
      <c r="C904" s="183">
        <f>'AOUT - SUIVI ENVELOPPES'!C25</f>
        <v>0</v>
      </c>
      <c r="D904" s="158">
        <f>'AOUT - SUIVI ENVELOPPES'!D25</f>
        <v>0</v>
      </c>
      <c r="E904" s="181">
        <f>'AOUT - SUIVI ENVELOPPES'!E25</f>
        <v>0</v>
      </c>
      <c r="F904" s="158" t="str">
        <f>'AOUT - SUIVI ENVELOPPES'!F25</f>
        <v/>
      </c>
    </row>
    <row r="905" spans="1:6" x14ac:dyDescent="0.25">
      <c r="A905" s="158" t="str">
        <f t="shared" si="15"/>
        <v/>
      </c>
      <c r="B905" s="158">
        <f>'AOUT - SUIVI ENVELOPPES'!B26</f>
        <v>0</v>
      </c>
      <c r="C905" s="183">
        <f>'AOUT - SUIVI ENVELOPPES'!C26</f>
        <v>0</v>
      </c>
      <c r="D905" s="158">
        <f>'AOUT - SUIVI ENVELOPPES'!D26</f>
        <v>0</v>
      </c>
      <c r="E905" s="181">
        <f>'AOUT - SUIVI ENVELOPPES'!E26</f>
        <v>0</v>
      </c>
      <c r="F905" s="158" t="str">
        <f>'AOUT - SUIVI ENVELOPPES'!F26</f>
        <v/>
      </c>
    </row>
    <row r="906" spans="1:6" x14ac:dyDescent="0.25">
      <c r="A906" s="158" t="str">
        <f t="shared" si="15"/>
        <v/>
      </c>
      <c r="B906" s="158">
        <f>'AOUT - SUIVI ENVELOPPES'!B27</f>
        <v>0</v>
      </c>
      <c r="C906" s="183">
        <f>'AOUT - SUIVI ENVELOPPES'!C27</f>
        <v>0</v>
      </c>
      <c r="D906" s="158">
        <f>'AOUT - SUIVI ENVELOPPES'!D27</f>
        <v>0</v>
      </c>
      <c r="E906" s="181">
        <f>'AOUT - SUIVI ENVELOPPES'!E27</f>
        <v>0</v>
      </c>
      <c r="F906" s="158" t="str">
        <f>'AOUT - SUIVI ENVELOPPES'!F27</f>
        <v/>
      </c>
    </row>
    <row r="907" spans="1:6" x14ac:dyDescent="0.25">
      <c r="A907" s="158" t="str">
        <f t="shared" si="15"/>
        <v/>
      </c>
      <c r="B907" s="158">
        <f>'AOUT - SUIVI ENVELOPPES'!B28</f>
        <v>0</v>
      </c>
      <c r="C907" s="183">
        <f>'AOUT - SUIVI ENVELOPPES'!C28</f>
        <v>0</v>
      </c>
      <c r="D907" s="158">
        <f>'AOUT - SUIVI ENVELOPPES'!D28</f>
        <v>0</v>
      </c>
      <c r="E907" s="181">
        <f>'AOUT - SUIVI ENVELOPPES'!E28</f>
        <v>0</v>
      </c>
      <c r="F907" s="158" t="str">
        <f>'AOUT - SUIVI ENVELOPPES'!F28</f>
        <v/>
      </c>
    </row>
    <row r="908" spans="1:6" x14ac:dyDescent="0.25">
      <c r="A908" s="158" t="str">
        <f t="shared" si="15"/>
        <v/>
      </c>
      <c r="B908" s="158">
        <f>'AOUT - SUIVI ENVELOPPES'!B29</f>
        <v>0</v>
      </c>
      <c r="C908" s="183">
        <f>'AOUT - SUIVI ENVELOPPES'!C29</f>
        <v>0</v>
      </c>
      <c r="D908" s="158">
        <f>'AOUT - SUIVI ENVELOPPES'!D29</f>
        <v>0</v>
      </c>
      <c r="E908" s="181">
        <f>'AOUT - SUIVI ENVELOPPES'!E29</f>
        <v>0</v>
      </c>
      <c r="F908" s="158" t="str">
        <f>'AOUT - SUIVI ENVELOPPES'!F29</f>
        <v/>
      </c>
    </row>
    <row r="909" spans="1:6" x14ac:dyDescent="0.25">
      <c r="A909" s="158" t="str">
        <f t="shared" si="15"/>
        <v/>
      </c>
      <c r="B909" s="158">
        <f>'AOUT - SUIVI ENVELOPPES'!B30</f>
        <v>0</v>
      </c>
      <c r="C909" s="183">
        <f>'AOUT - SUIVI ENVELOPPES'!C30</f>
        <v>0</v>
      </c>
      <c r="D909" s="158">
        <f>'AOUT - SUIVI ENVELOPPES'!D30</f>
        <v>0</v>
      </c>
      <c r="E909" s="181">
        <f>'AOUT - SUIVI ENVELOPPES'!E30</f>
        <v>0</v>
      </c>
      <c r="F909" s="158" t="str">
        <f>'AOUT - SUIVI ENVELOPPES'!F30</f>
        <v/>
      </c>
    </row>
    <row r="910" spans="1:6" x14ac:dyDescent="0.25">
      <c r="A910" s="158" t="str">
        <f t="shared" si="15"/>
        <v/>
      </c>
      <c r="B910" s="158">
        <f>'AOUT - SUIVI ENVELOPPES'!B31</f>
        <v>0</v>
      </c>
      <c r="C910" s="183">
        <f>'AOUT - SUIVI ENVELOPPES'!C31</f>
        <v>0</v>
      </c>
      <c r="D910" s="158">
        <f>'AOUT - SUIVI ENVELOPPES'!D31</f>
        <v>0</v>
      </c>
      <c r="E910" s="181">
        <f>'AOUT - SUIVI ENVELOPPES'!E31</f>
        <v>0</v>
      </c>
      <c r="F910" s="158" t="str">
        <f>'AOUT - SUIVI ENVELOPPES'!F31</f>
        <v/>
      </c>
    </row>
    <row r="911" spans="1:6" x14ac:dyDescent="0.25">
      <c r="A911" s="158" t="str">
        <f t="shared" si="15"/>
        <v/>
      </c>
      <c r="B911" s="158">
        <f>'AOUT - SUIVI ENVELOPPES'!B32</f>
        <v>0</v>
      </c>
      <c r="C911" s="183">
        <f>'AOUT - SUIVI ENVELOPPES'!C32</f>
        <v>0</v>
      </c>
      <c r="D911" s="158">
        <f>'AOUT - SUIVI ENVELOPPES'!D32</f>
        <v>0</v>
      </c>
      <c r="E911" s="181">
        <f>'AOUT - SUIVI ENVELOPPES'!E32</f>
        <v>0</v>
      </c>
      <c r="F911" s="158" t="str">
        <f>'AOUT - SUIVI ENVELOPPES'!F32</f>
        <v/>
      </c>
    </row>
    <row r="912" spans="1:6" x14ac:dyDescent="0.25">
      <c r="A912" s="158" t="str">
        <f t="shared" si="15"/>
        <v/>
      </c>
      <c r="B912" s="158">
        <f>'AOUT - SUIVI ENVELOPPES'!B33</f>
        <v>0</v>
      </c>
      <c r="C912" s="183">
        <f>'AOUT - SUIVI ENVELOPPES'!C33</f>
        <v>0</v>
      </c>
      <c r="D912" s="158">
        <f>'AOUT - SUIVI ENVELOPPES'!D33</f>
        <v>0</v>
      </c>
      <c r="E912" s="181">
        <f>'AOUT - SUIVI ENVELOPPES'!E33</f>
        <v>0</v>
      </c>
      <c r="F912" s="158" t="str">
        <f>'AOUT - SUIVI ENVELOPPES'!F33</f>
        <v/>
      </c>
    </row>
    <row r="913" spans="1:6" x14ac:dyDescent="0.25">
      <c r="A913" s="158" t="str">
        <f t="shared" si="15"/>
        <v/>
      </c>
      <c r="B913" s="158">
        <f>'AOUT - SUIVI ENVELOPPES'!B34</f>
        <v>0</v>
      </c>
      <c r="C913" s="183">
        <f>'AOUT - SUIVI ENVELOPPES'!C34</f>
        <v>0</v>
      </c>
      <c r="D913" s="158">
        <f>'AOUT - SUIVI ENVELOPPES'!D34</f>
        <v>0</v>
      </c>
      <c r="E913" s="181">
        <f>'AOUT - SUIVI ENVELOPPES'!E34</f>
        <v>0</v>
      </c>
      <c r="F913" s="158" t="str">
        <f>'AOUT - SUIVI ENVELOPPES'!F34</f>
        <v/>
      </c>
    </row>
    <row r="914" spans="1:6" x14ac:dyDescent="0.25">
      <c r="A914" s="158" t="str">
        <f t="shared" si="15"/>
        <v/>
      </c>
      <c r="B914" s="158">
        <f>'AOUT - SUIVI ENVELOPPES'!B35</f>
        <v>0</v>
      </c>
      <c r="C914" s="183">
        <f>'AOUT - SUIVI ENVELOPPES'!C35</f>
        <v>0</v>
      </c>
      <c r="D914" s="158">
        <f>'AOUT - SUIVI ENVELOPPES'!D35</f>
        <v>0</v>
      </c>
      <c r="E914" s="181">
        <f>'AOUT - SUIVI ENVELOPPES'!E35</f>
        <v>0</v>
      </c>
      <c r="F914" s="158" t="str">
        <f>'AOUT - SUIVI ENVELOPPES'!F35</f>
        <v/>
      </c>
    </row>
    <row r="915" spans="1:6" x14ac:dyDescent="0.25">
      <c r="A915" s="158" t="str">
        <f t="shared" si="15"/>
        <v/>
      </c>
      <c r="B915" s="158">
        <f>'AOUT - SUIVI ENVELOPPES'!B36</f>
        <v>0</v>
      </c>
      <c r="C915" s="183">
        <f>'AOUT - SUIVI ENVELOPPES'!C36</f>
        <v>0</v>
      </c>
      <c r="D915" s="158">
        <f>'AOUT - SUIVI ENVELOPPES'!D36</f>
        <v>0</v>
      </c>
      <c r="E915" s="181">
        <f>'AOUT - SUIVI ENVELOPPES'!E36</f>
        <v>0</v>
      </c>
      <c r="F915" s="158" t="str">
        <f>'AOUT - SUIVI ENVELOPPES'!F36</f>
        <v/>
      </c>
    </row>
    <row r="916" spans="1:6" x14ac:dyDescent="0.25">
      <c r="A916" s="158" t="str">
        <f t="shared" si="15"/>
        <v/>
      </c>
      <c r="B916" s="158">
        <f>'AOUT - SUIVI ENVELOPPES'!B37</f>
        <v>0</v>
      </c>
      <c r="C916" s="183">
        <f>'AOUT - SUIVI ENVELOPPES'!C37</f>
        <v>0</v>
      </c>
      <c r="D916" s="158">
        <f>'AOUT - SUIVI ENVELOPPES'!D37</f>
        <v>0</v>
      </c>
      <c r="E916" s="181">
        <f>'AOUT - SUIVI ENVELOPPES'!E37</f>
        <v>0</v>
      </c>
      <c r="F916" s="158" t="str">
        <f>'AOUT - SUIVI ENVELOPPES'!F37</f>
        <v/>
      </c>
    </row>
    <row r="917" spans="1:6" x14ac:dyDescent="0.25">
      <c r="A917" s="158" t="str">
        <f t="shared" si="15"/>
        <v/>
      </c>
      <c r="B917" s="158">
        <f>'AOUT - SUIVI ENVELOPPES'!B38</f>
        <v>0</v>
      </c>
      <c r="C917" s="183">
        <f>'AOUT - SUIVI ENVELOPPES'!C38</f>
        <v>0</v>
      </c>
      <c r="D917" s="158">
        <f>'AOUT - SUIVI ENVELOPPES'!D38</f>
        <v>0</v>
      </c>
      <c r="E917" s="181">
        <f>'AOUT - SUIVI ENVELOPPES'!E38</f>
        <v>0</v>
      </c>
      <c r="F917" s="158" t="str">
        <f>'AOUT - SUIVI ENVELOPPES'!F38</f>
        <v/>
      </c>
    </row>
    <row r="918" spans="1:6" x14ac:dyDescent="0.25">
      <c r="A918" s="158" t="str">
        <f t="shared" si="15"/>
        <v/>
      </c>
      <c r="B918" s="158">
        <f>'AOUT - SUIVI ENVELOPPES'!B39</f>
        <v>0</v>
      </c>
      <c r="C918" s="183">
        <f>'AOUT - SUIVI ENVELOPPES'!C39</f>
        <v>0</v>
      </c>
      <c r="D918" s="158">
        <f>'AOUT - SUIVI ENVELOPPES'!D39</f>
        <v>0</v>
      </c>
      <c r="E918" s="181">
        <f>'AOUT - SUIVI ENVELOPPES'!E39</f>
        <v>0</v>
      </c>
      <c r="F918" s="158" t="str">
        <f>'AOUT - SUIVI ENVELOPPES'!F39</f>
        <v/>
      </c>
    </row>
    <row r="919" spans="1:6" x14ac:dyDescent="0.25">
      <c r="A919" s="158" t="str">
        <f t="shared" si="15"/>
        <v/>
      </c>
      <c r="B919" s="158">
        <f>'AOUT - SUIVI ENVELOPPES'!B40</f>
        <v>0</v>
      </c>
      <c r="C919" s="183">
        <f>'AOUT - SUIVI ENVELOPPES'!C40</f>
        <v>0</v>
      </c>
      <c r="D919" s="158">
        <f>'AOUT - SUIVI ENVELOPPES'!D40</f>
        <v>0</v>
      </c>
      <c r="E919" s="181">
        <f>'AOUT - SUIVI ENVELOPPES'!E40</f>
        <v>0</v>
      </c>
      <c r="F919" s="158" t="str">
        <f>'AOUT - SUIVI ENVELOPPES'!F40</f>
        <v/>
      </c>
    </row>
    <row r="920" spans="1:6" x14ac:dyDescent="0.25">
      <c r="A920" s="158" t="str">
        <f t="shared" si="15"/>
        <v/>
      </c>
      <c r="B920" s="158">
        <f>'AOUT - SUIVI ENVELOPPES'!B41</f>
        <v>0</v>
      </c>
      <c r="C920" s="183">
        <f>'AOUT - SUIVI ENVELOPPES'!C41</f>
        <v>0</v>
      </c>
      <c r="D920" s="158">
        <f>'AOUT - SUIVI ENVELOPPES'!D41</f>
        <v>0</v>
      </c>
      <c r="E920" s="181">
        <f>'AOUT - SUIVI ENVELOPPES'!E41</f>
        <v>0</v>
      </c>
      <c r="F920" s="158" t="str">
        <f>'AOUT - SUIVI ENVELOPPES'!F41</f>
        <v/>
      </c>
    </row>
    <row r="921" spans="1:6" x14ac:dyDescent="0.25">
      <c r="A921" s="158" t="str">
        <f t="shared" si="15"/>
        <v/>
      </c>
      <c r="B921" s="158">
        <f>'AOUT - SUIVI ENVELOPPES'!B42</f>
        <v>0</v>
      </c>
      <c r="C921" s="183">
        <f>'AOUT - SUIVI ENVELOPPES'!C42</f>
        <v>0</v>
      </c>
      <c r="D921" s="158">
        <f>'AOUT - SUIVI ENVELOPPES'!D42</f>
        <v>0</v>
      </c>
      <c r="E921" s="181">
        <f>'AOUT - SUIVI ENVELOPPES'!E42</f>
        <v>0</v>
      </c>
      <c r="F921" s="158" t="str">
        <f>'AOUT - SUIVI ENVELOPPES'!F42</f>
        <v/>
      </c>
    </row>
    <row r="922" spans="1:6" x14ac:dyDescent="0.25">
      <c r="A922" s="158" t="str">
        <f t="shared" si="15"/>
        <v/>
      </c>
      <c r="B922" s="158">
        <f>'AOUT - SUIVI ENVELOPPES'!B43</f>
        <v>0</v>
      </c>
      <c r="C922" s="183">
        <f>'AOUT - SUIVI ENVELOPPES'!C43</f>
        <v>0</v>
      </c>
      <c r="D922" s="158">
        <f>'AOUT - SUIVI ENVELOPPES'!D43</f>
        <v>0</v>
      </c>
      <c r="E922" s="181">
        <f>'AOUT - SUIVI ENVELOPPES'!E43</f>
        <v>0</v>
      </c>
      <c r="F922" s="158" t="str">
        <f>'AOUT - SUIVI ENVELOPPES'!F43</f>
        <v/>
      </c>
    </row>
    <row r="923" spans="1:6" x14ac:dyDescent="0.25">
      <c r="A923" s="158" t="str">
        <f t="shared" si="15"/>
        <v/>
      </c>
      <c r="B923" s="158">
        <f>'AOUT - SUIVI ENVELOPPES'!B44</f>
        <v>0</v>
      </c>
      <c r="C923" s="183">
        <f>'AOUT - SUIVI ENVELOPPES'!C44</f>
        <v>0</v>
      </c>
      <c r="D923" s="158">
        <f>'AOUT - SUIVI ENVELOPPES'!D44</f>
        <v>0</v>
      </c>
      <c r="E923" s="181">
        <f>'AOUT - SUIVI ENVELOPPES'!E44</f>
        <v>0</v>
      </c>
      <c r="F923" s="158" t="str">
        <f>'AOUT - SUIVI ENVELOPPES'!F44</f>
        <v/>
      </c>
    </row>
    <row r="924" spans="1:6" x14ac:dyDescent="0.25">
      <c r="A924" s="158" t="str">
        <f t="shared" si="15"/>
        <v/>
      </c>
      <c r="B924" s="158">
        <f>'AOUT - SUIVI ENVELOPPES'!B45</f>
        <v>0</v>
      </c>
      <c r="C924" s="183">
        <f>'AOUT - SUIVI ENVELOPPES'!C45</f>
        <v>0</v>
      </c>
      <c r="D924" s="158">
        <f>'AOUT - SUIVI ENVELOPPES'!D45</f>
        <v>0</v>
      </c>
      <c r="E924" s="181">
        <f>'AOUT - SUIVI ENVELOPPES'!E45</f>
        <v>0</v>
      </c>
      <c r="F924" s="158" t="str">
        <f>'AOUT - SUIVI ENVELOPPES'!F45</f>
        <v/>
      </c>
    </row>
    <row r="925" spans="1:6" x14ac:dyDescent="0.25">
      <c r="A925" s="158" t="str">
        <f t="shared" si="15"/>
        <v/>
      </c>
      <c r="B925" s="158">
        <f>'AOUT - SUIVI ENVELOPPES'!B46</f>
        <v>0</v>
      </c>
      <c r="C925" s="183">
        <f>'AOUT - SUIVI ENVELOPPES'!C46</f>
        <v>0</v>
      </c>
      <c r="D925" s="158">
        <f>'AOUT - SUIVI ENVELOPPES'!D46</f>
        <v>0</v>
      </c>
      <c r="E925" s="181">
        <f>'AOUT - SUIVI ENVELOPPES'!E46</f>
        <v>0</v>
      </c>
      <c r="F925" s="158" t="str">
        <f>'AOUT - SUIVI ENVELOPPES'!F46</f>
        <v/>
      </c>
    </row>
    <row r="926" spans="1:6" x14ac:dyDescent="0.25">
      <c r="A926" s="158" t="str">
        <f t="shared" si="15"/>
        <v/>
      </c>
      <c r="B926" s="158">
        <f>'AOUT - SUIVI ENVELOPPES'!B47</f>
        <v>0</v>
      </c>
      <c r="C926" s="183">
        <f>'AOUT - SUIVI ENVELOPPES'!C47</f>
        <v>0</v>
      </c>
      <c r="D926" s="158">
        <f>'AOUT - SUIVI ENVELOPPES'!D47</f>
        <v>0</v>
      </c>
      <c r="E926" s="181">
        <f>'AOUT - SUIVI ENVELOPPES'!E47</f>
        <v>0</v>
      </c>
      <c r="F926" s="158" t="str">
        <f>'AOUT - SUIVI ENVELOPPES'!F47</f>
        <v/>
      </c>
    </row>
    <row r="927" spans="1:6" x14ac:dyDescent="0.25">
      <c r="A927" s="158" t="str">
        <f t="shared" si="15"/>
        <v/>
      </c>
      <c r="B927" s="158">
        <f>'AOUT - SUIVI ENVELOPPES'!B48</f>
        <v>0</v>
      </c>
      <c r="C927" s="183">
        <f>'AOUT - SUIVI ENVELOPPES'!C48</f>
        <v>0</v>
      </c>
      <c r="D927" s="158">
        <f>'AOUT - SUIVI ENVELOPPES'!D48</f>
        <v>0</v>
      </c>
      <c r="E927" s="181">
        <f>'AOUT - SUIVI ENVELOPPES'!E48</f>
        <v>0</v>
      </c>
      <c r="F927" s="158" t="str">
        <f>'AOUT - SUIVI ENVELOPPES'!F48</f>
        <v/>
      </c>
    </row>
    <row r="928" spans="1:6" x14ac:dyDescent="0.25">
      <c r="A928" s="158" t="str">
        <f t="shared" si="15"/>
        <v/>
      </c>
      <c r="B928" s="158">
        <f>'AOUT - SUIVI ENVELOPPES'!B49</f>
        <v>0</v>
      </c>
      <c r="C928" s="183">
        <f>'AOUT - SUIVI ENVELOPPES'!C49</f>
        <v>0</v>
      </c>
      <c r="D928" s="158">
        <f>'AOUT - SUIVI ENVELOPPES'!D49</f>
        <v>0</v>
      </c>
      <c r="E928" s="181">
        <f>'AOUT - SUIVI ENVELOPPES'!E49</f>
        <v>0</v>
      </c>
      <c r="F928" s="158" t="str">
        <f>'AOUT - SUIVI ENVELOPPES'!F49</f>
        <v/>
      </c>
    </row>
    <row r="929" spans="1:6" x14ac:dyDescent="0.25">
      <c r="A929" s="158" t="str">
        <f t="shared" si="15"/>
        <v/>
      </c>
      <c r="B929" s="158">
        <f>'AOUT - SUIVI ENVELOPPES'!B50</f>
        <v>0</v>
      </c>
      <c r="C929" s="183">
        <f>'AOUT - SUIVI ENVELOPPES'!C50</f>
        <v>0</v>
      </c>
      <c r="D929" s="158">
        <f>'AOUT - SUIVI ENVELOPPES'!D50</f>
        <v>0</v>
      </c>
      <c r="E929" s="181">
        <f>'AOUT - SUIVI ENVELOPPES'!E50</f>
        <v>0</v>
      </c>
      <c r="F929" s="158" t="str">
        <f>'AOUT - SUIVI ENVELOPPES'!F50</f>
        <v/>
      </c>
    </row>
    <row r="930" spans="1:6" x14ac:dyDescent="0.25">
      <c r="A930" s="158" t="str">
        <f t="shared" si="15"/>
        <v/>
      </c>
      <c r="B930" s="158">
        <f>'AOUT - SUIVI ENVELOPPES'!B51</f>
        <v>0</v>
      </c>
      <c r="C930" s="183">
        <f>'AOUT - SUIVI ENVELOPPES'!C51</f>
        <v>0</v>
      </c>
      <c r="D930" s="158">
        <f>'AOUT - SUIVI ENVELOPPES'!D51</f>
        <v>0</v>
      </c>
      <c r="E930" s="181">
        <f>'AOUT - SUIVI ENVELOPPES'!E51</f>
        <v>0</v>
      </c>
      <c r="F930" s="158" t="str">
        <f>'AOUT - SUIVI ENVELOPPES'!F51</f>
        <v/>
      </c>
    </row>
    <row r="931" spans="1:6" x14ac:dyDescent="0.25">
      <c r="A931" s="158" t="str">
        <f t="shared" si="15"/>
        <v/>
      </c>
      <c r="B931" s="158">
        <f>'AOUT - SUIVI ENVELOPPES'!B52</f>
        <v>0</v>
      </c>
      <c r="C931" s="183">
        <f>'AOUT - SUIVI ENVELOPPES'!C52</f>
        <v>0</v>
      </c>
      <c r="D931" s="158">
        <f>'AOUT - SUIVI ENVELOPPES'!D52</f>
        <v>0</v>
      </c>
      <c r="E931" s="181">
        <f>'AOUT - SUIVI ENVELOPPES'!E52</f>
        <v>0</v>
      </c>
      <c r="F931" s="158" t="str">
        <f>'AOUT - SUIVI ENVELOPPES'!F52</f>
        <v/>
      </c>
    </row>
    <row r="932" spans="1:6" x14ac:dyDescent="0.25">
      <c r="A932" s="158" t="str">
        <f t="shared" si="15"/>
        <v/>
      </c>
      <c r="B932" s="158">
        <f>'AOUT - SUIVI ENVELOPPES'!B53</f>
        <v>0</v>
      </c>
      <c r="C932" s="183">
        <f>'AOUT - SUIVI ENVELOPPES'!C53</f>
        <v>0</v>
      </c>
      <c r="D932" s="158">
        <f>'AOUT - SUIVI ENVELOPPES'!D53</f>
        <v>0</v>
      </c>
      <c r="E932" s="181">
        <f>'AOUT - SUIVI ENVELOPPES'!E53</f>
        <v>0</v>
      </c>
      <c r="F932" s="158" t="str">
        <f>'AOUT - SUIVI ENVELOPPES'!F53</f>
        <v/>
      </c>
    </row>
    <row r="933" spans="1:6" x14ac:dyDescent="0.25">
      <c r="A933" s="158" t="str">
        <f t="shared" si="15"/>
        <v/>
      </c>
      <c r="B933" s="158">
        <f>'AOUT - SUIVI ENVELOPPES'!B54</f>
        <v>0</v>
      </c>
      <c r="C933" s="183">
        <f>'AOUT - SUIVI ENVELOPPES'!C54</f>
        <v>0</v>
      </c>
      <c r="D933" s="158">
        <f>'AOUT - SUIVI ENVELOPPES'!D54</f>
        <v>0</v>
      </c>
      <c r="E933" s="181">
        <f>'AOUT - SUIVI ENVELOPPES'!E54</f>
        <v>0</v>
      </c>
      <c r="F933" s="158" t="str">
        <f>'AOUT - SUIVI ENVELOPPES'!F54</f>
        <v/>
      </c>
    </row>
    <row r="934" spans="1:6" x14ac:dyDescent="0.25">
      <c r="A934" s="158" t="str">
        <f t="shared" si="15"/>
        <v/>
      </c>
      <c r="B934" s="158">
        <f>'AOUT - SUIVI ENVELOPPES'!B55</f>
        <v>0</v>
      </c>
      <c r="C934" s="183">
        <f>'AOUT - SUIVI ENVELOPPES'!C55</f>
        <v>0</v>
      </c>
      <c r="D934" s="158">
        <f>'AOUT - SUIVI ENVELOPPES'!D55</f>
        <v>0</v>
      </c>
      <c r="E934" s="181">
        <f>'AOUT - SUIVI ENVELOPPES'!E55</f>
        <v>0</v>
      </c>
      <c r="F934" s="158" t="str">
        <f>'AOUT - SUIVI ENVELOPPES'!F55</f>
        <v/>
      </c>
    </row>
    <row r="935" spans="1:6" x14ac:dyDescent="0.25">
      <c r="A935" s="158" t="str">
        <f t="shared" si="15"/>
        <v/>
      </c>
      <c r="B935" s="158">
        <f>'AOUT - SUIVI ENVELOPPES'!B56</f>
        <v>0</v>
      </c>
      <c r="C935" s="183">
        <f>'AOUT - SUIVI ENVELOPPES'!C56</f>
        <v>0</v>
      </c>
      <c r="D935" s="158">
        <f>'AOUT - SUIVI ENVELOPPES'!D56</f>
        <v>0</v>
      </c>
      <c r="E935" s="181">
        <f>'AOUT - SUIVI ENVELOPPES'!E56</f>
        <v>0</v>
      </c>
      <c r="F935" s="158" t="str">
        <f>'AOUT - SUIVI ENVELOPPES'!F56</f>
        <v/>
      </c>
    </row>
    <row r="936" spans="1:6" x14ac:dyDescent="0.25">
      <c r="A936" s="158" t="str">
        <f t="shared" si="15"/>
        <v/>
      </c>
      <c r="B936" s="158">
        <f>'AOUT - SUIVI ENVELOPPES'!B57</f>
        <v>0</v>
      </c>
      <c r="C936" s="183">
        <f>'AOUT - SUIVI ENVELOPPES'!C57</f>
        <v>0</v>
      </c>
      <c r="D936" s="158">
        <f>'AOUT - SUIVI ENVELOPPES'!D57</f>
        <v>0</v>
      </c>
      <c r="E936" s="181">
        <f>'AOUT - SUIVI ENVELOPPES'!E57</f>
        <v>0</v>
      </c>
      <c r="F936" s="158" t="str">
        <f>'AOUT - SUIVI ENVELOPPES'!F57</f>
        <v/>
      </c>
    </row>
    <row r="937" spans="1:6" x14ac:dyDescent="0.25">
      <c r="A937" s="158" t="str">
        <f t="shared" si="15"/>
        <v/>
      </c>
      <c r="B937" s="158">
        <f>'AOUT - SUIVI ENVELOPPES'!B58</f>
        <v>0</v>
      </c>
      <c r="C937" s="183">
        <f>'AOUT - SUIVI ENVELOPPES'!C58</f>
        <v>0</v>
      </c>
      <c r="D937" s="158">
        <f>'AOUT - SUIVI ENVELOPPES'!D58</f>
        <v>0</v>
      </c>
      <c r="E937" s="181">
        <f>'AOUT - SUIVI ENVELOPPES'!E58</f>
        <v>0</v>
      </c>
      <c r="F937" s="158" t="str">
        <f>'AOUT - SUIVI ENVELOPPES'!F58</f>
        <v/>
      </c>
    </row>
    <row r="938" spans="1:6" x14ac:dyDescent="0.25">
      <c r="A938" s="158" t="str">
        <f t="shared" si="15"/>
        <v/>
      </c>
      <c r="B938" s="158">
        <f>'AOUT - SUIVI ENVELOPPES'!B59</f>
        <v>0</v>
      </c>
      <c r="C938" s="183">
        <f>'AOUT - SUIVI ENVELOPPES'!C59</f>
        <v>0</v>
      </c>
      <c r="D938" s="158">
        <f>'AOUT - SUIVI ENVELOPPES'!D59</f>
        <v>0</v>
      </c>
      <c r="E938" s="181">
        <f>'AOUT - SUIVI ENVELOPPES'!E59</f>
        <v>0</v>
      </c>
      <c r="F938" s="158" t="str">
        <f>'AOUT - SUIVI ENVELOPPES'!F59</f>
        <v/>
      </c>
    </row>
    <row r="939" spans="1:6" x14ac:dyDescent="0.25">
      <c r="A939" s="158" t="str">
        <f t="shared" si="15"/>
        <v/>
      </c>
      <c r="B939" s="158">
        <f>'AOUT - SUIVI ENVELOPPES'!B60</f>
        <v>0</v>
      </c>
      <c r="C939" s="183">
        <f>'AOUT - SUIVI ENVELOPPES'!C60</f>
        <v>0</v>
      </c>
      <c r="D939" s="158">
        <f>'AOUT - SUIVI ENVELOPPES'!D60</f>
        <v>0</v>
      </c>
      <c r="E939" s="181">
        <f>'AOUT - SUIVI ENVELOPPES'!E60</f>
        <v>0</v>
      </c>
      <c r="F939" s="158" t="str">
        <f>'AOUT - SUIVI ENVELOPPES'!F60</f>
        <v/>
      </c>
    </row>
    <row r="940" spans="1:6" x14ac:dyDescent="0.25">
      <c r="A940" s="158" t="str">
        <f t="shared" si="15"/>
        <v/>
      </c>
      <c r="B940" s="158">
        <f>'AOUT - SUIVI ENVELOPPES'!B61</f>
        <v>0</v>
      </c>
      <c r="C940" s="183">
        <f>'AOUT - SUIVI ENVELOPPES'!C61</f>
        <v>0</v>
      </c>
      <c r="D940" s="158">
        <f>'AOUT - SUIVI ENVELOPPES'!D61</f>
        <v>0</v>
      </c>
      <c r="E940" s="181">
        <f>'AOUT - SUIVI ENVELOPPES'!E61</f>
        <v>0</v>
      </c>
      <c r="F940" s="158" t="str">
        <f>'AOUT - SUIVI ENVELOPPES'!F61</f>
        <v/>
      </c>
    </row>
    <row r="941" spans="1:6" x14ac:dyDescent="0.25">
      <c r="A941" s="158" t="str">
        <f t="shared" si="15"/>
        <v/>
      </c>
      <c r="B941" s="158">
        <f>'AOUT - SUIVI ENVELOPPES'!B62</f>
        <v>0</v>
      </c>
      <c r="C941" s="183">
        <f>'AOUT - SUIVI ENVELOPPES'!C62</f>
        <v>0</v>
      </c>
      <c r="D941" s="158">
        <f>'AOUT - SUIVI ENVELOPPES'!D62</f>
        <v>0</v>
      </c>
      <c r="E941" s="181">
        <f>'AOUT - SUIVI ENVELOPPES'!E62</f>
        <v>0</v>
      </c>
      <c r="F941" s="158" t="str">
        <f>'AOUT - SUIVI ENVELOPPES'!F62</f>
        <v/>
      </c>
    </row>
    <row r="942" spans="1:6" x14ac:dyDescent="0.25">
      <c r="A942" s="158" t="str">
        <f t="shared" si="15"/>
        <v/>
      </c>
      <c r="B942" s="158">
        <f>'AOUT - SUIVI ENVELOPPES'!B63</f>
        <v>0</v>
      </c>
      <c r="C942" s="183">
        <f>'AOUT - SUIVI ENVELOPPES'!C63</f>
        <v>0</v>
      </c>
      <c r="D942" s="158">
        <f>'AOUT - SUIVI ENVELOPPES'!D63</f>
        <v>0</v>
      </c>
      <c r="E942" s="181">
        <f>'AOUT - SUIVI ENVELOPPES'!E63</f>
        <v>0</v>
      </c>
      <c r="F942" s="158" t="str">
        <f>'AOUT - SUIVI ENVELOPPES'!F63</f>
        <v/>
      </c>
    </row>
    <row r="943" spans="1:6" x14ac:dyDescent="0.25">
      <c r="A943" s="158" t="str">
        <f t="shared" si="15"/>
        <v/>
      </c>
      <c r="B943" s="158">
        <f>'AOUT - SUIVI ENVELOPPES'!B64</f>
        <v>0</v>
      </c>
      <c r="C943" s="183">
        <f>'AOUT - SUIVI ENVELOPPES'!C64</f>
        <v>0</v>
      </c>
      <c r="D943" s="158">
        <f>'AOUT - SUIVI ENVELOPPES'!D64</f>
        <v>0</v>
      </c>
      <c r="E943" s="181">
        <f>'AOUT - SUIVI ENVELOPPES'!E64</f>
        <v>0</v>
      </c>
      <c r="F943" s="158" t="str">
        <f>'AOUT - SUIVI ENVELOPPES'!F64</f>
        <v/>
      </c>
    </row>
    <row r="944" spans="1:6" x14ac:dyDescent="0.25">
      <c r="A944" s="158" t="str">
        <f t="shared" si="15"/>
        <v/>
      </c>
      <c r="B944" s="158">
        <f>'AOUT - SUIVI ENVELOPPES'!B65</f>
        <v>0</v>
      </c>
      <c r="C944" s="183">
        <f>'AOUT - SUIVI ENVELOPPES'!C65</f>
        <v>0</v>
      </c>
      <c r="D944" s="158">
        <f>'AOUT - SUIVI ENVELOPPES'!D65</f>
        <v>0</v>
      </c>
      <c r="E944" s="181">
        <f>'AOUT - SUIVI ENVELOPPES'!E65</f>
        <v>0</v>
      </c>
      <c r="F944" s="158" t="str">
        <f>'AOUT - SUIVI ENVELOPPES'!F65</f>
        <v/>
      </c>
    </row>
    <row r="945" spans="1:6" x14ac:dyDescent="0.25">
      <c r="A945" s="158" t="str">
        <f t="shared" si="15"/>
        <v/>
      </c>
      <c r="B945" s="158">
        <f>'AOUT - SUIVI ENVELOPPES'!B66</f>
        <v>0</v>
      </c>
      <c r="C945" s="183">
        <f>'AOUT - SUIVI ENVELOPPES'!C66</f>
        <v>0</v>
      </c>
      <c r="D945" s="158">
        <f>'AOUT - SUIVI ENVELOPPES'!D66</f>
        <v>0</v>
      </c>
      <c r="E945" s="181">
        <f>'AOUT - SUIVI ENVELOPPES'!E66</f>
        <v>0</v>
      </c>
      <c r="F945" s="158" t="str">
        <f>'AOUT - SUIVI ENVELOPPES'!F66</f>
        <v/>
      </c>
    </row>
    <row r="946" spans="1:6" x14ac:dyDescent="0.25">
      <c r="A946" s="158" t="str">
        <f t="shared" si="15"/>
        <v/>
      </c>
      <c r="B946" s="158">
        <f>'AOUT - SUIVI ENVELOPPES'!B67</f>
        <v>0</v>
      </c>
      <c r="C946" s="183">
        <f>'AOUT - SUIVI ENVELOPPES'!C67</f>
        <v>0</v>
      </c>
      <c r="D946" s="158">
        <f>'AOUT - SUIVI ENVELOPPES'!D67</f>
        <v>0</v>
      </c>
      <c r="E946" s="181">
        <f>'AOUT - SUIVI ENVELOPPES'!E67</f>
        <v>0</v>
      </c>
      <c r="F946" s="158" t="str">
        <f>'AOUT - SUIVI ENVELOPPES'!F67</f>
        <v/>
      </c>
    </row>
    <row r="947" spans="1:6" x14ac:dyDescent="0.25">
      <c r="A947" s="158" t="str">
        <f t="shared" si="15"/>
        <v/>
      </c>
      <c r="B947" s="158">
        <f>'AOUT - SUIVI ENVELOPPES'!B68</f>
        <v>0</v>
      </c>
      <c r="C947" s="183">
        <f>'AOUT - SUIVI ENVELOPPES'!C68</f>
        <v>0</v>
      </c>
      <c r="D947" s="158">
        <f>'AOUT - SUIVI ENVELOPPES'!D68</f>
        <v>0</v>
      </c>
      <c r="E947" s="181">
        <f>'AOUT - SUIVI ENVELOPPES'!E68</f>
        <v>0</v>
      </c>
      <c r="F947" s="158" t="str">
        <f>'AOUT - SUIVI ENVELOPPES'!F68</f>
        <v/>
      </c>
    </row>
    <row r="948" spans="1:6" x14ac:dyDescent="0.25">
      <c r="A948" s="158" t="str">
        <f t="shared" si="15"/>
        <v/>
      </c>
      <c r="B948" s="158">
        <f>'AOUT - SUIVI ENVELOPPES'!B69</f>
        <v>0</v>
      </c>
      <c r="C948" s="183">
        <f>'AOUT - SUIVI ENVELOPPES'!C69</f>
        <v>0</v>
      </c>
      <c r="D948" s="158">
        <f>'AOUT - SUIVI ENVELOPPES'!D69</f>
        <v>0</v>
      </c>
      <c r="E948" s="181">
        <f>'AOUT - SUIVI ENVELOPPES'!E69</f>
        <v>0</v>
      </c>
      <c r="F948" s="158" t="str">
        <f>'AOUT - SUIVI ENVELOPPES'!F69</f>
        <v/>
      </c>
    </row>
    <row r="949" spans="1:6" x14ac:dyDescent="0.25">
      <c r="A949" s="158" t="str">
        <f t="shared" ref="A949:A1009" si="16">IF(B949=0,"","AOUT")</f>
        <v/>
      </c>
      <c r="B949" s="158">
        <f>'AOUT - SUIVI ENVELOPPES'!B70</f>
        <v>0</v>
      </c>
      <c r="C949" s="183">
        <f>'AOUT - SUIVI ENVELOPPES'!C70</f>
        <v>0</v>
      </c>
      <c r="D949" s="158">
        <f>'AOUT - SUIVI ENVELOPPES'!D70</f>
        <v>0</v>
      </c>
      <c r="E949" s="181">
        <f>'AOUT - SUIVI ENVELOPPES'!E70</f>
        <v>0</v>
      </c>
      <c r="F949" s="158" t="str">
        <f>'AOUT - SUIVI ENVELOPPES'!F70</f>
        <v/>
      </c>
    </row>
    <row r="950" spans="1:6" x14ac:dyDescent="0.25">
      <c r="A950" s="158" t="str">
        <f t="shared" si="16"/>
        <v/>
      </c>
      <c r="B950" s="158">
        <f>'AOUT - SUIVI ENVELOPPES'!B71</f>
        <v>0</v>
      </c>
      <c r="C950" s="183">
        <f>'AOUT - SUIVI ENVELOPPES'!C71</f>
        <v>0</v>
      </c>
      <c r="D950" s="158">
        <f>'AOUT - SUIVI ENVELOPPES'!D71</f>
        <v>0</v>
      </c>
      <c r="E950" s="181">
        <f>'AOUT - SUIVI ENVELOPPES'!E71</f>
        <v>0</v>
      </c>
      <c r="F950" s="158" t="str">
        <f>'AOUT - SUIVI ENVELOPPES'!F71</f>
        <v/>
      </c>
    </row>
    <row r="951" spans="1:6" x14ac:dyDescent="0.25">
      <c r="A951" s="158" t="str">
        <f t="shared" si="16"/>
        <v/>
      </c>
      <c r="B951" s="158">
        <f>'AOUT - SUIVI ENVELOPPES'!B72</f>
        <v>0</v>
      </c>
      <c r="C951" s="183">
        <f>'AOUT - SUIVI ENVELOPPES'!C72</f>
        <v>0</v>
      </c>
      <c r="D951" s="158">
        <f>'AOUT - SUIVI ENVELOPPES'!D72</f>
        <v>0</v>
      </c>
      <c r="E951" s="181">
        <f>'AOUT - SUIVI ENVELOPPES'!E72</f>
        <v>0</v>
      </c>
      <c r="F951" s="158" t="str">
        <f>'AOUT - SUIVI ENVELOPPES'!F72</f>
        <v/>
      </c>
    </row>
    <row r="952" spans="1:6" x14ac:dyDescent="0.25">
      <c r="A952" s="158" t="str">
        <f t="shared" si="16"/>
        <v/>
      </c>
      <c r="B952" s="158">
        <f>'AOUT - SUIVI ENVELOPPES'!B73</f>
        <v>0</v>
      </c>
      <c r="C952" s="183">
        <f>'AOUT - SUIVI ENVELOPPES'!C73</f>
        <v>0</v>
      </c>
      <c r="D952" s="158">
        <f>'AOUT - SUIVI ENVELOPPES'!D73</f>
        <v>0</v>
      </c>
      <c r="E952" s="181">
        <f>'AOUT - SUIVI ENVELOPPES'!E73</f>
        <v>0</v>
      </c>
      <c r="F952" s="158" t="str">
        <f>'AOUT - SUIVI ENVELOPPES'!F73</f>
        <v/>
      </c>
    </row>
    <row r="953" spans="1:6" x14ac:dyDescent="0.25">
      <c r="A953" s="158" t="str">
        <f t="shared" si="16"/>
        <v/>
      </c>
      <c r="B953" s="158">
        <f>'AOUT - SUIVI ENVELOPPES'!B74</f>
        <v>0</v>
      </c>
      <c r="C953" s="183">
        <f>'AOUT - SUIVI ENVELOPPES'!C74</f>
        <v>0</v>
      </c>
      <c r="D953" s="158">
        <f>'AOUT - SUIVI ENVELOPPES'!D74</f>
        <v>0</v>
      </c>
      <c r="E953" s="181">
        <f>'AOUT - SUIVI ENVELOPPES'!E74</f>
        <v>0</v>
      </c>
      <c r="F953" s="158" t="str">
        <f>'AOUT - SUIVI ENVELOPPES'!F74</f>
        <v/>
      </c>
    </row>
    <row r="954" spans="1:6" x14ac:dyDescent="0.25">
      <c r="A954" s="158" t="str">
        <f t="shared" si="16"/>
        <v/>
      </c>
      <c r="B954" s="158">
        <f>'AOUT - SUIVI ENVELOPPES'!B75</f>
        <v>0</v>
      </c>
      <c r="C954" s="183">
        <f>'AOUT - SUIVI ENVELOPPES'!C75</f>
        <v>0</v>
      </c>
      <c r="D954" s="158">
        <f>'AOUT - SUIVI ENVELOPPES'!D75</f>
        <v>0</v>
      </c>
      <c r="E954" s="181">
        <f>'AOUT - SUIVI ENVELOPPES'!E75</f>
        <v>0</v>
      </c>
      <c r="F954" s="158" t="str">
        <f>'AOUT - SUIVI ENVELOPPES'!F75</f>
        <v/>
      </c>
    </row>
    <row r="955" spans="1:6" x14ac:dyDescent="0.25">
      <c r="A955" s="158" t="str">
        <f t="shared" si="16"/>
        <v/>
      </c>
      <c r="B955" s="158">
        <f>'AOUT - SUIVI ENVELOPPES'!B76</f>
        <v>0</v>
      </c>
      <c r="C955" s="183">
        <f>'AOUT - SUIVI ENVELOPPES'!C76</f>
        <v>0</v>
      </c>
      <c r="D955" s="158">
        <f>'AOUT - SUIVI ENVELOPPES'!D76</f>
        <v>0</v>
      </c>
      <c r="E955" s="181">
        <f>'AOUT - SUIVI ENVELOPPES'!E76</f>
        <v>0</v>
      </c>
      <c r="F955" s="158" t="str">
        <f>'AOUT - SUIVI ENVELOPPES'!F76</f>
        <v/>
      </c>
    </row>
    <row r="956" spans="1:6" x14ac:dyDescent="0.25">
      <c r="A956" s="158" t="str">
        <f t="shared" si="16"/>
        <v/>
      </c>
      <c r="B956" s="158">
        <f>'AOUT - SUIVI ENVELOPPES'!B77</f>
        <v>0</v>
      </c>
      <c r="C956" s="183">
        <f>'AOUT - SUIVI ENVELOPPES'!C77</f>
        <v>0</v>
      </c>
      <c r="D956" s="158">
        <f>'AOUT - SUIVI ENVELOPPES'!D77</f>
        <v>0</v>
      </c>
      <c r="E956" s="181">
        <f>'AOUT - SUIVI ENVELOPPES'!E77</f>
        <v>0</v>
      </c>
      <c r="F956" s="158" t="str">
        <f>'AOUT - SUIVI ENVELOPPES'!F77</f>
        <v/>
      </c>
    </row>
    <row r="957" spans="1:6" x14ac:dyDescent="0.25">
      <c r="A957" s="158" t="str">
        <f t="shared" si="16"/>
        <v/>
      </c>
      <c r="B957" s="158">
        <f>'AOUT - SUIVI ENVELOPPES'!B78</f>
        <v>0</v>
      </c>
      <c r="C957" s="183">
        <f>'AOUT - SUIVI ENVELOPPES'!C78</f>
        <v>0</v>
      </c>
      <c r="D957" s="158">
        <f>'AOUT - SUIVI ENVELOPPES'!D78</f>
        <v>0</v>
      </c>
      <c r="E957" s="181">
        <f>'AOUT - SUIVI ENVELOPPES'!E78</f>
        <v>0</v>
      </c>
      <c r="F957" s="158" t="str">
        <f>'AOUT - SUIVI ENVELOPPES'!F78</f>
        <v/>
      </c>
    </row>
    <row r="958" spans="1:6" x14ac:dyDescent="0.25">
      <c r="A958" s="158" t="str">
        <f t="shared" si="16"/>
        <v/>
      </c>
      <c r="B958" s="158">
        <f>'AOUT - SUIVI ENVELOPPES'!B79</f>
        <v>0</v>
      </c>
      <c r="C958" s="183">
        <f>'AOUT - SUIVI ENVELOPPES'!C79</f>
        <v>0</v>
      </c>
      <c r="D958" s="158">
        <f>'AOUT - SUIVI ENVELOPPES'!D79</f>
        <v>0</v>
      </c>
      <c r="E958" s="181">
        <f>'AOUT - SUIVI ENVELOPPES'!E79</f>
        <v>0</v>
      </c>
      <c r="F958" s="158" t="str">
        <f>'AOUT - SUIVI ENVELOPPES'!F79</f>
        <v/>
      </c>
    </row>
    <row r="959" spans="1:6" x14ac:dyDescent="0.25">
      <c r="A959" s="158" t="str">
        <f t="shared" si="16"/>
        <v/>
      </c>
      <c r="B959" s="158">
        <f>'AOUT - SUIVI ENVELOPPES'!B80</f>
        <v>0</v>
      </c>
      <c r="C959" s="183">
        <f>'AOUT - SUIVI ENVELOPPES'!C80</f>
        <v>0</v>
      </c>
      <c r="D959" s="158">
        <f>'AOUT - SUIVI ENVELOPPES'!D80</f>
        <v>0</v>
      </c>
      <c r="E959" s="181">
        <f>'AOUT - SUIVI ENVELOPPES'!E80</f>
        <v>0</v>
      </c>
      <c r="F959" s="158" t="str">
        <f>'AOUT - SUIVI ENVELOPPES'!F80</f>
        <v/>
      </c>
    </row>
    <row r="960" spans="1:6" x14ac:dyDescent="0.25">
      <c r="A960" s="158" t="str">
        <f t="shared" si="16"/>
        <v/>
      </c>
      <c r="B960" s="158">
        <f>'AOUT - SUIVI ENVELOPPES'!B81</f>
        <v>0</v>
      </c>
      <c r="C960" s="183">
        <f>'AOUT - SUIVI ENVELOPPES'!C81</f>
        <v>0</v>
      </c>
      <c r="D960" s="158">
        <f>'AOUT - SUIVI ENVELOPPES'!D81</f>
        <v>0</v>
      </c>
      <c r="E960" s="181">
        <f>'AOUT - SUIVI ENVELOPPES'!E81</f>
        <v>0</v>
      </c>
      <c r="F960" s="158" t="str">
        <f>'AOUT - SUIVI ENVELOPPES'!F81</f>
        <v/>
      </c>
    </row>
    <row r="961" spans="1:6" x14ac:dyDescent="0.25">
      <c r="A961" s="158" t="str">
        <f t="shared" si="16"/>
        <v/>
      </c>
      <c r="B961" s="158">
        <f>'AOUT - SUIVI ENVELOPPES'!B82</f>
        <v>0</v>
      </c>
      <c r="C961" s="183">
        <f>'AOUT - SUIVI ENVELOPPES'!C82</f>
        <v>0</v>
      </c>
      <c r="D961" s="158">
        <f>'AOUT - SUIVI ENVELOPPES'!D82</f>
        <v>0</v>
      </c>
      <c r="E961" s="181">
        <f>'AOUT - SUIVI ENVELOPPES'!E82</f>
        <v>0</v>
      </c>
      <c r="F961" s="158" t="str">
        <f>'AOUT - SUIVI ENVELOPPES'!F82</f>
        <v/>
      </c>
    </row>
    <row r="962" spans="1:6" x14ac:dyDescent="0.25">
      <c r="A962" s="158" t="str">
        <f t="shared" si="16"/>
        <v/>
      </c>
      <c r="B962" s="158">
        <f>'AOUT - SUIVI ENVELOPPES'!B83</f>
        <v>0</v>
      </c>
      <c r="C962" s="183">
        <f>'AOUT - SUIVI ENVELOPPES'!C83</f>
        <v>0</v>
      </c>
      <c r="D962" s="158">
        <f>'AOUT - SUIVI ENVELOPPES'!D83</f>
        <v>0</v>
      </c>
      <c r="E962" s="181">
        <f>'AOUT - SUIVI ENVELOPPES'!E83</f>
        <v>0</v>
      </c>
      <c r="F962" s="158" t="str">
        <f>'AOUT - SUIVI ENVELOPPES'!F83</f>
        <v/>
      </c>
    </row>
    <row r="963" spans="1:6" x14ac:dyDescent="0.25">
      <c r="A963" s="158" t="str">
        <f t="shared" si="16"/>
        <v/>
      </c>
      <c r="B963" s="158">
        <f>'AOUT - SUIVI ENVELOPPES'!B84</f>
        <v>0</v>
      </c>
      <c r="C963" s="183">
        <f>'AOUT - SUIVI ENVELOPPES'!C84</f>
        <v>0</v>
      </c>
      <c r="D963" s="158">
        <f>'AOUT - SUIVI ENVELOPPES'!D84</f>
        <v>0</v>
      </c>
      <c r="E963" s="181">
        <f>'AOUT - SUIVI ENVELOPPES'!E84</f>
        <v>0</v>
      </c>
      <c r="F963" s="158" t="str">
        <f>'AOUT - SUIVI ENVELOPPES'!F84</f>
        <v/>
      </c>
    </row>
    <row r="964" spans="1:6" x14ac:dyDescent="0.25">
      <c r="A964" s="158" t="str">
        <f t="shared" si="16"/>
        <v/>
      </c>
      <c r="B964" s="158">
        <f>'AOUT - SUIVI ENVELOPPES'!B85</f>
        <v>0</v>
      </c>
      <c r="C964" s="183">
        <f>'AOUT - SUIVI ENVELOPPES'!C85</f>
        <v>0</v>
      </c>
      <c r="D964" s="158">
        <f>'AOUT - SUIVI ENVELOPPES'!D85</f>
        <v>0</v>
      </c>
      <c r="E964" s="181">
        <f>'AOUT - SUIVI ENVELOPPES'!E85</f>
        <v>0</v>
      </c>
      <c r="F964" s="158" t="str">
        <f>'AOUT - SUIVI ENVELOPPES'!F85</f>
        <v/>
      </c>
    </row>
    <row r="965" spans="1:6" x14ac:dyDescent="0.25">
      <c r="A965" s="158" t="str">
        <f t="shared" si="16"/>
        <v/>
      </c>
      <c r="B965" s="158">
        <f>'AOUT - SUIVI ENVELOPPES'!B86</f>
        <v>0</v>
      </c>
      <c r="C965" s="183">
        <f>'AOUT - SUIVI ENVELOPPES'!C86</f>
        <v>0</v>
      </c>
      <c r="D965" s="158">
        <f>'AOUT - SUIVI ENVELOPPES'!D86</f>
        <v>0</v>
      </c>
      <c r="E965" s="181">
        <f>'AOUT - SUIVI ENVELOPPES'!E86</f>
        <v>0</v>
      </c>
      <c r="F965" s="158" t="str">
        <f>'AOUT - SUIVI ENVELOPPES'!F86</f>
        <v/>
      </c>
    </row>
    <row r="966" spans="1:6" x14ac:dyDescent="0.25">
      <c r="A966" s="158" t="str">
        <f t="shared" si="16"/>
        <v/>
      </c>
      <c r="B966" s="158">
        <f>'AOUT - SUIVI ENVELOPPES'!B87</f>
        <v>0</v>
      </c>
      <c r="C966" s="183">
        <f>'AOUT - SUIVI ENVELOPPES'!C87</f>
        <v>0</v>
      </c>
      <c r="D966" s="158">
        <f>'AOUT - SUIVI ENVELOPPES'!D87</f>
        <v>0</v>
      </c>
      <c r="E966" s="181">
        <f>'AOUT - SUIVI ENVELOPPES'!E87</f>
        <v>0</v>
      </c>
      <c r="F966" s="158" t="str">
        <f>'AOUT - SUIVI ENVELOPPES'!F87</f>
        <v/>
      </c>
    </row>
    <row r="967" spans="1:6" x14ac:dyDescent="0.25">
      <c r="A967" s="158" t="str">
        <f t="shared" si="16"/>
        <v/>
      </c>
      <c r="B967" s="158">
        <f>'AOUT - SUIVI ENVELOPPES'!B88</f>
        <v>0</v>
      </c>
      <c r="C967" s="183">
        <f>'AOUT - SUIVI ENVELOPPES'!C88</f>
        <v>0</v>
      </c>
      <c r="D967" s="158">
        <f>'AOUT - SUIVI ENVELOPPES'!D88</f>
        <v>0</v>
      </c>
      <c r="E967" s="181">
        <f>'AOUT - SUIVI ENVELOPPES'!E88</f>
        <v>0</v>
      </c>
      <c r="F967" s="158" t="str">
        <f>'AOUT - SUIVI ENVELOPPES'!F88</f>
        <v/>
      </c>
    </row>
    <row r="968" spans="1:6" x14ac:dyDescent="0.25">
      <c r="A968" s="158" t="str">
        <f t="shared" si="16"/>
        <v/>
      </c>
      <c r="B968" s="158">
        <f>'AOUT - SUIVI ENVELOPPES'!B89</f>
        <v>0</v>
      </c>
      <c r="C968" s="183">
        <f>'AOUT - SUIVI ENVELOPPES'!C89</f>
        <v>0</v>
      </c>
      <c r="D968" s="158">
        <f>'AOUT - SUIVI ENVELOPPES'!D89</f>
        <v>0</v>
      </c>
      <c r="E968" s="181">
        <f>'AOUT - SUIVI ENVELOPPES'!E89</f>
        <v>0</v>
      </c>
      <c r="F968" s="158" t="str">
        <f>'AOUT - SUIVI ENVELOPPES'!F89</f>
        <v/>
      </c>
    </row>
    <row r="969" spans="1:6" x14ac:dyDescent="0.25">
      <c r="A969" s="158" t="str">
        <f t="shared" si="16"/>
        <v/>
      </c>
      <c r="B969" s="158">
        <f>'AOUT - SUIVI ENVELOPPES'!B90</f>
        <v>0</v>
      </c>
      <c r="C969" s="183">
        <f>'AOUT - SUIVI ENVELOPPES'!C90</f>
        <v>0</v>
      </c>
      <c r="D969" s="158">
        <f>'AOUT - SUIVI ENVELOPPES'!D90</f>
        <v>0</v>
      </c>
      <c r="E969" s="181">
        <f>'AOUT - SUIVI ENVELOPPES'!E90</f>
        <v>0</v>
      </c>
      <c r="F969" s="158" t="str">
        <f>'AOUT - SUIVI ENVELOPPES'!F90</f>
        <v/>
      </c>
    </row>
    <row r="970" spans="1:6" x14ac:dyDescent="0.25">
      <c r="A970" s="158" t="str">
        <f t="shared" si="16"/>
        <v/>
      </c>
      <c r="B970" s="158">
        <f>'AOUT - SUIVI ENVELOPPES'!B91</f>
        <v>0</v>
      </c>
      <c r="C970" s="183">
        <f>'AOUT - SUIVI ENVELOPPES'!C91</f>
        <v>0</v>
      </c>
      <c r="D970" s="158">
        <f>'AOUT - SUIVI ENVELOPPES'!D91</f>
        <v>0</v>
      </c>
      <c r="E970" s="181">
        <f>'AOUT - SUIVI ENVELOPPES'!E91</f>
        <v>0</v>
      </c>
      <c r="F970" s="158" t="str">
        <f>'AOUT - SUIVI ENVELOPPES'!F91</f>
        <v/>
      </c>
    </row>
    <row r="971" spans="1:6" x14ac:dyDescent="0.25">
      <c r="A971" s="158" t="str">
        <f t="shared" si="16"/>
        <v/>
      </c>
      <c r="B971" s="158">
        <f>'AOUT - SUIVI ENVELOPPES'!B92</f>
        <v>0</v>
      </c>
      <c r="C971" s="183">
        <f>'AOUT - SUIVI ENVELOPPES'!C92</f>
        <v>0</v>
      </c>
      <c r="D971" s="158">
        <f>'AOUT - SUIVI ENVELOPPES'!D92</f>
        <v>0</v>
      </c>
      <c r="E971" s="181">
        <f>'AOUT - SUIVI ENVELOPPES'!E92</f>
        <v>0</v>
      </c>
      <c r="F971" s="158" t="str">
        <f>'AOUT - SUIVI ENVELOPPES'!F92</f>
        <v/>
      </c>
    </row>
    <row r="972" spans="1:6" x14ac:dyDescent="0.25">
      <c r="A972" s="158" t="str">
        <f t="shared" si="16"/>
        <v/>
      </c>
      <c r="B972" s="158">
        <f>'AOUT - SUIVI ENVELOPPES'!B93</f>
        <v>0</v>
      </c>
      <c r="C972" s="183">
        <f>'AOUT - SUIVI ENVELOPPES'!C93</f>
        <v>0</v>
      </c>
      <c r="D972" s="158">
        <f>'AOUT - SUIVI ENVELOPPES'!D93</f>
        <v>0</v>
      </c>
      <c r="E972" s="181">
        <f>'AOUT - SUIVI ENVELOPPES'!E93</f>
        <v>0</v>
      </c>
      <c r="F972" s="158" t="str">
        <f>'AOUT - SUIVI ENVELOPPES'!F93</f>
        <v/>
      </c>
    </row>
    <row r="973" spans="1:6" x14ac:dyDescent="0.25">
      <c r="A973" s="158" t="str">
        <f t="shared" si="16"/>
        <v/>
      </c>
      <c r="B973" s="158">
        <f>'AOUT - SUIVI ENVELOPPES'!B94</f>
        <v>0</v>
      </c>
      <c r="C973" s="183">
        <f>'AOUT - SUIVI ENVELOPPES'!C94</f>
        <v>0</v>
      </c>
      <c r="D973" s="158">
        <f>'AOUT - SUIVI ENVELOPPES'!D94</f>
        <v>0</v>
      </c>
      <c r="E973" s="181">
        <f>'AOUT - SUIVI ENVELOPPES'!E94</f>
        <v>0</v>
      </c>
      <c r="F973" s="158" t="str">
        <f>'AOUT - SUIVI ENVELOPPES'!F94</f>
        <v/>
      </c>
    </row>
    <row r="974" spans="1:6" x14ac:dyDescent="0.25">
      <c r="A974" s="158" t="str">
        <f t="shared" si="16"/>
        <v/>
      </c>
      <c r="B974" s="158">
        <f>'AOUT - SUIVI ENVELOPPES'!B95</f>
        <v>0</v>
      </c>
      <c r="C974" s="183">
        <f>'AOUT - SUIVI ENVELOPPES'!C95</f>
        <v>0</v>
      </c>
      <c r="D974" s="158">
        <f>'AOUT - SUIVI ENVELOPPES'!D95</f>
        <v>0</v>
      </c>
      <c r="E974" s="181">
        <f>'AOUT - SUIVI ENVELOPPES'!E95</f>
        <v>0</v>
      </c>
      <c r="F974" s="158" t="str">
        <f>'AOUT - SUIVI ENVELOPPES'!F95</f>
        <v/>
      </c>
    </row>
    <row r="975" spans="1:6" x14ac:dyDescent="0.25">
      <c r="A975" s="158" t="str">
        <f t="shared" si="16"/>
        <v/>
      </c>
      <c r="B975" s="158">
        <f>'AOUT - SUIVI ENVELOPPES'!B96</f>
        <v>0</v>
      </c>
      <c r="C975" s="183">
        <f>'AOUT - SUIVI ENVELOPPES'!C96</f>
        <v>0</v>
      </c>
      <c r="D975" s="158">
        <f>'AOUT - SUIVI ENVELOPPES'!D96</f>
        <v>0</v>
      </c>
      <c r="E975" s="181">
        <f>'AOUT - SUIVI ENVELOPPES'!E96</f>
        <v>0</v>
      </c>
      <c r="F975" s="158" t="str">
        <f>'AOUT - SUIVI ENVELOPPES'!F96</f>
        <v/>
      </c>
    </row>
    <row r="976" spans="1:6" x14ac:dyDescent="0.25">
      <c r="A976" s="158" t="str">
        <f t="shared" si="16"/>
        <v/>
      </c>
      <c r="B976" s="158">
        <f>'AOUT - SUIVI ENVELOPPES'!B97</f>
        <v>0</v>
      </c>
      <c r="C976" s="183">
        <f>'AOUT - SUIVI ENVELOPPES'!C97</f>
        <v>0</v>
      </c>
      <c r="D976" s="158">
        <f>'AOUT - SUIVI ENVELOPPES'!D97</f>
        <v>0</v>
      </c>
      <c r="E976" s="181">
        <f>'AOUT - SUIVI ENVELOPPES'!E97</f>
        <v>0</v>
      </c>
      <c r="F976" s="158" t="str">
        <f>'AOUT - SUIVI ENVELOPPES'!F97</f>
        <v/>
      </c>
    </row>
    <row r="977" spans="1:6" x14ac:dyDescent="0.25">
      <c r="A977" s="158" t="str">
        <f t="shared" si="16"/>
        <v/>
      </c>
      <c r="B977" s="158">
        <f>'AOUT - SUIVI ENVELOPPES'!B98</f>
        <v>0</v>
      </c>
      <c r="C977" s="183">
        <f>'AOUT - SUIVI ENVELOPPES'!C98</f>
        <v>0</v>
      </c>
      <c r="D977" s="158">
        <f>'AOUT - SUIVI ENVELOPPES'!D98</f>
        <v>0</v>
      </c>
      <c r="E977" s="181">
        <f>'AOUT - SUIVI ENVELOPPES'!E98</f>
        <v>0</v>
      </c>
      <c r="F977" s="158" t="str">
        <f>'AOUT - SUIVI ENVELOPPES'!F98</f>
        <v/>
      </c>
    </row>
    <row r="978" spans="1:6" x14ac:dyDescent="0.25">
      <c r="A978" s="158" t="str">
        <f t="shared" si="16"/>
        <v/>
      </c>
      <c r="B978" s="158">
        <f>'AOUT - SUIVI ENVELOPPES'!B99</f>
        <v>0</v>
      </c>
      <c r="C978" s="183">
        <f>'AOUT - SUIVI ENVELOPPES'!C99</f>
        <v>0</v>
      </c>
      <c r="D978" s="158">
        <f>'AOUT - SUIVI ENVELOPPES'!D99</f>
        <v>0</v>
      </c>
      <c r="E978" s="181">
        <f>'AOUT - SUIVI ENVELOPPES'!E99</f>
        <v>0</v>
      </c>
      <c r="F978" s="158" t="str">
        <f>'AOUT - SUIVI ENVELOPPES'!F99</f>
        <v/>
      </c>
    </row>
    <row r="979" spans="1:6" x14ac:dyDescent="0.25">
      <c r="A979" s="158" t="str">
        <f t="shared" si="16"/>
        <v/>
      </c>
      <c r="B979" s="158">
        <f>'AOUT - SUIVI ENVELOPPES'!B100</f>
        <v>0</v>
      </c>
      <c r="C979" s="183">
        <f>'AOUT - SUIVI ENVELOPPES'!C100</f>
        <v>0</v>
      </c>
      <c r="D979" s="158">
        <f>'AOUT - SUIVI ENVELOPPES'!D100</f>
        <v>0</v>
      </c>
      <c r="E979" s="181">
        <f>'AOUT - SUIVI ENVELOPPES'!E100</f>
        <v>0</v>
      </c>
      <c r="F979" s="158" t="str">
        <f>'AOUT - SUIVI ENVELOPPES'!F100</f>
        <v/>
      </c>
    </row>
    <row r="980" spans="1:6" x14ac:dyDescent="0.25">
      <c r="A980" s="158" t="str">
        <f t="shared" si="16"/>
        <v/>
      </c>
      <c r="B980" s="158">
        <f>'AOUT - SUIVI ENVELOPPES'!B101</f>
        <v>0</v>
      </c>
      <c r="C980" s="183">
        <f>'AOUT - SUIVI ENVELOPPES'!C101</f>
        <v>0</v>
      </c>
      <c r="D980" s="158">
        <f>'AOUT - SUIVI ENVELOPPES'!D101</f>
        <v>0</v>
      </c>
      <c r="E980" s="181">
        <f>'AOUT - SUIVI ENVELOPPES'!E101</f>
        <v>0</v>
      </c>
      <c r="F980" s="158" t="str">
        <f>'AOUT - SUIVI ENVELOPPES'!F101</f>
        <v/>
      </c>
    </row>
    <row r="981" spans="1:6" x14ac:dyDescent="0.25">
      <c r="A981" s="158" t="str">
        <f t="shared" si="16"/>
        <v/>
      </c>
      <c r="B981" s="158">
        <f>'AOUT - SUIVI ENVELOPPES'!B102</f>
        <v>0</v>
      </c>
      <c r="C981" s="183">
        <f>'AOUT - SUIVI ENVELOPPES'!C102</f>
        <v>0</v>
      </c>
      <c r="D981" s="158">
        <f>'AOUT - SUIVI ENVELOPPES'!D102</f>
        <v>0</v>
      </c>
      <c r="E981" s="181">
        <f>'AOUT - SUIVI ENVELOPPES'!E102</f>
        <v>0</v>
      </c>
      <c r="F981" s="158" t="str">
        <f>'AOUT - SUIVI ENVELOPPES'!F102</f>
        <v/>
      </c>
    </row>
    <row r="982" spans="1:6" x14ac:dyDescent="0.25">
      <c r="A982" s="158" t="str">
        <f t="shared" si="16"/>
        <v/>
      </c>
      <c r="B982" s="158">
        <f>'AOUT - SUIVI ENVELOPPES'!B103</f>
        <v>0</v>
      </c>
      <c r="C982" s="183">
        <f>'AOUT - SUIVI ENVELOPPES'!C103</f>
        <v>0</v>
      </c>
      <c r="D982" s="158">
        <f>'AOUT - SUIVI ENVELOPPES'!D103</f>
        <v>0</v>
      </c>
      <c r="E982" s="181">
        <f>'AOUT - SUIVI ENVELOPPES'!E103</f>
        <v>0</v>
      </c>
      <c r="F982" s="158" t="str">
        <f>'AOUT - SUIVI ENVELOPPES'!F103</f>
        <v/>
      </c>
    </row>
    <row r="983" spans="1:6" x14ac:dyDescent="0.25">
      <c r="A983" s="158" t="str">
        <f t="shared" si="16"/>
        <v/>
      </c>
      <c r="B983" s="158">
        <f>'AOUT - SUIVI ENVELOPPES'!B104</f>
        <v>0</v>
      </c>
      <c r="C983" s="183">
        <f>'AOUT - SUIVI ENVELOPPES'!C104</f>
        <v>0</v>
      </c>
      <c r="D983" s="158">
        <f>'AOUT - SUIVI ENVELOPPES'!D104</f>
        <v>0</v>
      </c>
      <c r="E983" s="181">
        <f>'AOUT - SUIVI ENVELOPPES'!E104</f>
        <v>0</v>
      </c>
      <c r="F983" s="158" t="str">
        <f>'AOUT - SUIVI ENVELOPPES'!F104</f>
        <v/>
      </c>
    </row>
    <row r="984" spans="1:6" x14ac:dyDescent="0.25">
      <c r="A984" s="158" t="str">
        <f t="shared" si="16"/>
        <v/>
      </c>
      <c r="B984" s="158">
        <f>'AOUT - SUIVI ENVELOPPES'!B105</f>
        <v>0</v>
      </c>
      <c r="C984" s="183">
        <f>'AOUT - SUIVI ENVELOPPES'!C105</f>
        <v>0</v>
      </c>
      <c r="D984" s="158">
        <f>'AOUT - SUIVI ENVELOPPES'!D105</f>
        <v>0</v>
      </c>
      <c r="E984" s="181">
        <f>'AOUT - SUIVI ENVELOPPES'!E105</f>
        <v>0</v>
      </c>
      <c r="F984" s="158" t="str">
        <f>'AOUT - SUIVI ENVELOPPES'!F105</f>
        <v/>
      </c>
    </row>
    <row r="985" spans="1:6" x14ac:dyDescent="0.25">
      <c r="A985" s="158" t="str">
        <f t="shared" si="16"/>
        <v/>
      </c>
      <c r="B985" s="158">
        <f>'AOUT - SUIVI ENVELOPPES'!B106</f>
        <v>0</v>
      </c>
      <c r="C985" s="183">
        <f>'AOUT - SUIVI ENVELOPPES'!C106</f>
        <v>0</v>
      </c>
      <c r="D985" s="158">
        <f>'AOUT - SUIVI ENVELOPPES'!D106</f>
        <v>0</v>
      </c>
      <c r="E985" s="181">
        <f>'AOUT - SUIVI ENVELOPPES'!E106</f>
        <v>0</v>
      </c>
      <c r="F985" s="158" t="str">
        <f>'AOUT - SUIVI ENVELOPPES'!F106</f>
        <v/>
      </c>
    </row>
    <row r="986" spans="1:6" x14ac:dyDescent="0.25">
      <c r="A986" s="158" t="str">
        <f t="shared" si="16"/>
        <v/>
      </c>
      <c r="B986" s="158">
        <f>'AOUT - SUIVI ENVELOPPES'!B107</f>
        <v>0</v>
      </c>
      <c r="C986" s="183">
        <f>'AOUT - SUIVI ENVELOPPES'!C107</f>
        <v>0</v>
      </c>
      <c r="D986" s="158">
        <f>'AOUT - SUIVI ENVELOPPES'!D107</f>
        <v>0</v>
      </c>
      <c r="E986" s="181">
        <f>'AOUT - SUIVI ENVELOPPES'!E107</f>
        <v>0</v>
      </c>
      <c r="F986" s="158" t="str">
        <f>'AOUT - SUIVI ENVELOPPES'!F107</f>
        <v/>
      </c>
    </row>
    <row r="987" spans="1:6" x14ac:dyDescent="0.25">
      <c r="A987" s="158" t="str">
        <f t="shared" si="16"/>
        <v/>
      </c>
      <c r="B987" s="158">
        <f>'AOUT - SUIVI ENVELOPPES'!B108</f>
        <v>0</v>
      </c>
      <c r="C987" s="183">
        <f>'AOUT - SUIVI ENVELOPPES'!C108</f>
        <v>0</v>
      </c>
      <c r="D987" s="158">
        <f>'AOUT - SUIVI ENVELOPPES'!D108</f>
        <v>0</v>
      </c>
      <c r="E987" s="181">
        <f>'AOUT - SUIVI ENVELOPPES'!E108</f>
        <v>0</v>
      </c>
      <c r="F987" s="158" t="str">
        <f>'AOUT - SUIVI ENVELOPPES'!F108</f>
        <v/>
      </c>
    </row>
    <row r="988" spans="1:6" x14ac:dyDescent="0.25">
      <c r="A988" s="158" t="str">
        <f t="shared" si="16"/>
        <v/>
      </c>
      <c r="B988" s="158">
        <f>'AOUT - SUIVI ENVELOPPES'!B109</f>
        <v>0</v>
      </c>
      <c r="C988" s="183">
        <f>'AOUT - SUIVI ENVELOPPES'!C109</f>
        <v>0</v>
      </c>
      <c r="D988" s="158">
        <f>'AOUT - SUIVI ENVELOPPES'!D109</f>
        <v>0</v>
      </c>
      <c r="E988" s="181">
        <f>'AOUT - SUIVI ENVELOPPES'!E109</f>
        <v>0</v>
      </c>
      <c r="F988" s="158" t="str">
        <f>'AOUT - SUIVI ENVELOPPES'!F109</f>
        <v/>
      </c>
    </row>
    <row r="989" spans="1:6" x14ac:dyDescent="0.25">
      <c r="A989" s="158" t="str">
        <f t="shared" si="16"/>
        <v/>
      </c>
      <c r="B989" s="158">
        <f>'AOUT - SUIVI ENVELOPPES'!B110</f>
        <v>0</v>
      </c>
      <c r="C989" s="183">
        <f>'AOUT - SUIVI ENVELOPPES'!C110</f>
        <v>0</v>
      </c>
      <c r="D989" s="158">
        <f>'AOUT - SUIVI ENVELOPPES'!D110</f>
        <v>0</v>
      </c>
      <c r="E989" s="181">
        <f>'AOUT - SUIVI ENVELOPPES'!E110</f>
        <v>0</v>
      </c>
      <c r="F989" s="158" t="str">
        <f>'AOUT - SUIVI ENVELOPPES'!F110</f>
        <v/>
      </c>
    </row>
    <row r="990" spans="1:6" x14ac:dyDescent="0.25">
      <c r="A990" s="158" t="str">
        <f t="shared" si="16"/>
        <v/>
      </c>
      <c r="B990" s="158">
        <f>'AOUT - SUIVI ENVELOPPES'!B111</f>
        <v>0</v>
      </c>
      <c r="C990" s="183">
        <f>'AOUT - SUIVI ENVELOPPES'!C111</f>
        <v>0</v>
      </c>
      <c r="D990" s="158">
        <f>'AOUT - SUIVI ENVELOPPES'!D111</f>
        <v>0</v>
      </c>
      <c r="E990" s="181">
        <f>'AOUT - SUIVI ENVELOPPES'!E111</f>
        <v>0</v>
      </c>
      <c r="F990" s="158" t="str">
        <f>'AOUT - SUIVI ENVELOPPES'!F111</f>
        <v/>
      </c>
    </row>
    <row r="991" spans="1:6" x14ac:dyDescent="0.25">
      <c r="A991" s="158" t="str">
        <f t="shared" si="16"/>
        <v/>
      </c>
      <c r="B991" s="158">
        <f>'AOUT - SUIVI ENVELOPPES'!B112</f>
        <v>0</v>
      </c>
      <c r="C991" s="183">
        <f>'AOUT - SUIVI ENVELOPPES'!C112</f>
        <v>0</v>
      </c>
      <c r="D991" s="158">
        <f>'AOUT - SUIVI ENVELOPPES'!D112</f>
        <v>0</v>
      </c>
      <c r="E991" s="181">
        <f>'AOUT - SUIVI ENVELOPPES'!E112</f>
        <v>0</v>
      </c>
      <c r="F991" s="158" t="str">
        <f>'AOUT - SUIVI ENVELOPPES'!F112</f>
        <v/>
      </c>
    </row>
    <row r="992" spans="1:6" x14ac:dyDescent="0.25">
      <c r="A992" s="158" t="str">
        <f t="shared" si="16"/>
        <v/>
      </c>
      <c r="B992" s="158">
        <f>'AOUT - SUIVI ENVELOPPES'!B113</f>
        <v>0</v>
      </c>
      <c r="C992" s="183">
        <f>'AOUT - SUIVI ENVELOPPES'!C113</f>
        <v>0</v>
      </c>
      <c r="D992" s="158">
        <f>'AOUT - SUIVI ENVELOPPES'!D113</f>
        <v>0</v>
      </c>
      <c r="E992" s="181">
        <f>'AOUT - SUIVI ENVELOPPES'!E113</f>
        <v>0</v>
      </c>
      <c r="F992" s="158" t="str">
        <f>'AOUT - SUIVI ENVELOPPES'!F113</f>
        <v/>
      </c>
    </row>
    <row r="993" spans="1:6" x14ac:dyDescent="0.25">
      <c r="A993" s="158" t="str">
        <f t="shared" si="16"/>
        <v/>
      </c>
      <c r="B993" s="158">
        <f>'AOUT - SUIVI ENVELOPPES'!B114</f>
        <v>0</v>
      </c>
      <c r="C993" s="183">
        <f>'AOUT - SUIVI ENVELOPPES'!C114</f>
        <v>0</v>
      </c>
      <c r="D993" s="158">
        <f>'AOUT - SUIVI ENVELOPPES'!D114</f>
        <v>0</v>
      </c>
      <c r="E993" s="181">
        <f>'AOUT - SUIVI ENVELOPPES'!E114</f>
        <v>0</v>
      </c>
      <c r="F993" s="158" t="str">
        <f>'AOUT - SUIVI ENVELOPPES'!F114</f>
        <v/>
      </c>
    </row>
    <row r="994" spans="1:6" x14ac:dyDescent="0.25">
      <c r="A994" s="158" t="str">
        <f t="shared" si="16"/>
        <v/>
      </c>
      <c r="B994" s="158">
        <f>'AOUT - SUIVI ENVELOPPES'!B115</f>
        <v>0</v>
      </c>
      <c r="C994" s="183">
        <f>'AOUT - SUIVI ENVELOPPES'!C115</f>
        <v>0</v>
      </c>
      <c r="D994" s="158">
        <f>'AOUT - SUIVI ENVELOPPES'!D115</f>
        <v>0</v>
      </c>
      <c r="E994" s="181">
        <f>'AOUT - SUIVI ENVELOPPES'!E115</f>
        <v>0</v>
      </c>
      <c r="F994" s="158" t="str">
        <f>'AOUT - SUIVI ENVELOPPES'!F115</f>
        <v/>
      </c>
    </row>
    <row r="995" spans="1:6" x14ac:dyDescent="0.25">
      <c r="A995" s="158" t="str">
        <f t="shared" si="16"/>
        <v/>
      </c>
      <c r="B995" s="158">
        <f>'AOUT - SUIVI ENVELOPPES'!B116</f>
        <v>0</v>
      </c>
      <c r="C995" s="183">
        <f>'AOUT - SUIVI ENVELOPPES'!C116</f>
        <v>0</v>
      </c>
      <c r="D995" s="158">
        <f>'AOUT - SUIVI ENVELOPPES'!D116</f>
        <v>0</v>
      </c>
      <c r="E995" s="181">
        <f>'AOUT - SUIVI ENVELOPPES'!E116</f>
        <v>0</v>
      </c>
      <c r="F995" s="158" t="str">
        <f>'AOUT - SUIVI ENVELOPPES'!F116</f>
        <v/>
      </c>
    </row>
    <row r="996" spans="1:6" x14ac:dyDescent="0.25">
      <c r="A996" s="158" t="str">
        <f t="shared" si="16"/>
        <v/>
      </c>
      <c r="B996" s="158">
        <f>'AOUT - SUIVI ENVELOPPES'!B117</f>
        <v>0</v>
      </c>
      <c r="C996" s="183">
        <f>'AOUT - SUIVI ENVELOPPES'!C117</f>
        <v>0</v>
      </c>
      <c r="D996" s="158">
        <f>'AOUT - SUIVI ENVELOPPES'!D117</f>
        <v>0</v>
      </c>
      <c r="E996" s="181">
        <f>'AOUT - SUIVI ENVELOPPES'!E117</f>
        <v>0</v>
      </c>
      <c r="F996" s="158" t="str">
        <f>'AOUT - SUIVI ENVELOPPES'!F117</f>
        <v/>
      </c>
    </row>
    <row r="997" spans="1:6" x14ac:dyDescent="0.25">
      <c r="A997" s="158" t="str">
        <f t="shared" si="16"/>
        <v/>
      </c>
      <c r="B997" s="158">
        <f>'AOUT - SUIVI ENVELOPPES'!B118</f>
        <v>0</v>
      </c>
      <c r="C997" s="183">
        <f>'AOUT - SUIVI ENVELOPPES'!C118</f>
        <v>0</v>
      </c>
      <c r="D997" s="158">
        <f>'AOUT - SUIVI ENVELOPPES'!D118</f>
        <v>0</v>
      </c>
      <c r="E997" s="181">
        <f>'AOUT - SUIVI ENVELOPPES'!E118</f>
        <v>0</v>
      </c>
      <c r="F997" s="158" t="str">
        <f>'AOUT - SUIVI ENVELOPPES'!F118</f>
        <v/>
      </c>
    </row>
    <row r="998" spans="1:6" x14ac:dyDescent="0.25">
      <c r="A998" s="158" t="str">
        <f t="shared" si="16"/>
        <v/>
      </c>
      <c r="B998" s="158">
        <f>'AOUT - SUIVI ENVELOPPES'!B119</f>
        <v>0</v>
      </c>
      <c r="C998" s="183">
        <f>'AOUT - SUIVI ENVELOPPES'!C119</f>
        <v>0</v>
      </c>
      <c r="D998" s="158">
        <f>'AOUT - SUIVI ENVELOPPES'!D119</f>
        <v>0</v>
      </c>
      <c r="E998" s="181">
        <f>'AOUT - SUIVI ENVELOPPES'!E119</f>
        <v>0</v>
      </c>
      <c r="F998" s="158" t="str">
        <f>'AOUT - SUIVI ENVELOPPES'!F119</f>
        <v/>
      </c>
    </row>
    <row r="999" spans="1:6" x14ac:dyDescent="0.25">
      <c r="A999" s="158" t="str">
        <f t="shared" si="16"/>
        <v/>
      </c>
      <c r="B999" s="158">
        <f>'AOUT - SUIVI ENVELOPPES'!B120</f>
        <v>0</v>
      </c>
      <c r="C999" s="183">
        <f>'AOUT - SUIVI ENVELOPPES'!C120</f>
        <v>0</v>
      </c>
      <c r="D999" s="158">
        <f>'AOUT - SUIVI ENVELOPPES'!D120</f>
        <v>0</v>
      </c>
      <c r="E999" s="181">
        <f>'AOUT - SUIVI ENVELOPPES'!E120</f>
        <v>0</v>
      </c>
      <c r="F999" s="158" t="str">
        <f>'AOUT - SUIVI ENVELOPPES'!F120</f>
        <v/>
      </c>
    </row>
    <row r="1000" spans="1:6" x14ac:dyDescent="0.25">
      <c r="A1000" s="158" t="str">
        <f t="shared" si="16"/>
        <v/>
      </c>
      <c r="B1000" s="158">
        <f>'AOUT - SUIVI ENVELOPPES'!B121</f>
        <v>0</v>
      </c>
      <c r="C1000" s="183">
        <f>'AOUT - SUIVI ENVELOPPES'!C121</f>
        <v>0</v>
      </c>
      <c r="D1000" s="158">
        <f>'AOUT - SUIVI ENVELOPPES'!D121</f>
        <v>0</v>
      </c>
      <c r="E1000" s="181">
        <f>'AOUT - SUIVI ENVELOPPES'!E121</f>
        <v>0</v>
      </c>
      <c r="F1000" s="158" t="str">
        <f>'AOUT - SUIVI ENVELOPPES'!F121</f>
        <v/>
      </c>
    </row>
    <row r="1001" spans="1:6" x14ac:dyDescent="0.25">
      <c r="A1001" s="158" t="str">
        <f t="shared" si="16"/>
        <v/>
      </c>
      <c r="B1001" s="158">
        <f>'AOUT - SUIVI ENVELOPPES'!B122</f>
        <v>0</v>
      </c>
      <c r="C1001" s="183">
        <f>'AOUT - SUIVI ENVELOPPES'!C122</f>
        <v>0</v>
      </c>
      <c r="D1001" s="158">
        <f>'AOUT - SUIVI ENVELOPPES'!D122</f>
        <v>0</v>
      </c>
      <c r="E1001" s="181">
        <f>'AOUT - SUIVI ENVELOPPES'!E122</f>
        <v>0</v>
      </c>
      <c r="F1001" s="158" t="str">
        <f>'AOUT - SUIVI ENVELOPPES'!F122</f>
        <v/>
      </c>
    </row>
    <row r="1002" spans="1:6" x14ac:dyDescent="0.25">
      <c r="A1002" s="158" t="str">
        <f t="shared" si="16"/>
        <v/>
      </c>
      <c r="B1002" s="158">
        <f>'AOUT - SUIVI ENVELOPPES'!B123</f>
        <v>0</v>
      </c>
      <c r="C1002" s="183">
        <f>'AOUT - SUIVI ENVELOPPES'!C123</f>
        <v>0</v>
      </c>
      <c r="D1002" s="158">
        <f>'AOUT - SUIVI ENVELOPPES'!D123</f>
        <v>0</v>
      </c>
      <c r="E1002" s="181">
        <f>'AOUT - SUIVI ENVELOPPES'!E123</f>
        <v>0</v>
      </c>
      <c r="F1002" s="158" t="str">
        <f>'AOUT - SUIVI ENVELOPPES'!F123</f>
        <v/>
      </c>
    </row>
    <row r="1003" spans="1:6" x14ac:dyDescent="0.25">
      <c r="A1003" s="158" t="str">
        <f t="shared" si="16"/>
        <v/>
      </c>
      <c r="B1003" s="158">
        <f>'AOUT - SUIVI ENVELOPPES'!B124</f>
        <v>0</v>
      </c>
      <c r="C1003" s="183">
        <f>'AOUT - SUIVI ENVELOPPES'!C124</f>
        <v>0</v>
      </c>
      <c r="D1003" s="158">
        <f>'AOUT - SUIVI ENVELOPPES'!D124</f>
        <v>0</v>
      </c>
      <c r="E1003" s="181">
        <f>'AOUT - SUIVI ENVELOPPES'!E124</f>
        <v>0</v>
      </c>
      <c r="F1003" s="158" t="str">
        <f>'AOUT - SUIVI ENVELOPPES'!F124</f>
        <v/>
      </c>
    </row>
    <row r="1004" spans="1:6" x14ac:dyDescent="0.25">
      <c r="A1004" s="158" t="str">
        <f t="shared" si="16"/>
        <v/>
      </c>
      <c r="B1004" s="158">
        <f>'AOUT - SUIVI ENVELOPPES'!B125</f>
        <v>0</v>
      </c>
      <c r="C1004" s="183">
        <f>'AOUT - SUIVI ENVELOPPES'!C125</f>
        <v>0</v>
      </c>
      <c r="D1004" s="158">
        <f>'AOUT - SUIVI ENVELOPPES'!D125</f>
        <v>0</v>
      </c>
      <c r="E1004" s="181">
        <f>'AOUT - SUIVI ENVELOPPES'!E125</f>
        <v>0</v>
      </c>
      <c r="F1004" s="158" t="str">
        <f>'AOUT - SUIVI ENVELOPPES'!F125</f>
        <v/>
      </c>
    </row>
    <row r="1005" spans="1:6" x14ac:dyDescent="0.25">
      <c r="A1005" s="158" t="str">
        <f t="shared" si="16"/>
        <v/>
      </c>
      <c r="B1005" s="158">
        <f>'AOUT - SUIVI ENVELOPPES'!B126</f>
        <v>0</v>
      </c>
      <c r="C1005" s="183">
        <f>'AOUT - SUIVI ENVELOPPES'!C126</f>
        <v>0</v>
      </c>
      <c r="D1005" s="158">
        <f>'AOUT - SUIVI ENVELOPPES'!D126</f>
        <v>0</v>
      </c>
      <c r="E1005" s="181">
        <f>'AOUT - SUIVI ENVELOPPES'!E126</f>
        <v>0</v>
      </c>
      <c r="F1005" s="158" t="str">
        <f>'AOUT - SUIVI ENVELOPPES'!F126</f>
        <v/>
      </c>
    </row>
    <row r="1006" spans="1:6" x14ac:dyDescent="0.25">
      <c r="A1006" s="158" t="str">
        <f t="shared" si="16"/>
        <v/>
      </c>
      <c r="B1006" s="158">
        <f>'AOUT - SUIVI ENVELOPPES'!B127</f>
        <v>0</v>
      </c>
      <c r="C1006" s="183">
        <f>'AOUT - SUIVI ENVELOPPES'!C127</f>
        <v>0</v>
      </c>
      <c r="D1006" s="158">
        <f>'AOUT - SUIVI ENVELOPPES'!D127</f>
        <v>0</v>
      </c>
      <c r="E1006" s="181">
        <f>'AOUT - SUIVI ENVELOPPES'!E127</f>
        <v>0</v>
      </c>
      <c r="F1006" s="158" t="str">
        <f>'AOUT - SUIVI ENVELOPPES'!F127</f>
        <v/>
      </c>
    </row>
    <row r="1007" spans="1:6" x14ac:dyDescent="0.25">
      <c r="A1007" s="158" t="str">
        <f t="shared" si="16"/>
        <v/>
      </c>
      <c r="B1007" s="158">
        <f>'AOUT - SUIVI ENVELOPPES'!B128</f>
        <v>0</v>
      </c>
      <c r="C1007" s="183">
        <f>'AOUT - SUIVI ENVELOPPES'!C128</f>
        <v>0</v>
      </c>
      <c r="D1007" s="158">
        <f>'AOUT - SUIVI ENVELOPPES'!D128</f>
        <v>0</v>
      </c>
      <c r="E1007" s="181">
        <f>'AOUT - SUIVI ENVELOPPES'!E128</f>
        <v>0</v>
      </c>
      <c r="F1007" s="158" t="str">
        <f>'AOUT - SUIVI ENVELOPPES'!F128</f>
        <v/>
      </c>
    </row>
    <row r="1008" spans="1:6" x14ac:dyDescent="0.25">
      <c r="A1008" s="158" t="str">
        <f t="shared" si="16"/>
        <v/>
      </c>
      <c r="B1008" s="158">
        <f>'AOUT - SUIVI ENVELOPPES'!B129</f>
        <v>0</v>
      </c>
      <c r="C1008" s="183">
        <f>'AOUT - SUIVI ENVELOPPES'!C129</f>
        <v>0</v>
      </c>
      <c r="D1008" s="158">
        <f>'AOUT - SUIVI ENVELOPPES'!D129</f>
        <v>0</v>
      </c>
      <c r="E1008" s="181">
        <f>'AOUT - SUIVI ENVELOPPES'!E129</f>
        <v>0</v>
      </c>
      <c r="F1008" s="158" t="str">
        <f>'AOUT - SUIVI ENVELOPPES'!F129</f>
        <v/>
      </c>
    </row>
    <row r="1009" spans="1:6" x14ac:dyDescent="0.25">
      <c r="A1009" s="158" t="str">
        <f t="shared" si="16"/>
        <v/>
      </c>
      <c r="B1009" s="158">
        <f>'AOUT - SUIVI ENVELOPPES'!B130</f>
        <v>0</v>
      </c>
      <c r="C1009" s="183">
        <f>'AOUT - SUIVI ENVELOPPES'!C130</f>
        <v>0</v>
      </c>
      <c r="D1009" s="158">
        <f>'AOUT - SUIVI ENVELOPPES'!D130</f>
        <v>0</v>
      </c>
      <c r="E1009" s="181">
        <f>'AOUT - SUIVI ENVELOPPES'!E130</f>
        <v>0</v>
      </c>
      <c r="F1009" s="158" t="str">
        <f>'AOUT - SUIVI ENVELOPPES'!F130</f>
        <v/>
      </c>
    </row>
    <row r="1010" spans="1:6" x14ac:dyDescent="0.25">
      <c r="A1010" s="158" t="s">
        <v>197</v>
      </c>
      <c r="B1010" s="158">
        <f>'SEPTEMBRE - SUIVI ENVELOPPES'!B5</f>
        <v>0</v>
      </c>
      <c r="C1010" s="183">
        <f>'SEPTEMBRE - SUIVI ENVELOPPES'!C5</f>
        <v>0</v>
      </c>
      <c r="D1010" s="158">
        <f>'SEPTEMBRE - SUIVI ENVELOPPES'!D5</f>
        <v>0</v>
      </c>
      <c r="E1010" s="181">
        <f>'SEPTEMBRE - SUIVI ENVELOPPES'!E5</f>
        <v>0</v>
      </c>
      <c r="F1010" s="158" t="str">
        <f>'SEPTEMBRE - SUIVI ENVELOPPES'!F5</f>
        <v/>
      </c>
    </row>
    <row r="1011" spans="1:6" x14ac:dyDescent="0.25">
      <c r="A1011" s="158" t="str">
        <f t="shared" ref="A1011:A1074" si="17">IF(B1011=0,"","SEPTEMBRE")</f>
        <v/>
      </c>
      <c r="B1011" s="158">
        <f>'SEPTEMBRE - SUIVI ENVELOPPES'!B6</f>
        <v>0</v>
      </c>
      <c r="C1011" s="183">
        <f>'SEPTEMBRE - SUIVI ENVELOPPES'!C6</f>
        <v>0</v>
      </c>
      <c r="D1011" s="158">
        <f>'SEPTEMBRE - SUIVI ENVELOPPES'!D6</f>
        <v>0</v>
      </c>
      <c r="E1011" s="181">
        <f>'SEPTEMBRE - SUIVI ENVELOPPES'!E6</f>
        <v>0</v>
      </c>
      <c r="F1011" s="158" t="str">
        <f>'SEPTEMBRE - SUIVI ENVELOPPES'!F6</f>
        <v/>
      </c>
    </row>
    <row r="1012" spans="1:6" x14ac:dyDescent="0.25">
      <c r="A1012" s="158" t="str">
        <f t="shared" si="17"/>
        <v/>
      </c>
      <c r="B1012" s="158">
        <f>'SEPTEMBRE - SUIVI ENVELOPPES'!B7</f>
        <v>0</v>
      </c>
      <c r="C1012" s="183">
        <f>'SEPTEMBRE - SUIVI ENVELOPPES'!C7</f>
        <v>0</v>
      </c>
      <c r="D1012" s="158">
        <f>'SEPTEMBRE - SUIVI ENVELOPPES'!D7</f>
        <v>0</v>
      </c>
      <c r="E1012" s="181">
        <f>'SEPTEMBRE - SUIVI ENVELOPPES'!E7</f>
        <v>0</v>
      </c>
      <c r="F1012" s="158" t="str">
        <f>'SEPTEMBRE - SUIVI ENVELOPPES'!F7</f>
        <v/>
      </c>
    </row>
    <row r="1013" spans="1:6" x14ac:dyDescent="0.25">
      <c r="A1013" s="158" t="str">
        <f t="shared" si="17"/>
        <v/>
      </c>
      <c r="B1013" s="158">
        <f>'SEPTEMBRE - SUIVI ENVELOPPES'!B8</f>
        <v>0</v>
      </c>
      <c r="C1013" s="183">
        <f>'SEPTEMBRE - SUIVI ENVELOPPES'!C8</f>
        <v>0</v>
      </c>
      <c r="D1013" s="158">
        <f>'SEPTEMBRE - SUIVI ENVELOPPES'!D8</f>
        <v>0</v>
      </c>
      <c r="E1013" s="181">
        <f>'SEPTEMBRE - SUIVI ENVELOPPES'!E8</f>
        <v>0</v>
      </c>
      <c r="F1013" s="158" t="str">
        <f>'SEPTEMBRE - SUIVI ENVELOPPES'!F8</f>
        <v/>
      </c>
    </row>
    <row r="1014" spans="1:6" x14ac:dyDescent="0.25">
      <c r="A1014" s="158" t="str">
        <f t="shared" si="17"/>
        <v/>
      </c>
      <c r="B1014" s="158">
        <f>'SEPTEMBRE - SUIVI ENVELOPPES'!B9</f>
        <v>0</v>
      </c>
      <c r="C1014" s="183">
        <f>'SEPTEMBRE - SUIVI ENVELOPPES'!C9</f>
        <v>0</v>
      </c>
      <c r="D1014" s="158">
        <f>'SEPTEMBRE - SUIVI ENVELOPPES'!D9</f>
        <v>0</v>
      </c>
      <c r="E1014" s="181">
        <f>'SEPTEMBRE - SUIVI ENVELOPPES'!E9</f>
        <v>0</v>
      </c>
      <c r="F1014" s="158" t="str">
        <f>'SEPTEMBRE - SUIVI ENVELOPPES'!F9</f>
        <v/>
      </c>
    </row>
    <row r="1015" spans="1:6" x14ac:dyDescent="0.25">
      <c r="A1015" s="158" t="str">
        <f t="shared" si="17"/>
        <v/>
      </c>
      <c r="B1015" s="158">
        <f>'SEPTEMBRE - SUIVI ENVELOPPES'!B10</f>
        <v>0</v>
      </c>
      <c r="C1015" s="183">
        <f>'SEPTEMBRE - SUIVI ENVELOPPES'!C10</f>
        <v>0</v>
      </c>
      <c r="D1015" s="158">
        <f>'SEPTEMBRE - SUIVI ENVELOPPES'!D10</f>
        <v>0</v>
      </c>
      <c r="E1015" s="181">
        <f>'SEPTEMBRE - SUIVI ENVELOPPES'!E10</f>
        <v>0</v>
      </c>
      <c r="F1015" s="158" t="str">
        <f>'SEPTEMBRE - SUIVI ENVELOPPES'!F10</f>
        <v/>
      </c>
    </row>
    <row r="1016" spans="1:6" x14ac:dyDescent="0.25">
      <c r="A1016" s="158" t="str">
        <f t="shared" si="17"/>
        <v/>
      </c>
      <c r="B1016" s="158">
        <f>'SEPTEMBRE - SUIVI ENVELOPPES'!B11</f>
        <v>0</v>
      </c>
      <c r="C1016" s="183">
        <f>'SEPTEMBRE - SUIVI ENVELOPPES'!C11</f>
        <v>0</v>
      </c>
      <c r="D1016" s="158">
        <f>'SEPTEMBRE - SUIVI ENVELOPPES'!D11</f>
        <v>0</v>
      </c>
      <c r="E1016" s="181">
        <f>'SEPTEMBRE - SUIVI ENVELOPPES'!E11</f>
        <v>0</v>
      </c>
      <c r="F1016" s="158" t="str">
        <f>'SEPTEMBRE - SUIVI ENVELOPPES'!F11</f>
        <v/>
      </c>
    </row>
    <row r="1017" spans="1:6" x14ac:dyDescent="0.25">
      <c r="A1017" s="158" t="str">
        <f t="shared" si="17"/>
        <v/>
      </c>
      <c r="B1017" s="158">
        <f>'SEPTEMBRE - SUIVI ENVELOPPES'!B12</f>
        <v>0</v>
      </c>
      <c r="C1017" s="183">
        <f>'SEPTEMBRE - SUIVI ENVELOPPES'!C12</f>
        <v>0</v>
      </c>
      <c r="D1017" s="158">
        <f>'SEPTEMBRE - SUIVI ENVELOPPES'!D12</f>
        <v>0</v>
      </c>
      <c r="E1017" s="181">
        <f>'SEPTEMBRE - SUIVI ENVELOPPES'!E12</f>
        <v>0</v>
      </c>
      <c r="F1017" s="158" t="str">
        <f>'SEPTEMBRE - SUIVI ENVELOPPES'!F12</f>
        <v/>
      </c>
    </row>
    <row r="1018" spans="1:6" x14ac:dyDescent="0.25">
      <c r="A1018" s="158" t="str">
        <f t="shared" si="17"/>
        <v/>
      </c>
      <c r="B1018" s="158">
        <f>'SEPTEMBRE - SUIVI ENVELOPPES'!B13</f>
        <v>0</v>
      </c>
      <c r="C1018" s="183">
        <f>'SEPTEMBRE - SUIVI ENVELOPPES'!C13</f>
        <v>0</v>
      </c>
      <c r="D1018" s="158">
        <f>'SEPTEMBRE - SUIVI ENVELOPPES'!D13</f>
        <v>0</v>
      </c>
      <c r="E1018" s="181">
        <f>'SEPTEMBRE - SUIVI ENVELOPPES'!E13</f>
        <v>0</v>
      </c>
      <c r="F1018" s="158" t="str">
        <f>'SEPTEMBRE - SUIVI ENVELOPPES'!F13</f>
        <v/>
      </c>
    </row>
    <row r="1019" spans="1:6" x14ac:dyDescent="0.25">
      <c r="A1019" s="158" t="str">
        <f t="shared" si="17"/>
        <v/>
      </c>
      <c r="B1019" s="158">
        <f>'SEPTEMBRE - SUIVI ENVELOPPES'!B14</f>
        <v>0</v>
      </c>
      <c r="C1019" s="183">
        <f>'SEPTEMBRE - SUIVI ENVELOPPES'!C14</f>
        <v>0</v>
      </c>
      <c r="D1019" s="158">
        <f>'SEPTEMBRE - SUIVI ENVELOPPES'!D14</f>
        <v>0</v>
      </c>
      <c r="E1019" s="181">
        <f>'SEPTEMBRE - SUIVI ENVELOPPES'!E14</f>
        <v>0</v>
      </c>
      <c r="F1019" s="158" t="str">
        <f>'SEPTEMBRE - SUIVI ENVELOPPES'!F14</f>
        <v/>
      </c>
    </row>
    <row r="1020" spans="1:6" x14ac:dyDescent="0.25">
      <c r="A1020" s="158" t="str">
        <f t="shared" si="17"/>
        <v/>
      </c>
      <c r="B1020" s="158">
        <f>'SEPTEMBRE - SUIVI ENVELOPPES'!B15</f>
        <v>0</v>
      </c>
      <c r="C1020" s="183">
        <f>'SEPTEMBRE - SUIVI ENVELOPPES'!C15</f>
        <v>0</v>
      </c>
      <c r="D1020" s="158">
        <f>'SEPTEMBRE - SUIVI ENVELOPPES'!D15</f>
        <v>0</v>
      </c>
      <c r="E1020" s="181">
        <f>'SEPTEMBRE - SUIVI ENVELOPPES'!E15</f>
        <v>0</v>
      </c>
      <c r="F1020" s="158" t="str">
        <f>'SEPTEMBRE - SUIVI ENVELOPPES'!F15</f>
        <v/>
      </c>
    </row>
    <row r="1021" spans="1:6" x14ac:dyDescent="0.25">
      <c r="A1021" s="158" t="str">
        <f t="shared" si="17"/>
        <v/>
      </c>
      <c r="B1021" s="158">
        <f>'SEPTEMBRE - SUIVI ENVELOPPES'!B16</f>
        <v>0</v>
      </c>
      <c r="C1021" s="183">
        <f>'SEPTEMBRE - SUIVI ENVELOPPES'!C16</f>
        <v>0</v>
      </c>
      <c r="D1021" s="158">
        <f>'SEPTEMBRE - SUIVI ENVELOPPES'!D16</f>
        <v>0</v>
      </c>
      <c r="E1021" s="181">
        <f>'SEPTEMBRE - SUIVI ENVELOPPES'!E16</f>
        <v>0</v>
      </c>
      <c r="F1021" s="158" t="str">
        <f>'SEPTEMBRE - SUIVI ENVELOPPES'!F16</f>
        <v/>
      </c>
    </row>
    <row r="1022" spans="1:6" x14ac:dyDescent="0.25">
      <c r="A1022" s="158" t="str">
        <f t="shared" si="17"/>
        <v/>
      </c>
      <c r="B1022" s="158">
        <f>'SEPTEMBRE - SUIVI ENVELOPPES'!B17</f>
        <v>0</v>
      </c>
      <c r="C1022" s="183">
        <f>'SEPTEMBRE - SUIVI ENVELOPPES'!C17</f>
        <v>0</v>
      </c>
      <c r="D1022" s="158">
        <f>'SEPTEMBRE - SUIVI ENVELOPPES'!D17</f>
        <v>0</v>
      </c>
      <c r="E1022" s="181">
        <f>'SEPTEMBRE - SUIVI ENVELOPPES'!E17</f>
        <v>0</v>
      </c>
      <c r="F1022" s="158" t="str">
        <f>'SEPTEMBRE - SUIVI ENVELOPPES'!F17</f>
        <v/>
      </c>
    </row>
    <row r="1023" spans="1:6" x14ac:dyDescent="0.25">
      <c r="A1023" s="158" t="str">
        <f t="shared" si="17"/>
        <v/>
      </c>
      <c r="B1023" s="158">
        <f>'SEPTEMBRE - SUIVI ENVELOPPES'!B18</f>
        <v>0</v>
      </c>
      <c r="C1023" s="183">
        <f>'SEPTEMBRE - SUIVI ENVELOPPES'!C18</f>
        <v>0</v>
      </c>
      <c r="D1023" s="158">
        <f>'SEPTEMBRE - SUIVI ENVELOPPES'!D18</f>
        <v>0</v>
      </c>
      <c r="E1023" s="181">
        <f>'SEPTEMBRE - SUIVI ENVELOPPES'!E18</f>
        <v>0</v>
      </c>
      <c r="F1023" s="158" t="str">
        <f>'SEPTEMBRE - SUIVI ENVELOPPES'!F18</f>
        <v/>
      </c>
    </row>
    <row r="1024" spans="1:6" x14ac:dyDescent="0.25">
      <c r="A1024" s="158" t="str">
        <f t="shared" si="17"/>
        <v/>
      </c>
      <c r="B1024" s="158">
        <f>'SEPTEMBRE - SUIVI ENVELOPPES'!B19</f>
        <v>0</v>
      </c>
      <c r="C1024" s="183">
        <f>'SEPTEMBRE - SUIVI ENVELOPPES'!C19</f>
        <v>0</v>
      </c>
      <c r="D1024" s="158">
        <f>'SEPTEMBRE - SUIVI ENVELOPPES'!D19</f>
        <v>0</v>
      </c>
      <c r="E1024" s="181">
        <f>'SEPTEMBRE - SUIVI ENVELOPPES'!E19</f>
        <v>0</v>
      </c>
      <c r="F1024" s="158" t="str">
        <f>'SEPTEMBRE - SUIVI ENVELOPPES'!F19</f>
        <v/>
      </c>
    </row>
    <row r="1025" spans="1:6" x14ac:dyDescent="0.25">
      <c r="A1025" s="158" t="str">
        <f t="shared" si="17"/>
        <v/>
      </c>
      <c r="B1025" s="158">
        <f>'SEPTEMBRE - SUIVI ENVELOPPES'!B20</f>
        <v>0</v>
      </c>
      <c r="C1025" s="183">
        <f>'SEPTEMBRE - SUIVI ENVELOPPES'!C20</f>
        <v>0</v>
      </c>
      <c r="D1025" s="158">
        <f>'SEPTEMBRE - SUIVI ENVELOPPES'!D20</f>
        <v>0</v>
      </c>
      <c r="E1025" s="181">
        <f>'SEPTEMBRE - SUIVI ENVELOPPES'!E20</f>
        <v>0</v>
      </c>
      <c r="F1025" s="158" t="str">
        <f>'SEPTEMBRE - SUIVI ENVELOPPES'!F20</f>
        <v/>
      </c>
    </row>
    <row r="1026" spans="1:6" x14ac:dyDescent="0.25">
      <c r="A1026" s="158" t="str">
        <f t="shared" si="17"/>
        <v/>
      </c>
      <c r="B1026" s="158">
        <f>'SEPTEMBRE - SUIVI ENVELOPPES'!B21</f>
        <v>0</v>
      </c>
      <c r="C1026" s="183">
        <f>'SEPTEMBRE - SUIVI ENVELOPPES'!C21</f>
        <v>0</v>
      </c>
      <c r="D1026" s="158">
        <f>'SEPTEMBRE - SUIVI ENVELOPPES'!D21</f>
        <v>0</v>
      </c>
      <c r="E1026" s="181">
        <f>'SEPTEMBRE - SUIVI ENVELOPPES'!E21</f>
        <v>0</v>
      </c>
      <c r="F1026" s="158" t="str">
        <f>'SEPTEMBRE - SUIVI ENVELOPPES'!F21</f>
        <v/>
      </c>
    </row>
    <row r="1027" spans="1:6" x14ac:dyDescent="0.25">
      <c r="A1027" s="158" t="str">
        <f t="shared" si="17"/>
        <v/>
      </c>
      <c r="B1027" s="158">
        <f>'SEPTEMBRE - SUIVI ENVELOPPES'!B22</f>
        <v>0</v>
      </c>
      <c r="C1027" s="183">
        <f>'SEPTEMBRE - SUIVI ENVELOPPES'!C22</f>
        <v>0</v>
      </c>
      <c r="D1027" s="158">
        <f>'SEPTEMBRE - SUIVI ENVELOPPES'!D22</f>
        <v>0</v>
      </c>
      <c r="E1027" s="181">
        <f>'SEPTEMBRE - SUIVI ENVELOPPES'!E22</f>
        <v>0</v>
      </c>
      <c r="F1027" s="158" t="str">
        <f>'SEPTEMBRE - SUIVI ENVELOPPES'!F22</f>
        <v/>
      </c>
    </row>
    <row r="1028" spans="1:6" x14ac:dyDescent="0.25">
      <c r="A1028" s="158" t="str">
        <f t="shared" si="17"/>
        <v/>
      </c>
      <c r="B1028" s="158">
        <f>'SEPTEMBRE - SUIVI ENVELOPPES'!B23</f>
        <v>0</v>
      </c>
      <c r="C1028" s="183">
        <f>'SEPTEMBRE - SUIVI ENVELOPPES'!C23</f>
        <v>0</v>
      </c>
      <c r="D1028" s="158">
        <f>'SEPTEMBRE - SUIVI ENVELOPPES'!D23</f>
        <v>0</v>
      </c>
      <c r="E1028" s="181">
        <f>'SEPTEMBRE - SUIVI ENVELOPPES'!E23</f>
        <v>0</v>
      </c>
      <c r="F1028" s="158" t="str">
        <f>'SEPTEMBRE - SUIVI ENVELOPPES'!F23</f>
        <v/>
      </c>
    </row>
    <row r="1029" spans="1:6" x14ac:dyDescent="0.25">
      <c r="A1029" s="158" t="str">
        <f t="shared" si="17"/>
        <v/>
      </c>
      <c r="B1029" s="158">
        <f>'SEPTEMBRE - SUIVI ENVELOPPES'!B24</f>
        <v>0</v>
      </c>
      <c r="C1029" s="183">
        <f>'SEPTEMBRE - SUIVI ENVELOPPES'!C24</f>
        <v>0</v>
      </c>
      <c r="D1029" s="158">
        <f>'SEPTEMBRE - SUIVI ENVELOPPES'!D24</f>
        <v>0</v>
      </c>
      <c r="E1029" s="181">
        <f>'SEPTEMBRE - SUIVI ENVELOPPES'!E24</f>
        <v>0</v>
      </c>
      <c r="F1029" s="158" t="str">
        <f>'SEPTEMBRE - SUIVI ENVELOPPES'!F24</f>
        <v/>
      </c>
    </row>
    <row r="1030" spans="1:6" x14ac:dyDescent="0.25">
      <c r="A1030" s="158" t="str">
        <f t="shared" si="17"/>
        <v/>
      </c>
      <c r="B1030" s="158">
        <f>'SEPTEMBRE - SUIVI ENVELOPPES'!B25</f>
        <v>0</v>
      </c>
      <c r="C1030" s="183">
        <f>'SEPTEMBRE - SUIVI ENVELOPPES'!C25</f>
        <v>0</v>
      </c>
      <c r="D1030" s="158">
        <f>'SEPTEMBRE - SUIVI ENVELOPPES'!D25</f>
        <v>0</v>
      </c>
      <c r="E1030" s="181">
        <f>'SEPTEMBRE - SUIVI ENVELOPPES'!E25</f>
        <v>0</v>
      </c>
      <c r="F1030" s="158" t="str">
        <f>'SEPTEMBRE - SUIVI ENVELOPPES'!F25</f>
        <v/>
      </c>
    </row>
    <row r="1031" spans="1:6" x14ac:dyDescent="0.25">
      <c r="A1031" s="158" t="str">
        <f t="shared" si="17"/>
        <v/>
      </c>
      <c r="B1031" s="158">
        <f>'SEPTEMBRE - SUIVI ENVELOPPES'!B26</f>
        <v>0</v>
      </c>
      <c r="C1031" s="183">
        <f>'SEPTEMBRE - SUIVI ENVELOPPES'!C26</f>
        <v>0</v>
      </c>
      <c r="D1031" s="158">
        <f>'SEPTEMBRE - SUIVI ENVELOPPES'!D26</f>
        <v>0</v>
      </c>
      <c r="E1031" s="181">
        <f>'SEPTEMBRE - SUIVI ENVELOPPES'!E26</f>
        <v>0</v>
      </c>
      <c r="F1031" s="158" t="str">
        <f>'SEPTEMBRE - SUIVI ENVELOPPES'!F26</f>
        <v/>
      </c>
    </row>
    <row r="1032" spans="1:6" x14ac:dyDescent="0.25">
      <c r="A1032" s="158" t="str">
        <f t="shared" si="17"/>
        <v/>
      </c>
      <c r="B1032" s="158">
        <f>'SEPTEMBRE - SUIVI ENVELOPPES'!B27</f>
        <v>0</v>
      </c>
      <c r="C1032" s="183">
        <f>'SEPTEMBRE - SUIVI ENVELOPPES'!C27</f>
        <v>0</v>
      </c>
      <c r="D1032" s="158">
        <f>'SEPTEMBRE - SUIVI ENVELOPPES'!D27</f>
        <v>0</v>
      </c>
      <c r="E1032" s="181">
        <f>'SEPTEMBRE - SUIVI ENVELOPPES'!E27</f>
        <v>0</v>
      </c>
      <c r="F1032" s="158" t="str">
        <f>'SEPTEMBRE - SUIVI ENVELOPPES'!F27</f>
        <v/>
      </c>
    </row>
    <row r="1033" spans="1:6" x14ac:dyDescent="0.25">
      <c r="A1033" s="158" t="str">
        <f t="shared" si="17"/>
        <v/>
      </c>
      <c r="B1033" s="158">
        <f>'SEPTEMBRE - SUIVI ENVELOPPES'!B28</f>
        <v>0</v>
      </c>
      <c r="C1033" s="183">
        <f>'SEPTEMBRE - SUIVI ENVELOPPES'!C28</f>
        <v>0</v>
      </c>
      <c r="D1033" s="158">
        <f>'SEPTEMBRE - SUIVI ENVELOPPES'!D28</f>
        <v>0</v>
      </c>
      <c r="E1033" s="181">
        <f>'SEPTEMBRE - SUIVI ENVELOPPES'!E28</f>
        <v>0</v>
      </c>
      <c r="F1033" s="158" t="str">
        <f>'SEPTEMBRE - SUIVI ENVELOPPES'!F28</f>
        <v/>
      </c>
    </row>
    <row r="1034" spans="1:6" x14ac:dyDescent="0.25">
      <c r="A1034" s="158" t="str">
        <f t="shared" si="17"/>
        <v/>
      </c>
      <c r="B1034" s="158">
        <f>'SEPTEMBRE - SUIVI ENVELOPPES'!B29</f>
        <v>0</v>
      </c>
      <c r="C1034" s="183">
        <f>'SEPTEMBRE - SUIVI ENVELOPPES'!C29</f>
        <v>0</v>
      </c>
      <c r="D1034" s="158">
        <f>'SEPTEMBRE - SUIVI ENVELOPPES'!D29</f>
        <v>0</v>
      </c>
      <c r="E1034" s="181">
        <f>'SEPTEMBRE - SUIVI ENVELOPPES'!E29</f>
        <v>0</v>
      </c>
      <c r="F1034" s="158" t="str">
        <f>'SEPTEMBRE - SUIVI ENVELOPPES'!F29</f>
        <v/>
      </c>
    </row>
    <row r="1035" spans="1:6" x14ac:dyDescent="0.25">
      <c r="A1035" s="158" t="str">
        <f t="shared" si="17"/>
        <v/>
      </c>
      <c r="B1035" s="158">
        <f>'SEPTEMBRE - SUIVI ENVELOPPES'!B30</f>
        <v>0</v>
      </c>
      <c r="C1035" s="183">
        <f>'SEPTEMBRE - SUIVI ENVELOPPES'!C30</f>
        <v>0</v>
      </c>
      <c r="D1035" s="158">
        <f>'SEPTEMBRE - SUIVI ENVELOPPES'!D30</f>
        <v>0</v>
      </c>
      <c r="E1035" s="181">
        <f>'SEPTEMBRE - SUIVI ENVELOPPES'!E30</f>
        <v>0</v>
      </c>
      <c r="F1035" s="158" t="str">
        <f>'SEPTEMBRE - SUIVI ENVELOPPES'!F30</f>
        <v/>
      </c>
    </row>
    <row r="1036" spans="1:6" x14ac:dyDescent="0.25">
      <c r="A1036" s="158" t="str">
        <f t="shared" si="17"/>
        <v/>
      </c>
      <c r="B1036" s="158">
        <f>'SEPTEMBRE - SUIVI ENVELOPPES'!B31</f>
        <v>0</v>
      </c>
      <c r="C1036" s="183">
        <f>'SEPTEMBRE - SUIVI ENVELOPPES'!C31</f>
        <v>0</v>
      </c>
      <c r="D1036" s="158">
        <f>'SEPTEMBRE - SUIVI ENVELOPPES'!D31</f>
        <v>0</v>
      </c>
      <c r="E1036" s="181">
        <f>'SEPTEMBRE - SUIVI ENVELOPPES'!E31</f>
        <v>0</v>
      </c>
      <c r="F1036" s="158" t="str">
        <f>'SEPTEMBRE - SUIVI ENVELOPPES'!F31</f>
        <v/>
      </c>
    </row>
    <row r="1037" spans="1:6" x14ac:dyDescent="0.25">
      <c r="A1037" s="158" t="str">
        <f t="shared" si="17"/>
        <v/>
      </c>
      <c r="B1037" s="158">
        <f>'SEPTEMBRE - SUIVI ENVELOPPES'!B32</f>
        <v>0</v>
      </c>
      <c r="C1037" s="183">
        <f>'SEPTEMBRE - SUIVI ENVELOPPES'!C32</f>
        <v>0</v>
      </c>
      <c r="D1037" s="158">
        <f>'SEPTEMBRE - SUIVI ENVELOPPES'!D32</f>
        <v>0</v>
      </c>
      <c r="E1037" s="181">
        <f>'SEPTEMBRE - SUIVI ENVELOPPES'!E32</f>
        <v>0</v>
      </c>
      <c r="F1037" s="158" t="str">
        <f>'SEPTEMBRE - SUIVI ENVELOPPES'!F32</f>
        <v/>
      </c>
    </row>
    <row r="1038" spans="1:6" x14ac:dyDescent="0.25">
      <c r="A1038" s="158" t="str">
        <f t="shared" si="17"/>
        <v/>
      </c>
      <c r="B1038" s="158">
        <f>'SEPTEMBRE - SUIVI ENVELOPPES'!B33</f>
        <v>0</v>
      </c>
      <c r="C1038" s="183">
        <f>'SEPTEMBRE - SUIVI ENVELOPPES'!C33</f>
        <v>0</v>
      </c>
      <c r="D1038" s="158">
        <f>'SEPTEMBRE - SUIVI ENVELOPPES'!D33</f>
        <v>0</v>
      </c>
      <c r="E1038" s="181">
        <f>'SEPTEMBRE - SUIVI ENVELOPPES'!E33</f>
        <v>0</v>
      </c>
      <c r="F1038" s="158" t="str">
        <f>'SEPTEMBRE - SUIVI ENVELOPPES'!F33</f>
        <v/>
      </c>
    </row>
    <row r="1039" spans="1:6" x14ac:dyDescent="0.25">
      <c r="A1039" s="158" t="str">
        <f t="shared" si="17"/>
        <v/>
      </c>
      <c r="B1039" s="158">
        <f>'SEPTEMBRE - SUIVI ENVELOPPES'!B34</f>
        <v>0</v>
      </c>
      <c r="C1039" s="183">
        <f>'SEPTEMBRE - SUIVI ENVELOPPES'!C34</f>
        <v>0</v>
      </c>
      <c r="D1039" s="158">
        <f>'SEPTEMBRE - SUIVI ENVELOPPES'!D34</f>
        <v>0</v>
      </c>
      <c r="E1039" s="181">
        <f>'SEPTEMBRE - SUIVI ENVELOPPES'!E34</f>
        <v>0</v>
      </c>
      <c r="F1039" s="158" t="str">
        <f>'SEPTEMBRE - SUIVI ENVELOPPES'!F34</f>
        <v/>
      </c>
    </row>
    <row r="1040" spans="1:6" x14ac:dyDescent="0.25">
      <c r="A1040" s="158" t="str">
        <f t="shared" si="17"/>
        <v/>
      </c>
      <c r="B1040" s="158">
        <f>'SEPTEMBRE - SUIVI ENVELOPPES'!B35</f>
        <v>0</v>
      </c>
      <c r="C1040" s="183">
        <f>'SEPTEMBRE - SUIVI ENVELOPPES'!C35</f>
        <v>0</v>
      </c>
      <c r="D1040" s="158">
        <f>'SEPTEMBRE - SUIVI ENVELOPPES'!D35</f>
        <v>0</v>
      </c>
      <c r="E1040" s="181">
        <f>'SEPTEMBRE - SUIVI ENVELOPPES'!E35</f>
        <v>0</v>
      </c>
      <c r="F1040" s="158" t="str">
        <f>'SEPTEMBRE - SUIVI ENVELOPPES'!F35</f>
        <v/>
      </c>
    </row>
    <row r="1041" spans="1:6" x14ac:dyDescent="0.25">
      <c r="A1041" s="158" t="str">
        <f t="shared" si="17"/>
        <v/>
      </c>
      <c r="B1041" s="158">
        <f>'SEPTEMBRE - SUIVI ENVELOPPES'!B36</f>
        <v>0</v>
      </c>
      <c r="C1041" s="183">
        <f>'SEPTEMBRE - SUIVI ENVELOPPES'!C36</f>
        <v>0</v>
      </c>
      <c r="D1041" s="158">
        <f>'SEPTEMBRE - SUIVI ENVELOPPES'!D36</f>
        <v>0</v>
      </c>
      <c r="E1041" s="181">
        <f>'SEPTEMBRE - SUIVI ENVELOPPES'!E36</f>
        <v>0</v>
      </c>
      <c r="F1041" s="158" t="str">
        <f>'SEPTEMBRE - SUIVI ENVELOPPES'!F36</f>
        <v/>
      </c>
    </row>
    <row r="1042" spans="1:6" x14ac:dyDescent="0.25">
      <c r="A1042" s="158" t="str">
        <f t="shared" si="17"/>
        <v/>
      </c>
      <c r="B1042" s="158">
        <f>'SEPTEMBRE - SUIVI ENVELOPPES'!B37</f>
        <v>0</v>
      </c>
      <c r="C1042" s="183">
        <f>'SEPTEMBRE - SUIVI ENVELOPPES'!C37</f>
        <v>0</v>
      </c>
      <c r="D1042" s="158">
        <f>'SEPTEMBRE - SUIVI ENVELOPPES'!D37</f>
        <v>0</v>
      </c>
      <c r="E1042" s="181">
        <f>'SEPTEMBRE - SUIVI ENVELOPPES'!E37</f>
        <v>0</v>
      </c>
      <c r="F1042" s="158" t="str">
        <f>'SEPTEMBRE - SUIVI ENVELOPPES'!F37</f>
        <v/>
      </c>
    </row>
    <row r="1043" spans="1:6" x14ac:dyDescent="0.25">
      <c r="A1043" s="158" t="str">
        <f t="shared" si="17"/>
        <v/>
      </c>
      <c r="B1043" s="158">
        <f>'SEPTEMBRE - SUIVI ENVELOPPES'!B38</f>
        <v>0</v>
      </c>
      <c r="C1043" s="183">
        <f>'SEPTEMBRE - SUIVI ENVELOPPES'!C38</f>
        <v>0</v>
      </c>
      <c r="D1043" s="158">
        <f>'SEPTEMBRE - SUIVI ENVELOPPES'!D38</f>
        <v>0</v>
      </c>
      <c r="E1043" s="181">
        <f>'SEPTEMBRE - SUIVI ENVELOPPES'!E38</f>
        <v>0</v>
      </c>
      <c r="F1043" s="158" t="str">
        <f>'SEPTEMBRE - SUIVI ENVELOPPES'!F38</f>
        <v/>
      </c>
    </row>
    <row r="1044" spans="1:6" x14ac:dyDescent="0.25">
      <c r="A1044" s="158" t="str">
        <f t="shared" si="17"/>
        <v/>
      </c>
      <c r="B1044" s="158">
        <f>'SEPTEMBRE - SUIVI ENVELOPPES'!B39</f>
        <v>0</v>
      </c>
      <c r="C1044" s="183">
        <f>'SEPTEMBRE - SUIVI ENVELOPPES'!C39</f>
        <v>0</v>
      </c>
      <c r="D1044" s="158">
        <f>'SEPTEMBRE - SUIVI ENVELOPPES'!D39</f>
        <v>0</v>
      </c>
      <c r="E1044" s="181">
        <f>'SEPTEMBRE - SUIVI ENVELOPPES'!E39</f>
        <v>0</v>
      </c>
      <c r="F1044" s="158" t="str">
        <f>'SEPTEMBRE - SUIVI ENVELOPPES'!F39</f>
        <v/>
      </c>
    </row>
    <row r="1045" spans="1:6" x14ac:dyDescent="0.25">
      <c r="A1045" s="158" t="str">
        <f t="shared" si="17"/>
        <v/>
      </c>
      <c r="B1045" s="158">
        <f>'SEPTEMBRE - SUIVI ENVELOPPES'!B40</f>
        <v>0</v>
      </c>
      <c r="C1045" s="183">
        <f>'SEPTEMBRE - SUIVI ENVELOPPES'!C40</f>
        <v>0</v>
      </c>
      <c r="D1045" s="158">
        <f>'SEPTEMBRE - SUIVI ENVELOPPES'!D40</f>
        <v>0</v>
      </c>
      <c r="E1045" s="181">
        <f>'SEPTEMBRE - SUIVI ENVELOPPES'!E40</f>
        <v>0</v>
      </c>
      <c r="F1045" s="158" t="str">
        <f>'SEPTEMBRE - SUIVI ENVELOPPES'!F40</f>
        <v/>
      </c>
    </row>
    <row r="1046" spans="1:6" x14ac:dyDescent="0.25">
      <c r="A1046" s="158" t="str">
        <f t="shared" si="17"/>
        <v/>
      </c>
      <c r="B1046" s="158">
        <f>'SEPTEMBRE - SUIVI ENVELOPPES'!B41</f>
        <v>0</v>
      </c>
      <c r="C1046" s="183">
        <f>'SEPTEMBRE - SUIVI ENVELOPPES'!C41</f>
        <v>0</v>
      </c>
      <c r="D1046" s="158">
        <f>'SEPTEMBRE - SUIVI ENVELOPPES'!D41</f>
        <v>0</v>
      </c>
      <c r="E1046" s="181">
        <f>'SEPTEMBRE - SUIVI ENVELOPPES'!E41</f>
        <v>0</v>
      </c>
      <c r="F1046" s="158" t="str">
        <f>'SEPTEMBRE - SUIVI ENVELOPPES'!F41</f>
        <v/>
      </c>
    </row>
    <row r="1047" spans="1:6" x14ac:dyDescent="0.25">
      <c r="A1047" s="158" t="str">
        <f t="shared" si="17"/>
        <v/>
      </c>
      <c r="B1047" s="158">
        <f>'SEPTEMBRE - SUIVI ENVELOPPES'!B42</f>
        <v>0</v>
      </c>
      <c r="C1047" s="183">
        <f>'SEPTEMBRE - SUIVI ENVELOPPES'!C42</f>
        <v>0</v>
      </c>
      <c r="D1047" s="158">
        <f>'SEPTEMBRE - SUIVI ENVELOPPES'!D42</f>
        <v>0</v>
      </c>
      <c r="E1047" s="181">
        <f>'SEPTEMBRE - SUIVI ENVELOPPES'!E42</f>
        <v>0</v>
      </c>
      <c r="F1047" s="158" t="str">
        <f>'SEPTEMBRE - SUIVI ENVELOPPES'!F42</f>
        <v/>
      </c>
    </row>
    <row r="1048" spans="1:6" x14ac:dyDescent="0.25">
      <c r="A1048" s="158" t="str">
        <f t="shared" si="17"/>
        <v/>
      </c>
      <c r="B1048" s="158">
        <f>'SEPTEMBRE - SUIVI ENVELOPPES'!B43</f>
        <v>0</v>
      </c>
      <c r="C1048" s="183">
        <f>'SEPTEMBRE - SUIVI ENVELOPPES'!C43</f>
        <v>0</v>
      </c>
      <c r="D1048" s="158">
        <f>'SEPTEMBRE - SUIVI ENVELOPPES'!D43</f>
        <v>0</v>
      </c>
      <c r="E1048" s="181">
        <f>'SEPTEMBRE - SUIVI ENVELOPPES'!E43</f>
        <v>0</v>
      </c>
      <c r="F1048" s="158" t="str">
        <f>'SEPTEMBRE - SUIVI ENVELOPPES'!F43</f>
        <v/>
      </c>
    </row>
    <row r="1049" spans="1:6" x14ac:dyDescent="0.25">
      <c r="A1049" s="158" t="str">
        <f t="shared" si="17"/>
        <v/>
      </c>
      <c r="B1049" s="158">
        <f>'SEPTEMBRE - SUIVI ENVELOPPES'!B44</f>
        <v>0</v>
      </c>
      <c r="C1049" s="183">
        <f>'SEPTEMBRE - SUIVI ENVELOPPES'!C44</f>
        <v>0</v>
      </c>
      <c r="D1049" s="158">
        <f>'SEPTEMBRE - SUIVI ENVELOPPES'!D44</f>
        <v>0</v>
      </c>
      <c r="E1049" s="181">
        <f>'SEPTEMBRE - SUIVI ENVELOPPES'!E44</f>
        <v>0</v>
      </c>
      <c r="F1049" s="158" t="str">
        <f>'SEPTEMBRE - SUIVI ENVELOPPES'!F44</f>
        <v/>
      </c>
    </row>
    <row r="1050" spans="1:6" x14ac:dyDescent="0.25">
      <c r="A1050" s="158" t="str">
        <f t="shared" si="17"/>
        <v/>
      </c>
      <c r="B1050" s="158">
        <f>'SEPTEMBRE - SUIVI ENVELOPPES'!B45</f>
        <v>0</v>
      </c>
      <c r="C1050" s="183">
        <f>'SEPTEMBRE - SUIVI ENVELOPPES'!C45</f>
        <v>0</v>
      </c>
      <c r="D1050" s="158">
        <f>'SEPTEMBRE - SUIVI ENVELOPPES'!D45</f>
        <v>0</v>
      </c>
      <c r="E1050" s="181">
        <f>'SEPTEMBRE - SUIVI ENVELOPPES'!E45</f>
        <v>0</v>
      </c>
      <c r="F1050" s="158" t="str">
        <f>'SEPTEMBRE - SUIVI ENVELOPPES'!F45</f>
        <v/>
      </c>
    </row>
    <row r="1051" spans="1:6" x14ac:dyDescent="0.25">
      <c r="A1051" s="158" t="str">
        <f t="shared" si="17"/>
        <v/>
      </c>
      <c r="B1051" s="158">
        <f>'SEPTEMBRE - SUIVI ENVELOPPES'!B46</f>
        <v>0</v>
      </c>
      <c r="C1051" s="183">
        <f>'SEPTEMBRE - SUIVI ENVELOPPES'!C46</f>
        <v>0</v>
      </c>
      <c r="D1051" s="158">
        <f>'SEPTEMBRE - SUIVI ENVELOPPES'!D46</f>
        <v>0</v>
      </c>
      <c r="E1051" s="181">
        <f>'SEPTEMBRE - SUIVI ENVELOPPES'!E46</f>
        <v>0</v>
      </c>
      <c r="F1051" s="158" t="str">
        <f>'SEPTEMBRE - SUIVI ENVELOPPES'!F46</f>
        <v/>
      </c>
    </row>
    <row r="1052" spans="1:6" x14ac:dyDescent="0.25">
      <c r="A1052" s="158" t="str">
        <f t="shared" si="17"/>
        <v/>
      </c>
      <c r="B1052" s="158">
        <f>'SEPTEMBRE - SUIVI ENVELOPPES'!B47</f>
        <v>0</v>
      </c>
      <c r="C1052" s="183">
        <f>'SEPTEMBRE - SUIVI ENVELOPPES'!C47</f>
        <v>0</v>
      </c>
      <c r="D1052" s="158">
        <f>'SEPTEMBRE - SUIVI ENVELOPPES'!D47</f>
        <v>0</v>
      </c>
      <c r="E1052" s="181">
        <f>'SEPTEMBRE - SUIVI ENVELOPPES'!E47</f>
        <v>0</v>
      </c>
      <c r="F1052" s="158" t="str">
        <f>'SEPTEMBRE - SUIVI ENVELOPPES'!F47</f>
        <v/>
      </c>
    </row>
    <row r="1053" spans="1:6" x14ac:dyDescent="0.25">
      <c r="A1053" s="158" t="str">
        <f t="shared" si="17"/>
        <v/>
      </c>
      <c r="B1053" s="158">
        <f>'SEPTEMBRE - SUIVI ENVELOPPES'!B48</f>
        <v>0</v>
      </c>
      <c r="C1053" s="183">
        <f>'SEPTEMBRE - SUIVI ENVELOPPES'!C48</f>
        <v>0</v>
      </c>
      <c r="D1053" s="158">
        <f>'SEPTEMBRE - SUIVI ENVELOPPES'!D48</f>
        <v>0</v>
      </c>
      <c r="E1053" s="181">
        <f>'SEPTEMBRE - SUIVI ENVELOPPES'!E48</f>
        <v>0</v>
      </c>
      <c r="F1053" s="158" t="str">
        <f>'SEPTEMBRE - SUIVI ENVELOPPES'!F48</f>
        <v/>
      </c>
    </row>
    <row r="1054" spans="1:6" x14ac:dyDescent="0.25">
      <c r="A1054" s="158" t="str">
        <f t="shared" si="17"/>
        <v/>
      </c>
      <c r="B1054" s="158">
        <f>'SEPTEMBRE - SUIVI ENVELOPPES'!B49</f>
        <v>0</v>
      </c>
      <c r="C1054" s="183">
        <f>'SEPTEMBRE - SUIVI ENVELOPPES'!C49</f>
        <v>0</v>
      </c>
      <c r="D1054" s="158">
        <f>'SEPTEMBRE - SUIVI ENVELOPPES'!D49</f>
        <v>0</v>
      </c>
      <c r="E1054" s="181">
        <f>'SEPTEMBRE - SUIVI ENVELOPPES'!E49</f>
        <v>0</v>
      </c>
      <c r="F1054" s="158" t="str">
        <f>'SEPTEMBRE - SUIVI ENVELOPPES'!F49</f>
        <v/>
      </c>
    </row>
    <row r="1055" spans="1:6" x14ac:dyDescent="0.25">
      <c r="A1055" s="158" t="str">
        <f t="shared" si="17"/>
        <v/>
      </c>
      <c r="B1055" s="158">
        <f>'SEPTEMBRE - SUIVI ENVELOPPES'!B50</f>
        <v>0</v>
      </c>
      <c r="C1055" s="183">
        <f>'SEPTEMBRE - SUIVI ENVELOPPES'!C50</f>
        <v>0</v>
      </c>
      <c r="D1055" s="158">
        <f>'SEPTEMBRE - SUIVI ENVELOPPES'!D50</f>
        <v>0</v>
      </c>
      <c r="E1055" s="181">
        <f>'SEPTEMBRE - SUIVI ENVELOPPES'!E50</f>
        <v>0</v>
      </c>
      <c r="F1055" s="158" t="str">
        <f>'SEPTEMBRE - SUIVI ENVELOPPES'!F50</f>
        <v/>
      </c>
    </row>
    <row r="1056" spans="1:6" x14ac:dyDescent="0.25">
      <c r="A1056" s="158" t="str">
        <f t="shared" si="17"/>
        <v/>
      </c>
      <c r="B1056" s="158">
        <f>'SEPTEMBRE - SUIVI ENVELOPPES'!B51</f>
        <v>0</v>
      </c>
      <c r="C1056" s="183">
        <f>'SEPTEMBRE - SUIVI ENVELOPPES'!C51</f>
        <v>0</v>
      </c>
      <c r="D1056" s="158">
        <f>'SEPTEMBRE - SUIVI ENVELOPPES'!D51</f>
        <v>0</v>
      </c>
      <c r="E1056" s="181">
        <f>'SEPTEMBRE - SUIVI ENVELOPPES'!E51</f>
        <v>0</v>
      </c>
      <c r="F1056" s="158" t="str">
        <f>'SEPTEMBRE - SUIVI ENVELOPPES'!F51</f>
        <v/>
      </c>
    </row>
    <row r="1057" spans="1:6" x14ac:dyDescent="0.25">
      <c r="A1057" s="158" t="str">
        <f t="shared" si="17"/>
        <v/>
      </c>
      <c r="B1057" s="158">
        <f>'SEPTEMBRE - SUIVI ENVELOPPES'!B52</f>
        <v>0</v>
      </c>
      <c r="C1057" s="183">
        <f>'SEPTEMBRE - SUIVI ENVELOPPES'!C52</f>
        <v>0</v>
      </c>
      <c r="D1057" s="158">
        <f>'SEPTEMBRE - SUIVI ENVELOPPES'!D52</f>
        <v>0</v>
      </c>
      <c r="E1057" s="181">
        <f>'SEPTEMBRE - SUIVI ENVELOPPES'!E52</f>
        <v>0</v>
      </c>
      <c r="F1057" s="158" t="str">
        <f>'SEPTEMBRE - SUIVI ENVELOPPES'!F52</f>
        <v/>
      </c>
    </row>
    <row r="1058" spans="1:6" x14ac:dyDescent="0.25">
      <c r="A1058" s="158" t="str">
        <f t="shared" si="17"/>
        <v/>
      </c>
      <c r="B1058" s="158">
        <f>'SEPTEMBRE - SUIVI ENVELOPPES'!B53</f>
        <v>0</v>
      </c>
      <c r="C1058" s="183">
        <f>'SEPTEMBRE - SUIVI ENVELOPPES'!C53</f>
        <v>0</v>
      </c>
      <c r="D1058" s="158">
        <f>'SEPTEMBRE - SUIVI ENVELOPPES'!D53</f>
        <v>0</v>
      </c>
      <c r="E1058" s="181">
        <f>'SEPTEMBRE - SUIVI ENVELOPPES'!E53</f>
        <v>0</v>
      </c>
      <c r="F1058" s="158" t="str">
        <f>'SEPTEMBRE - SUIVI ENVELOPPES'!F53</f>
        <v/>
      </c>
    </row>
    <row r="1059" spans="1:6" x14ac:dyDescent="0.25">
      <c r="A1059" s="158" t="str">
        <f t="shared" si="17"/>
        <v/>
      </c>
      <c r="B1059" s="158">
        <f>'SEPTEMBRE - SUIVI ENVELOPPES'!B54</f>
        <v>0</v>
      </c>
      <c r="C1059" s="183">
        <f>'SEPTEMBRE - SUIVI ENVELOPPES'!C54</f>
        <v>0</v>
      </c>
      <c r="D1059" s="158">
        <f>'SEPTEMBRE - SUIVI ENVELOPPES'!D54</f>
        <v>0</v>
      </c>
      <c r="E1059" s="181">
        <f>'SEPTEMBRE - SUIVI ENVELOPPES'!E54</f>
        <v>0</v>
      </c>
      <c r="F1059" s="158" t="str">
        <f>'SEPTEMBRE - SUIVI ENVELOPPES'!F54</f>
        <v/>
      </c>
    </row>
    <row r="1060" spans="1:6" x14ac:dyDescent="0.25">
      <c r="A1060" s="158" t="str">
        <f t="shared" si="17"/>
        <v/>
      </c>
      <c r="B1060" s="158">
        <f>'SEPTEMBRE - SUIVI ENVELOPPES'!B55</f>
        <v>0</v>
      </c>
      <c r="C1060" s="183">
        <f>'SEPTEMBRE - SUIVI ENVELOPPES'!C55</f>
        <v>0</v>
      </c>
      <c r="D1060" s="158">
        <f>'SEPTEMBRE - SUIVI ENVELOPPES'!D55</f>
        <v>0</v>
      </c>
      <c r="E1060" s="181">
        <f>'SEPTEMBRE - SUIVI ENVELOPPES'!E55</f>
        <v>0</v>
      </c>
      <c r="F1060" s="158" t="str">
        <f>'SEPTEMBRE - SUIVI ENVELOPPES'!F55</f>
        <v/>
      </c>
    </row>
    <row r="1061" spans="1:6" x14ac:dyDescent="0.25">
      <c r="A1061" s="158" t="str">
        <f t="shared" si="17"/>
        <v/>
      </c>
      <c r="B1061" s="158">
        <f>'SEPTEMBRE - SUIVI ENVELOPPES'!B56</f>
        <v>0</v>
      </c>
      <c r="C1061" s="183">
        <f>'SEPTEMBRE - SUIVI ENVELOPPES'!C56</f>
        <v>0</v>
      </c>
      <c r="D1061" s="158">
        <f>'SEPTEMBRE - SUIVI ENVELOPPES'!D56</f>
        <v>0</v>
      </c>
      <c r="E1061" s="181">
        <f>'SEPTEMBRE - SUIVI ENVELOPPES'!E56</f>
        <v>0</v>
      </c>
      <c r="F1061" s="158" t="str">
        <f>'SEPTEMBRE - SUIVI ENVELOPPES'!F56</f>
        <v/>
      </c>
    </row>
    <row r="1062" spans="1:6" x14ac:dyDescent="0.25">
      <c r="A1062" s="158" t="str">
        <f t="shared" si="17"/>
        <v/>
      </c>
      <c r="B1062" s="158">
        <f>'SEPTEMBRE - SUIVI ENVELOPPES'!B57</f>
        <v>0</v>
      </c>
      <c r="C1062" s="183">
        <f>'SEPTEMBRE - SUIVI ENVELOPPES'!C57</f>
        <v>0</v>
      </c>
      <c r="D1062" s="158">
        <f>'SEPTEMBRE - SUIVI ENVELOPPES'!D57</f>
        <v>0</v>
      </c>
      <c r="E1062" s="181">
        <f>'SEPTEMBRE - SUIVI ENVELOPPES'!E57</f>
        <v>0</v>
      </c>
      <c r="F1062" s="158" t="str">
        <f>'SEPTEMBRE - SUIVI ENVELOPPES'!F57</f>
        <v/>
      </c>
    </row>
    <row r="1063" spans="1:6" x14ac:dyDescent="0.25">
      <c r="A1063" s="158" t="str">
        <f t="shared" si="17"/>
        <v/>
      </c>
      <c r="B1063" s="158">
        <f>'SEPTEMBRE - SUIVI ENVELOPPES'!B58</f>
        <v>0</v>
      </c>
      <c r="C1063" s="183">
        <f>'SEPTEMBRE - SUIVI ENVELOPPES'!C58</f>
        <v>0</v>
      </c>
      <c r="D1063" s="158">
        <f>'SEPTEMBRE - SUIVI ENVELOPPES'!D58</f>
        <v>0</v>
      </c>
      <c r="E1063" s="181">
        <f>'SEPTEMBRE - SUIVI ENVELOPPES'!E58</f>
        <v>0</v>
      </c>
      <c r="F1063" s="158" t="str">
        <f>'SEPTEMBRE - SUIVI ENVELOPPES'!F58</f>
        <v/>
      </c>
    </row>
    <row r="1064" spans="1:6" x14ac:dyDescent="0.25">
      <c r="A1064" s="158" t="str">
        <f t="shared" si="17"/>
        <v/>
      </c>
      <c r="B1064" s="158">
        <f>'SEPTEMBRE - SUIVI ENVELOPPES'!B59</f>
        <v>0</v>
      </c>
      <c r="C1064" s="183">
        <f>'SEPTEMBRE - SUIVI ENVELOPPES'!C59</f>
        <v>0</v>
      </c>
      <c r="D1064" s="158">
        <f>'SEPTEMBRE - SUIVI ENVELOPPES'!D59</f>
        <v>0</v>
      </c>
      <c r="E1064" s="181">
        <f>'SEPTEMBRE - SUIVI ENVELOPPES'!E59</f>
        <v>0</v>
      </c>
      <c r="F1064" s="158" t="str">
        <f>'SEPTEMBRE - SUIVI ENVELOPPES'!F59</f>
        <v/>
      </c>
    </row>
    <row r="1065" spans="1:6" x14ac:dyDescent="0.25">
      <c r="A1065" s="158" t="str">
        <f t="shared" si="17"/>
        <v/>
      </c>
      <c r="B1065" s="158">
        <f>'SEPTEMBRE - SUIVI ENVELOPPES'!B60</f>
        <v>0</v>
      </c>
      <c r="C1065" s="183">
        <f>'SEPTEMBRE - SUIVI ENVELOPPES'!C60</f>
        <v>0</v>
      </c>
      <c r="D1065" s="158">
        <f>'SEPTEMBRE - SUIVI ENVELOPPES'!D60</f>
        <v>0</v>
      </c>
      <c r="E1065" s="181">
        <f>'SEPTEMBRE - SUIVI ENVELOPPES'!E60</f>
        <v>0</v>
      </c>
      <c r="F1065" s="158" t="str">
        <f>'SEPTEMBRE - SUIVI ENVELOPPES'!F60</f>
        <v/>
      </c>
    </row>
    <row r="1066" spans="1:6" x14ac:dyDescent="0.25">
      <c r="A1066" s="158" t="str">
        <f t="shared" si="17"/>
        <v/>
      </c>
      <c r="B1066" s="158">
        <f>'SEPTEMBRE - SUIVI ENVELOPPES'!B61</f>
        <v>0</v>
      </c>
      <c r="C1066" s="183">
        <f>'SEPTEMBRE - SUIVI ENVELOPPES'!C61</f>
        <v>0</v>
      </c>
      <c r="D1066" s="158">
        <f>'SEPTEMBRE - SUIVI ENVELOPPES'!D61</f>
        <v>0</v>
      </c>
      <c r="E1066" s="181">
        <f>'SEPTEMBRE - SUIVI ENVELOPPES'!E61</f>
        <v>0</v>
      </c>
      <c r="F1066" s="158" t="str">
        <f>'SEPTEMBRE - SUIVI ENVELOPPES'!F61</f>
        <v/>
      </c>
    </row>
    <row r="1067" spans="1:6" x14ac:dyDescent="0.25">
      <c r="A1067" s="158" t="str">
        <f t="shared" si="17"/>
        <v/>
      </c>
      <c r="B1067" s="158">
        <f>'SEPTEMBRE - SUIVI ENVELOPPES'!B62</f>
        <v>0</v>
      </c>
      <c r="C1067" s="183">
        <f>'SEPTEMBRE - SUIVI ENVELOPPES'!C62</f>
        <v>0</v>
      </c>
      <c r="D1067" s="158">
        <f>'SEPTEMBRE - SUIVI ENVELOPPES'!D62</f>
        <v>0</v>
      </c>
      <c r="E1067" s="181">
        <f>'SEPTEMBRE - SUIVI ENVELOPPES'!E62</f>
        <v>0</v>
      </c>
      <c r="F1067" s="158" t="str">
        <f>'SEPTEMBRE - SUIVI ENVELOPPES'!F62</f>
        <v/>
      </c>
    </row>
    <row r="1068" spans="1:6" x14ac:dyDescent="0.25">
      <c r="A1068" s="158" t="str">
        <f t="shared" si="17"/>
        <v/>
      </c>
      <c r="B1068" s="158">
        <f>'SEPTEMBRE - SUIVI ENVELOPPES'!B63</f>
        <v>0</v>
      </c>
      <c r="C1068" s="183">
        <f>'SEPTEMBRE - SUIVI ENVELOPPES'!C63</f>
        <v>0</v>
      </c>
      <c r="D1068" s="158">
        <f>'SEPTEMBRE - SUIVI ENVELOPPES'!D63</f>
        <v>0</v>
      </c>
      <c r="E1068" s="181">
        <f>'SEPTEMBRE - SUIVI ENVELOPPES'!E63</f>
        <v>0</v>
      </c>
      <c r="F1068" s="158" t="str">
        <f>'SEPTEMBRE - SUIVI ENVELOPPES'!F63</f>
        <v/>
      </c>
    </row>
    <row r="1069" spans="1:6" x14ac:dyDescent="0.25">
      <c r="A1069" s="158" t="str">
        <f t="shared" si="17"/>
        <v/>
      </c>
      <c r="B1069" s="158">
        <f>'SEPTEMBRE - SUIVI ENVELOPPES'!B64</f>
        <v>0</v>
      </c>
      <c r="C1069" s="183">
        <f>'SEPTEMBRE - SUIVI ENVELOPPES'!C64</f>
        <v>0</v>
      </c>
      <c r="D1069" s="158">
        <f>'SEPTEMBRE - SUIVI ENVELOPPES'!D64</f>
        <v>0</v>
      </c>
      <c r="E1069" s="181">
        <f>'SEPTEMBRE - SUIVI ENVELOPPES'!E64</f>
        <v>0</v>
      </c>
      <c r="F1069" s="158" t="str">
        <f>'SEPTEMBRE - SUIVI ENVELOPPES'!F64</f>
        <v/>
      </c>
    </row>
    <row r="1070" spans="1:6" x14ac:dyDescent="0.25">
      <c r="A1070" s="158" t="str">
        <f t="shared" si="17"/>
        <v/>
      </c>
      <c r="B1070" s="158">
        <f>'SEPTEMBRE - SUIVI ENVELOPPES'!B65</f>
        <v>0</v>
      </c>
      <c r="C1070" s="183">
        <f>'SEPTEMBRE - SUIVI ENVELOPPES'!C65</f>
        <v>0</v>
      </c>
      <c r="D1070" s="158">
        <f>'SEPTEMBRE - SUIVI ENVELOPPES'!D65</f>
        <v>0</v>
      </c>
      <c r="E1070" s="181">
        <f>'SEPTEMBRE - SUIVI ENVELOPPES'!E65</f>
        <v>0</v>
      </c>
      <c r="F1070" s="158" t="str">
        <f>'SEPTEMBRE - SUIVI ENVELOPPES'!F65</f>
        <v/>
      </c>
    </row>
    <row r="1071" spans="1:6" x14ac:dyDescent="0.25">
      <c r="A1071" s="158" t="str">
        <f t="shared" si="17"/>
        <v/>
      </c>
      <c r="B1071" s="158">
        <f>'SEPTEMBRE - SUIVI ENVELOPPES'!B66</f>
        <v>0</v>
      </c>
      <c r="C1071" s="183">
        <f>'SEPTEMBRE - SUIVI ENVELOPPES'!C66</f>
        <v>0</v>
      </c>
      <c r="D1071" s="158">
        <f>'SEPTEMBRE - SUIVI ENVELOPPES'!D66</f>
        <v>0</v>
      </c>
      <c r="E1071" s="181">
        <f>'SEPTEMBRE - SUIVI ENVELOPPES'!E66</f>
        <v>0</v>
      </c>
      <c r="F1071" s="158" t="str">
        <f>'SEPTEMBRE - SUIVI ENVELOPPES'!F66</f>
        <v/>
      </c>
    </row>
    <row r="1072" spans="1:6" x14ac:dyDescent="0.25">
      <c r="A1072" s="158" t="str">
        <f t="shared" si="17"/>
        <v/>
      </c>
      <c r="B1072" s="158">
        <f>'SEPTEMBRE - SUIVI ENVELOPPES'!B67</f>
        <v>0</v>
      </c>
      <c r="C1072" s="183">
        <f>'SEPTEMBRE - SUIVI ENVELOPPES'!C67</f>
        <v>0</v>
      </c>
      <c r="D1072" s="158">
        <f>'SEPTEMBRE - SUIVI ENVELOPPES'!D67</f>
        <v>0</v>
      </c>
      <c r="E1072" s="181">
        <f>'SEPTEMBRE - SUIVI ENVELOPPES'!E67</f>
        <v>0</v>
      </c>
      <c r="F1072" s="158" t="str">
        <f>'SEPTEMBRE - SUIVI ENVELOPPES'!F67</f>
        <v/>
      </c>
    </row>
    <row r="1073" spans="1:6" x14ac:dyDescent="0.25">
      <c r="A1073" s="158" t="str">
        <f t="shared" si="17"/>
        <v/>
      </c>
      <c r="B1073" s="158">
        <f>'SEPTEMBRE - SUIVI ENVELOPPES'!B68</f>
        <v>0</v>
      </c>
      <c r="C1073" s="183">
        <f>'SEPTEMBRE - SUIVI ENVELOPPES'!C68</f>
        <v>0</v>
      </c>
      <c r="D1073" s="158">
        <f>'SEPTEMBRE - SUIVI ENVELOPPES'!D68</f>
        <v>0</v>
      </c>
      <c r="E1073" s="181">
        <f>'SEPTEMBRE - SUIVI ENVELOPPES'!E68</f>
        <v>0</v>
      </c>
      <c r="F1073" s="158" t="str">
        <f>'SEPTEMBRE - SUIVI ENVELOPPES'!F68</f>
        <v/>
      </c>
    </row>
    <row r="1074" spans="1:6" x14ac:dyDescent="0.25">
      <c r="A1074" s="158" t="str">
        <f t="shared" si="17"/>
        <v/>
      </c>
      <c r="B1074" s="158">
        <f>'SEPTEMBRE - SUIVI ENVELOPPES'!B69</f>
        <v>0</v>
      </c>
      <c r="C1074" s="183">
        <f>'SEPTEMBRE - SUIVI ENVELOPPES'!C69</f>
        <v>0</v>
      </c>
      <c r="D1074" s="158">
        <f>'SEPTEMBRE - SUIVI ENVELOPPES'!D69</f>
        <v>0</v>
      </c>
      <c r="E1074" s="181">
        <f>'SEPTEMBRE - SUIVI ENVELOPPES'!E69</f>
        <v>0</v>
      </c>
      <c r="F1074" s="158" t="str">
        <f>'SEPTEMBRE - SUIVI ENVELOPPES'!F69</f>
        <v/>
      </c>
    </row>
    <row r="1075" spans="1:6" x14ac:dyDescent="0.25">
      <c r="A1075" s="158" t="str">
        <f t="shared" ref="A1075:A1135" si="18">IF(B1075=0,"","SEPTEMBRE")</f>
        <v/>
      </c>
      <c r="B1075" s="158">
        <f>'SEPTEMBRE - SUIVI ENVELOPPES'!B70</f>
        <v>0</v>
      </c>
      <c r="C1075" s="183">
        <f>'SEPTEMBRE - SUIVI ENVELOPPES'!C70</f>
        <v>0</v>
      </c>
      <c r="D1075" s="158">
        <f>'SEPTEMBRE - SUIVI ENVELOPPES'!D70</f>
        <v>0</v>
      </c>
      <c r="E1075" s="181">
        <f>'SEPTEMBRE - SUIVI ENVELOPPES'!E70</f>
        <v>0</v>
      </c>
      <c r="F1075" s="158" t="str">
        <f>'SEPTEMBRE - SUIVI ENVELOPPES'!F70</f>
        <v/>
      </c>
    </row>
    <row r="1076" spans="1:6" x14ac:dyDescent="0.25">
      <c r="A1076" s="158" t="str">
        <f t="shared" si="18"/>
        <v/>
      </c>
      <c r="B1076" s="158">
        <f>'SEPTEMBRE - SUIVI ENVELOPPES'!B71</f>
        <v>0</v>
      </c>
      <c r="C1076" s="183">
        <f>'SEPTEMBRE - SUIVI ENVELOPPES'!C71</f>
        <v>0</v>
      </c>
      <c r="D1076" s="158">
        <f>'SEPTEMBRE - SUIVI ENVELOPPES'!D71</f>
        <v>0</v>
      </c>
      <c r="E1076" s="181">
        <f>'SEPTEMBRE - SUIVI ENVELOPPES'!E71</f>
        <v>0</v>
      </c>
      <c r="F1076" s="158" t="str">
        <f>'SEPTEMBRE - SUIVI ENVELOPPES'!F71</f>
        <v/>
      </c>
    </row>
    <row r="1077" spans="1:6" x14ac:dyDescent="0.25">
      <c r="A1077" s="158" t="str">
        <f t="shared" si="18"/>
        <v/>
      </c>
      <c r="B1077" s="158">
        <f>'SEPTEMBRE - SUIVI ENVELOPPES'!B72</f>
        <v>0</v>
      </c>
      <c r="C1077" s="183">
        <f>'SEPTEMBRE - SUIVI ENVELOPPES'!C72</f>
        <v>0</v>
      </c>
      <c r="D1077" s="158">
        <f>'SEPTEMBRE - SUIVI ENVELOPPES'!D72</f>
        <v>0</v>
      </c>
      <c r="E1077" s="181">
        <f>'SEPTEMBRE - SUIVI ENVELOPPES'!E72</f>
        <v>0</v>
      </c>
      <c r="F1077" s="158" t="str">
        <f>'SEPTEMBRE - SUIVI ENVELOPPES'!F72</f>
        <v/>
      </c>
    </row>
    <row r="1078" spans="1:6" x14ac:dyDescent="0.25">
      <c r="A1078" s="158" t="str">
        <f t="shared" si="18"/>
        <v/>
      </c>
      <c r="B1078" s="158">
        <f>'SEPTEMBRE - SUIVI ENVELOPPES'!B73</f>
        <v>0</v>
      </c>
      <c r="C1078" s="183">
        <f>'SEPTEMBRE - SUIVI ENVELOPPES'!C73</f>
        <v>0</v>
      </c>
      <c r="D1078" s="158">
        <f>'SEPTEMBRE - SUIVI ENVELOPPES'!D73</f>
        <v>0</v>
      </c>
      <c r="E1078" s="181">
        <f>'SEPTEMBRE - SUIVI ENVELOPPES'!E73</f>
        <v>0</v>
      </c>
      <c r="F1078" s="158" t="str">
        <f>'SEPTEMBRE - SUIVI ENVELOPPES'!F73</f>
        <v/>
      </c>
    </row>
    <row r="1079" spans="1:6" x14ac:dyDescent="0.25">
      <c r="A1079" s="158" t="str">
        <f t="shared" si="18"/>
        <v/>
      </c>
      <c r="B1079" s="158">
        <f>'SEPTEMBRE - SUIVI ENVELOPPES'!B74</f>
        <v>0</v>
      </c>
      <c r="C1079" s="183">
        <f>'SEPTEMBRE - SUIVI ENVELOPPES'!C74</f>
        <v>0</v>
      </c>
      <c r="D1079" s="158">
        <f>'SEPTEMBRE - SUIVI ENVELOPPES'!D74</f>
        <v>0</v>
      </c>
      <c r="E1079" s="181">
        <f>'SEPTEMBRE - SUIVI ENVELOPPES'!E74</f>
        <v>0</v>
      </c>
      <c r="F1079" s="158" t="str">
        <f>'SEPTEMBRE - SUIVI ENVELOPPES'!F74</f>
        <v/>
      </c>
    </row>
    <row r="1080" spans="1:6" x14ac:dyDescent="0.25">
      <c r="A1080" s="158" t="str">
        <f t="shared" si="18"/>
        <v/>
      </c>
      <c r="B1080" s="158">
        <f>'SEPTEMBRE - SUIVI ENVELOPPES'!B75</f>
        <v>0</v>
      </c>
      <c r="C1080" s="183">
        <f>'SEPTEMBRE - SUIVI ENVELOPPES'!C75</f>
        <v>0</v>
      </c>
      <c r="D1080" s="158">
        <f>'SEPTEMBRE - SUIVI ENVELOPPES'!D75</f>
        <v>0</v>
      </c>
      <c r="E1080" s="181">
        <f>'SEPTEMBRE - SUIVI ENVELOPPES'!E75</f>
        <v>0</v>
      </c>
      <c r="F1080" s="158" t="str">
        <f>'SEPTEMBRE - SUIVI ENVELOPPES'!F75</f>
        <v/>
      </c>
    </row>
    <row r="1081" spans="1:6" x14ac:dyDescent="0.25">
      <c r="A1081" s="158" t="str">
        <f t="shared" si="18"/>
        <v/>
      </c>
      <c r="B1081" s="158">
        <f>'SEPTEMBRE - SUIVI ENVELOPPES'!B76</f>
        <v>0</v>
      </c>
      <c r="C1081" s="183">
        <f>'SEPTEMBRE - SUIVI ENVELOPPES'!C76</f>
        <v>0</v>
      </c>
      <c r="D1081" s="158">
        <f>'SEPTEMBRE - SUIVI ENVELOPPES'!D76</f>
        <v>0</v>
      </c>
      <c r="E1081" s="181">
        <f>'SEPTEMBRE - SUIVI ENVELOPPES'!E76</f>
        <v>0</v>
      </c>
      <c r="F1081" s="158" t="str">
        <f>'SEPTEMBRE - SUIVI ENVELOPPES'!F76</f>
        <v/>
      </c>
    </row>
    <row r="1082" spans="1:6" x14ac:dyDescent="0.25">
      <c r="A1082" s="158" t="str">
        <f t="shared" si="18"/>
        <v/>
      </c>
      <c r="B1082" s="158">
        <f>'SEPTEMBRE - SUIVI ENVELOPPES'!B77</f>
        <v>0</v>
      </c>
      <c r="C1082" s="183">
        <f>'SEPTEMBRE - SUIVI ENVELOPPES'!C77</f>
        <v>0</v>
      </c>
      <c r="D1082" s="158">
        <f>'SEPTEMBRE - SUIVI ENVELOPPES'!D77</f>
        <v>0</v>
      </c>
      <c r="E1082" s="181">
        <f>'SEPTEMBRE - SUIVI ENVELOPPES'!E77</f>
        <v>0</v>
      </c>
      <c r="F1082" s="158" t="str">
        <f>'SEPTEMBRE - SUIVI ENVELOPPES'!F77</f>
        <v/>
      </c>
    </row>
    <row r="1083" spans="1:6" x14ac:dyDescent="0.25">
      <c r="A1083" s="158" t="str">
        <f t="shared" si="18"/>
        <v/>
      </c>
      <c r="B1083" s="158">
        <f>'SEPTEMBRE - SUIVI ENVELOPPES'!B78</f>
        <v>0</v>
      </c>
      <c r="C1083" s="183">
        <f>'SEPTEMBRE - SUIVI ENVELOPPES'!C78</f>
        <v>0</v>
      </c>
      <c r="D1083" s="158">
        <f>'SEPTEMBRE - SUIVI ENVELOPPES'!D78</f>
        <v>0</v>
      </c>
      <c r="E1083" s="181">
        <f>'SEPTEMBRE - SUIVI ENVELOPPES'!E78</f>
        <v>0</v>
      </c>
      <c r="F1083" s="158" t="str">
        <f>'SEPTEMBRE - SUIVI ENVELOPPES'!F78</f>
        <v/>
      </c>
    </row>
    <row r="1084" spans="1:6" x14ac:dyDescent="0.25">
      <c r="A1084" s="158" t="str">
        <f t="shared" si="18"/>
        <v/>
      </c>
      <c r="B1084" s="158">
        <f>'SEPTEMBRE - SUIVI ENVELOPPES'!B79</f>
        <v>0</v>
      </c>
      <c r="C1084" s="183">
        <f>'SEPTEMBRE - SUIVI ENVELOPPES'!C79</f>
        <v>0</v>
      </c>
      <c r="D1084" s="158">
        <f>'SEPTEMBRE - SUIVI ENVELOPPES'!D79</f>
        <v>0</v>
      </c>
      <c r="E1084" s="181">
        <f>'SEPTEMBRE - SUIVI ENVELOPPES'!E79</f>
        <v>0</v>
      </c>
      <c r="F1084" s="158" t="str">
        <f>'SEPTEMBRE - SUIVI ENVELOPPES'!F79</f>
        <v/>
      </c>
    </row>
    <row r="1085" spans="1:6" x14ac:dyDescent="0.25">
      <c r="A1085" s="158" t="str">
        <f t="shared" si="18"/>
        <v/>
      </c>
      <c r="B1085" s="158">
        <f>'SEPTEMBRE - SUIVI ENVELOPPES'!B80</f>
        <v>0</v>
      </c>
      <c r="C1085" s="183">
        <f>'SEPTEMBRE - SUIVI ENVELOPPES'!C80</f>
        <v>0</v>
      </c>
      <c r="D1085" s="158">
        <f>'SEPTEMBRE - SUIVI ENVELOPPES'!D80</f>
        <v>0</v>
      </c>
      <c r="E1085" s="181">
        <f>'SEPTEMBRE - SUIVI ENVELOPPES'!E80</f>
        <v>0</v>
      </c>
      <c r="F1085" s="158" t="str">
        <f>'SEPTEMBRE - SUIVI ENVELOPPES'!F80</f>
        <v/>
      </c>
    </row>
    <row r="1086" spans="1:6" x14ac:dyDescent="0.25">
      <c r="A1086" s="158" t="str">
        <f t="shared" si="18"/>
        <v/>
      </c>
      <c r="B1086" s="158">
        <f>'SEPTEMBRE - SUIVI ENVELOPPES'!B81</f>
        <v>0</v>
      </c>
      <c r="C1086" s="183">
        <f>'SEPTEMBRE - SUIVI ENVELOPPES'!C81</f>
        <v>0</v>
      </c>
      <c r="D1086" s="158">
        <f>'SEPTEMBRE - SUIVI ENVELOPPES'!D81</f>
        <v>0</v>
      </c>
      <c r="E1086" s="181">
        <f>'SEPTEMBRE - SUIVI ENVELOPPES'!E81</f>
        <v>0</v>
      </c>
      <c r="F1086" s="158" t="str">
        <f>'SEPTEMBRE - SUIVI ENVELOPPES'!F81</f>
        <v/>
      </c>
    </row>
    <row r="1087" spans="1:6" x14ac:dyDescent="0.25">
      <c r="A1087" s="158" t="str">
        <f t="shared" si="18"/>
        <v/>
      </c>
      <c r="B1087" s="158">
        <f>'SEPTEMBRE - SUIVI ENVELOPPES'!B82</f>
        <v>0</v>
      </c>
      <c r="C1087" s="183">
        <f>'SEPTEMBRE - SUIVI ENVELOPPES'!C82</f>
        <v>0</v>
      </c>
      <c r="D1087" s="158">
        <f>'SEPTEMBRE - SUIVI ENVELOPPES'!D82</f>
        <v>0</v>
      </c>
      <c r="E1087" s="181">
        <f>'SEPTEMBRE - SUIVI ENVELOPPES'!E82</f>
        <v>0</v>
      </c>
      <c r="F1087" s="158" t="str">
        <f>'SEPTEMBRE - SUIVI ENVELOPPES'!F82</f>
        <v/>
      </c>
    </row>
    <row r="1088" spans="1:6" x14ac:dyDescent="0.25">
      <c r="A1088" s="158" t="str">
        <f t="shared" si="18"/>
        <v/>
      </c>
      <c r="B1088" s="158">
        <f>'SEPTEMBRE - SUIVI ENVELOPPES'!B83</f>
        <v>0</v>
      </c>
      <c r="C1088" s="183">
        <f>'SEPTEMBRE - SUIVI ENVELOPPES'!C83</f>
        <v>0</v>
      </c>
      <c r="D1088" s="158">
        <f>'SEPTEMBRE - SUIVI ENVELOPPES'!D83</f>
        <v>0</v>
      </c>
      <c r="E1088" s="181">
        <f>'SEPTEMBRE - SUIVI ENVELOPPES'!E83</f>
        <v>0</v>
      </c>
      <c r="F1088" s="158" t="str">
        <f>'SEPTEMBRE - SUIVI ENVELOPPES'!F83</f>
        <v/>
      </c>
    </row>
    <row r="1089" spans="1:6" x14ac:dyDescent="0.25">
      <c r="A1089" s="158" t="str">
        <f t="shared" si="18"/>
        <v/>
      </c>
      <c r="B1089" s="158">
        <f>'SEPTEMBRE - SUIVI ENVELOPPES'!B84</f>
        <v>0</v>
      </c>
      <c r="C1089" s="183">
        <f>'SEPTEMBRE - SUIVI ENVELOPPES'!C84</f>
        <v>0</v>
      </c>
      <c r="D1089" s="158">
        <f>'SEPTEMBRE - SUIVI ENVELOPPES'!D84</f>
        <v>0</v>
      </c>
      <c r="E1089" s="181">
        <f>'SEPTEMBRE - SUIVI ENVELOPPES'!E84</f>
        <v>0</v>
      </c>
      <c r="F1089" s="158" t="str">
        <f>'SEPTEMBRE - SUIVI ENVELOPPES'!F84</f>
        <v/>
      </c>
    </row>
    <row r="1090" spans="1:6" x14ac:dyDescent="0.25">
      <c r="A1090" s="158" t="str">
        <f t="shared" si="18"/>
        <v/>
      </c>
      <c r="B1090" s="158">
        <f>'SEPTEMBRE - SUIVI ENVELOPPES'!B85</f>
        <v>0</v>
      </c>
      <c r="C1090" s="183">
        <f>'SEPTEMBRE - SUIVI ENVELOPPES'!C85</f>
        <v>0</v>
      </c>
      <c r="D1090" s="158">
        <f>'SEPTEMBRE - SUIVI ENVELOPPES'!D85</f>
        <v>0</v>
      </c>
      <c r="E1090" s="181">
        <f>'SEPTEMBRE - SUIVI ENVELOPPES'!E85</f>
        <v>0</v>
      </c>
      <c r="F1090" s="158" t="str">
        <f>'SEPTEMBRE - SUIVI ENVELOPPES'!F85</f>
        <v/>
      </c>
    </row>
    <row r="1091" spans="1:6" x14ac:dyDescent="0.25">
      <c r="A1091" s="158" t="str">
        <f t="shared" si="18"/>
        <v/>
      </c>
      <c r="B1091" s="158">
        <f>'SEPTEMBRE - SUIVI ENVELOPPES'!B86</f>
        <v>0</v>
      </c>
      <c r="C1091" s="183">
        <f>'SEPTEMBRE - SUIVI ENVELOPPES'!C86</f>
        <v>0</v>
      </c>
      <c r="D1091" s="158">
        <f>'SEPTEMBRE - SUIVI ENVELOPPES'!D86</f>
        <v>0</v>
      </c>
      <c r="E1091" s="181">
        <f>'SEPTEMBRE - SUIVI ENVELOPPES'!E86</f>
        <v>0</v>
      </c>
      <c r="F1091" s="158" t="str">
        <f>'SEPTEMBRE - SUIVI ENVELOPPES'!F86</f>
        <v/>
      </c>
    </row>
    <row r="1092" spans="1:6" x14ac:dyDescent="0.25">
      <c r="A1092" s="158" t="str">
        <f t="shared" si="18"/>
        <v/>
      </c>
      <c r="B1092" s="158">
        <f>'SEPTEMBRE - SUIVI ENVELOPPES'!B87</f>
        <v>0</v>
      </c>
      <c r="C1092" s="183">
        <f>'SEPTEMBRE - SUIVI ENVELOPPES'!C87</f>
        <v>0</v>
      </c>
      <c r="D1092" s="158">
        <f>'SEPTEMBRE - SUIVI ENVELOPPES'!D87</f>
        <v>0</v>
      </c>
      <c r="E1092" s="181">
        <f>'SEPTEMBRE - SUIVI ENVELOPPES'!E87</f>
        <v>0</v>
      </c>
      <c r="F1092" s="158" t="str">
        <f>'SEPTEMBRE - SUIVI ENVELOPPES'!F87</f>
        <v/>
      </c>
    </row>
    <row r="1093" spans="1:6" x14ac:dyDescent="0.25">
      <c r="A1093" s="158" t="str">
        <f t="shared" si="18"/>
        <v/>
      </c>
      <c r="B1093" s="158">
        <f>'SEPTEMBRE - SUIVI ENVELOPPES'!B88</f>
        <v>0</v>
      </c>
      <c r="C1093" s="183">
        <f>'SEPTEMBRE - SUIVI ENVELOPPES'!C88</f>
        <v>0</v>
      </c>
      <c r="D1093" s="158">
        <f>'SEPTEMBRE - SUIVI ENVELOPPES'!D88</f>
        <v>0</v>
      </c>
      <c r="E1093" s="181">
        <f>'SEPTEMBRE - SUIVI ENVELOPPES'!E88</f>
        <v>0</v>
      </c>
      <c r="F1093" s="158" t="str">
        <f>'SEPTEMBRE - SUIVI ENVELOPPES'!F88</f>
        <v/>
      </c>
    </row>
    <row r="1094" spans="1:6" x14ac:dyDescent="0.25">
      <c r="A1094" s="158" t="str">
        <f t="shared" si="18"/>
        <v/>
      </c>
      <c r="B1094" s="158">
        <f>'SEPTEMBRE - SUIVI ENVELOPPES'!B89</f>
        <v>0</v>
      </c>
      <c r="C1094" s="183">
        <f>'SEPTEMBRE - SUIVI ENVELOPPES'!C89</f>
        <v>0</v>
      </c>
      <c r="D1094" s="158">
        <f>'SEPTEMBRE - SUIVI ENVELOPPES'!D89</f>
        <v>0</v>
      </c>
      <c r="E1094" s="181">
        <f>'SEPTEMBRE - SUIVI ENVELOPPES'!E89</f>
        <v>0</v>
      </c>
      <c r="F1094" s="158" t="str">
        <f>'SEPTEMBRE - SUIVI ENVELOPPES'!F89</f>
        <v/>
      </c>
    </row>
    <row r="1095" spans="1:6" x14ac:dyDescent="0.25">
      <c r="A1095" s="158" t="str">
        <f t="shared" si="18"/>
        <v/>
      </c>
      <c r="B1095" s="158">
        <f>'SEPTEMBRE - SUIVI ENVELOPPES'!B90</f>
        <v>0</v>
      </c>
      <c r="C1095" s="183">
        <f>'SEPTEMBRE - SUIVI ENVELOPPES'!C90</f>
        <v>0</v>
      </c>
      <c r="D1095" s="158">
        <f>'SEPTEMBRE - SUIVI ENVELOPPES'!D90</f>
        <v>0</v>
      </c>
      <c r="E1095" s="181">
        <f>'SEPTEMBRE - SUIVI ENVELOPPES'!E90</f>
        <v>0</v>
      </c>
      <c r="F1095" s="158" t="str">
        <f>'SEPTEMBRE - SUIVI ENVELOPPES'!F90</f>
        <v/>
      </c>
    </row>
    <row r="1096" spans="1:6" x14ac:dyDescent="0.25">
      <c r="A1096" s="158" t="str">
        <f t="shared" si="18"/>
        <v/>
      </c>
      <c r="B1096" s="158">
        <f>'SEPTEMBRE - SUIVI ENVELOPPES'!B91</f>
        <v>0</v>
      </c>
      <c r="C1096" s="183">
        <f>'SEPTEMBRE - SUIVI ENVELOPPES'!C91</f>
        <v>0</v>
      </c>
      <c r="D1096" s="158">
        <f>'SEPTEMBRE - SUIVI ENVELOPPES'!D91</f>
        <v>0</v>
      </c>
      <c r="E1096" s="181">
        <f>'SEPTEMBRE - SUIVI ENVELOPPES'!E91</f>
        <v>0</v>
      </c>
      <c r="F1096" s="158" t="str">
        <f>'SEPTEMBRE - SUIVI ENVELOPPES'!F91</f>
        <v/>
      </c>
    </row>
    <row r="1097" spans="1:6" x14ac:dyDescent="0.25">
      <c r="A1097" s="158" t="str">
        <f t="shared" si="18"/>
        <v/>
      </c>
      <c r="B1097" s="158">
        <f>'SEPTEMBRE - SUIVI ENVELOPPES'!B92</f>
        <v>0</v>
      </c>
      <c r="C1097" s="183">
        <f>'SEPTEMBRE - SUIVI ENVELOPPES'!C92</f>
        <v>0</v>
      </c>
      <c r="D1097" s="158">
        <f>'SEPTEMBRE - SUIVI ENVELOPPES'!D92</f>
        <v>0</v>
      </c>
      <c r="E1097" s="181">
        <f>'SEPTEMBRE - SUIVI ENVELOPPES'!E92</f>
        <v>0</v>
      </c>
      <c r="F1097" s="158" t="str">
        <f>'SEPTEMBRE - SUIVI ENVELOPPES'!F92</f>
        <v/>
      </c>
    </row>
    <row r="1098" spans="1:6" x14ac:dyDescent="0.25">
      <c r="A1098" s="158" t="str">
        <f t="shared" si="18"/>
        <v/>
      </c>
      <c r="B1098" s="158">
        <f>'SEPTEMBRE - SUIVI ENVELOPPES'!B93</f>
        <v>0</v>
      </c>
      <c r="C1098" s="183">
        <f>'SEPTEMBRE - SUIVI ENVELOPPES'!C93</f>
        <v>0</v>
      </c>
      <c r="D1098" s="158">
        <f>'SEPTEMBRE - SUIVI ENVELOPPES'!D93</f>
        <v>0</v>
      </c>
      <c r="E1098" s="181">
        <f>'SEPTEMBRE - SUIVI ENVELOPPES'!E93</f>
        <v>0</v>
      </c>
      <c r="F1098" s="158" t="str">
        <f>'SEPTEMBRE - SUIVI ENVELOPPES'!F93</f>
        <v/>
      </c>
    </row>
    <row r="1099" spans="1:6" x14ac:dyDescent="0.25">
      <c r="A1099" s="158" t="str">
        <f t="shared" si="18"/>
        <v/>
      </c>
      <c r="B1099" s="158">
        <f>'SEPTEMBRE - SUIVI ENVELOPPES'!B94</f>
        <v>0</v>
      </c>
      <c r="C1099" s="183">
        <f>'SEPTEMBRE - SUIVI ENVELOPPES'!C94</f>
        <v>0</v>
      </c>
      <c r="D1099" s="158">
        <f>'SEPTEMBRE - SUIVI ENVELOPPES'!D94</f>
        <v>0</v>
      </c>
      <c r="E1099" s="181">
        <f>'SEPTEMBRE - SUIVI ENVELOPPES'!E94</f>
        <v>0</v>
      </c>
      <c r="F1099" s="158" t="str">
        <f>'SEPTEMBRE - SUIVI ENVELOPPES'!F94</f>
        <v/>
      </c>
    </row>
    <row r="1100" spans="1:6" x14ac:dyDescent="0.25">
      <c r="A1100" s="158" t="str">
        <f t="shared" si="18"/>
        <v/>
      </c>
      <c r="B1100" s="158">
        <f>'SEPTEMBRE - SUIVI ENVELOPPES'!B95</f>
        <v>0</v>
      </c>
      <c r="C1100" s="183">
        <f>'SEPTEMBRE - SUIVI ENVELOPPES'!C95</f>
        <v>0</v>
      </c>
      <c r="D1100" s="158">
        <f>'SEPTEMBRE - SUIVI ENVELOPPES'!D95</f>
        <v>0</v>
      </c>
      <c r="E1100" s="181">
        <f>'SEPTEMBRE - SUIVI ENVELOPPES'!E95</f>
        <v>0</v>
      </c>
      <c r="F1100" s="158" t="str">
        <f>'SEPTEMBRE - SUIVI ENVELOPPES'!F95</f>
        <v/>
      </c>
    </row>
    <row r="1101" spans="1:6" x14ac:dyDescent="0.25">
      <c r="A1101" s="158" t="str">
        <f t="shared" si="18"/>
        <v/>
      </c>
      <c r="B1101" s="158">
        <f>'SEPTEMBRE - SUIVI ENVELOPPES'!B96</f>
        <v>0</v>
      </c>
      <c r="C1101" s="183">
        <f>'SEPTEMBRE - SUIVI ENVELOPPES'!C96</f>
        <v>0</v>
      </c>
      <c r="D1101" s="158">
        <f>'SEPTEMBRE - SUIVI ENVELOPPES'!D96</f>
        <v>0</v>
      </c>
      <c r="E1101" s="181">
        <f>'SEPTEMBRE - SUIVI ENVELOPPES'!E96</f>
        <v>0</v>
      </c>
      <c r="F1101" s="158" t="str">
        <f>'SEPTEMBRE - SUIVI ENVELOPPES'!F96</f>
        <v/>
      </c>
    </row>
    <row r="1102" spans="1:6" x14ac:dyDescent="0.25">
      <c r="A1102" s="158" t="str">
        <f t="shared" si="18"/>
        <v/>
      </c>
      <c r="B1102" s="158">
        <f>'SEPTEMBRE - SUIVI ENVELOPPES'!B97</f>
        <v>0</v>
      </c>
      <c r="C1102" s="183">
        <f>'SEPTEMBRE - SUIVI ENVELOPPES'!C97</f>
        <v>0</v>
      </c>
      <c r="D1102" s="158">
        <f>'SEPTEMBRE - SUIVI ENVELOPPES'!D97</f>
        <v>0</v>
      </c>
      <c r="E1102" s="181">
        <f>'SEPTEMBRE - SUIVI ENVELOPPES'!E97</f>
        <v>0</v>
      </c>
      <c r="F1102" s="158" t="str">
        <f>'SEPTEMBRE - SUIVI ENVELOPPES'!F97</f>
        <v/>
      </c>
    </row>
    <row r="1103" spans="1:6" x14ac:dyDescent="0.25">
      <c r="A1103" s="158" t="str">
        <f t="shared" si="18"/>
        <v/>
      </c>
      <c r="B1103" s="158">
        <f>'SEPTEMBRE - SUIVI ENVELOPPES'!B98</f>
        <v>0</v>
      </c>
      <c r="C1103" s="183">
        <f>'SEPTEMBRE - SUIVI ENVELOPPES'!C98</f>
        <v>0</v>
      </c>
      <c r="D1103" s="158">
        <f>'SEPTEMBRE - SUIVI ENVELOPPES'!D98</f>
        <v>0</v>
      </c>
      <c r="E1103" s="181">
        <f>'SEPTEMBRE - SUIVI ENVELOPPES'!E98</f>
        <v>0</v>
      </c>
      <c r="F1103" s="158" t="str">
        <f>'SEPTEMBRE - SUIVI ENVELOPPES'!F98</f>
        <v/>
      </c>
    </row>
    <row r="1104" spans="1:6" x14ac:dyDescent="0.25">
      <c r="A1104" s="158" t="str">
        <f t="shared" si="18"/>
        <v/>
      </c>
      <c r="B1104" s="158">
        <f>'SEPTEMBRE - SUIVI ENVELOPPES'!B99</f>
        <v>0</v>
      </c>
      <c r="C1104" s="183">
        <f>'SEPTEMBRE - SUIVI ENVELOPPES'!C99</f>
        <v>0</v>
      </c>
      <c r="D1104" s="158">
        <f>'SEPTEMBRE - SUIVI ENVELOPPES'!D99</f>
        <v>0</v>
      </c>
      <c r="E1104" s="181">
        <f>'SEPTEMBRE - SUIVI ENVELOPPES'!E99</f>
        <v>0</v>
      </c>
      <c r="F1104" s="158" t="str">
        <f>'SEPTEMBRE - SUIVI ENVELOPPES'!F99</f>
        <v/>
      </c>
    </row>
    <row r="1105" spans="1:6" x14ac:dyDescent="0.25">
      <c r="A1105" s="158" t="str">
        <f t="shared" si="18"/>
        <v/>
      </c>
      <c r="B1105" s="158">
        <f>'SEPTEMBRE - SUIVI ENVELOPPES'!B100</f>
        <v>0</v>
      </c>
      <c r="C1105" s="183">
        <f>'SEPTEMBRE - SUIVI ENVELOPPES'!C100</f>
        <v>0</v>
      </c>
      <c r="D1105" s="158">
        <f>'SEPTEMBRE - SUIVI ENVELOPPES'!D100</f>
        <v>0</v>
      </c>
      <c r="E1105" s="181">
        <f>'SEPTEMBRE - SUIVI ENVELOPPES'!E100</f>
        <v>0</v>
      </c>
      <c r="F1105" s="158" t="str">
        <f>'SEPTEMBRE - SUIVI ENVELOPPES'!F100</f>
        <v/>
      </c>
    </row>
    <row r="1106" spans="1:6" x14ac:dyDescent="0.25">
      <c r="A1106" s="158" t="str">
        <f t="shared" si="18"/>
        <v/>
      </c>
      <c r="B1106" s="158">
        <f>'SEPTEMBRE - SUIVI ENVELOPPES'!B101</f>
        <v>0</v>
      </c>
      <c r="C1106" s="183">
        <f>'SEPTEMBRE - SUIVI ENVELOPPES'!C101</f>
        <v>0</v>
      </c>
      <c r="D1106" s="158">
        <f>'SEPTEMBRE - SUIVI ENVELOPPES'!D101</f>
        <v>0</v>
      </c>
      <c r="E1106" s="181">
        <f>'SEPTEMBRE - SUIVI ENVELOPPES'!E101</f>
        <v>0</v>
      </c>
      <c r="F1106" s="158" t="str">
        <f>'SEPTEMBRE - SUIVI ENVELOPPES'!F101</f>
        <v/>
      </c>
    </row>
    <row r="1107" spans="1:6" x14ac:dyDescent="0.25">
      <c r="A1107" s="158" t="str">
        <f t="shared" si="18"/>
        <v/>
      </c>
      <c r="B1107" s="158">
        <f>'SEPTEMBRE - SUIVI ENVELOPPES'!B102</f>
        <v>0</v>
      </c>
      <c r="C1107" s="183">
        <f>'SEPTEMBRE - SUIVI ENVELOPPES'!C102</f>
        <v>0</v>
      </c>
      <c r="D1107" s="158">
        <f>'SEPTEMBRE - SUIVI ENVELOPPES'!D102</f>
        <v>0</v>
      </c>
      <c r="E1107" s="181">
        <f>'SEPTEMBRE - SUIVI ENVELOPPES'!E102</f>
        <v>0</v>
      </c>
      <c r="F1107" s="158" t="str">
        <f>'SEPTEMBRE - SUIVI ENVELOPPES'!F102</f>
        <v/>
      </c>
    </row>
    <row r="1108" spans="1:6" x14ac:dyDescent="0.25">
      <c r="A1108" s="158" t="str">
        <f t="shared" si="18"/>
        <v/>
      </c>
      <c r="B1108" s="158">
        <f>'SEPTEMBRE - SUIVI ENVELOPPES'!B103</f>
        <v>0</v>
      </c>
      <c r="C1108" s="183">
        <f>'SEPTEMBRE - SUIVI ENVELOPPES'!C103</f>
        <v>0</v>
      </c>
      <c r="D1108" s="158">
        <f>'SEPTEMBRE - SUIVI ENVELOPPES'!D103</f>
        <v>0</v>
      </c>
      <c r="E1108" s="181">
        <f>'SEPTEMBRE - SUIVI ENVELOPPES'!E103</f>
        <v>0</v>
      </c>
      <c r="F1108" s="158" t="str">
        <f>'SEPTEMBRE - SUIVI ENVELOPPES'!F103</f>
        <v/>
      </c>
    </row>
    <row r="1109" spans="1:6" x14ac:dyDescent="0.25">
      <c r="A1109" s="158" t="str">
        <f t="shared" si="18"/>
        <v/>
      </c>
      <c r="B1109" s="158">
        <f>'SEPTEMBRE - SUIVI ENVELOPPES'!B104</f>
        <v>0</v>
      </c>
      <c r="C1109" s="183">
        <f>'SEPTEMBRE - SUIVI ENVELOPPES'!C104</f>
        <v>0</v>
      </c>
      <c r="D1109" s="158">
        <f>'SEPTEMBRE - SUIVI ENVELOPPES'!D104</f>
        <v>0</v>
      </c>
      <c r="E1109" s="181">
        <f>'SEPTEMBRE - SUIVI ENVELOPPES'!E104</f>
        <v>0</v>
      </c>
      <c r="F1109" s="158" t="str">
        <f>'SEPTEMBRE - SUIVI ENVELOPPES'!F104</f>
        <v/>
      </c>
    </row>
    <row r="1110" spans="1:6" x14ac:dyDescent="0.25">
      <c r="A1110" s="158" t="str">
        <f t="shared" si="18"/>
        <v/>
      </c>
      <c r="B1110" s="158">
        <f>'SEPTEMBRE - SUIVI ENVELOPPES'!B105</f>
        <v>0</v>
      </c>
      <c r="C1110" s="183">
        <f>'SEPTEMBRE - SUIVI ENVELOPPES'!C105</f>
        <v>0</v>
      </c>
      <c r="D1110" s="158">
        <f>'SEPTEMBRE - SUIVI ENVELOPPES'!D105</f>
        <v>0</v>
      </c>
      <c r="E1110" s="181">
        <f>'SEPTEMBRE - SUIVI ENVELOPPES'!E105</f>
        <v>0</v>
      </c>
      <c r="F1110" s="158" t="str">
        <f>'SEPTEMBRE - SUIVI ENVELOPPES'!F105</f>
        <v/>
      </c>
    </row>
    <row r="1111" spans="1:6" x14ac:dyDescent="0.25">
      <c r="A1111" s="158" t="str">
        <f t="shared" si="18"/>
        <v/>
      </c>
      <c r="B1111" s="158">
        <f>'SEPTEMBRE - SUIVI ENVELOPPES'!B106</f>
        <v>0</v>
      </c>
      <c r="C1111" s="183">
        <f>'SEPTEMBRE - SUIVI ENVELOPPES'!C106</f>
        <v>0</v>
      </c>
      <c r="D1111" s="158">
        <f>'SEPTEMBRE - SUIVI ENVELOPPES'!D106</f>
        <v>0</v>
      </c>
      <c r="E1111" s="181">
        <f>'SEPTEMBRE - SUIVI ENVELOPPES'!E106</f>
        <v>0</v>
      </c>
      <c r="F1111" s="158" t="str">
        <f>'SEPTEMBRE - SUIVI ENVELOPPES'!F106</f>
        <v/>
      </c>
    </row>
    <row r="1112" spans="1:6" x14ac:dyDescent="0.25">
      <c r="A1112" s="158" t="str">
        <f t="shared" si="18"/>
        <v/>
      </c>
      <c r="B1112" s="158">
        <f>'SEPTEMBRE - SUIVI ENVELOPPES'!B107</f>
        <v>0</v>
      </c>
      <c r="C1112" s="183">
        <f>'SEPTEMBRE - SUIVI ENVELOPPES'!C107</f>
        <v>0</v>
      </c>
      <c r="D1112" s="158">
        <f>'SEPTEMBRE - SUIVI ENVELOPPES'!D107</f>
        <v>0</v>
      </c>
      <c r="E1112" s="181">
        <f>'SEPTEMBRE - SUIVI ENVELOPPES'!E107</f>
        <v>0</v>
      </c>
      <c r="F1112" s="158" t="str">
        <f>'SEPTEMBRE - SUIVI ENVELOPPES'!F107</f>
        <v/>
      </c>
    </row>
    <row r="1113" spans="1:6" x14ac:dyDescent="0.25">
      <c r="A1113" s="158" t="str">
        <f t="shared" si="18"/>
        <v/>
      </c>
      <c r="B1113" s="158">
        <f>'SEPTEMBRE - SUIVI ENVELOPPES'!B108</f>
        <v>0</v>
      </c>
      <c r="C1113" s="183">
        <f>'SEPTEMBRE - SUIVI ENVELOPPES'!C108</f>
        <v>0</v>
      </c>
      <c r="D1113" s="158">
        <f>'SEPTEMBRE - SUIVI ENVELOPPES'!D108</f>
        <v>0</v>
      </c>
      <c r="E1113" s="181">
        <f>'SEPTEMBRE - SUIVI ENVELOPPES'!E108</f>
        <v>0</v>
      </c>
      <c r="F1113" s="158" t="str">
        <f>'SEPTEMBRE - SUIVI ENVELOPPES'!F108</f>
        <v/>
      </c>
    </row>
    <row r="1114" spans="1:6" x14ac:dyDescent="0.25">
      <c r="A1114" s="158" t="str">
        <f t="shared" si="18"/>
        <v/>
      </c>
      <c r="B1114" s="158">
        <f>'SEPTEMBRE - SUIVI ENVELOPPES'!B109</f>
        <v>0</v>
      </c>
      <c r="C1114" s="183">
        <f>'SEPTEMBRE - SUIVI ENVELOPPES'!C109</f>
        <v>0</v>
      </c>
      <c r="D1114" s="158">
        <f>'SEPTEMBRE - SUIVI ENVELOPPES'!D109</f>
        <v>0</v>
      </c>
      <c r="E1114" s="181">
        <f>'SEPTEMBRE - SUIVI ENVELOPPES'!E109</f>
        <v>0</v>
      </c>
      <c r="F1114" s="158" t="str">
        <f>'SEPTEMBRE - SUIVI ENVELOPPES'!F109</f>
        <v/>
      </c>
    </row>
    <row r="1115" spans="1:6" x14ac:dyDescent="0.25">
      <c r="A1115" s="158" t="str">
        <f t="shared" si="18"/>
        <v/>
      </c>
      <c r="B1115" s="158">
        <f>'SEPTEMBRE - SUIVI ENVELOPPES'!B110</f>
        <v>0</v>
      </c>
      <c r="C1115" s="183">
        <f>'SEPTEMBRE - SUIVI ENVELOPPES'!C110</f>
        <v>0</v>
      </c>
      <c r="D1115" s="158">
        <f>'SEPTEMBRE - SUIVI ENVELOPPES'!D110</f>
        <v>0</v>
      </c>
      <c r="E1115" s="181">
        <f>'SEPTEMBRE - SUIVI ENVELOPPES'!E110</f>
        <v>0</v>
      </c>
      <c r="F1115" s="158" t="str">
        <f>'SEPTEMBRE - SUIVI ENVELOPPES'!F110</f>
        <v/>
      </c>
    </row>
    <row r="1116" spans="1:6" x14ac:dyDescent="0.25">
      <c r="A1116" s="158" t="str">
        <f t="shared" si="18"/>
        <v/>
      </c>
      <c r="B1116" s="158">
        <f>'SEPTEMBRE - SUIVI ENVELOPPES'!B111</f>
        <v>0</v>
      </c>
      <c r="C1116" s="183">
        <f>'SEPTEMBRE - SUIVI ENVELOPPES'!C111</f>
        <v>0</v>
      </c>
      <c r="D1116" s="158">
        <f>'SEPTEMBRE - SUIVI ENVELOPPES'!D111</f>
        <v>0</v>
      </c>
      <c r="E1116" s="181">
        <f>'SEPTEMBRE - SUIVI ENVELOPPES'!E111</f>
        <v>0</v>
      </c>
      <c r="F1116" s="158" t="str">
        <f>'SEPTEMBRE - SUIVI ENVELOPPES'!F111</f>
        <v/>
      </c>
    </row>
    <row r="1117" spans="1:6" x14ac:dyDescent="0.25">
      <c r="A1117" s="158" t="str">
        <f t="shared" si="18"/>
        <v/>
      </c>
      <c r="B1117" s="158">
        <f>'SEPTEMBRE - SUIVI ENVELOPPES'!B112</f>
        <v>0</v>
      </c>
      <c r="C1117" s="183">
        <f>'SEPTEMBRE - SUIVI ENVELOPPES'!C112</f>
        <v>0</v>
      </c>
      <c r="D1117" s="158">
        <f>'SEPTEMBRE - SUIVI ENVELOPPES'!D112</f>
        <v>0</v>
      </c>
      <c r="E1117" s="181">
        <f>'SEPTEMBRE - SUIVI ENVELOPPES'!E112</f>
        <v>0</v>
      </c>
      <c r="F1117" s="158" t="str">
        <f>'SEPTEMBRE - SUIVI ENVELOPPES'!F112</f>
        <v/>
      </c>
    </row>
    <row r="1118" spans="1:6" x14ac:dyDescent="0.25">
      <c r="A1118" s="158" t="str">
        <f t="shared" si="18"/>
        <v/>
      </c>
      <c r="B1118" s="158">
        <f>'SEPTEMBRE - SUIVI ENVELOPPES'!B113</f>
        <v>0</v>
      </c>
      <c r="C1118" s="183">
        <f>'SEPTEMBRE - SUIVI ENVELOPPES'!C113</f>
        <v>0</v>
      </c>
      <c r="D1118" s="158">
        <f>'SEPTEMBRE - SUIVI ENVELOPPES'!D113</f>
        <v>0</v>
      </c>
      <c r="E1118" s="181">
        <f>'SEPTEMBRE - SUIVI ENVELOPPES'!E113</f>
        <v>0</v>
      </c>
      <c r="F1118" s="158" t="str">
        <f>'SEPTEMBRE - SUIVI ENVELOPPES'!F113</f>
        <v/>
      </c>
    </row>
    <row r="1119" spans="1:6" x14ac:dyDescent="0.25">
      <c r="A1119" s="158" t="str">
        <f t="shared" si="18"/>
        <v/>
      </c>
      <c r="B1119" s="158">
        <f>'SEPTEMBRE - SUIVI ENVELOPPES'!B114</f>
        <v>0</v>
      </c>
      <c r="C1119" s="183">
        <f>'SEPTEMBRE - SUIVI ENVELOPPES'!C114</f>
        <v>0</v>
      </c>
      <c r="D1119" s="158">
        <f>'SEPTEMBRE - SUIVI ENVELOPPES'!D114</f>
        <v>0</v>
      </c>
      <c r="E1119" s="181">
        <f>'SEPTEMBRE - SUIVI ENVELOPPES'!E114</f>
        <v>0</v>
      </c>
      <c r="F1119" s="158" t="str">
        <f>'SEPTEMBRE - SUIVI ENVELOPPES'!F114</f>
        <v/>
      </c>
    </row>
    <row r="1120" spans="1:6" x14ac:dyDescent="0.25">
      <c r="A1120" s="158" t="str">
        <f t="shared" si="18"/>
        <v/>
      </c>
      <c r="B1120" s="158">
        <f>'SEPTEMBRE - SUIVI ENVELOPPES'!B115</f>
        <v>0</v>
      </c>
      <c r="C1120" s="183">
        <f>'SEPTEMBRE - SUIVI ENVELOPPES'!C115</f>
        <v>0</v>
      </c>
      <c r="D1120" s="158">
        <f>'SEPTEMBRE - SUIVI ENVELOPPES'!D115</f>
        <v>0</v>
      </c>
      <c r="E1120" s="181">
        <f>'SEPTEMBRE - SUIVI ENVELOPPES'!E115</f>
        <v>0</v>
      </c>
      <c r="F1120" s="158" t="str">
        <f>'SEPTEMBRE - SUIVI ENVELOPPES'!F115</f>
        <v/>
      </c>
    </row>
    <row r="1121" spans="1:6" x14ac:dyDescent="0.25">
      <c r="A1121" s="158" t="str">
        <f t="shared" si="18"/>
        <v/>
      </c>
      <c r="B1121" s="158">
        <f>'SEPTEMBRE - SUIVI ENVELOPPES'!B116</f>
        <v>0</v>
      </c>
      <c r="C1121" s="183">
        <f>'SEPTEMBRE - SUIVI ENVELOPPES'!C116</f>
        <v>0</v>
      </c>
      <c r="D1121" s="158">
        <f>'SEPTEMBRE - SUIVI ENVELOPPES'!D116</f>
        <v>0</v>
      </c>
      <c r="E1121" s="181">
        <f>'SEPTEMBRE - SUIVI ENVELOPPES'!E116</f>
        <v>0</v>
      </c>
      <c r="F1121" s="158" t="str">
        <f>'SEPTEMBRE - SUIVI ENVELOPPES'!F116</f>
        <v/>
      </c>
    </row>
    <row r="1122" spans="1:6" x14ac:dyDescent="0.25">
      <c r="A1122" s="158" t="str">
        <f t="shared" si="18"/>
        <v/>
      </c>
      <c r="B1122" s="158">
        <f>'SEPTEMBRE - SUIVI ENVELOPPES'!B117</f>
        <v>0</v>
      </c>
      <c r="C1122" s="183">
        <f>'SEPTEMBRE - SUIVI ENVELOPPES'!C117</f>
        <v>0</v>
      </c>
      <c r="D1122" s="158">
        <f>'SEPTEMBRE - SUIVI ENVELOPPES'!D117</f>
        <v>0</v>
      </c>
      <c r="E1122" s="181">
        <f>'SEPTEMBRE - SUIVI ENVELOPPES'!E117</f>
        <v>0</v>
      </c>
      <c r="F1122" s="158" t="str">
        <f>'SEPTEMBRE - SUIVI ENVELOPPES'!F117</f>
        <v/>
      </c>
    </row>
    <row r="1123" spans="1:6" x14ac:dyDescent="0.25">
      <c r="A1123" s="158" t="str">
        <f t="shared" si="18"/>
        <v/>
      </c>
      <c r="B1123" s="158">
        <f>'SEPTEMBRE - SUIVI ENVELOPPES'!B118</f>
        <v>0</v>
      </c>
      <c r="C1123" s="183">
        <f>'SEPTEMBRE - SUIVI ENVELOPPES'!C118</f>
        <v>0</v>
      </c>
      <c r="D1123" s="158">
        <f>'SEPTEMBRE - SUIVI ENVELOPPES'!D118</f>
        <v>0</v>
      </c>
      <c r="E1123" s="181">
        <f>'SEPTEMBRE - SUIVI ENVELOPPES'!E118</f>
        <v>0</v>
      </c>
      <c r="F1123" s="158" t="str">
        <f>'SEPTEMBRE - SUIVI ENVELOPPES'!F118</f>
        <v/>
      </c>
    </row>
    <row r="1124" spans="1:6" x14ac:dyDescent="0.25">
      <c r="A1124" s="158" t="str">
        <f t="shared" si="18"/>
        <v/>
      </c>
      <c r="B1124" s="158">
        <f>'SEPTEMBRE - SUIVI ENVELOPPES'!B119</f>
        <v>0</v>
      </c>
      <c r="C1124" s="183">
        <f>'SEPTEMBRE - SUIVI ENVELOPPES'!C119</f>
        <v>0</v>
      </c>
      <c r="D1124" s="158">
        <f>'SEPTEMBRE - SUIVI ENVELOPPES'!D119</f>
        <v>0</v>
      </c>
      <c r="E1124" s="181">
        <f>'SEPTEMBRE - SUIVI ENVELOPPES'!E119</f>
        <v>0</v>
      </c>
      <c r="F1124" s="158" t="str">
        <f>'SEPTEMBRE - SUIVI ENVELOPPES'!F119</f>
        <v/>
      </c>
    </row>
    <row r="1125" spans="1:6" x14ac:dyDescent="0.25">
      <c r="A1125" s="158" t="str">
        <f t="shared" si="18"/>
        <v/>
      </c>
      <c r="B1125" s="158">
        <f>'SEPTEMBRE - SUIVI ENVELOPPES'!B120</f>
        <v>0</v>
      </c>
      <c r="C1125" s="183">
        <f>'SEPTEMBRE - SUIVI ENVELOPPES'!C120</f>
        <v>0</v>
      </c>
      <c r="D1125" s="158">
        <f>'SEPTEMBRE - SUIVI ENVELOPPES'!D120</f>
        <v>0</v>
      </c>
      <c r="E1125" s="181">
        <f>'SEPTEMBRE - SUIVI ENVELOPPES'!E120</f>
        <v>0</v>
      </c>
      <c r="F1125" s="158" t="str">
        <f>'SEPTEMBRE - SUIVI ENVELOPPES'!F120</f>
        <v/>
      </c>
    </row>
    <row r="1126" spans="1:6" x14ac:dyDescent="0.25">
      <c r="A1126" s="158" t="str">
        <f t="shared" si="18"/>
        <v/>
      </c>
      <c r="B1126" s="158">
        <f>'SEPTEMBRE - SUIVI ENVELOPPES'!B121</f>
        <v>0</v>
      </c>
      <c r="C1126" s="183">
        <f>'SEPTEMBRE - SUIVI ENVELOPPES'!C121</f>
        <v>0</v>
      </c>
      <c r="D1126" s="158">
        <f>'SEPTEMBRE - SUIVI ENVELOPPES'!D121</f>
        <v>0</v>
      </c>
      <c r="E1126" s="181">
        <f>'SEPTEMBRE - SUIVI ENVELOPPES'!E121</f>
        <v>0</v>
      </c>
      <c r="F1126" s="158" t="str">
        <f>'SEPTEMBRE - SUIVI ENVELOPPES'!F121</f>
        <v/>
      </c>
    </row>
    <row r="1127" spans="1:6" x14ac:dyDescent="0.25">
      <c r="A1127" s="158" t="str">
        <f t="shared" si="18"/>
        <v/>
      </c>
      <c r="B1127" s="158">
        <f>'SEPTEMBRE - SUIVI ENVELOPPES'!B122</f>
        <v>0</v>
      </c>
      <c r="C1127" s="183">
        <f>'SEPTEMBRE - SUIVI ENVELOPPES'!C122</f>
        <v>0</v>
      </c>
      <c r="D1127" s="158">
        <f>'SEPTEMBRE - SUIVI ENVELOPPES'!D122</f>
        <v>0</v>
      </c>
      <c r="E1127" s="181">
        <f>'SEPTEMBRE - SUIVI ENVELOPPES'!E122</f>
        <v>0</v>
      </c>
      <c r="F1127" s="158" t="str">
        <f>'SEPTEMBRE - SUIVI ENVELOPPES'!F122</f>
        <v/>
      </c>
    </row>
    <row r="1128" spans="1:6" x14ac:dyDescent="0.25">
      <c r="A1128" s="158" t="str">
        <f t="shared" si="18"/>
        <v/>
      </c>
      <c r="B1128" s="158">
        <f>'SEPTEMBRE - SUIVI ENVELOPPES'!B123</f>
        <v>0</v>
      </c>
      <c r="C1128" s="183">
        <f>'SEPTEMBRE - SUIVI ENVELOPPES'!C123</f>
        <v>0</v>
      </c>
      <c r="D1128" s="158">
        <f>'SEPTEMBRE - SUIVI ENVELOPPES'!D123</f>
        <v>0</v>
      </c>
      <c r="E1128" s="181">
        <f>'SEPTEMBRE - SUIVI ENVELOPPES'!E123</f>
        <v>0</v>
      </c>
      <c r="F1128" s="158" t="str">
        <f>'SEPTEMBRE - SUIVI ENVELOPPES'!F123</f>
        <v/>
      </c>
    </row>
    <row r="1129" spans="1:6" x14ac:dyDescent="0.25">
      <c r="A1129" s="158" t="str">
        <f t="shared" si="18"/>
        <v/>
      </c>
      <c r="B1129" s="158">
        <f>'SEPTEMBRE - SUIVI ENVELOPPES'!B124</f>
        <v>0</v>
      </c>
      <c r="C1129" s="183">
        <f>'SEPTEMBRE - SUIVI ENVELOPPES'!C124</f>
        <v>0</v>
      </c>
      <c r="D1129" s="158">
        <f>'SEPTEMBRE - SUIVI ENVELOPPES'!D124</f>
        <v>0</v>
      </c>
      <c r="E1129" s="181">
        <f>'SEPTEMBRE - SUIVI ENVELOPPES'!E124</f>
        <v>0</v>
      </c>
      <c r="F1129" s="158" t="str">
        <f>'SEPTEMBRE - SUIVI ENVELOPPES'!F124</f>
        <v/>
      </c>
    </row>
    <row r="1130" spans="1:6" x14ac:dyDescent="0.25">
      <c r="A1130" s="158" t="str">
        <f t="shared" si="18"/>
        <v/>
      </c>
      <c r="B1130" s="158">
        <f>'SEPTEMBRE - SUIVI ENVELOPPES'!B125</f>
        <v>0</v>
      </c>
      <c r="C1130" s="183">
        <f>'SEPTEMBRE - SUIVI ENVELOPPES'!C125</f>
        <v>0</v>
      </c>
      <c r="D1130" s="158">
        <f>'SEPTEMBRE - SUIVI ENVELOPPES'!D125</f>
        <v>0</v>
      </c>
      <c r="E1130" s="181">
        <f>'SEPTEMBRE - SUIVI ENVELOPPES'!E125</f>
        <v>0</v>
      </c>
      <c r="F1130" s="158" t="str">
        <f>'SEPTEMBRE - SUIVI ENVELOPPES'!F125</f>
        <v/>
      </c>
    </row>
    <row r="1131" spans="1:6" x14ac:dyDescent="0.25">
      <c r="A1131" s="158" t="str">
        <f t="shared" si="18"/>
        <v/>
      </c>
      <c r="B1131" s="158">
        <f>'SEPTEMBRE - SUIVI ENVELOPPES'!B126</f>
        <v>0</v>
      </c>
      <c r="C1131" s="183">
        <f>'SEPTEMBRE - SUIVI ENVELOPPES'!C126</f>
        <v>0</v>
      </c>
      <c r="D1131" s="158">
        <f>'SEPTEMBRE - SUIVI ENVELOPPES'!D126</f>
        <v>0</v>
      </c>
      <c r="E1131" s="181">
        <f>'SEPTEMBRE - SUIVI ENVELOPPES'!E126</f>
        <v>0</v>
      </c>
      <c r="F1131" s="158" t="str">
        <f>'SEPTEMBRE - SUIVI ENVELOPPES'!F126</f>
        <v/>
      </c>
    </row>
    <row r="1132" spans="1:6" x14ac:dyDescent="0.25">
      <c r="A1132" s="158" t="str">
        <f t="shared" si="18"/>
        <v/>
      </c>
      <c r="B1132" s="158">
        <f>'SEPTEMBRE - SUIVI ENVELOPPES'!B127</f>
        <v>0</v>
      </c>
      <c r="C1132" s="183">
        <f>'SEPTEMBRE - SUIVI ENVELOPPES'!C127</f>
        <v>0</v>
      </c>
      <c r="D1132" s="158">
        <f>'SEPTEMBRE - SUIVI ENVELOPPES'!D127</f>
        <v>0</v>
      </c>
      <c r="E1132" s="181">
        <f>'SEPTEMBRE - SUIVI ENVELOPPES'!E127</f>
        <v>0</v>
      </c>
      <c r="F1132" s="158" t="str">
        <f>'SEPTEMBRE - SUIVI ENVELOPPES'!F127</f>
        <v/>
      </c>
    </row>
    <row r="1133" spans="1:6" x14ac:dyDescent="0.25">
      <c r="A1133" s="158" t="str">
        <f t="shared" si="18"/>
        <v/>
      </c>
      <c r="B1133" s="158">
        <f>'SEPTEMBRE - SUIVI ENVELOPPES'!B128</f>
        <v>0</v>
      </c>
      <c r="C1133" s="183">
        <f>'SEPTEMBRE - SUIVI ENVELOPPES'!C128</f>
        <v>0</v>
      </c>
      <c r="D1133" s="158">
        <f>'SEPTEMBRE - SUIVI ENVELOPPES'!D128</f>
        <v>0</v>
      </c>
      <c r="E1133" s="181">
        <f>'SEPTEMBRE - SUIVI ENVELOPPES'!E128</f>
        <v>0</v>
      </c>
      <c r="F1133" s="158" t="str">
        <f>'SEPTEMBRE - SUIVI ENVELOPPES'!F128</f>
        <v/>
      </c>
    </row>
    <row r="1134" spans="1:6" x14ac:dyDescent="0.25">
      <c r="A1134" s="158" t="str">
        <f t="shared" si="18"/>
        <v/>
      </c>
      <c r="B1134" s="158">
        <f>'SEPTEMBRE - SUIVI ENVELOPPES'!B129</f>
        <v>0</v>
      </c>
      <c r="C1134" s="183">
        <f>'SEPTEMBRE - SUIVI ENVELOPPES'!C129</f>
        <v>0</v>
      </c>
      <c r="D1134" s="158">
        <f>'SEPTEMBRE - SUIVI ENVELOPPES'!D129</f>
        <v>0</v>
      </c>
      <c r="E1134" s="181">
        <f>'SEPTEMBRE - SUIVI ENVELOPPES'!E129</f>
        <v>0</v>
      </c>
      <c r="F1134" s="158" t="str">
        <f>'SEPTEMBRE - SUIVI ENVELOPPES'!F129</f>
        <v/>
      </c>
    </row>
    <row r="1135" spans="1:6" x14ac:dyDescent="0.25">
      <c r="A1135" s="158" t="str">
        <f t="shared" si="18"/>
        <v/>
      </c>
      <c r="B1135" s="158">
        <f>'SEPTEMBRE - SUIVI ENVELOPPES'!B130</f>
        <v>0</v>
      </c>
      <c r="C1135" s="183">
        <f>'SEPTEMBRE - SUIVI ENVELOPPES'!C130</f>
        <v>0</v>
      </c>
      <c r="D1135" s="158">
        <f>'SEPTEMBRE - SUIVI ENVELOPPES'!D130</f>
        <v>0</v>
      </c>
      <c r="E1135" s="181">
        <f>'SEPTEMBRE - SUIVI ENVELOPPES'!E130</f>
        <v>0</v>
      </c>
      <c r="F1135" s="158" t="str">
        <f>'SEPTEMBRE - SUIVI ENVELOPPES'!F130</f>
        <v/>
      </c>
    </row>
    <row r="1136" spans="1:6" x14ac:dyDescent="0.25">
      <c r="A1136" s="158" t="s">
        <v>186</v>
      </c>
      <c r="B1136" s="158">
        <f>'OCTOBRE - SUIVI ENVELOPPES'!B5</f>
        <v>0</v>
      </c>
      <c r="C1136" s="183">
        <f>'OCTOBRE - SUIVI ENVELOPPES'!C5</f>
        <v>0</v>
      </c>
      <c r="D1136" s="158">
        <f>'OCTOBRE - SUIVI ENVELOPPES'!D5</f>
        <v>0</v>
      </c>
      <c r="E1136" s="181">
        <f>'OCTOBRE - SUIVI ENVELOPPES'!E5</f>
        <v>0</v>
      </c>
      <c r="F1136" s="158" t="str">
        <f>'OCTOBRE - SUIVI ENVELOPPES'!F5</f>
        <v/>
      </c>
    </row>
    <row r="1137" spans="1:6" x14ac:dyDescent="0.25">
      <c r="A1137" s="158" t="str">
        <f t="shared" ref="A1137:A1200" si="19">IF(B1137=0,"","OCTOBRE")</f>
        <v/>
      </c>
      <c r="B1137" s="158">
        <f>'OCTOBRE - SUIVI ENVELOPPES'!B6</f>
        <v>0</v>
      </c>
      <c r="C1137" s="183">
        <f>'OCTOBRE - SUIVI ENVELOPPES'!C6</f>
        <v>0</v>
      </c>
      <c r="D1137" s="158">
        <f>'OCTOBRE - SUIVI ENVELOPPES'!D6</f>
        <v>0</v>
      </c>
      <c r="E1137" s="181">
        <f>'OCTOBRE - SUIVI ENVELOPPES'!E6</f>
        <v>0</v>
      </c>
      <c r="F1137" s="158" t="str">
        <f>'OCTOBRE - SUIVI ENVELOPPES'!F6</f>
        <v/>
      </c>
    </row>
    <row r="1138" spans="1:6" x14ac:dyDescent="0.25">
      <c r="A1138" s="158" t="str">
        <f t="shared" si="19"/>
        <v/>
      </c>
      <c r="B1138" s="158">
        <f>'OCTOBRE - SUIVI ENVELOPPES'!B7</f>
        <v>0</v>
      </c>
      <c r="C1138" s="183">
        <f>'OCTOBRE - SUIVI ENVELOPPES'!C7</f>
        <v>0</v>
      </c>
      <c r="D1138" s="158">
        <f>'OCTOBRE - SUIVI ENVELOPPES'!D7</f>
        <v>0</v>
      </c>
      <c r="E1138" s="181">
        <f>'OCTOBRE - SUIVI ENVELOPPES'!E7</f>
        <v>0</v>
      </c>
      <c r="F1138" s="158" t="str">
        <f>'OCTOBRE - SUIVI ENVELOPPES'!F7</f>
        <v/>
      </c>
    </row>
    <row r="1139" spans="1:6" x14ac:dyDescent="0.25">
      <c r="A1139" s="158" t="str">
        <f t="shared" si="19"/>
        <v/>
      </c>
      <c r="B1139" s="158">
        <f>'OCTOBRE - SUIVI ENVELOPPES'!B8</f>
        <v>0</v>
      </c>
      <c r="C1139" s="183">
        <f>'OCTOBRE - SUIVI ENVELOPPES'!C8</f>
        <v>0</v>
      </c>
      <c r="D1139" s="158">
        <f>'OCTOBRE - SUIVI ENVELOPPES'!D8</f>
        <v>0</v>
      </c>
      <c r="E1139" s="181">
        <f>'OCTOBRE - SUIVI ENVELOPPES'!E8</f>
        <v>0</v>
      </c>
      <c r="F1139" s="158" t="str">
        <f>'OCTOBRE - SUIVI ENVELOPPES'!F8</f>
        <v/>
      </c>
    </row>
    <row r="1140" spans="1:6" x14ac:dyDescent="0.25">
      <c r="A1140" s="158" t="str">
        <f t="shared" si="19"/>
        <v/>
      </c>
      <c r="B1140" s="158">
        <f>'OCTOBRE - SUIVI ENVELOPPES'!B9</f>
        <v>0</v>
      </c>
      <c r="C1140" s="183">
        <f>'OCTOBRE - SUIVI ENVELOPPES'!C9</f>
        <v>0</v>
      </c>
      <c r="D1140" s="158">
        <f>'OCTOBRE - SUIVI ENVELOPPES'!D9</f>
        <v>0</v>
      </c>
      <c r="E1140" s="181">
        <f>'OCTOBRE - SUIVI ENVELOPPES'!E9</f>
        <v>0</v>
      </c>
      <c r="F1140" s="158" t="str">
        <f>'OCTOBRE - SUIVI ENVELOPPES'!F9</f>
        <v/>
      </c>
    </row>
    <row r="1141" spans="1:6" x14ac:dyDescent="0.25">
      <c r="A1141" s="158" t="str">
        <f t="shared" si="19"/>
        <v/>
      </c>
      <c r="B1141" s="158">
        <f>'OCTOBRE - SUIVI ENVELOPPES'!B10</f>
        <v>0</v>
      </c>
      <c r="C1141" s="183">
        <f>'OCTOBRE - SUIVI ENVELOPPES'!C10</f>
        <v>0</v>
      </c>
      <c r="D1141" s="158">
        <f>'OCTOBRE - SUIVI ENVELOPPES'!D10</f>
        <v>0</v>
      </c>
      <c r="E1141" s="181">
        <f>'OCTOBRE - SUIVI ENVELOPPES'!E10</f>
        <v>0</v>
      </c>
      <c r="F1141" s="158" t="str">
        <f>'OCTOBRE - SUIVI ENVELOPPES'!F10</f>
        <v/>
      </c>
    </row>
    <row r="1142" spans="1:6" x14ac:dyDescent="0.25">
      <c r="A1142" s="158" t="str">
        <f t="shared" si="19"/>
        <v/>
      </c>
      <c r="B1142" s="158">
        <f>'OCTOBRE - SUIVI ENVELOPPES'!B11</f>
        <v>0</v>
      </c>
      <c r="C1142" s="183">
        <f>'OCTOBRE - SUIVI ENVELOPPES'!C11</f>
        <v>0</v>
      </c>
      <c r="D1142" s="158">
        <f>'OCTOBRE - SUIVI ENVELOPPES'!D11</f>
        <v>0</v>
      </c>
      <c r="E1142" s="181">
        <f>'OCTOBRE - SUIVI ENVELOPPES'!E11</f>
        <v>0</v>
      </c>
      <c r="F1142" s="158" t="str">
        <f>'OCTOBRE - SUIVI ENVELOPPES'!F11</f>
        <v/>
      </c>
    </row>
    <row r="1143" spans="1:6" x14ac:dyDescent="0.25">
      <c r="A1143" s="158" t="str">
        <f t="shared" si="19"/>
        <v/>
      </c>
      <c r="B1143" s="158">
        <f>'OCTOBRE - SUIVI ENVELOPPES'!B12</f>
        <v>0</v>
      </c>
      <c r="C1143" s="183">
        <f>'OCTOBRE - SUIVI ENVELOPPES'!C12</f>
        <v>0</v>
      </c>
      <c r="D1143" s="158">
        <f>'OCTOBRE - SUIVI ENVELOPPES'!D12</f>
        <v>0</v>
      </c>
      <c r="E1143" s="181">
        <f>'OCTOBRE - SUIVI ENVELOPPES'!E12</f>
        <v>0</v>
      </c>
      <c r="F1143" s="158" t="str">
        <f>'OCTOBRE - SUIVI ENVELOPPES'!F12</f>
        <v/>
      </c>
    </row>
    <row r="1144" spans="1:6" x14ac:dyDescent="0.25">
      <c r="A1144" s="158" t="str">
        <f t="shared" si="19"/>
        <v/>
      </c>
      <c r="B1144" s="158">
        <f>'OCTOBRE - SUIVI ENVELOPPES'!B13</f>
        <v>0</v>
      </c>
      <c r="C1144" s="183">
        <f>'OCTOBRE - SUIVI ENVELOPPES'!C13</f>
        <v>0</v>
      </c>
      <c r="D1144" s="158">
        <f>'OCTOBRE - SUIVI ENVELOPPES'!D13</f>
        <v>0</v>
      </c>
      <c r="E1144" s="181">
        <f>'OCTOBRE - SUIVI ENVELOPPES'!E13</f>
        <v>0</v>
      </c>
      <c r="F1144" s="158" t="str">
        <f>'OCTOBRE - SUIVI ENVELOPPES'!F13</f>
        <v/>
      </c>
    </row>
    <row r="1145" spans="1:6" x14ac:dyDescent="0.25">
      <c r="A1145" s="158" t="str">
        <f t="shared" si="19"/>
        <v/>
      </c>
      <c r="B1145" s="158">
        <f>'OCTOBRE - SUIVI ENVELOPPES'!B14</f>
        <v>0</v>
      </c>
      <c r="C1145" s="183">
        <f>'OCTOBRE - SUIVI ENVELOPPES'!C14</f>
        <v>0</v>
      </c>
      <c r="D1145" s="158">
        <f>'OCTOBRE - SUIVI ENVELOPPES'!D14</f>
        <v>0</v>
      </c>
      <c r="E1145" s="181">
        <f>'OCTOBRE - SUIVI ENVELOPPES'!E14</f>
        <v>0</v>
      </c>
      <c r="F1145" s="158">
        <f>'OCTOBRE - SUIVI ENVELOPPES'!F14</f>
        <v>0</v>
      </c>
    </row>
    <row r="1146" spans="1:6" x14ac:dyDescent="0.25">
      <c r="A1146" s="158" t="str">
        <f t="shared" si="19"/>
        <v/>
      </c>
      <c r="B1146" s="158">
        <f>'OCTOBRE - SUIVI ENVELOPPES'!B15</f>
        <v>0</v>
      </c>
      <c r="C1146" s="183">
        <f>'OCTOBRE - SUIVI ENVELOPPES'!C15</f>
        <v>0</v>
      </c>
      <c r="D1146" s="158">
        <f>'OCTOBRE - SUIVI ENVELOPPES'!D15</f>
        <v>0</v>
      </c>
      <c r="E1146" s="181">
        <f>'OCTOBRE - SUIVI ENVELOPPES'!E15</f>
        <v>0</v>
      </c>
      <c r="F1146" s="158" t="str">
        <f>'OCTOBRE - SUIVI ENVELOPPES'!F15</f>
        <v/>
      </c>
    </row>
    <row r="1147" spans="1:6" x14ac:dyDescent="0.25">
      <c r="A1147" s="158" t="str">
        <f t="shared" si="19"/>
        <v/>
      </c>
      <c r="B1147" s="158">
        <f>'OCTOBRE - SUIVI ENVELOPPES'!B16</f>
        <v>0</v>
      </c>
      <c r="C1147" s="183">
        <f>'OCTOBRE - SUIVI ENVELOPPES'!C16</f>
        <v>0</v>
      </c>
      <c r="D1147" s="158">
        <f>'OCTOBRE - SUIVI ENVELOPPES'!D16</f>
        <v>0</v>
      </c>
      <c r="E1147" s="181">
        <f>'OCTOBRE - SUIVI ENVELOPPES'!E16</f>
        <v>0</v>
      </c>
      <c r="F1147" s="158" t="str">
        <f>'OCTOBRE - SUIVI ENVELOPPES'!F16</f>
        <v/>
      </c>
    </row>
    <row r="1148" spans="1:6" x14ac:dyDescent="0.25">
      <c r="A1148" s="158" t="str">
        <f t="shared" si="19"/>
        <v/>
      </c>
      <c r="B1148" s="158">
        <f>'OCTOBRE - SUIVI ENVELOPPES'!B17</f>
        <v>0</v>
      </c>
      <c r="C1148" s="183">
        <f>'OCTOBRE - SUIVI ENVELOPPES'!C17</f>
        <v>0</v>
      </c>
      <c r="D1148" s="158">
        <f>'OCTOBRE - SUIVI ENVELOPPES'!D17</f>
        <v>0</v>
      </c>
      <c r="E1148" s="181">
        <f>'OCTOBRE - SUIVI ENVELOPPES'!E17</f>
        <v>0</v>
      </c>
      <c r="F1148" s="158" t="str">
        <f>'OCTOBRE - SUIVI ENVELOPPES'!F17</f>
        <v/>
      </c>
    </row>
    <row r="1149" spans="1:6" x14ac:dyDescent="0.25">
      <c r="A1149" s="158" t="str">
        <f t="shared" si="19"/>
        <v/>
      </c>
      <c r="B1149" s="158">
        <f>'OCTOBRE - SUIVI ENVELOPPES'!B18</f>
        <v>0</v>
      </c>
      <c r="C1149" s="183">
        <f>'OCTOBRE - SUIVI ENVELOPPES'!C18</f>
        <v>0</v>
      </c>
      <c r="D1149" s="158">
        <f>'OCTOBRE - SUIVI ENVELOPPES'!D18</f>
        <v>0</v>
      </c>
      <c r="E1149" s="181">
        <f>'OCTOBRE - SUIVI ENVELOPPES'!E18</f>
        <v>0</v>
      </c>
      <c r="F1149" s="158" t="str">
        <f>'OCTOBRE - SUIVI ENVELOPPES'!F18</f>
        <v/>
      </c>
    </row>
    <row r="1150" spans="1:6" x14ac:dyDescent="0.25">
      <c r="A1150" s="158" t="str">
        <f t="shared" si="19"/>
        <v/>
      </c>
      <c r="B1150" s="158">
        <f>'OCTOBRE - SUIVI ENVELOPPES'!B19</f>
        <v>0</v>
      </c>
      <c r="C1150" s="183">
        <f>'OCTOBRE - SUIVI ENVELOPPES'!C19</f>
        <v>0</v>
      </c>
      <c r="D1150" s="158">
        <f>'OCTOBRE - SUIVI ENVELOPPES'!D19</f>
        <v>0</v>
      </c>
      <c r="E1150" s="181">
        <f>'OCTOBRE - SUIVI ENVELOPPES'!E19</f>
        <v>0</v>
      </c>
      <c r="F1150" s="158" t="str">
        <f>'OCTOBRE - SUIVI ENVELOPPES'!F19</f>
        <v/>
      </c>
    </row>
    <row r="1151" spans="1:6" x14ac:dyDescent="0.25">
      <c r="A1151" s="158" t="str">
        <f t="shared" si="19"/>
        <v/>
      </c>
      <c r="B1151" s="158">
        <f>'OCTOBRE - SUIVI ENVELOPPES'!B20</f>
        <v>0</v>
      </c>
      <c r="C1151" s="183">
        <f>'OCTOBRE - SUIVI ENVELOPPES'!C20</f>
        <v>0</v>
      </c>
      <c r="D1151" s="158">
        <f>'OCTOBRE - SUIVI ENVELOPPES'!D20</f>
        <v>0</v>
      </c>
      <c r="E1151" s="181">
        <f>'OCTOBRE - SUIVI ENVELOPPES'!E20</f>
        <v>0</v>
      </c>
      <c r="F1151" s="158" t="str">
        <f>'OCTOBRE - SUIVI ENVELOPPES'!F20</f>
        <v/>
      </c>
    </row>
    <row r="1152" spans="1:6" x14ac:dyDescent="0.25">
      <c r="A1152" s="158" t="str">
        <f t="shared" si="19"/>
        <v/>
      </c>
      <c r="B1152" s="158">
        <f>'OCTOBRE - SUIVI ENVELOPPES'!B21</f>
        <v>0</v>
      </c>
      <c r="C1152" s="183">
        <f>'OCTOBRE - SUIVI ENVELOPPES'!C21</f>
        <v>0</v>
      </c>
      <c r="D1152" s="158">
        <f>'OCTOBRE - SUIVI ENVELOPPES'!D21</f>
        <v>0</v>
      </c>
      <c r="E1152" s="181">
        <f>'OCTOBRE - SUIVI ENVELOPPES'!E21</f>
        <v>0</v>
      </c>
      <c r="F1152" s="158" t="str">
        <f>'OCTOBRE - SUIVI ENVELOPPES'!F21</f>
        <v/>
      </c>
    </row>
    <row r="1153" spans="1:6" x14ac:dyDescent="0.25">
      <c r="A1153" s="158" t="str">
        <f t="shared" si="19"/>
        <v/>
      </c>
      <c r="B1153" s="158">
        <f>'OCTOBRE - SUIVI ENVELOPPES'!B22</f>
        <v>0</v>
      </c>
      <c r="C1153" s="183">
        <f>'OCTOBRE - SUIVI ENVELOPPES'!C22</f>
        <v>0</v>
      </c>
      <c r="D1153" s="158">
        <f>'OCTOBRE - SUIVI ENVELOPPES'!D22</f>
        <v>0</v>
      </c>
      <c r="E1153" s="181">
        <f>'OCTOBRE - SUIVI ENVELOPPES'!E22</f>
        <v>0</v>
      </c>
      <c r="F1153" s="158" t="str">
        <f>'OCTOBRE - SUIVI ENVELOPPES'!F22</f>
        <v/>
      </c>
    </row>
    <row r="1154" spans="1:6" x14ac:dyDescent="0.25">
      <c r="A1154" s="158" t="str">
        <f t="shared" si="19"/>
        <v/>
      </c>
      <c r="B1154" s="158">
        <f>'OCTOBRE - SUIVI ENVELOPPES'!B23</f>
        <v>0</v>
      </c>
      <c r="C1154" s="183">
        <f>'OCTOBRE - SUIVI ENVELOPPES'!C23</f>
        <v>0</v>
      </c>
      <c r="D1154" s="158">
        <f>'OCTOBRE - SUIVI ENVELOPPES'!D23</f>
        <v>0</v>
      </c>
      <c r="E1154" s="181">
        <f>'OCTOBRE - SUIVI ENVELOPPES'!E23</f>
        <v>0</v>
      </c>
      <c r="F1154" s="158" t="str">
        <f>'OCTOBRE - SUIVI ENVELOPPES'!F23</f>
        <v/>
      </c>
    </row>
    <row r="1155" spans="1:6" x14ac:dyDescent="0.25">
      <c r="A1155" s="158" t="str">
        <f t="shared" si="19"/>
        <v/>
      </c>
      <c r="B1155" s="158">
        <f>'OCTOBRE - SUIVI ENVELOPPES'!B24</f>
        <v>0</v>
      </c>
      <c r="C1155" s="183">
        <f>'OCTOBRE - SUIVI ENVELOPPES'!C24</f>
        <v>0</v>
      </c>
      <c r="D1155" s="158">
        <f>'OCTOBRE - SUIVI ENVELOPPES'!D24</f>
        <v>0</v>
      </c>
      <c r="E1155" s="181">
        <f>'OCTOBRE - SUIVI ENVELOPPES'!E24</f>
        <v>0</v>
      </c>
      <c r="F1155" s="158" t="str">
        <f>'OCTOBRE - SUIVI ENVELOPPES'!F24</f>
        <v/>
      </c>
    </row>
    <row r="1156" spans="1:6" x14ac:dyDescent="0.25">
      <c r="A1156" s="158" t="str">
        <f t="shared" si="19"/>
        <v/>
      </c>
      <c r="B1156" s="158">
        <f>'OCTOBRE - SUIVI ENVELOPPES'!B25</f>
        <v>0</v>
      </c>
      <c r="C1156" s="183">
        <f>'OCTOBRE - SUIVI ENVELOPPES'!C25</f>
        <v>0</v>
      </c>
      <c r="D1156" s="158">
        <f>'OCTOBRE - SUIVI ENVELOPPES'!D25</f>
        <v>0</v>
      </c>
      <c r="E1156" s="181">
        <f>'OCTOBRE - SUIVI ENVELOPPES'!E25</f>
        <v>0</v>
      </c>
      <c r="F1156" s="158" t="str">
        <f>'OCTOBRE - SUIVI ENVELOPPES'!F25</f>
        <v/>
      </c>
    </row>
    <row r="1157" spans="1:6" x14ac:dyDescent="0.25">
      <c r="A1157" s="158" t="str">
        <f t="shared" si="19"/>
        <v/>
      </c>
      <c r="B1157" s="158">
        <f>'OCTOBRE - SUIVI ENVELOPPES'!B26</f>
        <v>0</v>
      </c>
      <c r="C1157" s="183">
        <f>'OCTOBRE - SUIVI ENVELOPPES'!C26</f>
        <v>0</v>
      </c>
      <c r="D1157" s="158">
        <f>'OCTOBRE - SUIVI ENVELOPPES'!D26</f>
        <v>0</v>
      </c>
      <c r="E1157" s="181">
        <f>'OCTOBRE - SUIVI ENVELOPPES'!E26</f>
        <v>0</v>
      </c>
      <c r="F1157" s="158" t="str">
        <f>'OCTOBRE - SUIVI ENVELOPPES'!F26</f>
        <v/>
      </c>
    </row>
    <row r="1158" spans="1:6" x14ac:dyDescent="0.25">
      <c r="A1158" s="158" t="str">
        <f t="shared" si="19"/>
        <v/>
      </c>
      <c r="B1158" s="158">
        <f>'OCTOBRE - SUIVI ENVELOPPES'!B27</f>
        <v>0</v>
      </c>
      <c r="C1158" s="183">
        <f>'OCTOBRE - SUIVI ENVELOPPES'!C27</f>
        <v>0</v>
      </c>
      <c r="D1158" s="158">
        <f>'OCTOBRE - SUIVI ENVELOPPES'!D27</f>
        <v>0</v>
      </c>
      <c r="E1158" s="181">
        <f>'OCTOBRE - SUIVI ENVELOPPES'!E27</f>
        <v>0</v>
      </c>
      <c r="F1158" s="158" t="str">
        <f>'OCTOBRE - SUIVI ENVELOPPES'!F27</f>
        <v/>
      </c>
    </row>
    <row r="1159" spans="1:6" x14ac:dyDescent="0.25">
      <c r="A1159" s="158" t="str">
        <f t="shared" si="19"/>
        <v/>
      </c>
      <c r="B1159" s="158">
        <f>'OCTOBRE - SUIVI ENVELOPPES'!B28</f>
        <v>0</v>
      </c>
      <c r="C1159" s="183">
        <f>'OCTOBRE - SUIVI ENVELOPPES'!C28</f>
        <v>0</v>
      </c>
      <c r="D1159" s="158">
        <f>'OCTOBRE - SUIVI ENVELOPPES'!D28</f>
        <v>0</v>
      </c>
      <c r="E1159" s="181">
        <f>'OCTOBRE - SUIVI ENVELOPPES'!E28</f>
        <v>0</v>
      </c>
      <c r="F1159" s="158" t="str">
        <f>'OCTOBRE - SUIVI ENVELOPPES'!F28</f>
        <v/>
      </c>
    </row>
    <row r="1160" spans="1:6" x14ac:dyDescent="0.25">
      <c r="A1160" s="158" t="str">
        <f t="shared" si="19"/>
        <v/>
      </c>
      <c r="B1160" s="158">
        <f>'OCTOBRE - SUIVI ENVELOPPES'!B29</f>
        <v>0</v>
      </c>
      <c r="C1160" s="183">
        <f>'OCTOBRE - SUIVI ENVELOPPES'!C29</f>
        <v>0</v>
      </c>
      <c r="D1160" s="158">
        <f>'OCTOBRE - SUIVI ENVELOPPES'!D29</f>
        <v>0</v>
      </c>
      <c r="E1160" s="181">
        <f>'OCTOBRE - SUIVI ENVELOPPES'!E29</f>
        <v>0</v>
      </c>
      <c r="F1160" s="158" t="str">
        <f>'OCTOBRE - SUIVI ENVELOPPES'!F29</f>
        <v/>
      </c>
    </row>
    <row r="1161" spans="1:6" x14ac:dyDescent="0.25">
      <c r="A1161" s="158" t="str">
        <f t="shared" si="19"/>
        <v/>
      </c>
      <c r="B1161" s="158">
        <f>'OCTOBRE - SUIVI ENVELOPPES'!B30</f>
        <v>0</v>
      </c>
      <c r="C1161" s="183">
        <f>'OCTOBRE - SUIVI ENVELOPPES'!C30</f>
        <v>0</v>
      </c>
      <c r="D1161" s="158">
        <f>'OCTOBRE - SUIVI ENVELOPPES'!D30</f>
        <v>0</v>
      </c>
      <c r="E1161" s="181">
        <f>'OCTOBRE - SUIVI ENVELOPPES'!E30</f>
        <v>0</v>
      </c>
      <c r="F1161" s="158" t="str">
        <f>'OCTOBRE - SUIVI ENVELOPPES'!F30</f>
        <v/>
      </c>
    </row>
    <row r="1162" spans="1:6" x14ac:dyDescent="0.25">
      <c r="A1162" s="158" t="str">
        <f t="shared" si="19"/>
        <v/>
      </c>
      <c r="B1162" s="158">
        <f>'OCTOBRE - SUIVI ENVELOPPES'!B31</f>
        <v>0</v>
      </c>
      <c r="C1162" s="183">
        <f>'OCTOBRE - SUIVI ENVELOPPES'!C31</f>
        <v>0</v>
      </c>
      <c r="D1162" s="158">
        <f>'OCTOBRE - SUIVI ENVELOPPES'!D31</f>
        <v>0</v>
      </c>
      <c r="E1162" s="181">
        <f>'OCTOBRE - SUIVI ENVELOPPES'!E31</f>
        <v>0</v>
      </c>
      <c r="F1162" s="158" t="str">
        <f>'OCTOBRE - SUIVI ENVELOPPES'!F31</f>
        <v/>
      </c>
    </row>
    <row r="1163" spans="1:6" x14ac:dyDescent="0.25">
      <c r="A1163" s="158" t="str">
        <f t="shared" si="19"/>
        <v/>
      </c>
      <c r="B1163" s="158">
        <f>'OCTOBRE - SUIVI ENVELOPPES'!B32</f>
        <v>0</v>
      </c>
      <c r="C1163" s="183">
        <f>'OCTOBRE - SUIVI ENVELOPPES'!C32</f>
        <v>0</v>
      </c>
      <c r="D1163" s="158">
        <f>'OCTOBRE - SUIVI ENVELOPPES'!D32</f>
        <v>0</v>
      </c>
      <c r="E1163" s="181">
        <f>'OCTOBRE - SUIVI ENVELOPPES'!E32</f>
        <v>0</v>
      </c>
      <c r="F1163" s="158" t="str">
        <f>'OCTOBRE - SUIVI ENVELOPPES'!F32</f>
        <v/>
      </c>
    </row>
    <row r="1164" spans="1:6" x14ac:dyDescent="0.25">
      <c r="A1164" s="158" t="str">
        <f t="shared" si="19"/>
        <v/>
      </c>
      <c r="B1164" s="158">
        <f>'OCTOBRE - SUIVI ENVELOPPES'!B33</f>
        <v>0</v>
      </c>
      <c r="C1164" s="183">
        <f>'OCTOBRE - SUIVI ENVELOPPES'!C33</f>
        <v>0</v>
      </c>
      <c r="D1164" s="158">
        <f>'OCTOBRE - SUIVI ENVELOPPES'!D33</f>
        <v>0</v>
      </c>
      <c r="E1164" s="181">
        <f>'OCTOBRE - SUIVI ENVELOPPES'!E33</f>
        <v>0</v>
      </c>
      <c r="F1164" s="158" t="str">
        <f>'OCTOBRE - SUIVI ENVELOPPES'!F33</f>
        <v/>
      </c>
    </row>
    <row r="1165" spans="1:6" x14ac:dyDescent="0.25">
      <c r="A1165" s="158" t="str">
        <f t="shared" si="19"/>
        <v/>
      </c>
      <c r="B1165" s="158">
        <f>'OCTOBRE - SUIVI ENVELOPPES'!B34</f>
        <v>0</v>
      </c>
      <c r="C1165" s="183">
        <f>'OCTOBRE - SUIVI ENVELOPPES'!C34</f>
        <v>0</v>
      </c>
      <c r="D1165" s="158">
        <f>'OCTOBRE - SUIVI ENVELOPPES'!D34</f>
        <v>0</v>
      </c>
      <c r="E1165" s="181">
        <f>'OCTOBRE - SUIVI ENVELOPPES'!E34</f>
        <v>0</v>
      </c>
      <c r="F1165" s="158" t="str">
        <f>'OCTOBRE - SUIVI ENVELOPPES'!F34</f>
        <v/>
      </c>
    </row>
    <row r="1166" spans="1:6" x14ac:dyDescent="0.25">
      <c r="A1166" s="158" t="str">
        <f t="shared" si="19"/>
        <v/>
      </c>
      <c r="B1166" s="158">
        <f>'OCTOBRE - SUIVI ENVELOPPES'!B35</f>
        <v>0</v>
      </c>
      <c r="C1166" s="183">
        <f>'OCTOBRE - SUIVI ENVELOPPES'!C35</f>
        <v>0</v>
      </c>
      <c r="D1166" s="158">
        <f>'OCTOBRE - SUIVI ENVELOPPES'!D35</f>
        <v>0</v>
      </c>
      <c r="E1166" s="181">
        <f>'OCTOBRE - SUIVI ENVELOPPES'!E35</f>
        <v>0</v>
      </c>
      <c r="F1166" s="158" t="str">
        <f>'OCTOBRE - SUIVI ENVELOPPES'!F35</f>
        <v/>
      </c>
    </row>
    <row r="1167" spans="1:6" x14ac:dyDescent="0.25">
      <c r="A1167" s="158" t="str">
        <f t="shared" si="19"/>
        <v/>
      </c>
      <c r="B1167" s="158">
        <f>'OCTOBRE - SUIVI ENVELOPPES'!B36</f>
        <v>0</v>
      </c>
      <c r="C1167" s="183">
        <f>'OCTOBRE - SUIVI ENVELOPPES'!C36</f>
        <v>0</v>
      </c>
      <c r="D1167" s="158">
        <f>'OCTOBRE - SUIVI ENVELOPPES'!D36</f>
        <v>0</v>
      </c>
      <c r="E1167" s="181">
        <f>'OCTOBRE - SUIVI ENVELOPPES'!E36</f>
        <v>0</v>
      </c>
      <c r="F1167" s="158" t="str">
        <f>'OCTOBRE - SUIVI ENVELOPPES'!F36</f>
        <v/>
      </c>
    </row>
    <row r="1168" spans="1:6" x14ac:dyDescent="0.25">
      <c r="A1168" s="158" t="str">
        <f t="shared" si="19"/>
        <v/>
      </c>
      <c r="B1168" s="158">
        <f>'OCTOBRE - SUIVI ENVELOPPES'!B37</f>
        <v>0</v>
      </c>
      <c r="C1168" s="183">
        <f>'OCTOBRE - SUIVI ENVELOPPES'!C37</f>
        <v>0</v>
      </c>
      <c r="D1168" s="158">
        <f>'OCTOBRE - SUIVI ENVELOPPES'!D37</f>
        <v>0</v>
      </c>
      <c r="E1168" s="181">
        <f>'OCTOBRE - SUIVI ENVELOPPES'!E37</f>
        <v>0</v>
      </c>
      <c r="F1168" s="158" t="str">
        <f>'OCTOBRE - SUIVI ENVELOPPES'!F37</f>
        <v/>
      </c>
    </row>
    <row r="1169" spans="1:6" x14ac:dyDescent="0.25">
      <c r="A1169" s="158" t="str">
        <f t="shared" si="19"/>
        <v/>
      </c>
      <c r="B1169" s="158">
        <f>'OCTOBRE - SUIVI ENVELOPPES'!B38</f>
        <v>0</v>
      </c>
      <c r="C1169" s="183">
        <f>'OCTOBRE - SUIVI ENVELOPPES'!C38</f>
        <v>0</v>
      </c>
      <c r="D1169" s="158">
        <f>'OCTOBRE - SUIVI ENVELOPPES'!D38</f>
        <v>0</v>
      </c>
      <c r="E1169" s="181">
        <f>'OCTOBRE - SUIVI ENVELOPPES'!E38</f>
        <v>0</v>
      </c>
      <c r="F1169" s="158" t="str">
        <f>'OCTOBRE - SUIVI ENVELOPPES'!F38</f>
        <v/>
      </c>
    </row>
    <row r="1170" spans="1:6" x14ac:dyDescent="0.25">
      <c r="A1170" s="158" t="str">
        <f t="shared" si="19"/>
        <v/>
      </c>
      <c r="B1170" s="158">
        <f>'OCTOBRE - SUIVI ENVELOPPES'!B39</f>
        <v>0</v>
      </c>
      <c r="C1170" s="183">
        <f>'OCTOBRE - SUIVI ENVELOPPES'!C39</f>
        <v>0</v>
      </c>
      <c r="D1170" s="158">
        <f>'OCTOBRE - SUIVI ENVELOPPES'!D39</f>
        <v>0</v>
      </c>
      <c r="E1170" s="181">
        <f>'OCTOBRE - SUIVI ENVELOPPES'!E39</f>
        <v>0</v>
      </c>
      <c r="F1170" s="158" t="str">
        <f>'OCTOBRE - SUIVI ENVELOPPES'!F39</f>
        <v/>
      </c>
    </row>
    <row r="1171" spans="1:6" x14ac:dyDescent="0.25">
      <c r="A1171" s="158" t="str">
        <f t="shared" si="19"/>
        <v/>
      </c>
      <c r="B1171" s="158">
        <f>'OCTOBRE - SUIVI ENVELOPPES'!B40</f>
        <v>0</v>
      </c>
      <c r="C1171" s="183">
        <f>'OCTOBRE - SUIVI ENVELOPPES'!C40</f>
        <v>0</v>
      </c>
      <c r="D1171" s="158">
        <f>'OCTOBRE - SUIVI ENVELOPPES'!D40</f>
        <v>0</v>
      </c>
      <c r="E1171" s="181">
        <f>'OCTOBRE - SUIVI ENVELOPPES'!E40</f>
        <v>0</v>
      </c>
      <c r="F1171" s="158" t="str">
        <f>'OCTOBRE - SUIVI ENVELOPPES'!F40</f>
        <v/>
      </c>
    </row>
    <row r="1172" spans="1:6" x14ac:dyDescent="0.25">
      <c r="A1172" s="158" t="str">
        <f t="shared" si="19"/>
        <v/>
      </c>
      <c r="B1172" s="158">
        <f>'OCTOBRE - SUIVI ENVELOPPES'!B41</f>
        <v>0</v>
      </c>
      <c r="C1172" s="183">
        <f>'OCTOBRE - SUIVI ENVELOPPES'!C41</f>
        <v>0</v>
      </c>
      <c r="D1172" s="158">
        <f>'OCTOBRE - SUIVI ENVELOPPES'!D41</f>
        <v>0</v>
      </c>
      <c r="E1172" s="181">
        <f>'OCTOBRE - SUIVI ENVELOPPES'!E41</f>
        <v>0</v>
      </c>
      <c r="F1172" s="158" t="str">
        <f>'OCTOBRE - SUIVI ENVELOPPES'!F41</f>
        <v/>
      </c>
    </row>
    <row r="1173" spans="1:6" x14ac:dyDescent="0.25">
      <c r="A1173" s="158" t="str">
        <f t="shared" si="19"/>
        <v/>
      </c>
      <c r="B1173" s="158">
        <f>'OCTOBRE - SUIVI ENVELOPPES'!B42</f>
        <v>0</v>
      </c>
      <c r="C1173" s="183">
        <f>'OCTOBRE - SUIVI ENVELOPPES'!C42</f>
        <v>0</v>
      </c>
      <c r="D1173" s="158">
        <f>'OCTOBRE - SUIVI ENVELOPPES'!D42</f>
        <v>0</v>
      </c>
      <c r="E1173" s="181">
        <f>'OCTOBRE - SUIVI ENVELOPPES'!E42</f>
        <v>0</v>
      </c>
      <c r="F1173" s="158" t="str">
        <f>'OCTOBRE - SUIVI ENVELOPPES'!F42</f>
        <v/>
      </c>
    </row>
    <row r="1174" spans="1:6" x14ac:dyDescent="0.25">
      <c r="A1174" s="158" t="str">
        <f t="shared" si="19"/>
        <v/>
      </c>
      <c r="B1174" s="158">
        <f>'OCTOBRE - SUIVI ENVELOPPES'!B43</f>
        <v>0</v>
      </c>
      <c r="C1174" s="183">
        <f>'OCTOBRE - SUIVI ENVELOPPES'!C43</f>
        <v>0</v>
      </c>
      <c r="D1174" s="158">
        <f>'OCTOBRE - SUIVI ENVELOPPES'!D43</f>
        <v>0</v>
      </c>
      <c r="E1174" s="181">
        <f>'OCTOBRE - SUIVI ENVELOPPES'!E43</f>
        <v>0</v>
      </c>
      <c r="F1174" s="158" t="str">
        <f>'OCTOBRE - SUIVI ENVELOPPES'!F43</f>
        <v/>
      </c>
    </row>
    <row r="1175" spans="1:6" x14ac:dyDescent="0.25">
      <c r="A1175" s="158" t="str">
        <f t="shared" si="19"/>
        <v/>
      </c>
      <c r="B1175" s="158">
        <f>'OCTOBRE - SUIVI ENVELOPPES'!B44</f>
        <v>0</v>
      </c>
      <c r="C1175" s="183">
        <f>'OCTOBRE - SUIVI ENVELOPPES'!C44</f>
        <v>0</v>
      </c>
      <c r="D1175" s="158">
        <f>'OCTOBRE - SUIVI ENVELOPPES'!D44</f>
        <v>0</v>
      </c>
      <c r="E1175" s="181">
        <f>'OCTOBRE - SUIVI ENVELOPPES'!E44</f>
        <v>0</v>
      </c>
      <c r="F1175" s="158" t="str">
        <f>'OCTOBRE - SUIVI ENVELOPPES'!F44</f>
        <v/>
      </c>
    </row>
    <row r="1176" spans="1:6" x14ac:dyDescent="0.25">
      <c r="A1176" s="158" t="str">
        <f t="shared" si="19"/>
        <v/>
      </c>
      <c r="B1176" s="158">
        <f>'OCTOBRE - SUIVI ENVELOPPES'!B45</f>
        <v>0</v>
      </c>
      <c r="C1176" s="183">
        <f>'OCTOBRE - SUIVI ENVELOPPES'!C45</f>
        <v>0</v>
      </c>
      <c r="D1176" s="158">
        <f>'OCTOBRE - SUIVI ENVELOPPES'!D45</f>
        <v>0</v>
      </c>
      <c r="E1176" s="181">
        <f>'OCTOBRE - SUIVI ENVELOPPES'!E45</f>
        <v>0</v>
      </c>
      <c r="F1176" s="158" t="str">
        <f>'OCTOBRE - SUIVI ENVELOPPES'!F45</f>
        <v/>
      </c>
    </row>
    <row r="1177" spans="1:6" x14ac:dyDescent="0.25">
      <c r="A1177" s="158" t="str">
        <f t="shared" si="19"/>
        <v/>
      </c>
      <c r="B1177" s="158">
        <f>'OCTOBRE - SUIVI ENVELOPPES'!B46</f>
        <v>0</v>
      </c>
      <c r="C1177" s="183">
        <f>'OCTOBRE - SUIVI ENVELOPPES'!C46</f>
        <v>0</v>
      </c>
      <c r="D1177" s="158">
        <f>'OCTOBRE - SUIVI ENVELOPPES'!D46</f>
        <v>0</v>
      </c>
      <c r="E1177" s="181">
        <f>'OCTOBRE - SUIVI ENVELOPPES'!E46</f>
        <v>0</v>
      </c>
      <c r="F1177" s="158" t="str">
        <f>'OCTOBRE - SUIVI ENVELOPPES'!F46</f>
        <v/>
      </c>
    </row>
    <row r="1178" spans="1:6" x14ac:dyDescent="0.25">
      <c r="A1178" s="158" t="str">
        <f t="shared" si="19"/>
        <v/>
      </c>
      <c r="B1178" s="158">
        <f>'OCTOBRE - SUIVI ENVELOPPES'!B47</f>
        <v>0</v>
      </c>
      <c r="C1178" s="183">
        <f>'OCTOBRE - SUIVI ENVELOPPES'!C47</f>
        <v>0</v>
      </c>
      <c r="D1178" s="158">
        <f>'OCTOBRE - SUIVI ENVELOPPES'!D47</f>
        <v>0</v>
      </c>
      <c r="E1178" s="181">
        <f>'OCTOBRE - SUIVI ENVELOPPES'!E47</f>
        <v>0</v>
      </c>
      <c r="F1178" s="158" t="str">
        <f>'OCTOBRE - SUIVI ENVELOPPES'!F47</f>
        <v/>
      </c>
    </row>
    <row r="1179" spans="1:6" x14ac:dyDescent="0.25">
      <c r="A1179" s="158" t="str">
        <f t="shared" si="19"/>
        <v/>
      </c>
      <c r="B1179" s="158">
        <f>'OCTOBRE - SUIVI ENVELOPPES'!B48</f>
        <v>0</v>
      </c>
      <c r="C1179" s="183">
        <f>'OCTOBRE - SUIVI ENVELOPPES'!C48</f>
        <v>0</v>
      </c>
      <c r="D1179" s="158">
        <f>'OCTOBRE - SUIVI ENVELOPPES'!D48</f>
        <v>0</v>
      </c>
      <c r="E1179" s="181">
        <f>'OCTOBRE - SUIVI ENVELOPPES'!E48</f>
        <v>0</v>
      </c>
      <c r="F1179" s="158" t="str">
        <f>'OCTOBRE - SUIVI ENVELOPPES'!F48</f>
        <v/>
      </c>
    </row>
    <row r="1180" spans="1:6" x14ac:dyDescent="0.25">
      <c r="A1180" s="158" t="str">
        <f t="shared" si="19"/>
        <v/>
      </c>
      <c r="B1180" s="158">
        <f>'OCTOBRE - SUIVI ENVELOPPES'!B49</f>
        <v>0</v>
      </c>
      <c r="C1180" s="183">
        <f>'OCTOBRE - SUIVI ENVELOPPES'!C49</f>
        <v>0</v>
      </c>
      <c r="D1180" s="158">
        <f>'OCTOBRE - SUIVI ENVELOPPES'!D49</f>
        <v>0</v>
      </c>
      <c r="E1180" s="181">
        <f>'OCTOBRE - SUIVI ENVELOPPES'!E49</f>
        <v>0</v>
      </c>
      <c r="F1180" s="158" t="str">
        <f>'OCTOBRE - SUIVI ENVELOPPES'!F49</f>
        <v/>
      </c>
    </row>
    <row r="1181" spans="1:6" x14ac:dyDescent="0.25">
      <c r="A1181" s="158" t="str">
        <f t="shared" si="19"/>
        <v/>
      </c>
      <c r="B1181" s="158">
        <f>'OCTOBRE - SUIVI ENVELOPPES'!B50</f>
        <v>0</v>
      </c>
      <c r="C1181" s="183">
        <f>'OCTOBRE - SUIVI ENVELOPPES'!C50</f>
        <v>0</v>
      </c>
      <c r="D1181" s="158">
        <f>'OCTOBRE - SUIVI ENVELOPPES'!D50</f>
        <v>0</v>
      </c>
      <c r="E1181" s="181">
        <f>'OCTOBRE - SUIVI ENVELOPPES'!E50</f>
        <v>0</v>
      </c>
      <c r="F1181" s="158" t="str">
        <f>'OCTOBRE - SUIVI ENVELOPPES'!F50</f>
        <v/>
      </c>
    </row>
    <row r="1182" spans="1:6" x14ac:dyDescent="0.25">
      <c r="A1182" s="158" t="str">
        <f t="shared" si="19"/>
        <v/>
      </c>
      <c r="B1182" s="158">
        <f>'OCTOBRE - SUIVI ENVELOPPES'!B51</f>
        <v>0</v>
      </c>
      <c r="C1182" s="183">
        <f>'OCTOBRE - SUIVI ENVELOPPES'!C51</f>
        <v>0</v>
      </c>
      <c r="D1182" s="158">
        <f>'OCTOBRE - SUIVI ENVELOPPES'!D51</f>
        <v>0</v>
      </c>
      <c r="E1182" s="181">
        <f>'OCTOBRE - SUIVI ENVELOPPES'!E51</f>
        <v>0</v>
      </c>
      <c r="F1182" s="158" t="str">
        <f>'OCTOBRE - SUIVI ENVELOPPES'!F51</f>
        <v/>
      </c>
    </row>
    <row r="1183" spans="1:6" x14ac:dyDescent="0.25">
      <c r="A1183" s="158" t="str">
        <f t="shared" si="19"/>
        <v/>
      </c>
      <c r="B1183" s="158">
        <f>'OCTOBRE - SUIVI ENVELOPPES'!B52</f>
        <v>0</v>
      </c>
      <c r="C1183" s="183">
        <f>'OCTOBRE - SUIVI ENVELOPPES'!C52</f>
        <v>0</v>
      </c>
      <c r="D1183" s="158">
        <f>'OCTOBRE - SUIVI ENVELOPPES'!D52</f>
        <v>0</v>
      </c>
      <c r="E1183" s="181">
        <f>'OCTOBRE - SUIVI ENVELOPPES'!E52</f>
        <v>0</v>
      </c>
      <c r="F1183" s="158" t="str">
        <f>'OCTOBRE - SUIVI ENVELOPPES'!F52</f>
        <v/>
      </c>
    </row>
    <row r="1184" spans="1:6" x14ac:dyDescent="0.25">
      <c r="A1184" s="158" t="str">
        <f t="shared" si="19"/>
        <v/>
      </c>
      <c r="B1184" s="158">
        <f>'OCTOBRE - SUIVI ENVELOPPES'!B53</f>
        <v>0</v>
      </c>
      <c r="C1184" s="183">
        <f>'OCTOBRE - SUIVI ENVELOPPES'!C53</f>
        <v>0</v>
      </c>
      <c r="D1184" s="158">
        <f>'OCTOBRE - SUIVI ENVELOPPES'!D53</f>
        <v>0</v>
      </c>
      <c r="E1184" s="181">
        <f>'OCTOBRE - SUIVI ENVELOPPES'!E53</f>
        <v>0</v>
      </c>
      <c r="F1184" s="158" t="str">
        <f>'OCTOBRE - SUIVI ENVELOPPES'!F53</f>
        <v/>
      </c>
    </row>
    <row r="1185" spans="1:6" x14ac:dyDescent="0.25">
      <c r="A1185" s="158" t="str">
        <f t="shared" si="19"/>
        <v/>
      </c>
      <c r="B1185" s="158">
        <f>'OCTOBRE - SUIVI ENVELOPPES'!B54</f>
        <v>0</v>
      </c>
      <c r="C1185" s="183">
        <f>'OCTOBRE - SUIVI ENVELOPPES'!C54</f>
        <v>0</v>
      </c>
      <c r="D1185" s="158">
        <f>'OCTOBRE - SUIVI ENVELOPPES'!D54</f>
        <v>0</v>
      </c>
      <c r="E1185" s="181">
        <f>'OCTOBRE - SUIVI ENVELOPPES'!E54</f>
        <v>0</v>
      </c>
      <c r="F1185" s="158" t="str">
        <f>'OCTOBRE - SUIVI ENVELOPPES'!F54</f>
        <v/>
      </c>
    </row>
    <row r="1186" spans="1:6" x14ac:dyDescent="0.25">
      <c r="A1186" s="158" t="str">
        <f t="shared" si="19"/>
        <v/>
      </c>
      <c r="B1186" s="158">
        <f>'OCTOBRE - SUIVI ENVELOPPES'!B55</f>
        <v>0</v>
      </c>
      <c r="C1186" s="183">
        <f>'OCTOBRE - SUIVI ENVELOPPES'!C55</f>
        <v>0</v>
      </c>
      <c r="D1186" s="158">
        <f>'OCTOBRE - SUIVI ENVELOPPES'!D55</f>
        <v>0</v>
      </c>
      <c r="E1186" s="181">
        <f>'OCTOBRE - SUIVI ENVELOPPES'!E55</f>
        <v>0</v>
      </c>
      <c r="F1186" s="158" t="str">
        <f>'OCTOBRE - SUIVI ENVELOPPES'!F55</f>
        <v/>
      </c>
    </row>
    <row r="1187" spans="1:6" x14ac:dyDescent="0.25">
      <c r="A1187" s="158" t="str">
        <f t="shared" si="19"/>
        <v/>
      </c>
      <c r="B1187" s="158">
        <f>'OCTOBRE - SUIVI ENVELOPPES'!B56</f>
        <v>0</v>
      </c>
      <c r="C1187" s="183">
        <f>'OCTOBRE - SUIVI ENVELOPPES'!C56</f>
        <v>0</v>
      </c>
      <c r="D1187" s="158">
        <f>'OCTOBRE - SUIVI ENVELOPPES'!D56</f>
        <v>0</v>
      </c>
      <c r="E1187" s="181">
        <f>'OCTOBRE - SUIVI ENVELOPPES'!E56</f>
        <v>0</v>
      </c>
      <c r="F1187" s="158" t="str">
        <f>'OCTOBRE - SUIVI ENVELOPPES'!F56</f>
        <v/>
      </c>
    </row>
    <row r="1188" spans="1:6" x14ac:dyDescent="0.25">
      <c r="A1188" s="158" t="str">
        <f t="shared" si="19"/>
        <v/>
      </c>
      <c r="B1188" s="158">
        <f>'OCTOBRE - SUIVI ENVELOPPES'!B57</f>
        <v>0</v>
      </c>
      <c r="C1188" s="183">
        <f>'OCTOBRE - SUIVI ENVELOPPES'!C57</f>
        <v>0</v>
      </c>
      <c r="D1188" s="158">
        <f>'OCTOBRE - SUIVI ENVELOPPES'!D57</f>
        <v>0</v>
      </c>
      <c r="E1188" s="181">
        <f>'OCTOBRE - SUIVI ENVELOPPES'!E57</f>
        <v>0</v>
      </c>
      <c r="F1188" s="158" t="str">
        <f>'OCTOBRE - SUIVI ENVELOPPES'!F57</f>
        <v/>
      </c>
    </row>
    <row r="1189" spans="1:6" x14ac:dyDescent="0.25">
      <c r="A1189" s="158" t="str">
        <f t="shared" si="19"/>
        <v/>
      </c>
      <c r="B1189" s="158">
        <f>'OCTOBRE - SUIVI ENVELOPPES'!B58</f>
        <v>0</v>
      </c>
      <c r="C1189" s="183">
        <f>'OCTOBRE - SUIVI ENVELOPPES'!C58</f>
        <v>0</v>
      </c>
      <c r="D1189" s="158">
        <f>'OCTOBRE - SUIVI ENVELOPPES'!D58</f>
        <v>0</v>
      </c>
      <c r="E1189" s="181">
        <f>'OCTOBRE - SUIVI ENVELOPPES'!E58</f>
        <v>0</v>
      </c>
      <c r="F1189" s="158" t="str">
        <f>'OCTOBRE - SUIVI ENVELOPPES'!F58</f>
        <v/>
      </c>
    </row>
    <row r="1190" spans="1:6" x14ac:dyDescent="0.25">
      <c r="A1190" s="158" t="str">
        <f t="shared" si="19"/>
        <v/>
      </c>
      <c r="B1190" s="158">
        <f>'OCTOBRE - SUIVI ENVELOPPES'!B59</f>
        <v>0</v>
      </c>
      <c r="C1190" s="183">
        <f>'OCTOBRE - SUIVI ENVELOPPES'!C59</f>
        <v>0</v>
      </c>
      <c r="D1190" s="158">
        <f>'OCTOBRE - SUIVI ENVELOPPES'!D59</f>
        <v>0</v>
      </c>
      <c r="E1190" s="181">
        <f>'OCTOBRE - SUIVI ENVELOPPES'!E59</f>
        <v>0</v>
      </c>
      <c r="F1190" s="158" t="str">
        <f>'OCTOBRE - SUIVI ENVELOPPES'!F59</f>
        <v/>
      </c>
    </row>
    <row r="1191" spans="1:6" x14ac:dyDescent="0.25">
      <c r="A1191" s="158" t="str">
        <f t="shared" si="19"/>
        <v/>
      </c>
      <c r="B1191" s="158">
        <f>'OCTOBRE - SUIVI ENVELOPPES'!B60</f>
        <v>0</v>
      </c>
      <c r="C1191" s="183">
        <f>'OCTOBRE - SUIVI ENVELOPPES'!C60</f>
        <v>0</v>
      </c>
      <c r="D1191" s="158">
        <f>'OCTOBRE - SUIVI ENVELOPPES'!D60</f>
        <v>0</v>
      </c>
      <c r="E1191" s="181">
        <f>'OCTOBRE - SUIVI ENVELOPPES'!E60</f>
        <v>0</v>
      </c>
      <c r="F1191" s="158" t="str">
        <f>'OCTOBRE - SUIVI ENVELOPPES'!F60</f>
        <v/>
      </c>
    </row>
    <row r="1192" spans="1:6" x14ac:dyDescent="0.25">
      <c r="A1192" s="158" t="str">
        <f t="shared" si="19"/>
        <v/>
      </c>
      <c r="B1192" s="158">
        <f>'OCTOBRE - SUIVI ENVELOPPES'!B61</f>
        <v>0</v>
      </c>
      <c r="C1192" s="183">
        <f>'OCTOBRE - SUIVI ENVELOPPES'!C61</f>
        <v>0</v>
      </c>
      <c r="D1192" s="158">
        <f>'OCTOBRE - SUIVI ENVELOPPES'!D61</f>
        <v>0</v>
      </c>
      <c r="E1192" s="181">
        <f>'OCTOBRE - SUIVI ENVELOPPES'!E61</f>
        <v>0</v>
      </c>
      <c r="F1192" s="158" t="str">
        <f>'OCTOBRE - SUIVI ENVELOPPES'!F61</f>
        <v/>
      </c>
    </row>
    <row r="1193" spans="1:6" x14ac:dyDescent="0.25">
      <c r="A1193" s="158" t="str">
        <f t="shared" si="19"/>
        <v/>
      </c>
      <c r="B1193" s="158">
        <f>'OCTOBRE - SUIVI ENVELOPPES'!B62</f>
        <v>0</v>
      </c>
      <c r="C1193" s="183">
        <f>'OCTOBRE - SUIVI ENVELOPPES'!C62</f>
        <v>0</v>
      </c>
      <c r="D1193" s="158">
        <f>'OCTOBRE - SUIVI ENVELOPPES'!D62</f>
        <v>0</v>
      </c>
      <c r="E1193" s="181">
        <f>'OCTOBRE - SUIVI ENVELOPPES'!E62</f>
        <v>0</v>
      </c>
      <c r="F1193" s="158" t="str">
        <f>'OCTOBRE - SUIVI ENVELOPPES'!F62</f>
        <v/>
      </c>
    </row>
    <row r="1194" spans="1:6" x14ac:dyDescent="0.25">
      <c r="A1194" s="158" t="str">
        <f t="shared" si="19"/>
        <v/>
      </c>
      <c r="B1194" s="158">
        <f>'OCTOBRE - SUIVI ENVELOPPES'!B63</f>
        <v>0</v>
      </c>
      <c r="C1194" s="183">
        <f>'OCTOBRE - SUIVI ENVELOPPES'!C63</f>
        <v>0</v>
      </c>
      <c r="D1194" s="158">
        <f>'OCTOBRE - SUIVI ENVELOPPES'!D63</f>
        <v>0</v>
      </c>
      <c r="E1194" s="181">
        <f>'OCTOBRE - SUIVI ENVELOPPES'!E63</f>
        <v>0</v>
      </c>
      <c r="F1194" s="158" t="str">
        <f>'OCTOBRE - SUIVI ENVELOPPES'!F63</f>
        <v/>
      </c>
    </row>
    <row r="1195" spans="1:6" x14ac:dyDescent="0.25">
      <c r="A1195" s="158" t="str">
        <f t="shared" si="19"/>
        <v/>
      </c>
      <c r="B1195" s="158">
        <f>'OCTOBRE - SUIVI ENVELOPPES'!B64</f>
        <v>0</v>
      </c>
      <c r="C1195" s="183">
        <f>'OCTOBRE - SUIVI ENVELOPPES'!C64</f>
        <v>0</v>
      </c>
      <c r="D1195" s="158">
        <f>'OCTOBRE - SUIVI ENVELOPPES'!D64</f>
        <v>0</v>
      </c>
      <c r="E1195" s="181">
        <f>'OCTOBRE - SUIVI ENVELOPPES'!E64</f>
        <v>0</v>
      </c>
      <c r="F1195" s="158" t="str">
        <f>'OCTOBRE - SUIVI ENVELOPPES'!F64</f>
        <v/>
      </c>
    </row>
    <row r="1196" spans="1:6" x14ac:dyDescent="0.25">
      <c r="A1196" s="158" t="str">
        <f t="shared" si="19"/>
        <v/>
      </c>
      <c r="B1196" s="158">
        <f>'OCTOBRE - SUIVI ENVELOPPES'!B65</f>
        <v>0</v>
      </c>
      <c r="C1196" s="183">
        <f>'OCTOBRE - SUIVI ENVELOPPES'!C65</f>
        <v>0</v>
      </c>
      <c r="D1196" s="158">
        <f>'OCTOBRE - SUIVI ENVELOPPES'!D65</f>
        <v>0</v>
      </c>
      <c r="E1196" s="181">
        <f>'OCTOBRE - SUIVI ENVELOPPES'!E65</f>
        <v>0</v>
      </c>
      <c r="F1196" s="158" t="str">
        <f>'OCTOBRE - SUIVI ENVELOPPES'!F65</f>
        <v/>
      </c>
    </row>
    <row r="1197" spans="1:6" x14ac:dyDescent="0.25">
      <c r="A1197" s="158" t="str">
        <f t="shared" si="19"/>
        <v/>
      </c>
      <c r="B1197" s="158">
        <f>'OCTOBRE - SUIVI ENVELOPPES'!B66</f>
        <v>0</v>
      </c>
      <c r="C1197" s="183">
        <f>'OCTOBRE - SUIVI ENVELOPPES'!C66</f>
        <v>0</v>
      </c>
      <c r="D1197" s="158">
        <f>'OCTOBRE - SUIVI ENVELOPPES'!D66</f>
        <v>0</v>
      </c>
      <c r="E1197" s="181">
        <f>'OCTOBRE - SUIVI ENVELOPPES'!E66</f>
        <v>0</v>
      </c>
      <c r="F1197" s="158" t="str">
        <f>'OCTOBRE - SUIVI ENVELOPPES'!F66</f>
        <v/>
      </c>
    </row>
    <row r="1198" spans="1:6" x14ac:dyDescent="0.25">
      <c r="A1198" s="158" t="str">
        <f t="shared" si="19"/>
        <v/>
      </c>
      <c r="B1198" s="158">
        <f>'OCTOBRE - SUIVI ENVELOPPES'!B67</f>
        <v>0</v>
      </c>
      <c r="C1198" s="183">
        <f>'OCTOBRE - SUIVI ENVELOPPES'!C67</f>
        <v>0</v>
      </c>
      <c r="D1198" s="158">
        <f>'OCTOBRE - SUIVI ENVELOPPES'!D67</f>
        <v>0</v>
      </c>
      <c r="E1198" s="181">
        <f>'OCTOBRE - SUIVI ENVELOPPES'!E67</f>
        <v>0</v>
      </c>
      <c r="F1198" s="158" t="str">
        <f>'OCTOBRE - SUIVI ENVELOPPES'!F67</f>
        <v/>
      </c>
    </row>
    <row r="1199" spans="1:6" x14ac:dyDescent="0.25">
      <c r="A1199" s="158" t="str">
        <f t="shared" si="19"/>
        <v/>
      </c>
      <c r="B1199" s="158">
        <f>'OCTOBRE - SUIVI ENVELOPPES'!B68</f>
        <v>0</v>
      </c>
      <c r="C1199" s="183">
        <f>'OCTOBRE - SUIVI ENVELOPPES'!C68</f>
        <v>0</v>
      </c>
      <c r="D1199" s="158">
        <f>'OCTOBRE - SUIVI ENVELOPPES'!D68</f>
        <v>0</v>
      </c>
      <c r="E1199" s="181">
        <f>'OCTOBRE - SUIVI ENVELOPPES'!E68</f>
        <v>0</v>
      </c>
      <c r="F1199" s="158" t="str">
        <f>'OCTOBRE - SUIVI ENVELOPPES'!F68</f>
        <v/>
      </c>
    </row>
    <row r="1200" spans="1:6" x14ac:dyDescent="0.25">
      <c r="A1200" s="158" t="str">
        <f t="shared" si="19"/>
        <v/>
      </c>
      <c r="B1200" s="158">
        <f>'OCTOBRE - SUIVI ENVELOPPES'!B69</f>
        <v>0</v>
      </c>
      <c r="C1200" s="183">
        <f>'OCTOBRE - SUIVI ENVELOPPES'!C69</f>
        <v>0</v>
      </c>
      <c r="D1200" s="158">
        <f>'OCTOBRE - SUIVI ENVELOPPES'!D69</f>
        <v>0</v>
      </c>
      <c r="E1200" s="181">
        <f>'OCTOBRE - SUIVI ENVELOPPES'!E69</f>
        <v>0</v>
      </c>
      <c r="F1200" s="158" t="str">
        <f>'OCTOBRE - SUIVI ENVELOPPES'!F69</f>
        <v/>
      </c>
    </row>
    <row r="1201" spans="1:6" x14ac:dyDescent="0.25">
      <c r="A1201" s="158" t="str">
        <f t="shared" ref="A1201:A1261" si="20">IF(B1201=0,"","OCTOBRE")</f>
        <v/>
      </c>
      <c r="B1201" s="158">
        <f>'OCTOBRE - SUIVI ENVELOPPES'!B70</f>
        <v>0</v>
      </c>
      <c r="C1201" s="183">
        <f>'OCTOBRE - SUIVI ENVELOPPES'!C70</f>
        <v>0</v>
      </c>
      <c r="D1201" s="158">
        <f>'OCTOBRE - SUIVI ENVELOPPES'!D70</f>
        <v>0</v>
      </c>
      <c r="E1201" s="181">
        <f>'OCTOBRE - SUIVI ENVELOPPES'!E70</f>
        <v>0</v>
      </c>
      <c r="F1201" s="158" t="str">
        <f>'OCTOBRE - SUIVI ENVELOPPES'!F70</f>
        <v/>
      </c>
    </row>
    <row r="1202" spans="1:6" x14ac:dyDescent="0.25">
      <c r="A1202" s="158" t="str">
        <f t="shared" si="20"/>
        <v/>
      </c>
      <c r="B1202" s="158">
        <f>'OCTOBRE - SUIVI ENVELOPPES'!B71</f>
        <v>0</v>
      </c>
      <c r="C1202" s="183">
        <f>'OCTOBRE - SUIVI ENVELOPPES'!C71</f>
        <v>0</v>
      </c>
      <c r="D1202" s="158">
        <f>'OCTOBRE - SUIVI ENVELOPPES'!D71</f>
        <v>0</v>
      </c>
      <c r="E1202" s="181">
        <f>'OCTOBRE - SUIVI ENVELOPPES'!E71</f>
        <v>0</v>
      </c>
      <c r="F1202" s="158" t="str">
        <f>'OCTOBRE - SUIVI ENVELOPPES'!F71</f>
        <v/>
      </c>
    </row>
    <row r="1203" spans="1:6" x14ac:dyDescent="0.25">
      <c r="A1203" s="158" t="str">
        <f t="shared" si="20"/>
        <v/>
      </c>
      <c r="B1203" s="158">
        <f>'OCTOBRE - SUIVI ENVELOPPES'!B72</f>
        <v>0</v>
      </c>
      <c r="C1203" s="183">
        <f>'OCTOBRE - SUIVI ENVELOPPES'!C72</f>
        <v>0</v>
      </c>
      <c r="D1203" s="158">
        <f>'OCTOBRE - SUIVI ENVELOPPES'!D72</f>
        <v>0</v>
      </c>
      <c r="E1203" s="181">
        <f>'OCTOBRE - SUIVI ENVELOPPES'!E72</f>
        <v>0</v>
      </c>
      <c r="F1203" s="158" t="str">
        <f>'OCTOBRE - SUIVI ENVELOPPES'!F72</f>
        <v/>
      </c>
    </row>
    <row r="1204" spans="1:6" x14ac:dyDescent="0.25">
      <c r="A1204" s="158" t="str">
        <f t="shared" si="20"/>
        <v/>
      </c>
      <c r="B1204" s="158">
        <f>'OCTOBRE - SUIVI ENVELOPPES'!B73</f>
        <v>0</v>
      </c>
      <c r="C1204" s="183">
        <f>'OCTOBRE - SUIVI ENVELOPPES'!C73</f>
        <v>0</v>
      </c>
      <c r="D1204" s="158">
        <f>'OCTOBRE - SUIVI ENVELOPPES'!D73</f>
        <v>0</v>
      </c>
      <c r="E1204" s="181">
        <f>'OCTOBRE - SUIVI ENVELOPPES'!E73</f>
        <v>0</v>
      </c>
      <c r="F1204" s="158" t="str">
        <f>'OCTOBRE - SUIVI ENVELOPPES'!F73</f>
        <v/>
      </c>
    </row>
    <row r="1205" spans="1:6" x14ac:dyDescent="0.25">
      <c r="A1205" s="158" t="str">
        <f t="shared" si="20"/>
        <v/>
      </c>
      <c r="B1205" s="158">
        <f>'OCTOBRE - SUIVI ENVELOPPES'!B74</f>
        <v>0</v>
      </c>
      <c r="C1205" s="183">
        <f>'OCTOBRE - SUIVI ENVELOPPES'!C74</f>
        <v>0</v>
      </c>
      <c r="D1205" s="158">
        <f>'OCTOBRE - SUIVI ENVELOPPES'!D74</f>
        <v>0</v>
      </c>
      <c r="E1205" s="181">
        <f>'OCTOBRE - SUIVI ENVELOPPES'!E74</f>
        <v>0</v>
      </c>
      <c r="F1205" s="158" t="str">
        <f>'OCTOBRE - SUIVI ENVELOPPES'!F74</f>
        <v/>
      </c>
    </row>
    <row r="1206" spans="1:6" x14ac:dyDescent="0.25">
      <c r="A1206" s="158" t="str">
        <f t="shared" si="20"/>
        <v/>
      </c>
      <c r="B1206" s="158">
        <f>'OCTOBRE - SUIVI ENVELOPPES'!B75</f>
        <v>0</v>
      </c>
      <c r="C1206" s="183">
        <f>'OCTOBRE - SUIVI ENVELOPPES'!C75</f>
        <v>0</v>
      </c>
      <c r="D1206" s="158">
        <f>'OCTOBRE - SUIVI ENVELOPPES'!D75</f>
        <v>0</v>
      </c>
      <c r="E1206" s="181">
        <f>'OCTOBRE - SUIVI ENVELOPPES'!E75</f>
        <v>0</v>
      </c>
      <c r="F1206" s="158" t="str">
        <f>'OCTOBRE - SUIVI ENVELOPPES'!F75</f>
        <v/>
      </c>
    </row>
    <row r="1207" spans="1:6" x14ac:dyDescent="0.25">
      <c r="A1207" s="158" t="str">
        <f t="shared" si="20"/>
        <v/>
      </c>
      <c r="B1207" s="158">
        <f>'OCTOBRE - SUIVI ENVELOPPES'!B76</f>
        <v>0</v>
      </c>
      <c r="C1207" s="183">
        <f>'OCTOBRE - SUIVI ENVELOPPES'!C76</f>
        <v>0</v>
      </c>
      <c r="D1207" s="158">
        <f>'OCTOBRE - SUIVI ENVELOPPES'!D76</f>
        <v>0</v>
      </c>
      <c r="E1207" s="181">
        <f>'OCTOBRE - SUIVI ENVELOPPES'!E76</f>
        <v>0</v>
      </c>
      <c r="F1207" s="158" t="str">
        <f>'OCTOBRE - SUIVI ENVELOPPES'!F76</f>
        <v/>
      </c>
    </row>
    <row r="1208" spans="1:6" x14ac:dyDescent="0.25">
      <c r="A1208" s="158" t="str">
        <f t="shared" si="20"/>
        <v/>
      </c>
      <c r="B1208" s="158">
        <f>'OCTOBRE - SUIVI ENVELOPPES'!B77</f>
        <v>0</v>
      </c>
      <c r="C1208" s="183">
        <f>'OCTOBRE - SUIVI ENVELOPPES'!C77</f>
        <v>0</v>
      </c>
      <c r="D1208" s="158">
        <f>'OCTOBRE - SUIVI ENVELOPPES'!D77</f>
        <v>0</v>
      </c>
      <c r="E1208" s="181">
        <f>'OCTOBRE - SUIVI ENVELOPPES'!E77</f>
        <v>0</v>
      </c>
      <c r="F1208" s="158" t="str">
        <f>'OCTOBRE - SUIVI ENVELOPPES'!F77</f>
        <v/>
      </c>
    </row>
    <row r="1209" spans="1:6" x14ac:dyDescent="0.25">
      <c r="A1209" s="158" t="str">
        <f t="shared" si="20"/>
        <v/>
      </c>
      <c r="B1209" s="158">
        <f>'OCTOBRE - SUIVI ENVELOPPES'!B78</f>
        <v>0</v>
      </c>
      <c r="C1209" s="183">
        <f>'OCTOBRE - SUIVI ENVELOPPES'!C78</f>
        <v>0</v>
      </c>
      <c r="D1209" s="158">
        <f>'OCTOBRE - SUIVI ENVELOPPES'!D78</f>
        <v>0</v>
      </c>
      <c r="E1209" s="181">
        <f>'OCTOBRE - SUIVI ENVELOPPES'!E78</f>
        <v>0</v>
      </c>
      <c r="F1209" s="158" t="str">
        <f>'OCTOBRE - SUIVI ENVELOPPES'!F78</f>
        <v/>
      </c>
    </row>
    <row r="1210" spans="1:6" x14ac:dyDescent="0.25">
      <c r="A1210" s="158" t="str">
        <f t="shared" si="20"/>
        <v/>
      </c>
      <c r="B1210" s="158">
        <f>'OCTOBRE - SUIVI ENVELOPPES'!B79</f>
        <v>0</v>
      </c>
      <c r="C1210" s="183">
        <f>'OCTOBRE - SUIVI ENVELOPPES'!C79</f>
        <v>0</v>
      </c>
      <c r="D1210" s="158">
        <f>'OCTOBRE - SUIVI ENVELOPPES'!D79</f>
        <v>0</v>
      </c>
      <c r="E1210" s="181">
        <f>'OCTOBRE - SUIVI ENVELOPPES'!E79</f>
        <v>0</v>
      </c>
      <c r="F1210" s="158" t="str">
        <f>'OCTOBRE - SUIVI ENVELOPPES'!F79</f>
        <v/>
      </c>
    </row>
    <row r="1211" spans="1:6" x14ac:dyDescent="0.25">
      <c r="A1211" s="158" t="str">
        <f t="shared" si="20"/>
        <v/>
      </c>
      <c r="B1211" s="158">
        <f>'OCTOBRE - SUIVI ENVELOPPES'!B80</f>
        <v>0</v>
      </c>
      <c r="C1211" s="183">
        <f>'OCTOBRE - SUIVI ENVELOPPES'!C80</f>
        <v>0</v>
      </c>
      <c r="D1211" s="158">
        <f>'OCTOBRE - SUIVI ENVELOPPES'!D80</f>
        <v>0</v>
      </c>
      <c r="E1211" s="181">
        <f>'OCTOBRE - SUIVI ENVELOPPES'!E80</f>
        <v>0</v>
      </c>
      <c r="F1211" s="158" t="str">
        <f>'OCTOBRE - SUIVI ENVELOPPES'!F80</f>
        <v/>
      </c>
    </row>
    <row r="1212" spans="1:6" x14ac:dyDescent="0.25">
      <c r="A1212" s="158" t="str">
        <f t="shared" si="20"/>
        <v/>
      </c>
      <c r="B1212" s="158">
        <f>'OCTOBRE - SUIVI ENVELOPPES'!B81</f>
        <v>0</v>
      </c>
      <c r="C1212" s="183">
        <f>'OCTOBRE - SUIVI ENVELOPPES'!C81</f>
        <v>0</v>
      </c>
      <c r="D1212" s="158">
        <f>'OCTOBRE - SUIVI ENVELOPPES'!D81</f>
        <v>0</v>
      </c>
      <c r="E1212" s="181">
        <f>'OCTOBRE - SUIVI ENVELOPPES'!E81</f>
        <v>0</v>
      </c>
      <c r="F1212" s="158" t="str">
        <f>'OCTOBRE - SUIVI ENVELOPPES'!F81</f>
        <v/>
      </c>
    </row>
    <row r="1213" spans="1:6" x14ac:dyDescent="0.25">
      <c r="A1213" s="158" t="str">
        <f t="shared" si="20"/>
        <v/>
      </c>
      <c r="B1213" s="158">
        <f>'OCTOBRE - SUIVI ENVELOPPES'!B82</f>
        <v>0</v>
      </c>
      <c r="C1213" s="183">
        <f>'OCTOBRE - SUIVI ENVELOPPES'!C82</f>
        <v>0</v>
      </c>
      <c r="D1213" s="158">
        <f>'OCTOBRE - SUIVI ENVELOPPES'!D82</f>
        <v>0</v>
      </c>
      <c r="E1213" s="181">
        <f>'OCTOBRE - SUIVI ENVELOPPES'!E82</f>
        <v>0</v>
      </c>
      <c r="F1213" s="158" t="str">
        <f>'OCTOBRE - SUIVI ENVELOPPES'!F82</f>
        <v/>
      </c>
    </row>
    <row r="1214" spans="1:6" x14ac:dyDescent="0.25">
      <c r="A1214" s="158" t="str">
        <f t="shared" si="20"/>
        <v/>
      </c>
      <c r="B1214" s="158">
        <f>'OCTOBRE - SUIVI ENVELOPPES'!B83</f>
        <v>0</v>
      </c>
      <c r="C1214" s="183">
        <f>'OCTOBRE - SUIVI ENVELOPPES'!C83</f>
        <v>0</v>
      </c>
      <c r="D1214" s="158">
        <f>'OCTOBRE - SUIVI ENVELOPPES'!D83</f>
        <v>0</v>
      </c>
      <c r="E1214" s="181">
        <f>'OCTOBRE - SUIVI ENVELOPPES'!E83</f>
        <v>0</v>
      </c>
      <c r="F1214" s="158" t="str">
        <f>'OCTOBRE - SUIVI ENVELOPPES'!F83</f>
        <v/>
      </c>
    </row>
    <row r="1215" spans="1:6" x14ac:dyDescent="0.25">
      <c r="A1215" s="158" t="str">
        <f t="shared" si="20"/>
        <v/>
      </c>
      <c r="B1215" s="158">
        <f>'OCTOBRE - SUIVI ENVELOPPES'!B84</f>
        <v>0</v>
      </c>
      <c r="C1215" s="183">
        <f>'OCTOBRE - SUIVI ENVELOPPES'!C84</f>
        <v>0</v>
      </c>
      <c r="D1215" s="158">
        <f>'OCTOBRE - SUIVI ENVELOPPES'!D84</f>
        <v>0</v>
      </c>
      <c r="E1215" s="181">
        <f>'OCTOBRE - SUIVI ENVELOPPES'!E84</f>
        <v>0</v>
      </c>
      <c r="F1215" s="158" t="str">
        <f>'OCTOBRE - SUIVI ENVELOPPES'!F84</f>
        <v/>
      </c>
    </row>
    <row r="1216" spans="1:6" x14ac:dyDescent="0.25">
      <c r="A1216" s="158" t="str">
        <f t="shared" si="20"/>
        <v/>
      </c>
      <c r="B1216" s="158">
        <f>'OCTOBRE - SUIVI ENVELOPPES'!B85</f>
        <v>0</v>
      </c>
      <c r="C1216" s="183">
        <f>'OCTOBRE - SUIVI ENVELOPPES'!C85</f>
        <v>0</v>
      </c>
      <c r="D1216" s="158">
        <f>'OCTOBRE - SUIVI ENVELOPPES'!D85</f>
        <v>0</v>
      </c>
      <c r="E1216" s="181">
        <f>'OCTOBRE - SUIVI ENVELOPPES'!E85</f>
        <v>0</v>
      </c>
      <c r="F1216" s="158" t="str">
        <f>'OCTOBRE - SUIVI ENVELOPPES'!F85</f>
        <v/>
      </c>
    </row>
    <row r="1217" spans="1:6" x14ac:dyDescent="0.25">
      <c r="A1217" s="158" t="str">
        <f t="shared" si="20"/>
        <v/>
      </c>
      <c r="B1217" s="158">
        <f>'OCTOBRE - SUIVI ENVELOPPES'!B86</f>
        <v>0</v>
      </c>
      <c r="C1217" s="183">
        <f>'OCTOBRE - SUIVI ENVELOPPES'!C86</f>
        <v>0</v>
      </c>
      <c r="D1217" s="158">
        <f>'OCTOBRE - SUIVI ENVELOPPES'!D86</f>
        <v>0</v>
      </c>
      <c r="E1217" s="181">
        <f>'OCTOBRE - SUIVI ENVELOPPES'!E86</f>
        <v>0</v>
      </c>
      <c r="F1217" s="158" t="str">
        <f>'OCTOBRE - SUIVI ENVELOPPES'!F86</f>
        <v/>
      </c>
    </row>
    <row r="1218" spans="1:6" x14ac:dyDescent="0.25">
      <c r="A1218" s="158" t="str">
        <f t="shared" si="20"/>
        <v/>
      </c>
      <c r="B1218" s="158">
        <f>'OCTOBRE - SUIVI ENVELOPPES'!B87</f>
        <v>0</v>
      </c>
      <c r="C1218" s="183">
        <f>'OCTOBRE - SUIVI ENVELOPPES'!C87</f>
        <v>0</v>
      </c>
      <c r="D1218" s="158">
        <f>'OCTOBRE - SUIVI ENVELOPPES'!D87</f>
        <v>0</v>
      </c>
      <c r="E1218" s="181">
        <f>'OCTOBRE - SUIVI ENVELOPPES'!E87</f>
        <v>0</v>
      </c>
      <c r="F1218" s="158" t="str">
        <f>'OCTOBRE - SUIVI ENVELOPPES'!F87</f>
        <v/>
      </c>
    </row>
    <row r="1219" spans="1:6" x14ac:dyDescent="0.25">
      <c r="A1219" s="158" t="str">
        <f t="shared" si="20"/>
        <v/>
      </c>
      <c r="B1219" s="158">
        <f>'OCTOBRE - SUIVI ENVELOPPES'!B88</f>
        <v>0</v>
      </c>
      <c r="C1219" s="183">
        <f>'OCTOBRE - SUIVI ENVELOPPES'!C88</f>
        <v>0</v>
      </c>
      <c r="D1219" s="158">
        <f>'OCTOBRE - SUIVI ENVELOPPES'!D88</f>
        <v>0</v>
      </c>
      <c r="E1219" s="181">
        <f>'OCTOBRE - SUIVI ENVELOPPES'!E88</f>
        <v>0</v>
      </c>
      <c r="F1219" s="158" t="str">
        <f>'OCTOBRE - SUIVI ENVELOPPES'!F88</f>
        <v/>
      </c>
    </row>
    <row r="1220" spans="1:6" x14ac:dyDescent="0.25">
      <c r="A1220" s="158" t="str">
        <f t="shared" si="20"/>
        <v/>
      </c>
      <c r="B1220" s="158">
        <f>'OCTOBRE - SUIVI ENVELOPPES'!B89</f>
        <v>0</v>
      </c>
      <c r="C1220" s="183">
        <f>'OCTOBRE - SUIVI ENVELOPPES'!C89</f>
        <v>0</v>
      </c>
      <c r="D1220" s="158">
        <f>'OCTOBRE - SUIVI ENVELOPPES'!D89</f>
        <v>0</v>
      </c>
      <c r="E1220" s="181">
        <f>'OCTOBRE - SUIVI ENVELOPPES'!E89</f>
        <v>0</v>
      </c>
      <c r="F1220" s="158" t="str">
        <f>'OCTOBRE - SUIVI ENVELOPPES'!F89</f>
        <v/>
      </c>
    </row>
    <row r="1221" spans="1:6" x14ac:dyDescent="0.25">
      <c r="A1221" s="158" t="str">
        <f t="shared" si="20"/>
        <v/>
      </c>
      <c r="B1221" s="158">
        <f>'OCTOBRE - SUIVI ENVELOPPES'!B90</f>
        <v>0</v>
      </c>
      <c r="C1221" s="183">
        <f>'OCTOBRE - SUIVI ENVELOPPES'!C90</f>
        <v>0</v>
      </c>
      <c r="D1221" s="158">
        <f>'OCTOBRE - SUIVI ENVELOPPES'!D90</f>
        <v>0</v>
      </c>
      <c r="E1221" s="181">
        <f>'OCTOBRE - SUIVI ENVELOPPES'!E90</f>
        <v>0</v>
      </c>
      <c r="F1221" s="158" t="str">
        <f>'OCTOBRE - SUIVI ENVELOPPES'!F90</f>
        <v/>
      </c>
    </row>
    <row r="1222" spans="1:6" x14ac:dyDescent="0.25">
      <c r="A1222" s="158" t="str">
        <f t="shared" si="20"/>
        <v/>
      </c>
      <c r="B1222" s="158">
        <f>'OCTOBRE - SUIVI ENVELOPPES'!B91</f>
        <v>0</v>
      </c>
      <c r="C1222" s="183">
        <f>'OCTOBRE - SUIVI ENVELOPPES'!C91</f>
        <v>0</v>
      </c>
      <c r="D1222" s="158">
        <f>'OCTOBRE - SUIVI ENVELOPPES'!D91</f>
        <v>0</v>
      </c>
      <c r="E1222" s="181">
        <f>'OCTOBRE - SUIVI ENVELOPPES'!E91</f>
        <v>0</v>
      </c>
      <c r="F1222" s="158" t="str">
        <f>'OCTOBRE - SUIVI ENVELOPPES'!F91</f>
        <v/>
      </c>
    </row>
    <row r="1223" spans="1:6" x14ac:dyDescent="0.25">
      <c r="A1223" s="158" t="str">
        <f t="shared" si="20"/>
        <v/>
      </c>
      <c r="B1223" s="158">
        <f>'OCTOBRE - SUIVI ENVELOPPES'!B92</f>
        <v>0</v>
      </c>
      <c r="C1223" s="183">
        <f>'OCTOBRE - SUIVI ENVELOPPES'!C92</f>
        <v>0</v>
      </c>
      <c r="D1223" s="158">
        <f>'OCTOBRE - SUIVI ENVELOPPES'!D92</f>
        <v>0</v>
      </c>
      <c r="E1223" s="181">
        <f>'OCTOBRE - SUIVI ENVELOPPES'!E92</f>
        <v>0</v>
      </c>
      <c r="F1223" s="158" t="str">
        <f>'OCTOBRE - SUIVI ENVELOPPES'!F92</f>
        <v/>
      </c>
    </row>
    <row r="1224" spans="1:6" x14ac:dyDescent="0.25">
      <c r="A1224" s="158" t="str">
        <f t="shared" si="20"/>
        <v/>
      </c>
      <c r="B1224" s="158">
        <f>'OCTOBRE - SUIVI ENVELOPPES'!B93</f>
        <v>0</v>
      </c>
      <c r="C1224" s="183">
        <f>'OCTOBRE - SUIVI ENVELOPPES'!C93</f>
        <v>0</v>
      </c>
      <c r="D1224" s="158">
        <f>'OCTOBRE - SUIVI ENVELOPPES'!D93</f>
        <v>0</v>
      </c>
      <c r="E1224" s="181">
        <f>'OCTOBRE - SUIVI ENVELOPPES'!E93</f>
        <v>0</v>
      </c>
      <c r="F1224" s="158" t="str">
        <f>'OCTOBRE - SUIVI ENVELOPPES'!F93</f>
        <v/>
      </c>
    </row>
    <row r="1225" spans="1:6" x14ac:dyDescent="0.25">
      <c r="A1225" s="158" t="str">
        <f t="shared" si="20"/>
        <v/>
      </c>
      <c r="B1225" s="158">
        <f>'OCTOBRE - SUIVI ENVELOPPES'!B94</f>
        <v>0</v>
      </c>
      <c r="C1225" s="183">
        <f>'OCTOBRE - SUIVI ENVELOPPES'!C94</f>
        <v>0</v>
      </c>
      <c r="D1225" s="158">
        <f>'OCTOBRE - SUIVI ENVELOPPES'!D94</f>
        <v>0</v>
      </c>
      <c r="E1225" s="181">
        <f>'OCTOBRE - SUIVI ENVELOPPES'!E94</f>
        <v>0</v>
      </c>
      <c r="F1225" s="158" t="str">
        <f>'OCTOBRE - SUIVI ENVELOPPES'!F94</f>
        <v/>
      </c>
    </row>
    <row r="1226" spans="1:6" x14ac:dyDescent="0.25">
      <c r="A1226" s="158" t="str">
        <f t="shared" si="20"/>
        <v/>
      </c>
      <c r="B1226" s="158">
        <f>'OCTOBRE - SUIVI ENVELOPPES'!B95</f>
        <v>0</v>
      </c>
      <c r="C1226" s="183">
        <f>'OCTOBRE - SUIVI ENVELOPPES'!C95</f>
        <v>0</v>
      </c>
      <c r="D1226" s="158">
        <f>'OCTOBRE - SUIVI ENVELOPPES'!D95</f>
        <v>0</v>
      </c>
      <c r="E1226" s="181">
        <f>'OCTOBRE - SUIVI ENVELOPPES'!E95</f>
        <v>0</v>
      </c>
      <c r="F1226" s="158" t="str">
        <f>'OCTOBRE - SUIVI ENVELOPPES'!F95</f>
        <v/>
      </c>
    </row>
    <row r="1227" spans="1:6" x14ac:dyDescent="0.25">
      <c r="A1227" s="158" t="str">
        <f t="shared" si="20"/>
        <v/>
      </c>
      <c r="B1227" s="158">
        <f>'OCTOBRE - SUIVI ENVELOPPES'!B96</f>
        <v>0</v>
      </c>
      <c r="C1227" s="183">
        <f>'OCTOBRE - SUIVI ENVELOPPES'!C96</f>
        <v>0</v>
      </c>
      <c r="D1227" s="158">
        <f>'OCTOBRE - SUIVI ENVELOPPES'!D96</f>
        <v>0</v>
      </c>
      <c r="E1227" s="181">
        <f>'OCTOBRE - SUIVI ENVELOPPES'!E96</f>
        <v>0</v>
      </c>
      <c r="F1227" s="158" t="str">
        <f>'OCTOBRE - SUIVI ENVELOPPES'!F96</f>
        <v/>
      </c>
    </row>
    <row r="1228" spans="1:6" x14ac:dyDescent="0.25">
      <c r="A1228" s="158" t="str">
        <f t="shared" si="20"/>
        <v/>
      </c>
      <c r="B1228" s="158">
        <f>'OCTOBRE - SUIVI ENVELOPPES'!B97</f>
        <v>0</v>
      </c>
      <c r="C1228" s="183">
        <f>'OCTOBRE - SUIVI ENVELOPPES'!C97</f>
        <v>0</v>
      </c>
      <c r="D1228" s="158">
        <f>'OCTOBRE - SUIVI ENVELOPPES'!D97</f>
        <v>0</v>
      </c>
      <c r="E1228" s="181">
        <f>'OCTOBRE - SUIVI ENVELOPPES'!E97</f>
        <v>0</v>
      </c>
      <c r="F1228" s="158" t="str">
        <f>'OCTOBRE - SUIVI ENVELOPPES'!F97</f>
        <v/>
      </c>
    </row>
    <row r="1229" spans="1:6" x14ac:dyDescent="0.25">
      <c r="A1229" s="158" t="str">
        <f t="shared" si="20"/>
        <v/>
      </c>
      <c r="B1229" s="158">
        <f>'OCTOBRE - SUIVI ENVELOPPES'!B98</f>
        <v>0</v>
      </c>
      <c r="C1229" s="183">
        <f>'OCTOBRE - SUIVI ENVELOPPES'!C98</f>
        <v>0</v>
      </c>
      <c r="D1229" s="158">
        <f>'OCTOBRE - SUIVI ENVELOPPES'!D98</f>
        <v>0</v>
      </c>
      <c r="E1229" s="181">
        <f>'OCTOBRE - SUIVI ENVELOPPES'!E98</f>
        <v>0</v>
      </c>
      <c r="F1229" s="158" t="str">
        <f>'OCTOBRE - SUIVI ENVELOPPES'!F98</f>
        <v/>
      </c>
    </row>
    <row r="1230" spans="1:6" x14ac:dyDescent="0.25">
      <c r="A1230" s="158" t="str">
        <f t="shared" si="20"/>
        <v/>
      </c>
      <c r="B1230" s="158">
        <f>'OCTOBRE - SUIVI ENVELOPPES'!B99</f>
        <v>0</v>
      </c>
      <c r="C1230" s="183">
        <f>'OCTOBRE - SUIVI ENVELOPPES'!C99</f>
        <v>0</v>
      </c>
      <c r="D1230" s="158">
        <f>'OCTOBRE - SUIVI ENVELOPPES'!D99</f>
        <v>0</v>
      </c>
      <c r="E1230" s="181">
        <f>'OCTOBRE - SUIVI ENVELOPPES'!E99</f>
        <v>0</v>
      </c>
      <c r="F1230" s="158" t="str">
        <f>'OCTOBRE - SUIVI ENVELOPPES'!F99</f>
        <v/>
      </c>
    </row>
    <row r="1231" spans="1:6" x14ac:dyDescent="0.25">
      <c r="A1231" s="158" t="str">
        <f t="shared" si="20"/>
        <v/>
      </c>
      <c r="B1231" s="158">
        <f>'OCTOBRE - SUIVI ENVELOPPES'!B100</f>
        <v>0</v>
      </c>
      <c r="C1231" s="183">
        <f>'OCTOBRE - SUIVI ENVELOPPES'!C100</f>
        <v>0</v>
      </c>
      <c r="D1231" s="158">
        <f>'OCTOBRE - SUIVI ENVELOPPES'!D100</f>
        <v>0</v>
      </c>
      <c r="E1231" s="181">
        <f>'OCTOBRE - SUIVI ENVELOPPES'!E100</f>
        <v>0</v>
      </c>
      <c r="F1231" s="158" t="str">
        <f>'OCTOBRE - SUIVI ENVELOPPES'!F100</f>
        <v/>
      </c>
    </row>
    <row r="1232" spans="1:6" x14ac:dyDescent="0.25">
      <c r="A1232" s="158" t="str">
        <f t="shared" si="20"/>
        <v/>
      </c>
      <c r="B1232" s="158">
        <f>'OCTOBRE - SUIVI ENVELOPPES'!B101</f>
        <v>0</v>
      </c>
      <c r="C1232" s="183">
        <f>'OCTOBRE - SUIVI ENVELOPPES'!C101</f>
        <v>0</v>
      </c>
      <c r="D1232" s="158">
        <f>'OCTOBRE - SUIVI ENVELOPPES'!D101</f>
        <v>0</v>
      </c>
      <c r="E1232" s="181">
        <f>'OCTOBRE - SUIVI ENVELOPPES'!E101</f>
        <v>0</v>
      </c>
      <c r="F1232" s="158" t="str">
        <f>'OCTOBRE - SUIVI ENVELOPPES'!F101</f>
        <v/>
      </c>
    </row>
    <row r="1233" spans="1:6" x14ac:dyDescent="0.25">
      <c r="A1233" s="158" t="str">
        <f t="shared" si="20"/>
        <v/>
      </c>
      <c r="B1233" s="158">
        <f>'OCTOBRE - SUIVI ENVELOPPES'!B102</f>
        <v>0</v>
      </c>
      <c r="C1233" s="183">
        <f>'OCTOBRE - SUIVI ENVELOPPES'!C102</f>
        <v>0</v>
      </c>
      <c r="D1233" s="158">
        <f>'OCTOBRE - SUIVI ENVELOPPES'!D102</f>
        <v>0</v>
      </c>
      <c r="E1233" s="181">
        <f>'OCTOBRE - SUIVI ENVELOPPES'!E102</f>
        <v>0</v>
      </c>
      <c r="F1233" s="158" t="str">
        <f>'OCTOBRE - SUIVI ENVELOPPES'!F102</f>
        <v/>
      </c>
    </row>
    <row r="1234" spans="1:6" x14ac:dyDescent="0.25">
      <c r="A1234" s="158" t="str">
        <f t="shared" si="20"/>
        <v/>
      </c>
      <c r="B1234" s="158">
        <f>'OCTOBRE - SUIVI ENVELOPPES'!B103</f>
        <v>0</v>
      </c>
      <c r="C1234" s="183">
        <f>'OCTOBRE - SUIVI ENVELOPPES'!C103</f>
        <v>0</v>
      </c>
      <c r="D1234" s="158">
        <f>'OCTOBRE - SUIVI ENVELOPPES'!D103</f>
        <v>0</v>
      </c>
      <c r="E1234" s="181">
        <f>'OCTOBRE - SUIVI ENVELOPPES'!E103</f>
        <v>0</v>
      </c>
      <c r="F1234" s="158" t="str">
        <f>'OCTOBRE - SUIVI ENVELOPPES'!F103</f>
        <v/>
      </c>
    </row>
    <row r="1235" spans="1:6" x14ac:dyDescent="0.25">
      <c r="A1235" s="158" t="str">
        <f t="shared" si="20"/>
        <v/>
      </c>
      <c r="B1235" s="158">
        <f>'OCTOBRE - SUIVI ENVELOPPES'!B104</f>
        <v>0</v>
      </c>
      <c r="C1235" s="183">
        <f>'OCTOBRE - SUIVI ENVELOPPES'!C104</f>
        <v>0</v>
      </c>
      <c r="D1235" s="158">
        <f>'OCTOBRE - SUIVI ENVELOPPES'!D104</f>
        <v>0</v>
      </c>
      <c r="E1235" s="181">
        <f>'OCTOBRE - SUIVI ENVELOPPES'!E104</f>
        <v>0</v>
      </c>
      <c r="F1235" s="158" t="str">
        <f>'OCTOBRE - SUIVI ENVELOPPES'!F104</f>
        <v/>
      </c>
    </row>
    <row r="1236" spans="1:6" x14ac:dyDescent="0.25">
      <c r="A1236" s="158" t="str">
        <f t="shared" si="20"/>
        <v/>
      </c>
      <c r="B1236" s="158">
        <f>'OCTOBRE - SUIVI ENVELOPPES'!B105</f>
        <v>0</v>
      </c>
      <c r="C1236" s="183">
        <f>'OCTOBRE - SUIVI ENVELOPPES'!C105</f>
        <v>0</v>
      </c>
      <c r="D1236" s="158">
        <f>'OCTOBRE - SUIVI ENVELOPPES'!D105</f>
        <v>0</v>
      </c>
      <c r="E1236" s="181">
        <f>'OCTOBRE - SUIVI ENVELOPPES'!E105</f>
        <v>0</v>
      </c>
      <c r="F1236" s="158" t="str">
        <f>'OCTOBRE - SUIVI ENVELOPPES'!F105</f>
        <v/>
      </c>
    </row>
    <row r="1237" spans="1:6" x14ac:dyDescent="0.25">
      <c r="A1237" s="158" t="str">
        <f t="shared" si="20"/>
        <v/>
      </c>
      <c r="B1237" s="158">
        <f>'OCTOBRE - SUIVI ENVELOPPES'!B106</f>
        <v>0</v>
      </c>
      <c r="C1237" s="183">
        <f>'OCTOBRE - SUIVI ENVELOPPES'!C106</f>
        <v>0</v>
      </c>
      <c r="D1237" s="158">
        <f>'OCTOBRE - SUIVI ENVELOPPES'!D106</f>
        <v>0</v>
      </c>
      <c r="E1237" s="181">
        <f>'OCTOBRE - SUIVI ENVELOPPES'!E106</f>
        <v>0</v>
      </c>
      <c r="F1237" s="158" t="str">
        <f>'OCTOBRE - SUIVI ENVELOPPES'!F106</f>
        <v/>
      </c>
    </row>
    <row r="1238" spans="1:6" x14ac:dyDescent="0.25">
      <c r="A1238" s="158" t="str">
        <f t="shared" si="20"/>
        <v/>
      </c>
      <c r="B1238" s="158">
        <f>'OCTOBRE - SUIVI ENVELOPPES'!B107</f>
        <v>0</v>
      </c>
      <c r="C1238" s="183">
        <f>'OCTOBRE - SUIVI ENVELOPPES'!C107</f>
        <v>0</v>
      </c>
      <c r="D1238" s="158">
        <f>'OCTOBRE - SUIVI ENVELOPPES'!D107</f>
        <v>0</v>
      </c>
      <c r="E1238" s="181">
        <f>'OCTOBRE - SUIVI ENVELOPPES'!E107</f>
        <v>0</v>
      </c>
      <c r="F1238" s="158" t="str">
        <f>'OCTOBRE - SUIVI ENVELOPPES'!F107</f>
        <v/>
      </c>
    </row>
    <row r="1239" spans="1:6" x14ac:dyDescent="0.25">
      <c r="A1239" s="158" t="str">
        <f t="shared" si="20"/>
        <v/>
      </c>
      <c r="B1239" s="158">
        <f>'OCTOBRE - SUIVI ENVELOPPES'!B108</f>
        <v>0</v>
      </c>
      <c r="C1239" s="183">
        <f>'OCTOBRE - SUIVI ENVELOPPES'!C108</f>
        <v>0</v>
      </c>
      <c r="D1239" s="158">
        <f>'OCTOBRE - SUIVI ENVELOPPES'!D108</f>
        <v>0</v>
      </c>
      <c r="E1239" s="181">
        <f>'OCTOBRE - SUIVI ENVELOPPES'!E108</f>
        <v>0</v>
      </c>
      <c r="F1239" s="158" t="str">
        <f>'OCTOBRE - SUIVI ENVELOPPES'!F108</f>
        <v/>
      </c>
    </row>
    <row r="1240" spans="1:6" x14ac:dyDescent="0.25">
      <c r="A1240" s="158" t="str">
        <f t="shared" si="20"/>
        <v/>
      </c>
      <c r="B1240" s="158">
        <f>'OCTOBRE - SUIVI ENVELOPPES'!B109</f>
        <v>0</v>
      </c>
      <c r="C1240" s="183">
        <f>'OCTOBRE - SUIVI ENVELOPPES'!C109</f>
        <v>0</v>
      </c>
      <c r="D1240" s="158">
        <f>'OCTOBRE - SUIVI ENVELOPPES'!D109</f>
        <v>0</v>
      </c>
      <c r="E1240" s="181">
        <f>'OCTOBRE - SUIVI ENVELOPPES'!E109</f>
        <v>0</v>
      </c>
      <c r="F1240" s="158" t="str">
        <f>'OCTOBRE - SUIVI ENVELOPPES'!F109</f>
        <v/>
      </c>
    </row>
    <row r="1241" spans="1:6" x14ac:dyDescent="0.25">
      <c r="A1241" s="158" t="str">
        <f t="shared" si="20"/>
        <v/>
      </c>
      <c r="B1241" s="158">
        <f>'OCTOBRE - SUIVI ENVELOPPES'!B110</f>
        <v>0</v>
      </c>
      <c r="C1241" s="183">
        <f>'OCTOBRE - SUIVI ENVELOPPES'!C110</f>
        <v>0</v>
      </c>
      <c r="D1241" s="158">
        <f>'OCTOBRE - SUIVI ENVELOPPES'!D110</f>
        <v>0</v>
      </c>
      <c r="E1241" s="181">
        <f>'OCTOBRE - SUIVI ENVELOPPES'!E110</f>
        <v>0</v>
      </c>
      <c r="F1241" s="158" t="str">
        <f>'OCTOBRE - SUIVI ENVELOPPES'!F110</f>
        <v/>
      </c>
    </row>
    <row r="1242" spans="1:6" x14ac:dyDescent="0.25">
      <c r="A1242" s="158" t="str">
        <f t="shared" si="20"/>
        <v/>
      </c>
      <c r="B1242" s="158">
        <f>'OCTOBRE - SUIVI ENVELOPPES'!B111</f>
        <v>0</v>
      </c>
      <c r="C1242" s="183">
        <f>'OCTOBRE - SUIVI ENVELOPPES'!C111</f>
        <v>0</v>
      </c>
      <c r="D1242" s="158">
        <f>'OCTOBRE - SUIVI ENVELOPPES'!D111</f>
        <v>0</v>
      </c>
      <c r="E1242" s="181">
        <f>'OCTOBRE - SUIVI ENVELOPPES'!E111</f>
        <v>0</v>
      </c>
      <c r="F1242" s="158" t="str">
        <f>'OCTOBRE - SUIVI ENVELOPPES'!F111</f>
        <v/>
      </c>
    </row>
    <row r="1243" spans="1:6" x14ac:dyDescent="0.25">
      <c r="A1243" s="158" t="str">
        <f t="shared" si="20"/>
        <v/>
      </c>
      <c r="B1243" s="158">
        <f>'OCTOBRE - SUIVI ENVELOPPES'!B112</f>
        <v>0</v>
      </c>
      <c r="C1243" s="183">
        <f>'OCTOBRE - SUIVI ENVELOPPES'!C112</f>
        <v>0</v>
      </c>
      <c r="D1243" s="158">
        <f>'OCTOBRE - SUIVI ENVELOPPES'!D112</f>
        <v>0</v>
      </c>
      <c r="E1243" s="181">
        <f>'OCTOBRE - SUIVI ENVELOPPES'!E112</f>
        <v>0</v>
      </c>
      <c r="F1243" s="158" t="str">
        <f>'OCTOBRE - SUIVI ENVELOPPES'!F112</f>
        <v/>
      </c>
    </row>
    <row r="1244" spans="1:6" x14ac:dyDescent="0.25">
      <c r="A1244" s="158" t="str">
        <f t="shared" si="20"/>
        <v/>
      </c>
      <c r="B1244" s="158">
        <f>'OCTOBRE - SUIVI ENVELOPPES'!B113</f>
        <v>0</v>
      </c>
      <c r="C1244" s="183">
        <f>'OCTOBRE - SUIVI ENVELOPPES'!C113</f>
        <v>0</v>
      </c>
      <c r="D1244" s="158">
        <f>'OCTOBRE - SUIVI ENVELOPPES'!D113</f>
        <v>0</v>
      </c>
      <c r="E1244" s="181">
        <f>'OCTOBRE - SUIVI ENVELOPPES'!E113</f>
        <v>0</v>
      </c>
      <c r="F1244" s="158" t="str">
        <f>'OCTOBRE - SUIVI ENVELOPPES'!F113</f>
        <v/>
      </c>
    </row>
    <row r="1245" spans="1:6" x14ac:dyDescent="0.25">
      <c r="A1245" s="158" t="str">
        <f t="shared" si="20"/>
        <v/>
      </c>
      <c r="B1245" s="158">
        <f>'OCTOBRE - SUIVI ENVELOPPES'!B114</f>
        <v>0</v>
      </c>
      <c r="C1245" s="183">
        <f>'OCTOBRE - SUIVI ENVELOPPES'!C114</f>
        <v>0</v>
      </c>
      <c r="D1245" s="158">
        <f>'OCTOBRE - SUIVI ENVELOPPES'!D114</f>
        <v>0</v>
      </c>
      <c r="E1245" s="181">
        <f>'OCTOBRE - SUIVI ENVELOPPES'!E114</f>
        <v>0</v>
      </c>
      <c r="F1245" s="158" t="str">
        <f>'OCTOBRE - SUIVI ENVELOPPES'!F114</f>
        <v/>
      </c>
    </row>
    <row r="1246" spans="1:6" x14ac:dyDescent="0.25">
      <c r="A1246" s="158" t="str">
        <f t="shared" si="20"/>
        <v/>
      </c>
      <c r="B1246" s="158">
        <f>'OCTOBRE - SUIVI ENVELOPPES'!B115</f>
        <v>0</v>
      </c>
      <c r="C1246" s="183">
        <f>'OCTOBRE - SUIVI ENVELOPPES'!C115</f>
        <v>0</v>
      </c>
      <c r="D1246" s="158">
        <f>'OCTOBRE - SUIVI ENVELOPPES'!D115</f>
        <v>0</v>
      </c>
      <c r="E1246" s="181">
        <f>'OCTOBRE - SUIVI ENVELOPPES'!E115</f>
        <v>0</v>
      </c>
      <c r="F1246" s="158" t="str">
        <f>'OCTOBRE - SUIVI ENVELOPPES'!F115</f>
        <v/>
      </c>
    </row>
    <row r="1247" spans="1:6" x14ac:dyDescent="0.25">
      <c r="A1247" s="158" t="str">
        <f t="shared" si="20"/>
        <v/>
      </c>
      <c r="B1247" s="158">
        <f>'OCTOBRE - SUIVI ENVELOPPES'!B116</f>
        <v>0</v>
      </c>
      <c r="C1247" s="183">
        <f>'OCTOBRE - SUIVI ENVELOPPES'!C116</f>
        <v>0</v>
      </c>
      <c r="D1247" s="158">
        <f>'OCTOBRE - SUIVI ENVELOPPES'!D116</f>
        <v>0</v>
      </c>
      <c r="E1247" s="181">
        <f>'OCTOBRE - SUIVI ENVELOPPES'!E116</f>
        <v>0</v>
      </c>
      <c r="F1247" s="158" t="str">
        <f>'OCTOBRE - SUIVI ENVELOPPES'!F116</f>
        <v/>
      </c>
    </row>
    <row r="1248" spans="1:6" x14ac:dyDescent="0.25">
      <c r="A1248" s="158" t="str">
        <f t="shared" si="20"/>
        <v/>
      </c>
      <c r="B1248" s="158">
        <f>'OCTOBRE - SUIVI ENVELOPPES'!B117</f>
        <v>0</v>
      </c>
      <c r="C1248" s="183">
        <f>'OCTOBRE - SUIVI ENVELOPPES'!C117</f>
        <v>0</v>
      </c>
      <c r="D1248" s="158">
        <f>'OCTOBRE - SUIVI ENVELOPPES'!D117</f>
        <v>0</v>
      </c>
      <c r="E1248" s="181">
        <f>'OCTOBRE - SUIVI ENVELOPPES'!E117</f>
        <v>0</v>
      </c>
      <c r="F1248" s="158" t="str">
        <f>'OCTOBRE - SUIVI ENVELOPPES'!F117</f>
        <v/>
      </c>
    </row>
    <row r="1249" spans="1:6" x14ac:dyDescent="0.25">
      <c r="A1249" s="158" t="str">
        <f t="shared" si="20"/>
        <v/>
      </c>
      <c r="B1249" s="158">
        <f>'OCTOBRE - SUIVI ENVELOPPES'!B118</f>
        <v>0</v>
      </c>
      <c r="C1249" s="183">
        <f>'OCTOBRE - SUIVI ENVELOPPES'!C118</f>
        <v>0</v>
      </c>
      <c r="D1249" s="158">
        <f>'OCTOBRE - SUIVI ENVELOPPES'!D118</f>
        <v>0</v>
      </c>
      <c r="E1249" s="181">
        <f>'OCTOBRE - SUIVI ENVELOPPES'!E118</f>
        <v>0</v>
      </c>
      <c r="F1249" s="158" t="str">
        <f>'OCTOBRE - SUIVI ENVELOPPES'!F118</f>
        <v/>
      </c>
    </row>
    <row r="1250" spans="1:6" x14ac:dyDescent="0.25">
      <c r="A1250" s="158" t="str">
        <f t="shared" si="20"/>
        <v/>
      </c>
      <c r="B1250" s="158">
        <f>'OCTOBRE - SUIVI ENVELOPPES'!B119</f>
        <v>0</v>
      </c>
      <c r="C1250" s="183">
        <f>'OCTOBRE - SUIVI ENVELOPPES'!C119</f>
        <v>0</v>
      </c>
      <c r="D1250" s="158">
        <f>'OCTOBRE - SUIVI ENVELOPPES'!D119</f>
        <v>0</v>
      </c>
      <c r="E1250" s="181">
        <f>'OCTOBRE - SUIVI ENVELOPPES'!E119</f>
        <v>0</v>
      </c>
      <c r="F1250" s="158" t="str">
        <f>'OCTOBRE - SUIVI ENVELOPPES'!F119</f>
        <v/>
      </c>
    </row>
    <row r="1251" spans="1:6" x14ac:dyDescent="0.25">
      <c r="A1251" s="158" t="str">
        <f t="shared" si="20"/>
        <v/>
      </c>
      <c r="B1251" s="158">
        <f>'OCTOBRE - SUIVI ENVELOPPES'!B120</f>
        <v>0</v>
      </c>
      <c r="C1251" s="183">
        <f>'OCTOBRE - SUIVI ENVELOPPES'!C120</f>
        <v>0</v>
      </c>
      <c r="D1251" s="158">
        <f>'OCTOBRE - SUIVI ENVELOPPES'!D120</f>
        <v>0</v>
      </c>
      <c r="E1251" s="181">
        <f>'OCTOBRE - SUIVI ENVELOPPES'!E120</f>
        <v>0</v>
      </c>
      <c r="F1251" s="158" t="str">
        <f>'OCTOBRE - SUIVI ENVELOPPES'!F120</f>
        <v/>
      </c>
    </row>
    <row r="1252" spans="1:6" x14ac:dyDescent="0.25">
      <c r="A1252" s="158" t="str">
        <f t="shared" si="20"/>
        <v/>
      </c>
      <c r="B1252" s="158">
        <f>'OCTOBRE - SUIVI ENVELOPPES'!B121</f>
        <v>0</v>
      </c>
      <c r="C1252" s="183">
        <f>'OCTOBRE - SUIVI ENVELOPPES'!C121</f>
        <v>0</v>
      </c>
      <c r="D1252" s="158">
        <f>'OCTOBRE - SUIVI ENVELOPPES'!D121</f>
        <v>0</v>
      </c>
      <c r="E1252" s="181">
        <f>'OCTOBRE - SUIVI ENVELOPPES'!E121</f>
        <v>0</v>
      </c>
      <c r="F1252" s="158" t="str">
        <f>'OCTOBRE - SUIVI ENVELOPPES'!F121</f>
        <v/>
      </c>
    </row>
    <row r="1253" spans="1:6" x14ac:dyDescent="0.25">
      <c r="A1253" s="158" t="str">
        <f t="shared" si="20"/>
        <v/>
      </c>
      <c r="B1253" s="158">
        <f>'OCTOBRE - SUIVI ENVELOPPES'!B122</f>
        <v>0</v>
      </c>
      <c r="C1253" s="183">
        <f>'OCTOBRE - SUIVI ENVELOPPES'!C122</f>
        <v>0</v>
      </c>
      <c r="D1253" s="158">
        <f>'OCTOBRE - SUIVI ENVELOPPES'!D122</f>
        <v>0</v>
      </c>
      <c r="E1253" s="181">
        <f>'OCTOBRE - SUIVI ENVELOPPES'!E122</f>
        <v>0</v>
      </c>
      <c r="F1253" s="158" t="str">
        <f>'OCTOBRE - SUIVI ENVELOPPES'!F122</f>
        <v/>
      </c>
    </row>
    <row r="1254" spans="1:6" x14ac:dyDescent="0.25">
      <c r="A1254" s="158" t="str">
        <f t="shared" si="20"/>
        <v/>
      </c>
      <c r="B1254" s="158">
        <f>'OCTOBRE - SUIVI ENVELOPPES'!B123</f>
        <v>0</v>
      </c>
      <c r="C1254" s="183">
        <f>'OCTOBRE - SUIVI ENVELOPPES'!C123</f>
        <v>0</v>
      </c>
      <c r="D1254" s="158">
        <f>'OCTOBRE - SUIVI ENVELOPPES'!D123</f>
        <v>0</v>
      </c>
      <c r="E1254" s="181">
        <f>'OCTOBRE - SUIVI ENVELOPPES'!E123</f>
        <v>0</v>
      </c>
      <c r="F1254" s="158" t="str">
        <f>'OCTOBRE - SUIVI ENVELOPPES'!F123</f>
        <v/>
      </c>
    </row>
    <row r="1255" spans="1:6" x14ac:dyDescent="0.25">
      <c r="A1255" s="158" t="str">
        <f t="shared" si="20"/>
        <v/>
      </c>
      <c r="B1255" s="158">
        <f>'OCTOBRE - SUIVI ENVELOPPES'!B124</f>
        <v>0</v>
      </c>
      <c r="C1255" s="183">
        <f>'OCTOBRE - SUIVI ENVELOPPES'!C124</f>
        <v>0</v>
      </c>
      <c r="D1255" s="158">
        <f>'OCTOBRE - SUIVI ENVELOPPES'!D124</f>
        <v>0</v>
      </c>
      <c r="E1255" s="181">
        <f>'OCTOBRE - SUIVI ENVELOPPES'!E124</f>
        <v>0</v>
      </c>
      <c r="F1255" s="158" t="str">
        <f>'OCTOBRE - SUIVI ENVELOPPES'!F124</f>
        <v/>
      </c>
    </row>
    <row r="1256" spans="1:6" x14ac:dyDescent="0.25">
      <c r="A1256" s="158" t="str">
        <f t="shared" si="20"/>
        <v/>
      </c>
      <c r="B1256" s="158">
        <f>'OCTOBRE - SUIVI ENVELOPPES'!B125</f>
        <v>0</v>
      </c>
      <c r="C1256" s="183">
        <f>'OCTOBRE - SUIVI ENVELOPPES'!C125</f>
        <v>0</v>
      </c>
      <c r="D1256" s="158">
        <f>'OCTOBRE - SUIVI ENVELOPPES'!D125</f>
        <v>0</v>
      </c>
      <c r="E1256" s="181">
        <f>'OCTOBRE - SUIVI ENVELOPPES'!E125</f>
        <v>0</v>
      </c>
      <c r="F1256" s="158" t="str">
        <f>'OCTOBRE - SUIVI ENVELOPPES'!F125</f>
        <v/>
      </c>
    </row>
    <row r="1257" spans="1:6" x14ac:dyDescent="0.25">
      <c r="A1257" s="158" t="str">
        <f t="shared" si="20"/>
        <v/>
      </c>
      <c r="B1257" s="158">
        <f>'OCTOBRE - SUIVI ENVELOPPES'!B126</f>
        <v>0</v>
      </c>
      <c r="C1257" s="183">
        <f>'OCTOBRE - SUIVI ENVELOPPES'!C126</f>
        <v>0</v>
      </c>
      <c r="D1257" s="158">
        <f>'OCTOBRE - SUIVI ENVELOPPES'!D126</f>
        <v>0</v>
      </c>
      <c r="E1257" s="181">
        <f>'OCTOBRE - SUIVI ENVELOPPES'!E126</f>
        <v>0</v>
      </c>
      <c r="F1257" s="158" t="str">
        <f>'OCTOBRE - SUIVI ENVELOPPES'!F126</f>
        <v/>
      </c>
    </row>
    <row r="1258" spans="1:6" x14ac:dyDescent="0.25">
      <c r="A1258" s="158" t="str">
        <f t="shared" si="20"/>
        <v/>
      </c>
      <c r="B1258" s="158">
        <f>'OCTOBRE - SUIVI ENVELOPPES'!B127</f>
        <v>0</v>
      </c>
      <c r="C1258" s="183">
        <f>'OCTOBRE - SUIVI ENVELOPPES'!C127</f>
        <v>0</v>
      </c>
      <c r="D1258" s="158">
        <f>'OCTOBRE - SUIVI ENVELOPPES'!D127</f>
        <v>0</v>
      </c>
      <c r="E1258" s="181">
        <f>'OCTOBRE - SUIVI ENVELOPPES'!E127</f>
        <v>0</v>
      </c>
      <c r="F1258" s="158" t="str">
        <f>'OCTOBRE - SUIVI ENVELOPPES'!F127</f>
        <v/>
      </c>
    </row>
    <row r="1259" spans="1:6" x14ac:dyDescent="0.25">
      <c r="A1259" s="158" t="str">
        <f t="shared" si="20"/>
        <v/>
      </c>
      <c r="B1259" s="158">
        <f>'OCTOBRE - SUIVI ENVELOPPES'!B128</f>
        <v>0</v>
      </c>
      <c r="C1259" s="183">
        <f>'OCTOBRE - SUIVI ENVELOPPES'!C128</f>
        <v>0</v>
      </c>
      <c r="D1259" s="158">
        <f>'OCTOBRE - SUIVI ENVELOPPES'!D128</f>
        <v>0</v>
      </c>
      <c r="E1259" s="181">
        <f>'OCTOBRE - SUIVI ENVELOPPES'!E128</f>
        <v>0</v>
      </c>
      <c r="F1259" s="158" t="str">
        <f>'OCTOBRE - SUIVI ENVELOPPES'!F128</f>
        <v/>
      </c>
    </row>
    <row r="1260" spans="1:6" x14ac:dyDescent="0.25">
      <c r="A1260" s="158" t="str">
        <f t="shared" si="20"/>
        <v/>
      </c>
      <c r="B1260" s="158">
        <f>'OCTOBRE - SUIVI ENVELOPPES'!B129</f>
        <v>0</v>
      </c>
      <c r="C1260" s="183">
        <f>'OCTOBRE - SUIVI ENVELOPPES'!C129</f>
        <v>0</v>
      </c>
      <c r="D1260" s="158">
        <f>'OCTOBRE - SUIVI ENVELOPPES'!D129</f>
        <v>0</v>
      </c>
      <c r="E1260" s="181">
        <f>'OCTOBRE - SUIVI ENVELOPPES'!E129</f>
        <v>0</v>
      </c>
      <c r="F1260" s="158" t="str">
        <f>'OCTOBRE - SUIVI ENVELOPPES'!F129</f>
        <v/>
      </c>
    </row>
    <row r="1261" spans="1:6" x14ac:dyDescent="0.25">
      <c r="A1261" s="158" t="str">
        <f t="shared" si="20"/>
        <v/>
      </c>
      <c r="B1261" s="158">
        <f>'OCTOBRE - SUIVI ENVELOPPES'!B130</f>
        <v>0</v>
      </c>
      <c r="C1261" s="183">
        <f>'OCTOBRE - SUIVI ENVELOPPES'!C130</f>
        <v>0</v>
      </c>
      <c r="D1261" s="158">
        <f>'OCTOBRE - SUIVI ENVELOPPES'!D130</f>
        <v>0</v>
      </c>
      <c r="E1261" s="181">
        <f>'OCTOBRE - SUIVI ENVELOPPES'!E130</f>
        <v>0</v>
      </c>
      <c r="F1261" s="158" t="str">
        <f>'OCTOBRE - SUIVI ENVELOPPES'!F130</f>
        <v/>
      </c>
    </row>
    <row r="1262" spans="1:6" x14ac:dyDescent="0.25">
      <c r="A1262" s="158" t="s">
        <v>187</v>
      </c>
      <c r="B1262" s="158">
        <f>'NOVEMBRE - SUIVI ENVELOPPES'!B5</f>
        <v>0</v>
      </c>
      <c r="C1262" s="183">
        <f>'NOVEMBRE - SUIVI ENVELOPPES'!C5</f>
        <v>0</v>
      </c>
      <c r="D1262" s="158">
        <f>'NOVEMBRE - SUIVI ENVELOPPES'!D5</f>
        <v>0</v>
      </c>
      <c r="E1262" s="181">
        <f>'NOVEMBRE - SUIVI ENVELOPPES'!E5</f>
        <v>0</v>
      </c>
      <c r="F1262" s="158" t="str">
        <f>'NOVEMBRE - SUIVI ENVELOPPES'!F5</f>
        <v/>
      </c>
    </row>
    <row r="1263" spans="1:6" x14ac:dyDescent="0.25">
      <c r="A1263" s="158" t="str">
        <f t="shared" ref="A1263:A1326" si="21">IF(B1263=0,"","NOVEMBRE")</f>
        <v/>
      </c>
      <c r="B1263" s="158">
        <f>'NOVEMBRE - SUIVI ENVELOPPES'!B6</f>
        <v>0</v>
      </c>
      <c r="C1263" s="183">
        <f>'NOVEMBRE - SUIVI ENVELOPPES'!C6</f>
        <v>0</v>
      </c>
      <c r="D1263" s="158">
        <f>'NOVEMBRE - SUIVI ENVELOPPES'!D6</f>
        <v>0</v>
      </c>
      <c r="E1263" s="181">
        <f>'NOVEMBRE - SUIVI ENVELOPPES'!E6</f>
        <v>0</v>
      </c>
      <c r="F1263" s="158" t="str">
        <f>'NOVEMBRE - SUIVI ENVELOPPES'!F6</f>
        <v/>
      </c>
    </row>
    <row r="1264" spans="1:6" x14ac:dyDescent="0.25">
      <c r="A1264" s="158" t="str">
        <f t="shared" si="21"/>
        <v/>
      </c>
      <c r="B1264" s="158">
        <f>'NOVEMBRE - SUIVI ENVELOPPES'!B7</f>
        <v>0</v>
      </c>
      <c r="C1264" s="183">
        <f>'NOVEMBRE - SUIVI ENVELOPPES'!C7</f>
        <v>0</v>
      </c>
      <c r="D1264" s="158">
        <f>'NOVEMBRE - SUIVI ENVELOPPES'!D7</f>
        <v>0</v>
      </c>
      <c r="E1264" s="181">
        <f>'NOVEMBRE - SUIVI ENVELOPPES'!E7</f>
        <v>0</v>
      </c>
      <c r="F1264" s="158" t="str">
        <f>'NOVEMBRE - SUIVI ENVELOPPES'!F7</f>
        <v/>
      </c>
    </row>
    <row r="1265" spans="1:6" x14ac:dyDescent="0.25">
      <c r="A1265" s="158" t="str">
        <f t="shared" si="21"/>
        <v/>
      </c>
      <c r="B1265" s="158">
        <f>'NOVEMBRE - SUIVI ENVELOPPES'!B8</f>
        <v>0</v>
      </c>
      <c r="C1265" s="183">
        <f>'NOVEMBRE - SUIVI ENVELOPPES'!C8</f>
        <v>0</v>
      </c>
      <c r="D1265" s="158">
        <f>'NOVEMBRE - SUIVI ENVELOPPES'!D8</f>
        <v>0</v>
      </c>
      <c r="E1265" s="181">
        <f>'NOVEMBRE - SUIVI ENVELOPPES'!E8</f>
        <v>0</v>
      </c>
      <c r="F1265" s="158" t="str">
        <f>'NOVEMBRE - SUIVI ENVELOPPES'!F8</f>
        <v/>
      </c>
    </row>
    <row r="1266" spans="1:6" x14ac:dyDescent="0.25">
      <c r="A1266" s="158" t="str">
        <f t="shared" si="21"/>
        <v/>
      </c>
      <c r="B1266" s="158">
        <f>'NOVEMBRE - SUIVI ENVELOPPES'!B9</f>
        <v>0</v>
      </c>
      <c r="C1266" s="183">
        <f>'NOVEMBRE - SUIVI ENVELOPPES'!C9</f>
        <v>0</v>
      </c>
      <c r="D1266" s="158">
        <f>'NOVEMBRE - SUIVI ENVELOPPES'!D9</f>
        <v>0</v>
      </c>
      <c r="E1266" s="181">
        <f>'NOVEMBRE - SUIVI ENVELOPPES'!E9</f>
        <v>0</v>
      </c>
      <c r="F1266" s="158" t="str">
        <f>'NOVEMBRE - SUIVI ENVELOPPES'!F9</f>
        <v/>
      </c>
    </row>
    <row r="1267" spans="1:6" x14ac:dyDescent="0.25">
      <c r="A1267" s="158" t="str">
        <f t="shared" si="21"/>
        <v/>
      </c>
      <c r="B1267" s="158">
        <f>'NOVEMBRE - SUIVI ENVELOPPES'!B10</f>
        <v>0</v>
      </c>
      <c r="C1267" s="183">
        <f>'NOVEMBRE - SUIVI ENVELOPPES'!C10</f>
        <v>0</v>
      </c>
      <c r="D1267" s="158">
        <f>'NOVEMBRE - SUIVI ENVELOPPES'!D10</f>
        <v>0</v>
      </c>
      <c r="E1267" s="181">
        <f>'NOVEMBRE - SUIVI ENVELOPPES'!E10</f>
        <v>0</v>
      </c>
      <c r="F1267" s="158" t="str">
        <f>'NOVEMBRE - SUIVI ENVELOPPES'!F10</f>
        <v/>
      </c>
    </row>
    <row r="1268" spans="1:6" x14ac:dyDescent="0.25">
      <c r="A1268" s="158" t="str">
        <f t="shared" si="21"/>
        <v/>
      </c>
      <c r="B1268" s="158">
        <f>'NOVEMBRE - SUIVI ENVELOPPES'!B11</f>
        <v>0</v>
      </c>
      <c r="C1268" s="183">
        <f>'NOVEMBRE - SUIVI ENVELOPPES'!C11</f>
        <v>0</v>
      </c>
      <c r="D1268" s="158">
        <f>'NOVEMBRE - SUIVI ENVELOPPES'!D11</f>
        <v>0</v>
      </c>
      <c r="E1268" s="181">
        <f>'NOVEMBRE - SUIVI ENVELOPPES'!E11</f>
        <v>0</v>
      </c>
      <c r="F1268" s="158" t="str">
        <f>'NOVEMBRE - SUIVI ENVELOPPES'!F11</f>
        <v/>
      </c>
    </row>
    <row r="1269" spans="1:6" x14ac:dyDescent="0.25">
      <c r="A1269" s="158" t="str">
        <f t="shared" si="21"/>
        <v/>
      </c>
      <c r="B1269" s="158">
        <f>'NOVEMBRE - SUIVI ENVELOPPES'!B12</f>
        <v>0</v>
      </c>
      <c r="C1269" s="183">
        <f>'NOVEMBRE - SUIVI ENVELOPPES'!C12</f>
        <v>0</v>
      </c>
      <c r="D1269" s="158">
        <f>'NOVEMBRE - SUIVI ENVELOPPES'!D12</f>
        <v>0</v>
      </c>
      <c r="E1269" s="181">
        <f>'NOVEMBRE - SUIVI ENVELOPPES'!E12</f>
        <v>0</v>
      </c>
      <c r="F1269" s="158" t="str">
        <f>'NOVEMBRE - SUIVI ENVELOPPES'!F12</f>
        <v/>
      </c>
    </row>
    <row r="1270" spans="1:6" x14ac:dyDescent="0.25">
      <c r="A1270" s="158" t="str">
        <f t="shared" si="21"/>
        <v/>
      </c>
      <c r="B1270" s="158">
        <f>'NOVEMBRE - SUIVI ENVELOPPES'!B13</f>
        <v>0</v>
      </c>
      <c r="C1270" s="183">
        <f>'NOVEMBRE - SUIVI ENVELOPPES'!C13</f>
        <v>0</v>
      </c>
      <c r="D1270" s="158">
        <f>'NOVEMBRE - SUIVI ENVELOPPES'!D13</f>
        <v>0</v>
      </c>
      <c r="E1270" s="181">
        <f>'NOVEMBRE - SUIVI ENVELOPPES'!E13</f>
        <v>0</v>
      </c>
      <c r="F1270" s="158" t="str">
        <f>'NOVEMBRE - SUIVI ENVELOPPES'!F13</f>
        <v/>
      </c>
    </row>
    <row r="1271" spans="1:6" x14ac:dyDescent="0.25">
      <c r="A1271" s="158" t="str">
        <f t="shared" si="21"/>
        <v/>
      </c>
      <c r="B1271" s="158">
        <f>'NOVEMBRE - SUIVI ENVELOPPES'!B14</f>
        <v>0</v>
      </c>
      <c r="C1271" s="183">
        <f>'NOVEMBRE - SUIVI ENVELOPPES'!C14</f>
        <v>0</v>
      </c>
      <c r="D1271" s="158">
        <f>'NOVEMBRE - SUIVI ENVELOPPES'!D14</f>
        <v>0</v>
      </c>
      <c r="E1271" s="181">
        <f>'NOVEMBRE - SUIVI ENVELOPPES'!E14</f>
        <v>0</v>
      </c>
      <c r="F1271" s="158" t="str">
        <f>'NOVEMBRE - SUIVI ENVELOPPES'!F14</f>
        <v/>
      </c>
    </row>
    <row r="1272" spans="1:6" x14ac:dyDescent="0.25">
      <c r="A1272" s="158" t="str">
        <f t="shared" si="21"/>
        <v/>
      </c>
      <c r="B1272" s="158">
        <f>'NOVEMBRE - SUIVI ENVELOPPES'!B15</f>
        <v>0</v>
      </c>
      <c r="C1272" s="183">
        <f>'NOVEMBRE - SUIVI ENVELOPPES'!C15</f>
        <v>0</v>
      </c>
      <c r="D1272" s="158">
        <f>'NOVEMBRE - SUIVI ENVELOPPES'!D15</f>
        <v>0</v>
      </c>
      <c r="E1272" s="181">
        <f>'NOVEMBRE - SUIVI ENVELOPPES'!E15</f>
        <v>0</v>
      </c>
      <c r="F1272" s="158" t="str">
        <f>'NOVEMBRE - SUIVI ENVELOPPES'!F15</f>
        <v/>
      </c>
    </row>
    <row r="1273" spans="1:6" x14ac:dyDescent="0.25">
      <c r="A1273" s="158" t="str">
        <f t="shared" si="21"/>
        <v/>
      </c>
      <c r="B1273" s="158">
        <f>'NOVEMBRE - SUIVI ENVELOPPES'!B16</f>
        <v>0</v>
      </c>
      <c r="C1273" s="183">
        <f>'NOVEMBRE - SUIVI ENVELOPPES'!C16</f>
        <v>0</v>
      </c>
      <c r="D1273" s="158">
        <f>'NOVEMBRE - SUIVI ENVELOPPES'!D16</f>
        <v>0</v>
      </c>
      <c r="E1273" s="181">
        <f>'NOVEMBRE - SUIVI ENVELOPPES'!E16</f>
        <v>0</v>
      </c>
      <c r="F1273" s="158" t="str">
        <f>'NOVEMBRE - SUIVI ENVELOPPES'!F16</f>
        <v/>
      </c>
    </row>
    <row r="1274" spans="1:6" x14ac:dyDescent="0.25">
      <c r="A1274" s="158" t="str">
        <f t="shared" si="21"/>
        <v/>
      </c>
      <c r="B1274" s="158">
        <f>'NOVEMBRE - SUIVI ENVELOPPES'!B17</f>
        <v>0</v>
      </c>
      <c r="C1274" s="183">
        <f>'NOVEMBRE - SUIVI ENVELOPPES'!C17</f>
        <v>0</v>
      </c>
      <c r="D1274" s="158">
        <f>'NOVEMBRE - SUIVI ENVELOPPES'!D17</f>
        <v>0</v>
      </c>
      <c r="E1274" s="181">
        <f>'NOVEMBRE - SUIVI ENVELOPPES'!E17</f>
        <v>0</v>
      </c>
      <c r="F1274" s="158" t="str">
        <f>'NOVEMBRE - SUIVI ENVELOPPES'!F17</f>
        <v/>
      </c>
    </row>
    <row r="1275" spans="1:6" x14ac:dyDescent="0.25">
      <c r="A1275" s="158" t="str">
        <f t="shared" si="21"/>
        <v/>
      </c>
      <c r="B1275" s="158">
        <f>'NOVEMBRE - SUIVI ENVELOPPES'!B18</f>
        <v>0</v>
      </c>
      <c r="C1275" s="183">
        <f>'NOVEMBRE - SUIVI ENVELOPPES'!C18</f>
        <v>0</v>
      </c>
      <c r="D1275" s="158">
        <f>'NOVEMBRE - SUIVI ENVELOPPES'!D18</f>
        <v>0</v>
      </c>
      <c r="E1275" s="181">
        <f>'NOVEMBRE - SUIVI ENVELOPPES'!E18</f>
        <v>0</v>
      </c>
      <c r="F1275" s="158" t="str">
        <f>'NOVEMBRE - SUIVI ENVELOPPES'!F18</f>
        <v/>
      </c>
    </row>
    <row r="1276" spans="1:6" x14ac:dyDescent="0.25">
      <c r="A1276" s="158" t="str">
        <f t="shared" si="21"/>
        <v/>
      </c>
      <c r="B1276" s="158">
        <f>'NOVEMBRE - SUIVI ENVELOPPES'!B19</f>
        <v>0</v>
      </c>
      <c r="C1276" s="183">
        <f>'NOVEMBRE - SUIVI ENVELOPPES'!C19</f>
        <v>0</v>
      </c>
      <c r="D1276" s="158">
        <f>'NOVEMBRE - SUIVI ENVELOPPES'!D19</f>
        <v>0</v>
      </c>
      <c r="E1276" s="181">
        <f>'NOVEMBRE - SUIVI ENVELOPPES'!E19</f>
        <v>0</v>
      </c>
      <c r="F1276" s="158" t="str">
        <f>'NOVEMBRE - SUIVI ENVELOPPES'!F19</f>
        <v/>
      </c>
    </row>
    <row r="1277" spans="1:6" x14ac:dyDescent="0.25">
      <c r="A1277" s="158" t="str">
        <f t="shared" si="21"/>
        <v/>
      </c>
      <c r="B1277" s="158">
        <f>'NOVEMBRE - SUIVI ENVELOPPES'!B20</f>
        <v>0</v>
      </c>
      <c r="C1277" s="183">
        <f>'NOVEMBRE - SUIVI ENVELOPPES'!C20</f>
        <v>0</v>
      </c>
      <c r="D1277" s="158">
        <f>'NOVEMBRE - SUIVI ENVELOPPES'!D20</f>
        <v>0</v>
      </c>
      <c r="E1277" s="181">
        <f>'NOVEMBRE - SUIVI ENVELOPPES'!E20</f>
        <v>0</v>
      </c>
      <c r="F1277" s="158" t="str">
        <f>'NOVEMBRE - SUIVI ENVELOPPES'!F20</f>
        <v/>
      </c>
    </row>
    <row r="1278" spans="1:6" x14ac:dyDescent="0.25">
      <c r="A1278" s="158" t="str">
        <f t="shared" si="21"/>
        <v/>
      </c>
      <c r="B1278" s="158">
        <f>'NOVEMBRE - SUIVI ENVELOPPES'!B21</f>
        <v>0</v>
      </c>
      <c r="C1278" s="183">
        <f>'NOVEMBRE - SUIVI ENVELOPPES'!C21</f>
        <v>0</v>
      </c>
      <c r="D1278" s="158">
        <f>'NOVEMBRE - SUIVI ENVELOPPES'!D21</f>
        <v>0</v>
      </c>
      <c r="E1278" s="181">
        <f>'NOVEMBRE - SUIVI ENVELOPPES'!E21</f>
        <v>0</v>
      </c>
      <c r="F1278" s="158" t="str">
        <f>'NOVEMBRE - SUIVI ENVELOPPES'!F21</f>
        <v/>
      </c>
    </row>
    <row r="1279" spans="1:6" x14ac:dyDescent="0.25">
      <c r="A1279" s="158" t="str">
        <f t="shared" si="21"/>
        <v/>
      </c>
      <c r="B1279" s="158">
        <f>'NOVEMBRE - SUIVI ENVELOPPES'!B22</f>
        <v>0</v>
      </c>
      <c r="C1279" s="183">
        <f>'NOVEMBRE - SUIVI ENVELOPPES'!C22</f>
        <v>0</v>
      </c>
      <c r="D1279" s="158">
        <f>'NOVEMBRE - SUIVI ENVELOPPES'!D22</f>
        <v>0</v>
      </c>
      <c r="E1279" s="181">
        <f>'NOVEMBRE - SUIVI ENVELOPPES'!E22</f>
        <v>0</v>
      </c>
      <c r="F1279" s="158" t="str">
        <f>'NOVEMBRE - SUIVI ENVELOPPES'!F22</f>
        <v/>
      </c>
    </row>
    <row r="1280" spans="1:6" x14ac:dyDescent="0.25">
      <c r="A1280" s="158" t="str">
        <f t="shared" si="21"/>
        <v/>
      </c>
      <c r="B1280" s="158">
        <f>'NOVEMBRE - SUIVI ENVELOPPES'!B23</f>
        <v>0</v>
      </c>
      <c r="C1280" s="183">
        <f>'NOVEMBRE - SUIVI ENVELOPPES'!C23</f>
        <v>0</v>
      </c>
      <c r="D1280" s="158">
        <f>'NOVEMBRE - SUIVI ENVELOPPES'!D23</f>
        <v>0</v>
      </c>
      <c r="E1280" s="181">
        <f>'NOVEMBRE - SUIVI ENVELOPPES'!E23</f>
        <v>0</v>
      </c>
      <c r="F1280" s="158" t="str">
        <f>'NOVEMBRE - SUIVI ENVELOPPES'!F23</f>
        <v/>
      </c>
    </row>
    <row r="1281" spans="1:6" x14ac:dyDescent="0.25">
      <c r="A1281" s="158" t="str">
        <f t="shared" si="21"/>
        <v/>
      </c>
      <c r="B1281" s="158">
        <f>'NOVEMBRE - SUIVI ENVELOPPES'!B24</f>
        <v>0</v>
      </c>
      <c r="C1281" s="183">
        <f>'NOVEMBRE - SUIVI ENVELOPPES'!C24</f>
        <v>0</v>
      </c>
      <c r="D1281" s="158">
        <f>'NOVEMBRE - SUIVI ENVELOPPES'!D24</f>
        <v>0</v>
      </c>
      <c r="E1281" s="181">
        <f>'NOVEMBRE - SUIVI ENVELOPPES'!E24</f>
        <v>0</v>
      </c>
      <c r="F1281" s="158" t="str">
        <f>'NOVEMBRE - SUIVI ENVELOPPES'!F24</f>
        <v/>
      </c>
    </row>
    <row r="1282" spans="1:6" x14ac:dyDescent="0.25">
      <c r="A1282" s="158" t="str">
        <f t="shared" si="21"/>
        <v/>
      </c>
      <c r="B1282" s="158">
        <f>'NOVEMBRE - SUIVI ENVELOPPES'!B25</f>
        <v>0</v>
      </c>
      <c r="C1282" s="183">
        <f>'NOVEMBRE - SUIVI ENVELOPPES'!C25</f>
        <v>0</v>
      </c>
      <c r="D1282" s="158">
        <f>'NOVEMBRE - SUIVI ENVELOPPES'!D25</f>
        <v>0</v>
      </c>
      <c r="E1282" s="181">
        <f>'NOVEMBRE - SUIVI ENVELOPPES'!E25</f>
        <v>0</v>
      </c>
      <c r="F1282" s="158" t="str">
        <f>'NOVEMBRE - SUIVI ENVELOPPES'!F25</f>
        <v/>
      </c>
    </row>
    <row r="1283" spans="1:6" x14ac:dyDescent="0.25">
      <c r="A1283" s="158" t="str">
        <f t="shared" si="21"/>
        <v/>
      </c>
      <c r="B1283" s="158">
        <f>'NOVEMBRE - SUIVI ENVELOPPES'!B26</f>
        <v>0</v>
      </c>
      <c r="C1283" s="183">
        <f>'NOVEMBRE - SUIVI ENVELOPPES'!C26</f>
        <v>0</v>
      </c>
      <c r="D1283" s="158">
        <f>'NOVEMBRE - SUIVI ENVELOPPES'!D26</f>
        <v>0</v>
      </c>
      <c r="E1283" s="181">
        <f>'NOVEMBRE - SUIVI ENVELOPPES'!E26</f>
        <v>0</v>
      </c>
      <c r="F1283" s="158" t="str">
        <f>'NOVEMBRE - SUIVI ENVELOPPES'!F26</f>
        <v/>
      </c>
    </row>
    <row r="1284" spans="1:6" x14ac:dyDescent="0.25">
      <c r="A1284" s="158" t="str">
        <f t="shared" si="21"/>
        <v/>
      </c>
      <c r="B1284" s="158">
        <f>'NOVEMBRE - SUIVI ENVELOPPES'!B27</f>
        <v>0</v>
      </c>
      <c r="C1284" s="183">
        <f>'NOVEMBRE - SUIVI ENVELOPPES'!C27</f>
        <v>0</v>
      </c>
      <c r="D1284" s="158">
        <f>'NOVEMBRE - SUIVI ENVELOPPES'!D27</f>
        <v>0</v>
      </c>
      <c r="E1284" s="181">
        <f>'NOVEMBRE - SUIVI ENVELOPPES'!E27</f>
        <v>0</v>
      </c>
      <c r="F1284" s="158" t="str">
        <f>'NOVEMBRE - SUIVI ENVELOPPES'!F27</f>
        <v/>
      </c>
    </row>
    <row r="1285" spans="1:6" x14ac:dyDescent="0.25">
      <c r="A1285" s="158" t="str">
        <f t="shared" si="21"/>
        <v/>
      </c>
      <c r="B1285" s="158">
        <f>'NOVEMBRE - SUIVI ENVELOPPES'!B28</f>
        <v>0</v>
      </c>
      <c r="C1285" s="183">
        <f>'NOVEMBRE - SUIVI ENVELOPPES'!C28</f>
        <v>0</v>
      </c>
      <c r="D1285" s="158">
        <f>'NOVEMBRE - SUIVI ENVELOPPES'!D28</f>
        <v>0</v>
      </c>
      <c r="E1285" s="181">
        <f>'NOVEMBRE - SUIVI ENVELOPPES'!E28</f>
        <v>0</v>
      </c>
      <c r="F1285" s="158" t="str">
        <f>'NOVEMBRE - SUIVI ENVELOPPES'!F28</f>
        <v/>
      </c>
    </row>
    <row r="1286" spans="1:6" x14ac:dyDescent="0.25">
      <c r="A1286" s="158" t="str">
        <f t="shared" si="21"/>
        <v/>
      </c>
      <c r="B1286" s="158">
        <f>'NOVEMBRE - SUIVI ENVELOPPES'!B29</f>
        <v>0</v>
      </c>
      <c r="C1286" s="183">
        <f>'NOVEMBRE - SUIVI ENVELOPPES'!C29</f>
        <v>0</v>
      </c>
      <c r="D1286" s="158">
        <f>'NOVEMBRE - SUIVI ENVELOPPES'!D29</f>
        <v>0</v>
      </c>
      <c r="E1286" s="181">
        <f>'NOVEMBRE - SUIVI ENVELOPPES'!E29</f>
        <v>0</v>
      </c>
      <c r="F1286" s="158" t="str">
        <f>'NOVEMBRE - SUIVI ENVELOPPES'!F29</f>
        <v/>
      </c>
    </row>
    <row r="1287" spans="1:6" x14ac:dyDescent="0.25">
      <c r="A1287" s="158" t="str">
        <f t="shared" si="21"/>
        <v/>
      </c>
      <c r="B1287" s="158">
        <f>'NOVEMBRE - SUIVI ENVELOPPES'!B30</f>
        <v>0</v>
      </c>
      <c r="C1287" s="183">
        <f>'NOVEMBRE - SUIVI ENVELOPPES'!C30</f>
        <v>0</v>
      </c>
      <c r="D1287" s="158">
        <f>'NOVEMBRE - SUIVI ENVELOPPES'!D30</f>
        <v>0</v>
      </c>
      <c r="E1287" s="181">
        <f>'NOVEMBRE - SUIVI ENVELOPPES'!E30</f>
        <v>0</v>
      </c>
      <c r="F1287" s="158" t="str">
        <f>'NOVEMBRE - SUIVI ENVELOPPES'!F30</f>
        <v/>
      </c>
    </row>
    <row r="1288" spans="1:6" x14ac:dyDescent="0.25">
      <c r="A1288" s="158" t="str">
        <f t="shared" si="21"/>
        <v/>
      </c>
      <c r="B1288" s="158">
        <f>'NOVEMBRE - SUIVI ENVELOPPES'!B31</f>
        <v>0</v>
      </c>
      <c r="C1288" s="183">
        <f>'NOVEMBRE - SUIVI ENVELOPPES'!C31</f>
        <v>0</v>
      </c>
      <c r="D1288" s="158">
        <f>'NOVEMBRE - SUIVI ENVELOPPES'!D31</f>
        <v>0</v>
      </c>
      <c r="E1288" s="181">
        <f>'NOVEMBRE - SUIVI ENVELOPPES'!E31</f>
        <v>0</v>
      </c>
      <c r="F1288" s="158" t="str">
        <f>'NOVEMBRE - SUIVI ENVELOPPES'!F31</f>
        <v/>
      </c>
    </row>
    <row r="1289" spans="1:6" x14ac:dyDescent="0.25">
      <c r="A1289" s="158" t="str">
        <f t="shared" si="21"/>
        <v/>
      </c>
      <c r="B1289" s="158">
        <f>'NOVEMBRE - SUIVI ENVELOPPES'!B32</f>
        <v>0</v>
      </c>
      <c r="C1289" s="183">
        <f>'NOVEMBRE - SUIVI ENVELOPPES'!C32</f>
        <v>0</v>
      </c>
      <c r="D1289" s="158">
        <f>'NOVEMBRE - SUIVI ENVELOPPES'!D32</f>
        <v>0</v>
      </c>
      <c r="E1289" s="181">
        <f>'NOVEMBRE - SUIVI ENVELOPPES'!E32</f>
        <v>0</v>
      </c>
      <c r="F1289" s="158" t="str">
        <f>'NOVEMBRE - SUIVI ENVELOPPES'!F32</f>
        <v/>
      </c>
    </row>
    <row r="1290" spans="1:6" x14ac:dyDescent="0.25">
      <c r="A1290" s="158" t="str">
        <f t="shared" si="21"/>
        <v/>
      </c>
      <c r="B1290" s="158">
        <f>'NOVEMBRE - SUIVI ENVELOPPES'!B33</f>
        <v>0</v>
      </c>
      <c r="C1290" s="183">
        <f>'NOVEMBRE - SUIVI ENVELOPPES'!C33</f>
        <v>0</v>
      </c>
      <c r="D1290" s="158">
        <f>'NOVEMBRE - SUIVI ENVELOPPES'!D33</f>
        <v>0</v>
      </c>
      <c r="E1290" s="181">
        <f>'NOVEMBRE - SUIVI ENVELOPPES'!E33</f>
        <v>0</v>
      </c>
      <c r="F1290" s="158" t="str">
        <f>'NOVEMBRE - SUIVI ENVELOPPES'!F33</f>
        <v/>
      </c>
    </row>
    <row r="1291" spans="1:6" x14ac:dyDescent="0.25">
      <c r="A1291" s="158" t="str">
        <f t="shared" si="21"/>
        <v/>
      </c>
      <c r="B1291" s="158">
        <f>'NOVEMBRE - SUIVI ENVELOPPES'!B34</f>
        <v>0</v>
      </c>
      <c r="C1291" s="183">
        <f>'NOVEMBRE - SUIVI ENVELOPPES'!C34</f>
        <v>0</v>
      </c>
      <c r="D1291" s="158">
        <f>'NOVEMBRE - SUIVI ENVELOPPES'!D34</f>
        <v>0</v>
      </c>
      <c r="E1291" s="181">
        <f>'NOVEMBRE - SUIVI ENVELOPPES'!E34</f>
        <v>0</v>
      </c>
      <c r="F1291" s="158" t="str">
        <f>'NOVEMBRE - SUIVI ENVELOPPES'!F34</f>
        <v/>
      </c>
    </row>
    <row r="1292" spans="1:6" x14ac:dyDescent="0.25">
      <c r="A1292" s="158" t="str">
        <f t="shared" si="21"/>
        <v/>
      </c>
      <c r="B1292" s="158">
        <f>'NOVEMBRE - SUIVI ENVELOPPES'!B35</f>
        <v>0</v>
      </c>
      <c r="C1292" s="183">
        <f>'NOVEMBRE - SUIVI ENVELOPPES'!C35</f>
        <v>0</v>
      </c>
      <c r="D1292" s="158">
        <f>'NOVEMBRE - SUIVI ENVELOPPES'!D35</f>
        <v>0</v>
      </c>
      <c r="E1292" s="181">
        <f>'NOVEMBRE - SUIVI ENVELOPPES'!E35</f>
        <v>0</v>
      </c>
      <c r="F1292" s="158" t="str">
        <f>'NOVEMBRE - SUIVI ENVELOPPES'!F35</f>
        <v/>
      </c>
    </row>
    <row r="1293" spans="1:6" x14ac:dyDescent="0.25">
      <c r="A1293" s="158" t="str">
        <f t="shared" si="21"/>
        <v/>
      </c>
      <c r="B1293" s="158">
        <f>'NOVEMBRE - SUIVI ENVELOPPES'!B36</f>
        <v>0</v>
      </c>
      <c r="C1293" s="183">
        <f>'NOVEMBRE - SUIVI ENVELOPPES'!C36</f>
        <v>0</v>
      </c>
      <c r="D1293" s="158">
        <f>'NOVEMBRE - SUIVI ENVELOPPES'!D36</f>
        <v>0</v>
      </c>
      <c r="E1293" s="181">
        <f>'NOVEMBRE - SUIVI ENVELOPPES'!E36</f>
        <v>0</v>
      </c>
      <c r="F1293" s="158" t="str">
        <f>'NOVEMBRE - SUIVI ENVELOPPES'!F36</f>
        <v/>
      </c>
    </row>
    <row r="1294" spans="1:6" x14ac:dyDescent="0.25">
      <c r="A1294" s="158" t="str">
        <f t="shared" si="21"/>
        <v/>
      </c>
      <c r="B1294" s="158">
        <f>'NOVEMBRE - SUIVI ENVELOPPES'!B37</f>
        <v>0</v>
      </c>
      <c r="C1294" s="183">
        <f>'NOVEMBRE - SUIVI ENVELOPPES'!C37</f>
        <v>0</v>
      </c>
      <c r="D1294" s="158">
        <f>'NOVEMBRE - SUIVI ENVELOPPES'!D37</f>
        <v>0</v>
      </c>
      <c r="E1294" s="181">
        <f>'NOVEMBRE - SUIVI ENVELOPPES'!E37</f>
        <v>0</v>
      </c>
      <c r="F1294" s="158" t="str">
        <f>'NOVEMBRE - SUIVI ENVELOPPES'!F37</f>
        <v/>
      </c>
    </row>
    <row r="1295" spans="1:6" x14ac:dyDescent="0.25">
      <c r="A1295" s="158" t="str">
        <f t="shared" si="21"/>
        <v/>
      </c>
      <c r="B1295" s="158">
        <f>'NOVEMBRE - SUIVI ENVELOPPES'!B38</f>
        <v>0</v>
      </c>
      <c r="C1295" s="183">
        <f>'NOVEMBRE - SUIVI ENVELOPPES'!C38</f>
        <v>0</v>
      </c>
      <c r="D1295" s="158">
        <f>'NOVEMBRE - SUIVI ENVELOPPES'!D38</f>
        <v>0</v>
      </c>
      <c r="E1295" s="181">
        <f>'NOVEMBRE - SUIVI ENVELOPPES'!E38</f>
        <v>0</v>
      </c>
      <c r="F1295" s="158" t="str">
        <f>'NOVEMBRE - SUIVI ENVELOPPES'!F38</f>
        <v/>
      </c>
    </row>
    <row r="1296" spans="1:6" x14ac:dyDescent="0.25">
      <c r="A1296" s="158" t="str">
        <f t="shared" si="21"/>
        <v/>
      </c>
      <c r="B1296" s="158">
        <f>'NOVEMBRE - SUIVI ENVELOPPES'!B39</f>
        <v>0</v>
      </c>
      <c r="C1296" s="183">
        <f>'NOVEMBRE - SUIVI ENVELOPPES'!C39</f>
        <v>0</v>
      </c>
      <c r="D1296" s="158">
        <f>'NOVEMBRE - SUIVI ENVELOPPES'!D39</f>
        <v>0</v>
      </c>
      <c r="E1296" s="181">
        <f>'NOVEMBRE - SUIVI ENVELOPPES'!E39</f>
        <v>0</v>
      </c>
      <c r="F1296" s="158" t="str">
        <f>'NOVEMBRE - SUIVI ENVELOPPES'!F39</f>
        <v/>
      </c>
    </row>
    <row r="1297" spans="1:6" x14ac:dyDescent="0.25">
      <c r="A1297" s="158" t="str">
        <f t="shared" si="21"/>
        <v/>
      </c>
      <c r="B1297" s="158">
        <f>'NOVEMBRE - SUIVI ENVELOPPES'!B40</f>
        <v>0</v>
      </c>
      <c r="C1297" s="183">
        <f>'NOVEMBRE - SUIVI ENVELOPPES'!C40</f>
        <v>0</v>
      </c>
      <c r="D1297" s="158">
        <f>'NOVEMBRE - SUIVI ENVELOPPES'!D40</f>
        <v>0</v>
      </c>
      <c r="E1297" s="181">
        <f>'NOVEMBRE - SUIVI ENVELOPPES'!E40</f>
        <v>0</v>
      </c>
      <c r="F1297" s="158" t="str">
        <f>'NOVEMBRE - SUIVI ENVELOPPES'!F40</f>
        <v/>
      </c>
    </row>
    <row r="1298" spans="1:6" x14ac:dyDescent="0.25">
      <c r="A1298" s="158" t="str">
        <f t="shared" si="21"/>
        <v/>
      </c>
      <c r="B1298" s="158">
        <f>'NOVEMBRE - SUIVI ENVELOPPES'!B41</f>
        <v>0</v>
      </c>
      <c r="C1298" s="183">
        <f>'NOVEMBRE - SUIVI ENVELOPPES'!C41</f>
        <v>0</v>
      </c>
      <c r="D1298" s="158">
        <f>'NOVEMBRE - SUIVI ENVELOPPES'!D41</f>
        <v>0</v>
      </c>
      <c r="E1298" s="181">
        <f>'NOVEMBRE - SUIVI ENVELOPPES'!E41</f>
        <v>0</v>
      </c>
      <c r="F1298" s="158" t="str">
        <f>'NOVEMBRE - SUIVI ENVELOPPES'!F41</f>
        <v/>
      </c>
    </row>
    <row r="1299" spans="1:6" x14ac:dyDescent="0.25">
      <c r="A1299" s="158" t="str">
        <f t="shared" si="21"/>
        <v/>
      </c>
      <c r="B1299" s="158">
        <f>'NOVEMBRE - SUIVI ENVELOPPES'!B42</f>
        <v>0</v>
      </c>
      <c r="C1299" s="183">
        <f>'NOVEMBRE - SUIVI ENVELOPPES'!C42</f>
        <v>0</v>
      </c>
      <c r="D1299" s="158">
        <f>'NOVEMBRE - SUIVI ENVELOPPES'!D42</f>
        <v>0</v>
      </c>
      <c r="E1299" s="181">
        <f>'NOVEMBRE - SUIVI ENVELOPPES'!E42</f>
        <v>0</v>
      </c>
      <c r="F1299" s="158" t="str">
        <f>'NOVEMBRE - SUIVI ENVELOPPES'!F42</f>
        <v/>
      </c>
    </row>
    <row r="1300" spans="1:6" x14ac:dyDescent="0.25">
      <c r="A1300" s="158" t="str">
        <f t="shared" si="21"/>
        <v/>
      </c>
      <c r="B1300" s="158">
        <f>'NOVEMBRE - SUIVI ENVELOPPES'!B43</f>
        <v>0</v>
      </c>
      <c r="C1300" s="183">
        <f>'NOVEMBRE - SUIVI ENVELOPPES'!C43</f>
        <v>0</v>
      </c>
      <c r="D1300" s="158">
        <f>'NOVEMBRE - SUIVI ENVELOPPES'!D43</f>
        <v>0</v>
      </c>
      <c r="E1300" s="181">
        <f>'NOVEMBRE - SUIVI ENVELOPPES'!E43</f>
        <v>0</v>
      </c>
      <c r="F1300" s="158" t="str">
        <f>'NOVEMBRE - SUIVI ENVELOPPES'!F43</f>
        <v/>
      </c>
    </row>
    <row r="1301" spans="1:6" x14ac:dyDescent="0.25">
      <c r="A1301" s="158" t="str">
        <f t="shared" si="21"/>
        <v/>
      </c>
      <c r="B1301" s="158">
        <f>'NOVEMBRE - SUIVI ENVELOPPES'!B44</f>
        <v>0</v>
      </c>
      <c r="C1301" s="183">
        <f>'NOVEMBRE - SUIVI ENVELOPPES'!C44</f>
        <v>0</v>
      </c>
      <c r="D1301" s="158">
        <f>'NOVEMBRE - SUIVI ENVELOPPES'!D44</f>
        <v>0</v>
      </c>
      <c r="E1301" s="181">
        <f>'NOVEMBRE - SUIVI ENVELOPPES'!E44</f>
        <v>0</v>
      </c>
      <c r="F1301" s="158" t="str">
        <f>'NOVEMBRE - SUIVI ENVELOPPES'!F44</f>
        <v/>
      </c>
    </row>
    <row r="1302" spans="1:6" x14ac:dyDescent="0.25">
      <c r="A1302" s="158" t="str">
        <f t="shared" si="21"/>
        <v/>
      </c>
      <c r="B1302" s="158">
        <f>'NOVEMBRE - SUIVI ENVELOPPES'!B45</f>
        <v>0</v>
      </c>
      <c r="C1302" s="183">
        <f>'NOVEMBRE - SUIVI ENVELOPPES'!C45</f>
        <v>0</v>
      </c>
      <c r="D1302" s="158">
        <f>'NOVEMBRE - SUIVI ENVELOPPES'!D45</f>
        <v>0</v>
      </c>
      <c r="E1302" s="181">
        <f>'NOVEMBRE - SUIVI ENVELOPPES'!E45</f>
        <v>0</v>
      </c>
      <c r="F1302" s="158" t="str">
        <f>'NOVEMBRE - SUIVI ENVELOPPES'!F45</f>
        <v/>
      </c>
    </row>
    <row r="1303" spans="1:6" x14ac:dyDescent="0.25">
      <c r="A1303" s="158" t="str">
        <f t="shared" si="21"/>
        <v/>
      </c>
      <c r="B1303" s="158">
        <f>'NOVEMBRE - SUIVI ENVELOPPES'!B46</f>
        <v>0</v>
      </c>
      <c r="C1303" s="183">
        <f>'NOVEMBRE - SUIVI ENVELOPPES'!C46</f>
        <v>0</v>
      </c>
      <c r="D1303" s="158">
        <f>'NOVEMBRE - SUIVI ENVELOPPES'!D46</f>
        <v>0</v>
      </c>
      <c r="E1303" s="181">
        <f>'NOVEMBRE - SUIVI ENVELOPPES'!E46</f>
        <v>0</v>
      </c>
      <c r="F1303" s="158" t="str">
        <f>'NOVEMBRE - SUIVI ENVELOPPES'!F46</f>
        <v/>
      </c>
    </row>
    <row r="1304" spans="1:6" x14ac:dyDescent="0.25">
      <c r="A1304" s="158" t="str">
        <f t="shared" si="21"/>
        <v/>
      </c>
      <c r="B1304" s="158">
        <f>'NOVEMBRE - SUIVI ENVELOPPES'!B47</f>
        <v>0</v>
      </c>
      <c r="C1304" s="183">
        <f>'NOVEMBRE - SUIVI ENVELOPPES'!C47</f>
        <v>0</v>
      </c>
      <c r="D1304" s="158">
        <f>'NOVEMBRE - SUIVI ENVELOPPES'!D47</f>
        <v>0</v>
      </c>
      <c r="E1304" s="181">
        <f>'NOVEMBRE - SUIVI ENVELOPPES'!E47</f>
        <v>0</v>
      </c>
      <c r="F1304" s="158" t="str">
        <f>'NOVEMBRE - SUIVI ENVELOPPES'!F47</f>
        <v/>
      </c>
    </row>
    <row r="1305" spans="1:6" x14ac:dyDescent="0.25">
      <c r="A1305" s="158" t="str">
        <f t="shared" si="21"/>
        <v/>
      </c>
      <c r="B1305" s="158">
        <f>'NOVEMBRE - SUIVI ENVELOPPES'!B48</f>
        <v>0</v>
      </c>
      <c r="C1305" s="183">
        <f>'NOVEMBRE - SUIVI ENVELOPPES'!C48</f>
        <v>0</v>
      </c>
      <c r="D1305" s="158">
        <f>'NOVEMBRE - SUIVI ENVELOPPES'!D48</f>
        <v>0</v>
      </c>
      <c r="E1305" s="181">
        <f>'NOVEMBRE - SUIVI ENVELOPPES'!E48</f>
        <v>0</v>
      </c>
      <c r="F1305" s="158" t="str">
        <f>'NOVEMBRE - SUIVI ENVELOPPES'!F48</f>
        <v/>
      </c>
    </row>
    <row r="1306" spans="1:6" x14ac:dyDescent="0.25">
      <c r="A1306" s="158" t="str">
        <f t="shared" si="21"/>
        <v/>
      </c>
      <c r="B1306" s="158">
        <f>'NOVEMBRE - SUIVI ENVELOPPES'!B49</f>
        <v>0</v>
      </c>
      <c r="C1306" s="183">
        <f>'NOVEMBRE - SUIVI ENVELOPPES'!C49</f>
        <v>0</v>
      </c>
      <c r="D1306" s="158">
        <f>'NOVEMBRE - SUIVI ENVELOPPES'!D49</f>
        <v>0</v>
      </c>
      <c r="E1306" s="181">
        <f>'NOVEMBRE - SUIVI ENVELOPPES'!E49</f>
        <v>0</v>
      </c>
      <c r="F1306" s="158" t="str">
        <f>'NOVEMBRE - SUIVI ENVELOPPES'!F49</f>
        <v/>
      </c>
    </row>
    <row r="1307" spans="1:6" x14ac:dyDescent="0.25">
      <c r="A1307" s="158" t="str">
        <f t="shared" si="21"/>
        <v/>
      </c>
      <c r="B1307" s="158">
        <f>'NOVEMBRE - SUIVI ENVELOPPES'!B50</f>
        <v>0</v>
      </c>
      <c r="C1307" s="183">
        <f>'NOVEMBRE - SUIVI ENVELOPPES'!C50</f>
        <v>0</v>
      </c>
      <c r="D1307" s="158">
        <f>'NOVEMBRE - SUIVI ENVELOPPES'!D50</f>
        <v>0</v>
      </c>
      <c r="E1307" s="181">
        <f>'NOVEMBRE - SUIVI ENVELOPPES'!E50</f>
        <v>0</v>
      </c>
      <c r="F1307" s="158" t="str">
        <f>'NOVEMBRE - SUIVI ENVELOPPES'!F50</f>
        <v/>
      </c>
    </row>
    <row r="1308" spans="1:6" x14ac:dyDescent="0.25">
      <c r="A1308" s="158" t="str">
        <f t="shared" si="21"/>
        <v/>
      </c>
      <c r="B1308" s="158">
        <f>'NOVEMBRE - SUIVI ENVELOPPES'!B51</f>
        <v>0</v>
      </c>
      <c r="C1308" s="183">
        <f>'NOVEMBRE - SUIVI ENVELOPPES'!C51</f>
        <v>0</v>
      </c>
      <c r="D1308" s="158">
        <f>'NOVEMBRE - SUIVI ENVELOPPES'!D51</f>
        <v>0</v>
      </c>
      <c r="E1308" s="181">
        <f>'NOVEMBRE - SUIVI ENVELOPPES'!E51</f>
        <v>0</v>
      </c>
      <c r="F1308" s="158" t="str">
        <f>'NOVEMBRE - SUIVI ENVELOPPES'!F51</f>
        <v/>
      </c>
    </row>
    <row r="1309" spans="1:6" x14ac:dyDescent="0.25">
      <c r="A1309" s="158" t="str">
        <f t="shared" si="21"/>
        <v/>
      </c>
      <c r="B1309" s="158">
        <f>'NOVEMBRE - SUIVI ENVELOPPES'!B52</f>
        <v>0</v>
      </c>
      <c r="C1309" s="183">
        <f>'NOVEMBRE - SUIVI ENVELOPPES'!C52</f>
        <v>0</v>
      </c>
      <c r="D1309" s="158">
        <f>'NOVEMBRE - SUIVI ENVELOPPES'!D52</f>
        <v>0</v>
      </c>
      <c r="E1309" s="181">
        <f>'NOVEMBRE - SUIVI ENVELOPPES'!E52</f>
        <v>0</v>
      </c>
      <c r="F1309" s="158" t="str">
        <f>'NOVEMBRE - SUIVI ENVELOPPES'!F52</f>
        <v/>
      </c>
    </row>
    <row r="1310" spans="1:6" x14ac:dyDescent="0.25">
      <c r="A1310" s="158" t="str">
        <f t="shared" si="21"/>
        <v/>
      </c>
      <c r="B1310" s="158">
        <f>'NOVEMBRE - SUIVI ENVELOPPES'!B53</f>
        <v>0</v>
      </c>
      <c r="C1310" s="183">
        <f>'NOVEMBRE - SUIVI ENVELOPPES'!C53</f>
        <v>0</v>
      </c>
      <c r="D1310" s="158">
        <f>'NOVEMBRE - SUIVI ENVELOPPES'!D53</f>
        <v>0</v>
      </c>
      <c r="E1310" s="181">
        <f>'NOVEMBRE - SUIVI ENVELOPPES'!E53</f>
        <v>0</v>
      </c>
      <c r="F1310" s="158" t="str">
        <f>'NOVEMBRE - SUIVI ENVELOPPES'!F53</f>
        <v/>
      </c>
    </row>
    <row r="1311" spans="1:6" x14ac:dyDescent="0.25">
      <c r="A1311" s="158" t="str">
        <f t="shared" si="21"/>
        <v/>
      </c>
      <c r="B1311" s="158">
        <f>'NOVEMBRE - SUIVI ENVELOPPES'!B54</f>
        <v>0</v>
      </c>
      <c r="C1311" s="183">
        <f>'NOVEMBRE - SUIVI ENVELOPPES'!C54</f>
        <v>0</v>
      </c>
      <c r="D1311" s="158">
        <f>'NOVEMBRE - SUIVI ENVELOPPES'!D54</f>
        <v>0</v>
      </c>
      <c r="E1311" s="181">
        <f>'NOVEMBRE - SUIVI ENVELOPPES'!E54</f>
        <v>0</v>
      </c>
      <c r="F1311" s="158" t="str">
        <f>'NOVEMBRE - SUIVI ENVELOPPES'!F54</f>
        <v/>
      </c>
    </row>
    <row r="1312" spans="1:6" x14ac:dyDescent="0.25">
      <c r="A1312" s="158" t="str">
        <f t="shared" si="21"/>
        <v/>
      </c>
      <c r="B1312" s="158">
        <f>'NOVEMBRE - SUIVI ENVELOPPES'!B55</f>
        <v>0</v>
      </c>
      <c r="C1312" s="183">
        <f>'NOVEMBRE - SUIVI ENVELOPPES'!C55</f>
        <v>0</v>
      </c>
      <c r="D1312" s="158">
        <f>'NOVEMBRE - SUIVI ENVELOPPES'!D55</f>
        <v>0</v>
      </c>
      <c r="E1312" s="181">
        <f>'NOVEMBRE - SUIVI ENVELOPPES'!E55</f>
        <v>0</v>
      </c>
      <c r="F1312" s="158" t="str">
        <f>'NOVEMBRE - SUIVI ENVELOPPES'!F55</f>
        <v/>
      </c>
    </row>
    <row r="1313" spans="1:6" x14ac:dyDescent="0.25">
      <c r="A1313" s="158" t="str">
        <f t="shared" si="21"/>
        <v/>
      </c>
      <c r="B1313" s="158">
        <f>'NOVEMBRE - SUIVI ENVELOPPES'!B56</f>
        <v>0</v>
      </c>
      <c r="C1313" s="183">
        <f>'NOVEMBRE - SUIVI ENVELOPPES'!C56</f>
        <v>0</v>
      </c>
      <c r="D1313" s="158">
        <f>'NOVEMBRE - SUIVI ENVELOPPES'!D56</f>
        <v>0</v>
      </c>
      <c r="E1313" s="181">
        <f>'NOVEMBRE - SUIVI ENVELOPPES'!E56</f>
        <v>0</v>
      </c>
      <c r="F1313" s="158" t="str">
        <f>'NOVEMBRE - SUIVI ENVELOPPES'!F56</f>
        <v/>
      </c>
    </row>
    <row r="1314" spans="1:6" x14ac:dyDescent="0.25">
      <c r="A1314" s="158" t="str">
        <f t="shared" si="21"/>
        <v/>
      </c>
      <c r="B1314" s="158">
        <f>'NOVEMBRE - SUIVI ENVELOPPES'!B57</f>
        <v>0</v>
      </c>
      <c r="C1314" s="183">
        <f>'NOVEMBRE - SUIVI ENVELOPPES'!C57</f>
        <v>0</v>
      </c>
      <c r="D1314" s="158">
        <f>'NOVEMBRE - SUIVI ENVELOPPES'!D57</f>
        <v>0</v>
      </c>
      <c r="E1314" s="181">
        <f>'NOVEMBRE - SUIVI ENVELOPPES'!E57</f>
        <v>0</v>
      </c>
      <c r="F1314" s="158" t="str">
        <f>'NOVEMBRE - SUIVI ENVELOPPES'!F57</f>
        <v/>
      </c>
    </row>
    <row r="1315" spans="1:6" x14ac:dyDescent="0.25">
      <c r="A1315" s="158" t="str">
        <f t="shared" si="21"/>
        <v/>
      </c>
      <c r="B1315" s="158">
        <f>'NOVEMBRE - SUIVI ENVELOPPES'!B58</f>
        <v>0</v>
      </c>
      <c r="C1315" s="183">
        <f>'NOVEMBRE - SUIVI ENVELOPPES'!C58</f>
        <v>0</v>
      </c>
      <c r="D1315" s="158">
        <f>'NOVEMBRE - SUIVI ENVELOPPES'!D58</f>
        <v>0</v>
      </c>
      <c r="E1315" s="181">
        <f>'NOVEMBRE - SUIVI ENVELOPPES'!E58</f>
        <v>0</v>
      </c>
      <c r="F1315" s="158" t="str">
        <f>'NOVEMBRE - SUIVI ENVELOPPES'!F58</f>
        <v/>
      </c>
    </row>
    <row r="1316" spans="1:6" x14ac:dyDescent="0.25">
      <c r="A1316" s="158" t="str">
        <f t="shared" si="21"/>
        <v/>
      </c>
      <c r="B1316" s="158">
        <f>'NOVEMBRE - SUIVI ENVELOPPES'!B59</f>
        <v>0</v>
      </c>
      <c r="C1316" s="183">
        <f>'NOVEMBRE - SUIVI ENVELOPPES'!C59</f>
        <v>0</v>
      </c>
      <c r="D1316" s="158">
        <f>'NOVEMBRE - SUIVI ENVELOPPES'!D59</f>
        <v>0</v>
      </c>
      <c r="E1316" s="181">
        <f>'NOVEMBRE - SUIVI ENVELOPPES'!E59</f>
        <v>0</v>
      </c>
      <c r="F1316" s="158" t="str">
        <f>'NOVEMBRE - SUIVI ENVELOPPES'!F59</f>
        <v/>
      </c>
    </row>
    <row r="1317" spans="1:6" x14ac:dyDescent="0.25">
      <c r="A1317" s="158" t="str">
        <f t="shared" si="21"/>
        <v/>
      </c>
      <c r="B1317" s="158">
        <f>'NOVEMBRE - SUIVI ENVELOPPES'!B60</f>
        <v>0</v>
      </c>
      <c r="C1317" s="183">
        <f>'NOVEMBRE - SUIVI ENVELOPPES'!C60</f>
        <v>0</v>
      </c>
      <c r="D1317" s="158">
        <f>'NOVEMBRE - SUIVI ENVELOPPES'!D60</f>
        <v>0</v>
      </c>
      <c r="E1317" s="181">
        <f>'NOVEMBRE - SUIVI ENVELOPPES'!E60</f>
        <v>0</v>
      </c>
      <c r="F1317" s="158" t="str">
        <f>'NOVEMBRE - SUIVI ENVELOPPES'!F60</f>
        <v/>
      </c>
    </row>
    <row r="1318" spans="1:6" x14ac:dyDescent="0.25">
      <c r="A1318" s="158" t="str">
        <f t="shared" si="21"/>
        <v/>
      </c>
      <c r="B1318" s="158">
        <f>'NOVEMBRE - SUIVI ENVELOPPES'!B61</f>
        <v>0</v>
      </c>
      <c r="C1318" s="183">
        <f>'NOVEMBRE - SUIVI ENVELOPPES'!C61</f>
        <v>0</v>
      </c>
      <c r="D1318" s="158">
        <f>'NOVEMBRE - SUIVI ENVELOPPES'!D61</f>
        <v>0</v>
      </c>
      <c r="E1318" s="181">
        <f>'NOVEMBRE - SUIVI ENVELOPPES'!E61</f>
        <v>0</v>
      </c>
      <c r="F1318" s="158" t="str">
        <f>'NOVEMBRE - SUIVI ENVELOPPES'!F61</f>
        <v/>
      </c>
    </row>
    <row r="1319" spans="1:6" x14ac:dyDescent="0.25">
      <c r="A1319" s="158" t="str">
        <f t="shared" si="21"/>
        <v/>
      </c>
      <c r="B1319" s="158">
        <f>'NOVEMBRE - SUIVI ENVELOPPES'!B62</f>
        <v>0</v>
      </c>
      <c r="C1319" s="183">
        <f>'NOVEMBRE - SUIVI ENVELOPPES'!C62</f>
        <v>0</v>
      </c>
      <c r="D1319" s="158">
        <f>'NOVEMBRE - SUIVI ENVELOPPES'!D62</f>
        <v>0</v>
      </c>
      <c r="E1319" s="181">
        <f>'NOVEMBRE - SUIVI ENVELOPPES'!E62</f>
        <v>0</v>
      </c>
      <c r="F1319" s="158" t="str">
        <f>'NOVEMBRE - SUIVI ENVELOPPES'!F62</f>
        <v/>
      </c>
    </row>
    <row r="1320" spans="1:6" x14ac:dyDescent="0.25">
      <c r="A1320" s="158" t="str">
        <f t="shared" si="21"/>
        <v/>
      </c>
      <c r="B1320" s="158">
        <f>'NOVEMBRE - SUIVI ENVELOPPES'!B63</f>
        <v>0</v>
      </c>
      <c r="C1320" s="183">
        <f>'NOVEMBRE - SUIVI ENVELOPPES'!C63</f>
        <v>0</v>
      </c>
      <c r="D1320" s="158">
        <f>'NOVEMBRE - SUIVI ENVELOPPES'!D63</f>
        <v>0</v>
      </c>
      <c r="E1320" s="181">
        <f>'NOVEMBRE - SUIVI ENVELOPPES'!E63</f>
        <v>0</v>
      </c>
      <c r="F1320" s="158" t="str">
        <f>'NOVEMBRE - SUIVI ENVELOPPES'!F63</f>
        <v/>
      </c>
    </row>
    <row r="1321" spans="1:6" x14ac:dyDescent="0.25">
      <c r="A1321" s="158" t="str">
        <f t="shared" si="21"/>
        <v/>
      </c>
      <c r="B1321" s="158">
        <f>'NOVEMBRE - SUIVI ENVELOPPES'!B64</f>
        <v>0</v>
      </c>
      <c r="C1321" s="183">
        <f>'NOVEMBRE - SUIVI ENVELOPPES'!C64</f>
        <v>0</v>
      </c>
      <c r="D1321" s="158">
        <f>'NOVEMBRE - SUIVI ENVELOPPES'!D64</f>
        <v>0</v>
      </c>
      <c r="E1321" s="181">
        <f>'NOVEMBRE - SUIVI ENVELOPPES'!E64</f>
        <v>0</v>
      </c>
      <c r="F1321" s="158" t="str">
        <f>'NOVEMBRE - SUIVI ENVELOPPES'!F64</f>
        <v/>
      </c>
    </row>
    <row r="1322" spans="1:6" x14ac:dyDescent="0.25">
      <c r="A1322" s="158" t="str">
        <f t="shared" si="21"/>
        <v/>
      </c>
      <c r="B1322" s="158">
        <f>'NOVEMBRE - SUIVI ENVELOPPES'!B65</f>
        <v>0</v>
      </c>
      <c r="C1322" s="183">
        <f>'NOVEMBRE - SUIVI ENVELOPPES'!C65</f>
        <v>0</v>
      </c>
      <c r="D1322" s="158">
        <f>'NOVEMBRE - SUIVI ENVELOPPES'!D65</f>
        <v>0</v>
      </c>
      <c r="E1322" s="181">
        <f>'NOVEMBRE - SUIVI ENVELOPPES'!E65</f>
        <v>0</v>
      </c>
      <c r="F1322" s="158" t="str">
        <f>'NOVEMBRE - SUIVI ENVELOPPES'!F65</f>
        <v/>
      </c>
    </row>
    <row r="1323" spans="1:6" x14ac:dyDescent="0.25">
      <c r="A1323" s="158" t="str">
        <f t="shared" si="21"/>
        <v/>
      </c>
      <c r="B1323" s="158">
        <f>'NOVEMBRE - SUIVI ENVELOPPES'!B66</f>
        <v>0</v>
      </c>
      <c r="C1323" s="183">
        <f>'NOVEMBRE - SUIVI ENVELOPPES'!C66</f>
        <v>0</v>
      </c>
      <c r="D1323" s="158">
        <f>'NOVEMBRE - SUIVI ENVELOPPES'!D66</f>
        <v>0</v>
      </c>
      <c r="E1323" s="181">
        <f>'NOVEMBRE - SUIVI ENVELOPPES'!E66</f>
        <v>0</v>
      </c>
      <c r="F1323" s="158" t="str">
        <f>'NOVEMBRE - SUIVI ENVELOPPES'!F66</f>
        <v/>
      </c>
    </row>
    <row r="1324" spans="1:6" x14ac:dyDescent="0.25">
      <c r="A1324" s="158" t="str">
        <f t="shared" si="21"/>
        <v/>
      </c>
      <c r="B1324" s="158">
        <f>'NOVEMBRE - SUIVI ENVELOPPES'!B67</f>
        <v>0</v>
      </c>
      <c r="C1324" s="183">
        <f>'NOVEMBRE - SUIVI ENVELOPPES'!C67</f>
        <v>0</v>
      </c>
      <c r="D1324" s="158">
        <f>'NOVEMBRE - SUIVI ENVELOPPES'!D67</f>
        <v>0</v>
      </c>
      <c r="E1324" s="181">
        <f>'NOVEMBRE - SUIVI ENVELOPPES'!E67</f>
        <v>0</v>
      </c>
      <c r="F1324" s="158" t="str">
        <f>'NOVEMBRE - SUIVI ENVELOPPES'!F67</f>
        <v/>
      </c>
    </row>
    <row r="1325" spans="1:6" x14ac:dyDescent="0.25">
      <c r="A1325" s="158" t="str">
        <f t="shared" si="21"/>
        <v/>
      </c>
      <c r="B1325" s="158">
        <f>'NOVEMBRE - SUIVI ENVELOPPES'!B68</f>
        <v>0</v>
      </c>
      <c r="C1325" s="183">
        <f>'NOVEMBRE - SUIVI ENVELOPPES'!C68</f>
        <v>0</v>
      </c>
      <c r="D1325" s="158">
        <f>'NOVEMBRE - SUIVI ENVELOPPES'!D68</f>
        <v>0</v>
      </c>
      <c r="E1325" s="181">
        <f>'NOVEMBRE - SUIVI ENVELOPPES'!E68</f>
        <v>0</v>
      </c>
      <c r="F1325" s="158" t="str">
        <f>'NOVEMBRE - SUIVI ENVELOPPES'!F68</f>
        <v/>
      </c>
    </row>
    <row r="1326" spans="1:6" x14ac:dyDescent="0.25">
      <c r="A1326" s="158" t="str">
        <f t="shared" si="21"/>
        <v/>
      </c>
      <c r="B1326" s="158">
        <f>'NOVEMBRE - SUIVI ENVELOPPES'!B69</f>
        <v>0</v>
      </c>
      <c r="C1326" s="183">
        <f>'NOVEMBRE - SUIVI ENVELOPPES'!C69</f>
        <v>0</v>
      </c>
      <c r="D1326" s="158">
        <f>'NOVEMBRE - SUIVI ENVELOPPES'!D69</f>
        <v>0</v>
      </c>
      <c r="E1326" s="181">
        <f>'NOVEMBRE - SUIVI ENVELOPPES'!E69</f>
        <v>0</v>
      </c>
      <c r="F1326" s="158" t="str">
        <f>'NOVEMBRE - SUIVI ENVELOPPES'!F69</f>
        <v/>
      </c>
    </row>
    <row r="1327" spans="1:6" x14ac:dyDescent="0.25">
      <c r="A1327" s="158" t="str">
        <f t="shared" ref="A1327:A1387" si="22">IF(B1327=0,"","NOVEMBRE")</f>
        <v/>
      </c>
      <c r="B1327" s="158">
        <f>'NOVEMBRE - SUIVI ENVELOPPES'!B70</f>
        <v>0</v>
      </c>
      <c r="C1327" s="183">
        <f>'NOVEMBRE - SUIVI ENVELOPPES'!C70</f>
        <v>0</v>
      </c>
      <c r="D1327" s="158">
        <f>'NOVEMBRE - SUIVI ENVELOPPES'!D70</f>
        <v>0</v>
      </c>
      <c r="E1327" s="181">
        <f>'NOVEMBRE - SUIVI ENVELOPPES'!E70</f>
        <v>0</v>
      </c>
      <c r="F1327" s="158" t="str">
        <f>'NOVEMBRE - SUIVI ENVELOPPES'!F70</f>
        <v/>
      </c>
    </row>
    <row r="1328" spans="1:6" x14ac:dyDescent="0.25">
      <c r="A1328" s="158" t="str">
        <f t="shared" si="22"/>
        <v/>
      </c>
      <c r="B1328" s="158">
        <f>'NOVEMBRE - SUIVI ENVELOPPES'!B71</f>
        <v>0</v>
      </c>
      <c r="C1328" s="183">
        <f>'NOVEMBRE - SUIVI ENVELOPPES'!C71</f>
        <v>0</v>
      </c>
      <c r="D1328" s="158">
        <f>'NOVEMBRE - SUIVI ENVELOPPES'!D71</f>
        <v>0</v>
      </c>
      <c r="E1328" s="181">
        <f>'NOVEMBRE - SUIVI ENVELOPPES'!E71</f>
        <v>0</v>
      </c>
      <c r="F1328" s="158" t="str">
        <f>'NOVEMBRE - SUIVI ENVELOPPES'!F71</f>
        <v/>
      </c>
    </row>
    <row r="1329" spans="1:6" x14ac:dyDescent="0.25">
      <c r="A1329" s="158" t="str">
        <f t="shared" si="22"/>
        <v/>
      </c>
      <c r="B1329" s="158">
        <f>'NOVEMBRE - SUIVI ENVELOPPES'!B72</f>
        <v>0</v>
      </c>
      <c r="C1329" s="183">
        <f>'NOVEMBRE - SUIVI ENVELOPPES'!C72</f>
        <v>0</v>
      </c>
      <c r="D1329" s="158">
        <f>'NOVEMBRE - SUIVI ENVELOPPES'!D72</f>
        <v>0</v>
      </c>
      <c r="E1329" s="181">
        <f>'NOVEMBRE - SUIVI ENVELOPPES'!E72</f>
        <v>0</v>
      </c>
      <c r="F1329" s="158" t="str">
        <f>'NOVEMBRE - SUIVI ENVELOPPES'!F72</f>
        <v/>
      </c>
    </row>
    <row r="1330" spans="1:6" x14ac:dyDescent="0.25">
      <c r="A1330" s="158" t="str">
        <f t="shared" si="22"/>
        <v/>
      </c>
      <c r="B1330" s="158">
        <f>'NOVEMBRE - SUIVI ENVELOPPES'!B73</f>
        <v>0</v>
      </c>
      <c r="C1330" s="183">
        <f>'NOVEMBRE - SUIVI ENVELOPPES'!C73</f>
        <v>0</v>
      </c>
      <c r="D1330" s="158">
        <f>'NOVEMBRE - SUIVI ENVELOPPES'!D73</f>
        <v>0</v>
      </c>
      <c r="E1330" s="181">
        <f>'NOVEMBRE - SUIVI ENVELOPPES'!E73</f>
        <v>0</v>
      </c>
      <c r="F1330" s="158" t="str">
        <f>'NOVEMBRE - SUIVI ENVELOPPES'!F73</f>
        <v/>
      </c>
    </row>
    <row r="1331" spans="1:6" x14ac:dyDescent="0.25">
      <c r="A1331" s="158" t="str">
        <f t="shared" si="22"/>
        <v/>
      </c>
      <c r="B1331" s="158">
        <f>'NOVEMBRE - SUIVI ENVELOPPES'!B74</f>
        <v>0</v>
      </c>
      <c r="C1331" s="183">
        <f>'NOVEMBRE - SUIVI ENVELOPPES'!C74</f>
        <v>0</v>
      </c>
      <c r="D1331" s="158">
        <f>'NOVEMBRE - SUIVI ENVELOPPES'!D74</f>
        <v>0</v>
      </c>
      <c r="E1331" s="181">
        <f>'NOVEMBRE - SUIVI ENVELOPPES'!E74</f>
        <v>0</v>
      </c>
      <c r="F1331" s="158" t="str">
        <f>'NOVEMBRE - SUIVI ENVELOPPES'!F74</f>
        <v/>
      </c>
    </row>
    <row r="1332" spans="1:6" x14ac:dyDescent="0.25">
      <c r="A1332" s="158" t="str">
        <f t="shared" si="22"/>
        <v/>
      </c>
      <c r="B1332" s="158">
        <f>'NOVEMBRE - SUIVI ENVELOPPES'!B75</f>
        <v>0</v>
      </c>
      <c r="C1332" s="183">
        <f>'NOVEMBRE - SUIVI ENVELOPPES'!C75</f>
        <v>0</v>
      </c>
      <c r="D1332" s="158">
        <f>'NOVEMBRE - SUIVI ENVELOPPES'!D75</f>
        <v>0</v>
      </c>
      <c r="E1332" s="181">
        <f>'NOVEMBRE - SUIVI ENVELOPPES'!E75</f>
        <v>0</v>
      </c>
      <c r="F1332" s="158" t="str">
        <f>'NOVEMBRE - SUIVI ENVELOPPES'!F75</f>
        <v/>
      </c>
    </row>
    <row r="1333" spans="1:6" x14ac:dyDescent="0.25">
      <c r="A1333" s="158" t="str">
        <f t="shared" si="22"/>
        <v/>
      </c>
      <c r="B1333" s="158">
        <f>'NOVEMBRE - SUIVI ENVELOPPES'!B76</f>
        <v>0</v>
      </c>
      <c r="C1333" s="183">
        <f>'NOVEMBRE - SUIVI ENVELOPPES'!C76</f>
        <v>0</v>
      </c>
      <c r="D1333" s="158">
        <f>'NOVEMBRE - SUIVI ENVELOPPES'!D76</f>
        <v>0</v>
      </c>
      <c r="E1333" s="181">
        <f>'NOVEMBRE - SUIVI ENVELOPPES'!E76</f>
        <v>0</v>
      </c>
      <c r="F1333" s="158" t="str">
        <f>'NOVEMBRE - SUIVI ENVELOPPES'!F76</f>
        <v/>
      </c>
    </row>
    <row r="1334" spans="1:6" x14ac:dyDescent="0.25">
      <c r="A1334" s="158" t="str">
        <f t="shared" si="22"/>
        <v/>
      </c>
      <c r="B1334" s="158">
        <f>'NOVEMBRE - SUIVI ENVELOPPES'!B77</f>
        <v>0</v>
      </c>
      <c r="C1334" s="183">
        <f>'NOVEMBRE - SUIVI ENVELOPPES'!C77</f>
        <v>0</v>
      </c>
      <c r="D1334" s="158">
        <f>'NOVEMBRE - SUIVI ENVELOPPES'!D77</f>
        <v>0</v>
      </c>
      <c r="E1334" s="181">
        <f>'NOVEMBRE - SUIVI ENVELOPPES'!E77</f>
        <v>0</v>
      </c>
      <c r="F1334" s="158" t="str">
        <f>'NOVEMBRE - SUIVI ENVELOPPES'!F77</f>
        <v/>
      </c>
    </row>
    <row r="1335" spans="1:6" x14ac:dyDescent="0.25">
      <c r="A1335" s="158" t="str">
        <f t="shared" si="22"/>
        <v/>
      </c>
      <c r="B1335" s="158">
        <f>'NOVEMBRE - SUIVI ENVELOPPES'!B78</f>
        <v>0</v>
      </c>
      <c r="C1335" s="183">
        <f>'NOVEMBRE - SUIVI ENVELOPPES'!C78</f>
        <v>0</v>
      </c>
      <c r="D1335" s="158">
        <f>'NOVEMBRE - SUIVI ENVELOPPES'!D78</f>
        <v>0</v>
      </c>
      <c r="E1335" s="181">
        <f>'NOVEMBRE - SUIVI ENVELOPPES'!E78</f>
        <v>0</v>
      </c>
      <c r="F1335" s="158" t="str">
        <f>'NOVEMBRE - SUIVI ENVELOPPES'!F78</f>
        <v/>
      </c>
    </row>
    <row r="1336" spans="1:6" x14ac:dyDescent="0.25">
      <c r="A1336" s="158" t="str">
        <f t="shared" si="22"/>
        <v/>
      </c>
      <c r="B1336" s="158">
        <f>'NOVEMBRE - SUIVI ENVELOPPES'!B79</f>
        <v>0</v>
      </c>
      <c r="C1336" s="183">
        <f>'NOVEMBRE - SUIVI ENVELOPPES'!C79</f>
        <v>0</v>
      </c>
      <c r="D1336" s="158">
        <f>'NOVEMBRE - SUIVI ENVELOPPES'!D79</f>
        <v>0</v>
      </c>
      <c r="E1336" s="181">
        <f>'NOVEMBRE - SUIVI ENVELOPPES'!E79</f>
        <v>0</v>
      </c>
      <c r="F1336" s="158" t="str">
        <f>'NOVEMBRE - SUIVI ENVELOPPES'!F79</f>
        <v/>
      </c>
    </row>
    <row r="1337" spans="1:6" x14ac:dyDescent="0.25">
      <c r="A1337" s="158" t="str">
        <f t="shared" si="22"/>
        <v/>
      </c>
      <c r="B1337" s="158">
        <f>'NOVEMBRE - SUIVI ENVELOPPES'!B80</f>
        <v>0</v>
      </c>
      <c r="C1337" s="183">
        <f>'NOVEMBRE - SUIVI ENVELOPPES'!C80</f>
        <v>0</v>
      </c>
      <c r="D1337" s="158">
        <f>'NOVEMBRE - SUIVI ENVELOPPES'!D80</f>
        <v>0</v>
      </c>
      <c r="E1337" s="181">
        <f>'NOVEMBRE - SUIVI ENVELOPPES'!E80</f>
        <v>0</v>
      </c>
      <c r="F1337" s="158" t="str">
        <f>'NOVEMBRE - SUIVI ENVELOPPES'!F80</f>
        <v/>
      </c>
    </row>
    <row r="1338" spans="1:6" x14ac:dyDescent="0.25">
      <c r="A1338" s="158" t="str">
        <f t="shared" si="22"/>
        <v/>
      </c>
      <c r="B1338" s="158">
        <f>'NOVEMBRE - SUIVI ENVELOPPES'!B81</f>
        <v>0</v>
      </c>
      <c r="C1338" s="183">
        <f>'NOVEMBRE - SUIVI ENVELOPPES'!C81</f>
        <v>0</v>
      </c>
      <c r="D1338" s="158">
        <f>'NOVEMBRE - SUIVI ENVELOPPES'!D81</f>
        <v>0</v>
      </c>
      <c r="E1338" s="181">
        <f>'NOVEMBRE - SUIVI ENVELOPPES'!E81</f>
        <v>0</v>
      </c>
      <c r="F1338" s="158" t="str">
        <f>'NOVEMBRE - SUIVI ENVELOPPES'!F81</f>
        <v/>
      </c>
    </row>
    <row r="1339" spans="1:6" x14ac:dyDescent="0.25">
      <c r="A1339" s="158" t="str">
        <f t="shared" si="22"/>
        <v/>
      </c>
      <c r="B1339" s="158">
        <f>'NOVEMBRE - SUIVI ENVELOPPES'!B82</f>
        <v>0</v>
      </c>
      <c r="C1339" s="183">
        <f>'NOVEMBRE - SUIVI ENVELOPPES'!C82</f>
        <v>0</v>
      </c>
      <c r="D1339" s="158">
        <f>'NOVEMBRE - SUIVI ENVELOPPES'!D82</f>
        <v>0</v>
      </c>
      <c r="E1339" s="181">
        <f>'NOVEMBRE - SUIVI ENVELOPPES'!E82</f>
        <v>0</v>
      </c>
      <c r="F1339" s="158" t="str">
        <f>'NOVEMBRE - SUIVI ENVELOPPES'!F82</f>
        <v/>
      </c>
    </row>
    <row r="1340" spans="1:6" x14ac:dyDescent="0.25">
      <c r="A1340" s="158" t="str">
        <f t="shared" si="22"/>
        <v/>
      </c>
      <c r="B1340" s="158">
        <f>'NOVEMBRE - SUIVI ENVELOPPES'!B83</f>
        <v>0</v>
      </c>
      <c r="C1340" s="183">
        <f>'NOVEMBRE - SUIVI ENVELOPPES'!C83</f>
        <v>0</v>
      </c>
      <c r="D1340" s="158">
        <f>'NOVEMBRE - SUIVI ENVELOPPES'!D83</f>
        <v>0</v>
      </c>
      <c r="E1340" s="181">
        <f>'NOVEMBRE - SUIVI ENVELOPPES'!E83</f>
        <v>0</v>
      </c>
      <c r="F1340" s="158" t="str">
        <f>'NOVEMBRE - SUIVI ENVELOPPES'!F83</f>
        <v/>
      </c>
    </row>
    <row r="1341" spans="1:6" x14ac:dyDescent="0.25">
      <c r="A1341" s="158" t="str">
        <f t="shared" si="22"/>
        <v/>
      </c>
      <c r="B1341" s="158">
        <f>'NOVEMBRE - SUIVI ENVELOPPES'!B84</f>
        <v>0</v>
      </c>
      <c r="C1341" s="183">
        <f>'NOVEMBRE - SUIVI ENVELOPPES'!C84</f>
        <v>0</v>
      </c>
      <c r="D1341" s="158">
        <f>'NOVEMBRE - SUIVI ENVELOPPES'!D84</f>
        <v>0</v>
      </c>
      <c r="E1341" s="181">
        <f>'NOVEMBRE - SUIVI ENVELOPPES'!E84</f>
        <v>0</v>
      </c>
      <c r="F1341" s="158" t="str">
        <f>'NOVEMBRE - SUIVI ENVELOPPES'!F84</f>
        <v/>
      </c>
    </row>
    <row r="1342" spans="1:6" x14ac:dyDescent="0.25">
      <c r="A1342" s="158" t="str">
        <f t="shared" si="22"/>
        <v/>
      </c>
      <c r="B1342" s="158">
        <f>'NOVEMBRE - SUIVI ENVELOPPES'!B85</f>
        <v>0</v>
      </c>
      <c r="C1342" s="183">
        <f>'NOVEMBRE - SUIVI ENVELOPPES'!C85</f>
        <v>0</v>
      </c>
      <c r="D1342" s="158">
        <f>'NOVEMBRE - SUIVI ENVELOPPES'!D85</f>
        <v>0</v>
      </c>
      <c r="E1342" s="181">
        <f>'NOVEMBRE - SUIVI ENVELOPPES'!E85</f>
        <v>0</v>
      </c>
      <c r="F1342" s="158" t="str">
        <f>'NOVEMBRE - SUIVI ENVELOPPES'!F85</f>
        <v/>
      </c>
    </row>
    <row r="1343" spans="1:6" x14ac:dyDescent="0.25">
      <c r="A1343" s="158" t="str">
        <f t="shared" si="22"/>
        <v/>
      </c>
      <c r="B1343" s="158">
        <f>'NOVEMBRE - SUIVI ENVELOPPES'!B86</f>
        <v>0</v>
      </c>
      <c r="C1343" s="183">
        <f>'NOVEMBRE - SUIVI ENVELOPPES'!C86</f>
        <v>0</v>
      </c>
      <c r="D1343" s="158">
        <f>'NOVEMBRE - SUIVI ENVELOPPES'!D86</f>
        <v>0</v>
      </c>
      <c r="E1343" s="181">
        <f>'NOVEMBRE - SUIVI ENVELOPPES'!E86</f>
        <v>0</v>
      </c>
      <c r="F1343" s="158" t="str">
        <f>'NOVEMBRE - SUIVI ENVELOPPES'!F86</f>
        <v/>
      </c>
    </row>
    <row r="1344" spans="1:6" x14ac:dyDescent="0.25">
      <c r="A1344" s="158" t="str">
        <f t="shared" si="22"/>
        <v/>
      </c>
      <c r="B1344" s="158">
        <f>'NOVEMBRE - SUIVI ENVELOPPES'!B87</f>
        <v>0</v>
      </c>
      <c r="C1344" s="183">
        <f>'NOVEMBRE - SUIVI ENVELOPPES'!C87</f>
        <v>0</v>
      </c>
      <c r="D1344" s="158">
        <f>'NOVEMBRE - SUIVI ENVELOPPES'!D87</f>
        <v>0</v>
      </c>
      <c r="E1344" s="181">
        <f>'NOVEMBRE - SUIVI ENVELOPPES'!E87</f>
        <v>0</v>
      </c>
      <c r="F1344" s="158" t="str">
        <f>'NOVEMBRE - SUIVI ENVELOPPES'!F87</f>
        <v/>
      </c>
    </row>
    <row r="1345" spans="1:6" x14ac:dyDescent="0.25">
      <c r="A1345" s="158" t="str">
        <f t="shared" si="22"/>
        <v/>
      </c>
      <c r="B1345" s="158">
        <f>'NOVEMBRE - SUIVI ENVELOPPES'!B88</f>
        <v>0</v>
      </c>
      <c r="C1345" s="183">
        <f>'NOVEMBRE - SUIVI ENVELOPPES'!C88</f>
        <v>0</v>
      </c>
      <c r="D1345" s="158">
        <f>'NOVEMBRE - SUIVI ENVELOPPES'!D88</f>
        <v>0</v>
      </c>
      <c r="E1345" s="181">
        <f>'NOVEMBRE - SUIVI ENVELOPPES'!E88</f>
        <v>0</v>
      </c>
      <c r="F1345" s="158" t="str">
        <f>'NOVEMBRE - SUIVI ENVELOPPES'!F88</f>
        <v/>
      </c>
    </row>
    <row r="1346" spans="1:6" x14ac:dyDescent="0.25">
      <c r="A1346" s="158" t="str">
        <f t="shared" si="22"/>
        <v/>
      </c>
      <c r="B1346" s="158">
        <f>'NOVEMBRE - SUIVI ENVELOPPES'!B89</f>
        <v>0</v>
      </c>
      <c r="C1346" s="183">
        <f>'NOVEMBRE - SUIVI ENVELOPPES'!C89</f>
        <v>0</v>
      </c>
      <c r="D1346" s="158">
        <f>'NOVEMBRE - SUIVI ENVELOPPES'!D89</f>
        <v>0</v>
      </c>
      <c r="E1346" s="181">
        <f>'NOVEMBRE - SUIVI ENVELOPPES'!E89</f>
        <v>0</v>
      </c>
      <c r="F1346" s="158" t="str">
        <f>'NOVEMBRE - SUIVI ENVELOPPES'!F89</f>
        <v/>
      </c>
    </row>
    <row r="1347" spans="1:6" x14ac:dyDescent="0.25">
      <c r="A1347" s="158" t="str">
        <f t="shared" si="22"/>
        <v/>
      </c>
      <c r="B1347" s="158">
        <f>'NOVEMBRE - SUIVI ENVELOPPES'!B90</f>
        <v>0</v>
      </c>
      <c r="C1347" s="183">
        <f>'NOVEMBRE - SUIVI ENVELOPPES'!C90</f>
        <v>0</v>
      </c>
      <c r="D1347" s="158">
        <f>'NOVEMBRE - SUIVI ENVELOPPES'!D90</f>
        <v>0</v>
      </c>
      <c r="E1347" s="181">
        <f>'NOVEMBRE - SUIVI ENVELOPPES'!E90</f>
        <v>0</v>
      </c>
      <c r="F1347" s="158" t="str">
        <f>'NOVEMBRE - SUIVI ENVELOPPES'!F90</f>
        <v/>
      </c>
    </row>
    <row r="1348" spans="1:6" x14ac:dyDescent="0.25">
      <c r="A1348" s="158" t="str">
        <f t="shared" si="22"/>
        <v/>
      </c>
      <c r="B1348" s="158">
        <f>'NOVEMBRE - SUIVI ENVELOPPES'!B91</f>
        <v>0</v>
      </c>
      <c r="C1348" s="183">
        <f>'NOVEMBRE - SUIVI ENVELOPPES'!C91</f>
        <v>0</v>
      </c>
      <c r="D1348" s="158">
        <f>'NOVEMBRE - SUIVI ENVELOPPES'!D91</f>
        <v>0</v>
      </c>
      <c r="E1348" s="181">
        <f>'NOVEMBRE - SUIVI ENVELOPPES'!E91</f>
        <v>0</v>
      </c>
      <c r="F1348" s="158" t="str">
        <f>'NOVEMBRE - SUIVI ENVELOPPES'!F91</f>
        <v/>
      </c>
    </row>
    <row r="1349" spans="1:6" x14ac:dyDescent="0.25">
      <c r="A1349" s="158" t="str">
        <f t="shared" si="22"/>
        <v/>
      </c>
      <c r="B1349" s="158">
        <f>'NOVEMBRE - SUIVI ENVELOPPES'!B92</f>
        <v>0</v>
      </c>
      <c r="C1349" s="183">
        <f>'NOVEMBRE - SUIVI ENVELOPPES'!C92</f>
        <v>0</v>
      </c>
      <c r="D1349" s="158">
        <f>'NOVEMBRE - SUIVI ENVELOPPES'!D92</f>
        <v>0</v>
      </c>
      <c r="E1349" s="181">
        <f>'NOVEMBRE - SUIVI ENVELOPPES'!E92</f>
        <v>0</v>
      </c>
      <c r="F1349" s="158" t="str">
        <f>'NOVEMBRE - SUIVI ENVELOPPES'!F92</f>
        <v/>
      </c>
    </row>
    <row r="1350" spans="1:6" x14ac:dyDescent="0.25">
      <c r="A1350" s="158" t="str">
        <f t="shared" si="22"/>
        <v/>
      </c>
      <c r="B1350" s="158">
        <f>'NOVEMBRE - SUIVI ENVELOPPES'!B93</f>
        <v>0</v>
      </c>
      <c r="C1350" s="183">
        <f>'NOVEMBRE - SUIVI ENVELOPPES'!C93</f>
        <v>0</v>
      </c>
      <c r="D1350" s="158">
        <f>'NOVEMBRE - SUIVI ENVELOPPES'!D93</f>
        <v>0</v>
      </c>
      <c r="E1350" s="181">
        <f>'NOVEMBRE - SUIVI ENVELOPPES'!E93</f>
        <v>0</v>
      </c>
      <c r="F1350" s="158" t="str">
        <f>'NOVEMBRE - SUIVI ENVELOPPES'!F93</f>
        <v/>
      </c>
    </row>
    <row r="1351" spans="1:6" x14ac:dyDescent="0.25">
      <c r="A1351" s="158" t="str">
        <f t="shared" si="22"/>
        <v/>
      </c>
      <c r="B1351" s="158">
        <f>'NOVEMBRE - SUIVI ENVELOPPES'!B94</f>
        <v>0</v>
      </c>
      <c r="C1351" s="183">
        <f>'NOVEMBRE - SUIVI ENVELOPPES'!C94</f>
        <v>0</v>
      </c>
      <c r="D1351" s="158">
        <f>'NOVEMBRE - SUIVI ENVELOPPES'!D94</f>
        <v>0</v>
      </c>
      <c r="E1351" s="181">
        <f>'NOVEMBRE - SUIVI ENVELOPPES'!E94</f>
        <v>0</v>
      </c>
      <c r="F1351" s="158" t="str">
        <f>'NOVEMBRE - SUIVI ENVELOPPES'!F94</f>
        <v/>
      </c>
    </row>
    <row r="1352" spans="1:6" x14ac:dyDescent="0.25">
      <c r="A1352" s="158" t="str">
        <f t="shared" si="22"/>
        <v/>
      </c>
      <c r="B1352" s="158">
        <f>'NOVEMBRE - SUIVI ENVELOPPES'!B95</f>
        <v>0</v>
      </c>
      <c r="C1352" s="183">
        <f>'NOVEMBRE - SUIVI ENVELOPPES'!C95</f>
        <v>0</v>
      </c>
      <c r="D1352" s="158">
        <f>'NOVEMBRE - SUIVI ENVELOPPES'!D95</f>
        <v>0</v>
      </c>
      <c r="E1352" s="181">
        <f>'NOVEMBRE - SUIVI ENVELOPPES'!E95</f>
        <v>0</v>
      </c>
      <c r="F1352" s="158" t="str">
        <f>'NOVEMBRE - SUIVI ENVELOPPES'!F95</f>
        <v/>
      </c>
    </row>
    <row r="1353" spans="1:6" x14ac:dyDescent="0.25">
      <c r="A1353" s="158" t="str">
        <f t="shared" si="22"/>
        <v/>
      </c>
      <c r="B1353" s="158">
        <f>'NOVEMBRE - SUIVI ENVELOPPES'!B96</f>
        <v>0</v>
      </c>
      <c r="C1353" s="183">
        <f>'NOVEMBRE - SUIVI ENVELOPPES'!C96</f>
        <v>0</v>
      </c>
      <c r="D1353" s="158">
        <f>'NOVEMBRE - SUIVI ENVELOPPES'!D96</f>
        <v>0</v>
      </c>
      <c r="E1353" s="181">
        <f>'NOVEMBRE - SUIVI ENVELOPPES'!E96</f>
        <v>0</v>
      </c>
      <c r="F1353" s="158" t="str">
        <f>'NOVEMBRE - SUIVI ENVELOPPES'!F96</f>
        <v/>
      </c>
    </row>
    <row r="1354" spans="1:6" x14ac:dyDescent="0.25">
      <c r="A1354" s="158" t="str">
        <f t="shared" si="22"/>
        <v/>
      </c>
      <c r="B1354" s="158">
        <f>'NOVEMBRE - SUIVI ENVELOPPES'!B97</f>
        <v>0</v>
      </c>
      <c r="C1354" s="183">
        <f>'NOVEMBRE - SUIVI ENVELOPPES'!C97</f>
        <v>0</v>
      </c>
      <c r="D1354" s="158">
        <f>'NOVEMBRE - SUIVI ENVELOPPES'!D97</f>
        <v>0</v>
      </c>
      <c r="E1354" s="181">
        <f>'NOVEMBRE - SUIVI ENVELOPPES'!E97</f>
        <v>0</v>
      </c>
      <c r="F1354" s="158" t="str">
        <f>'NOVEMBRE - SUIVI ENVELOPPES'!F97</f>
        <v/>
      </c>
    </row>
    <row r="1355" spans="1:6" x14ac:dyDescent="0.25">
      <c r="A1355" s="158" t="str">
        <f t="shared" si="22"/>
        <v/>
      </c>
      <c r="B1355" s="158">
        <f>'NOVEMBRE - SUIVI ENVELOPPES'!B98</f>
        <v>0</v>
      </c>
      <c r="C1355" s="183">
        <f>'NOVEMBRE - SUIVI ENVELOPPES'!C98</f>
        <v>0</v>
      </c>
      <c r="D1355" s="158">
        <f>'NOVEMBRE - SUIVI ENVELOPPES'!D98</f>
        <v>0</v>
      </c>
      <c r="E1355" s="181">
        <f>'NOVEMBRE - SUIVI ENVELOPPES'!E98</f>
        <v>0</v>
      </c>
      <c r="F1355" s="158" t="str">
        <f>'NOVEMBRE - SUIVI ENVELOPPES'!F98</f>
        <v/>
      </c>
    </row>
    <row r="1356" spans="1:6" x14ac:dyDescent="0.25">
      <c r="A1356" s="158" t="str">
        <f t="shared" si="22"/>
        <v/>
      </c>
      <c r="B1356" s="158">
        <f>'NOVEMBRE - SUIVI ENVELOPPES'!B99</f>
        <v>0</v>
      </c>
      <c r="C1356" s="183">
        <f>'NOVEMBRE - SUIVI ENVELOPPES'!C99</f>
        <v>0</v>
      </c>
      <c r="D1356" s="158">
        <f>'NOVEMBRE - SUIVI ENVELOPPES'!D99</f>
        <v>0</v>
      </c>
      <c r="E1356" s="181">
        <f>'NOVEMBRE - SUIVI ENVELOPPES'!E99</f>
        <v>0</v>
      </c>
      <c r="F1356" s="158" t="str">
        <f>'NOVEMBRE - SUIVI ENVELOPPES'!F99</f>
        <v/>
      </c>
    </row>
    <row r="1357" spans="1:6" x14ac:dyDescent="0.25">
      <c r="A1357" s="158" t="str">
        <f t="shared" si="22"/>
        <v/>
      </c>
      <c r="B1357" s="158">
        <f>'NOVEMBRE - SUIVI ENVELOPPES'!B100</f>
        <v>0</v>
      </c>
      <c r="C1357" s="183">
        <f>'NOVEMBRE - SUIVI ENVELOPPES'!C100</f>
        <v>0</v>
      </c>
      <c r="D1357" s="158">
        <f>'NOVEMBRE - SUIVI ENVELOPPES'!D100</f>
        <v>0</v>
      </c>
      <c r="E1357" s="181">
        <f>'NOVEMBRE - SUIVI ENVELOPPES'!E100</f>
        <v>0</v>
      </c>
      <c r="F1357" s="158" t="str">
        <f>'NOVEMBRE - SUIVI ENVELOPPES'!F100</f>
        <v/>
      </c>
    </row>
    <row r="1358" spans="1:6" x14ac:dyDescent="0.25">
      <c r="A1358" s="158" t="str">
        <f t="shared" si="22"/>
        <v/>
      </c>
      <c r="B1358" s="158">
        <f>'NOVEMBRE - SUIVI ENVELOPPES'!B101</f>
        <v>0</v>
      </c>
      <c r="C1358" s="183">
        <f>'NOVEMBRE - SUIVI ENVELOPPES'!C101</f>
        <v>0</v>
      </c>
      <c r="D1358" s="158">
        <f>'NOVEMBRE - SUIVI ENVELOPPES'!D101</f>
        <v>0</v>
      </c>
      <c r="E1358" s="181">
        <f>'NOVEMBRE - SUIVI ENVELOPPES'!E101</f>
        <v>0</v>
      </c>
      <c r="F1358" s="158" t="str">
        <f>'NOVEMBRE - SUIVI ENVELOPPES'!F101</f>
        <v/>
      </c>
    </row>
    <row r="1359" spans="1:6" x14ac:dyDescent="0.25">
      <c r="A1359" s="158" t="str">
        <f t="shared" si="22"/>
        <v/>
      </c>
      <c r="B1359" s="158">
        <f>'NOVEMBRE - SUIVI ENVELOPPES'!B102</f>
        <v>0</v>
      </c>
      <c r="C1359" s="183">
        <f>'NOVEMBRE - SUIVI ENVELOPPES'!C102</f>
        <v>0</v>
      </c>
      <c r="D1359" s="158">
        <f>'NOVEMBRE - SUIVI ENVELOPPES'!D102</f>
        <v>0</v>
      </c>
      <c r="E1359" s="181">
        <f>'NOVEMBRE - SUIVI ENVELOPPES'!E102</f>
        <v>0</v>
      </c>
      <c r="F1359" s="158" t="str">
        <f>'NOVEMBRE - SUIVI ENVELOPPES'!F102</f>
        <v/>
      </c>
    </row>
    <row r="1360" spans="1:6" x14ac:dyDescent="0.25">
      <c r="A1360" s="158" t="str">
        <f t="shared" si="22"/>
        <v/>
      </c>
      <c r="B1360" s="158">
        <f>'NOVEMBRE - SUIVI ENVELOPPES'!B103</f>
        <v>0</v>
      </c>
      <c r="C1360" s="183">
        <f>'NOVEMBRE - SUIVI ENVELOPPES'!C103</f>
        <v>0</v>
      </c>
      <c r="D1360" s="158">
        <f>'NOVEMBRE - SUIVI ENVELOPPES'!D103</f>
        <v>0</v>
      </c>
      <c r="E1360" s="181">
        <f>'NOVEMBRE - SUIVI ENVELOPPES'!E103</f>
        <v>0</v>
      </c>
      <c r="F1360" s="158" t="str">
        <f>'NOVEMBRE - SUIVI ENVELOPPES'!F103</f>
        <v/>
      </c>
    </row>
    <row r="1361" spans="1:6" x14ac:dyDescent="0.25">
      <c r="A1361" s="158" t="str">
        <f t="shared" si="22"/>
        <v/>
      </c>
      <c r="B1361" s="158">
        <f>'NOVEMBRE - SUIVI ENVELOPPES'!B104</f>
        <v>0</v>
      </c>
      <c r="C1361" s="183">
        <f>'NOVEMBRE - SUIVI ENVELOPPES'!C104</f>
        <v>0</v>
      </c>
      <c r="D1361" s="158">
        <f>'NOVEMBRE - SUIVI ENVELOPPES'!D104</f>
        <v>0</v>
      </c>
      <c r="E1361" s="181">
        <f>'NOVEMBRE - SUIVI ENVELOPPES'!E104</f>
        <v>0</v>
      </c>
      <c r="F1361" s="158" t="str">
        <f>'NOVEMBRE - SUIVI ENVELOPPES'!F104</f>
        <v/>
      </c>
    </row>
    <row r="1362" spans="1:6" x14ac:dyDescent="0.25">
      <c r="A1362" s="158" t="str">
        <f t="shared" si="22"/>
        <v/>
      </c>
      <c r="B1362" s="158">
        <f>'NOVEMBRE - SUIVI ENVELOPPES'!B105</f>
        <v>0</v>
      </c>
      <c r="C1362" s="183">
        <f>'NOVEMBRE - SUIVI ENVELOPPES'!C105</f>
        <v>0</v>
      </c>
      <c r="D1362" s="158">
        <f>'NOVEMBRE - SUIVI ENVELOPPES'!D105</f>
        <v>0</v>
      </c>
      <c r="E1362" s="181">
        <f>'NOVEMBRE - SUIVI ENVELOPPES'!E105</f>
        <v>0</v>
      </c>
      <c r="F1362" s="158" t="str">
        <f>'NOVEMBRE - SUIVI ENVELOPPES'!F105</f>
        <v/>
      </c>
    </row>
    <row r="1363" spans="1:6" x14ac:dyDescent="0.25">
      <c r="A1363" s="158" t="str">
        <f t="shared" si="22"/>
        <v/>
      </c>
      <c r="B1363" s="158">
        <f>'NOVEMBRE - SUIVI ENVELOPPES'!B106</f>
        <v>0</v>
      </c>
      <c r="C1363" s="183">
        <f>'NOVEMBRE - SUIVI ENVELOPPES'!C106</f>
        <v>0</v>
      </c>
      <c r="D1363" s="158">
        <f>'NOVEMBRE - SUIVI ENVELOPPES'!D106</f>
        <v>0</v>
      </c>
      <c r="E1363" s="181">
        <f>'NOVEMBRE - SUIVI ENVELOPPES'!E106</f>
        <v>0</v>
      </c>
      <c r="F1363" s="158" t="str">
        <f>'NOVEMBRE - SUIVI ENVELOPPES'!F106</f>
        <v/>
      </c>
    </row>
    <row r="1364" spans="1:6" x14ac:dyDescent="0.25">
      <c r="A1364" s="158" t="str">
        <f t="shared" si="22"/>
        <v/>
      </c>
      <c r="B1364" s="158">
        <f>'NOVEMBRE - SUIVI ENVELOPPES'!B107</f>
        <v>0</v>
      </c>
      <c r="C1364" s="183">
        <f>'NOVEMBRE - SUIVI ENVELOPPES'!C107</f>
        <v>0</v>
      </c>
      <c r="D1364" s="158">
        <f>'NOVEMBRE - SUIVI ENVELOPPES'!D107</f>
        <v>0</v>
      </c>
      <c r="E1364" s="181">
        <f>'NOVEMBRE - SUIVI ENVELOPPES'!E107</f>
        <v>0</v>
      </c>
      <c r="F1364" s="158" t="str">
        <f>'NOVEMBRE - SUIVI ENVELOPPES'!F107</f>
        <v/>
      </c>
    </row>
    <row r="1365" spans="1:6" x14ac:dyDescent="0.25">
      <c r="A1365" s="158" t="str">
        <f t="shared" si="22"/>
        <v/>
      </c>
      <c r="B1365" s="158">
        <f>'NOVEMBRE - SUIVI ENVELOPPES'!B108</f>
        <v>0</v>
      </c>
      <c r="C1365" s="183">
        <f>'NOVEMBRE - SUIVI ENVELOPPES'!C108</f>
        <v>0</v>
      </c>
      <c r="D1365" s="158">
        <f>'NOVEMBRE - SUIVI ENVELOPPES'!D108</f>
        <v>0</v>
      </c>
      <c r="E1365" s="181">
        <f>'NOVEMBRE - SUIVI ENVELOPPES'!E108</f>
        <v>0</v>
      </c>
      <c r="F1365" s="158" t="str">
        <f>'NOVEMBRE - SUIVI ENVELOPPES'!F108</f>
        <v/>
      </c>
    </row>
    <row r="1366" spans="1:6" x14ac:dyDescent="0.25">
      <c r="A1366" s="158" t="str">
        <f t="shared" si="22"/>
        <v/>
      </c>
      <c r="B1366" s="158">
        <f>'NOVEMBRE - SUIVI ENVELOPPES'!B109</f>
        <v>0</v>
      </c>
      <c r="C1366" s="183">
        <f>'NOVEMBRE - SUIVI ENVELOPPES'!C109</f>
        <v>0</v>
      </c>
      <c r="D1366" s="158">
        <f>'NOVEMBRE - SUIVI ENVELOPPES'!D109</f>
        <v>0</v>
      </c>
      <c r="E1366" s="181">
        <f>'NOVEMBRE - SUIVI ENVELOPPES'!E109</f>
        <v>0</v>
      </c>
      <c r="F1366" s="158" t="str">
        <f>'NOVEMBRE - SUIVI ENVELOPPES'!F109</f>
        <v/>
      </c>
    </row>
    <row r="1367" spans="1:6" x14ac:dyDescent="0.25">
      <c r="A1367" s="158" t="str">
        <f t="shared" si="22"/>
        <v/>
      </c>
      <c r="B1367" s="158">
        <f>'NOVEMBRE - SUIVI ENVELOPPES'!B110</f>
        <v>0</v>
      </c>
      <c r="C1367" s="183">
        <f>'NOVEMBRE - SUIVI ENVELOPPES'!C110</f>
        <v>0</v>
      </c>
      <c r="D1367" s="158">
        <f>'NOVEMBRE - SUIVI ENVELOPPES'!D110</f>
        <v>0</v>
      </c>
      <c r="E1367" s="181">
        <f>'NOVEMBRE - SUIVI ENVELOPPES'!E110</f>
        <v>0</v>
      </c>
      <c r="F1367" s="158" t="str">
        <f>'NOVEMBRE - SUIVI ENVELOPPES'!F110</f>
        <v/>
      </c>
    </row>
    <row r="1368" spans="1:6" x14ac:dyDescent="0.25">
      <c r="A1368" s="158" t="str">
        <f t="shared" si="22"/>
        <v/>
      </c>
      <c r="B1368" s="158">
        <f>'NOVEMBRE - SUIVI ENVELOPPES'!B111</f>
        <v>0</v>
      </c>
      <c r="C1368" s="183">
        <f>'NOVEMBRE - SUIVI ENVELOPPES'!C111</f>
        <v>0</v>
      </c>
      <c r="D1368" s="158">
        <f>'NOVEMBRE - SUIVI ENVELOPPES'!D111</f>
        <v>0</v>
      </c>
      <c r="E1368" s="181">
        <f>'NOVEMBRE - SUIVI ENVELOPPES'!E111</f>
        <v>0</v>
      </c>
      <c r="F1368" s="158" t="str">
        <f>'NOVEMBRE - SUIVI ENVELOPPES'!F111</f>
        <v/>
      </c>
    </row>
    <row r="1369" spans="1:6" x14ac:dyDescent="0.25">
      <c r="A1369" s="158" t="str">
        <f t="shared" si="22"/>
        <v/>
      </c>
      <c r="B1369" s="158">
        <f>'NOVEMBRE - SUIVI ENVELOPPES'!B112</f>
        <v>0</v>
      </c>
      <c r="C1369" s="183">
        <f>'NOVEMBRE - SUIVI ENVELOPPES'!C112</f>
        <v>0</v>
      </c>
      <c r="D1369" s="158">
        <f>'NOVEMBRE - SUIVI ENVELOPPES'!D112</f>
        <v>0</v>
      </c>
      <c r="E1369" s="181">
        <f>'NOVEMBRE - SUIVI ENVELOPPES'!E112</f>
        <v>0</v>
      </c>
      <c r="F1369" s="158" t="str">
        <f>'NOVEMBRE - SUIVI ENVELOPPES'!F112</f>
        <v/>
      </c>
    </row>
    <row r="1370" spans="1:6" x14ac:dyDescent="0.25">
      <c r="A1370" s="158" t="str">
        <f t="shared" si="22"/>
        <v/>
      </c>
      <c r="B1370" s="158">
        <f>'NOVEMBRE - SUIVI ENVELOPPES'!B113</f>
        <v>0</v>
      </c>
      <c r="C1370" s="183">
        <f>'NOVEMBRE - SUIVI ENVELOPPES'!C113</f>
        <v>0</v>
      </c>
      <c r="D1370" s="158">
        <f>'NOVEMBRE - SUIVI ENVELOPPES'!D113</f>
        <v>0</v>
      </c>
      <c r="E1370" s="181">
        <f>'NOVEMBRE - SUIVI ENVELOPPES'!E113</f>
        <v>0</v>
      </c>
      <c r="F1370" s="158" t="str">
        <f>'NOVEMBRE - SUIVI ENVELOPPES'!F113</f>
        <v/>
      </c>
    </row>
    <row r="1371" spans="1:6" x14ac:dyDescent="0.25">
      <c r="A1371" s="158" t="str">
        <f t="shared" si="22"/>
        <v/>
      </c>
      <c r="B1371" s="158">
        <f>'NOVEMBRE - SUIVI ENVELOPPES'!B114</f>
        <v>0</v>
      </c>
      <c r="C1371" s="183">
        <f>'NOVEMBRE - SUIVI ENVELOPPES'!C114</f>
        <v>0</v>
      </c>
      <c r="D1371" s="158">
        <f>'NOVEMBRE - SUIVI ENVELOPPES'!D114</f>
        <v>0</v>
      </c>
      <c r="E1371" s="181">
        <f>'NOVEMBRE - SUIVI ENVELOPPES'!E114</f>
        <v>0</v>
      </c>
      <c r="F1371" s="158" t="str">
        <f>'NOVEMBRE - SUIVI ENVELOPPES'!F114</f>
        <v/>
      </c>
    </row>
    <row r="1372" spans="1:6" x14ac:dyDescent="0.25">
      <c r="A1372" s="158" t="str">
        <f t="shared" si="22"/>
        <v/>
      </c>
      <c r="B1372" s="158">
        <f>'NOVEMBRE - SUIVI ENVELOPPES'!B115</f>
        <v>0</v>
      </c>
      <c r="C1372" s="183">
        <f>'NOVEMBRE - SUIVI ENVELOPPES'!C115</f>
        <v>0</v>
      </c>
      <c r="D1372" s="158">
        <f>'NOVEMBRE - SUIVI ENVELOPPES'!D115</f>
        <v>0</v>
      </c>
      <c r="E1372" s="181">
        <f>'NOVEMBRE - SUIVI ENVELOPPES'!E115</f>
        <v>0</v>
      </c>
      <c r="F1372" s="158" t="str">
        <f>'NOVEMBRE - SUIVI ENVELOPPES'!F115</f>
        <v/>
      </c>
    </row>
    <row r="1373" spans="1:6" x14ac:dyDescent="0.25">
      <c r="A1373" s="158" t="str">
        <f t="shared" si="22"/>
        <v/>
      </c>
      <c r="B1373" s="158">
        <f>'NOVEMBRE - SUIVI ENVELOPPES'!B116</f>
        <v>0</v>
      </c>
      <c r="C1373" s="183">
        <f>'NOVEMBRE - SUIVI ENVELOPPES'!C116</f>
        <v>0</v>
      </c>
      <c r="D1373" s="158">
        <f>'NOVEMBRE - SUIVI ENVELOPPES'!D116</f>
        <v>0</v>
      </c>
      <c r="E1373" s="181">
        <f>'NOVEMBRE - SUIVI ENVELOPPES'!E116</f>
        <v>0</v>
      </c>
      <c r="F1373" s="158" t="str">
        <f>'NOVEMBRE - SUIVI ENVELOPPES'!F116</f>
        <v/>
      </c>
    </row>
    <row r="1374" spans="1:6" x14ac:dyDescent="0.25">
      <c r="A1374" s="158" t="str">
        <f t="shared" si="22"/>
        <v/>
      </c>
      <c r="B1374" s="158">
        <f>'NOVEMBRE - SUIVI ENVELOPPES'!B117</f>
        <v>0</v>
      </c>
      <c r="C1374" s="183">
        <f>'NOVEMBRE - SUIVI ENVELOPPES'!C117</f>
        <v>0</v>
      </c>
      <c r="D1374" s="158">
        <f>'NOVEMBRE - SUIVI ENVELOPPES'!D117</f>
        <v>0</v>
      </c>
      <c r="E1374" s="181">
        <f>'NOVEMBRE - SUIVI ENVELOPPES'!E117</f>
        <v>0</v>
      </c>
      <c r="F1374" s="158" t="str">
        <f>'NOVEMBRE - SUIVI ENVELOPPES'!F117</f>
        <v/>
      </c>
    </row>
    <row r="1375" spans="1:6" x14ac:dyDescent="0.25">
      <c r="A1375" s="158" t="str">
        <f t="shared" si="22"/>
        <v/>
      </c>
      <c r="B1375" s="158">
        <f>'NOVEMBRE - SUIVI ENVELOPPES'!B118</f>
        <v>0</v>
      </c>
      <c r="C1375" s="183">
        <f>'NOVEMBRE - SUIVI ENVELOPPES'!C118</f>
        <v>0</v>
      </c>
      <c r="D1375" s="158">
        <f>'NOVEMBRE - SUIVI ENVELOPPES'!D118</f>
        <v>0</v>
      </c>
      <c r="E1375" s="181">
        <f>'NOVEMBRE - SUIVI ENVELOPPES'!E118</f>
        <v>0</v>
      </c>
      <c r="F1375" s="158" t="str">
        <f>'NOVEMBRE - SUIVI ENVELOPPES'!F118</f>
        <v/>
      </c>
    </row>
    <row r="1376" spans="1:6" x14ac:dyDescent="0.25">
      <c r="A1376" s="158" t="str">
        <f t="shared" si="22"/>
        <v/>
      </c>
      <c r="B1376" s="158">
        <f>'NOVEMBRE - SUIVI ENVELOPPES'!B119</f>
        <v>0</v>
      </c>
      <c r="C1376" s="183">
        <f>'NOVEMBRE - SUIVI ENVELOPPES'!C119</f>
        <v>0</v>
      </c>
      <c r="D1376" s="158">
        <f>'NOVEMBRE - SUIVI ENVELOPPES'!D119</f>
        <v>0</v>
      </c>
      <c r="E1376" s="181">
        <f>'NOVEMBRE - SUIVI ENVELOPPES'!E119</f>
        <v>0</v>
      </c>
      <c r="F1376" s="158" t="str">
        <f>'NOVEMBRE - SUIVI ENVELOPPES'!F119</f>
        <v/>
      </c>
    </row>
    <row r="1377" spans="1:6" x14ac:dyDescent="0.25">
      <c r="A1377" s="158" t="str">
        <f t="shared" si="22"/>
        <v/>
      </c>
      <c r="B1377" s="158">
        <f>'NOVEMBRE - SUIVI ENVELOPPES'!B120</f>
        <v>0</v>
      </c>
      <c r="C1377" s="183">
        <f>'NOVEMBRE - SUIVI ENVELOPPES'!C120</f>
        <v>0</v>
      </c>
      <c r="D1377" s="158">
        <f>'NOVEMBRE - SUIVI ENVELOPPES'!D120</f>
        <v>0</v>
      </c>
      <c r="E1377" s="181">
        <f>'NOVEMBRE - SUIVI ENVELOPPES'!E120</f>
        <v>0</v>
      </c>
      <c r="F1377" s="158" t="str">
        <f>'NOVEMBRE - SUIVI ENVELOPPES'!F120</f>
        <v/>
      </c>
    </row>
    <row r="1378" spans="1:6" x14ac:dyDescent="0.25">
      <c r="A1378" s="158" t="str">
        <f t="shared" si="22"/>
        <v/>
      </c>
      <c r="B1378" s="158">
        <f>'NOVEMBRE - SUIVI ENVELOPPES'!B121</f>
        <v>0</v>
      </c>
      <c r="C1378" s="183">
        <f>'NOVEMBRE - SUIVI ENVELOPPES'!C121</f>
        <v>0</v>
      </c>
      <c r="D1378" s="158">
        <f>'NOVEMBRE - SUIVI ENVELOPPES'!D121</f>
        <v>0</v>
      </c>
      <c r="E1378" s="181">
        <f>'NOVEMBRE - SUIVI ENVELOPPES'!E121</f>
        <v>0</v>
      </c>
      <c r="F1378" s="158" t="str">
        <f>'NOVEMBRE - SUIVI ENVELOPPES'!F121</f>
        <v/>
      </c>
    </row>
    <row r="1379" spans="1:6" x14ac:dyDescent="0.25">
      <c r="A1379" s="158" t="str">
        <f t="shared" si="22"/>
        <v/>
      </c>
      <c r="B1379" s="158">
        <f>'NOVEMBRE - SUIVI ENVELOPPES'!B122</f>
        <v>0</v>
      </c>
      <c r="C1379" s="183">
        <f>'NOVEMBRE - SUIVI ENVELOPPES'!C122</f>
        <v>0</v>
      </c>
      <c r="D1379" s="158">
        <f>'NOVEMBRE - SUIVI ENVELOPPES'!D122</f>
        <v>0</v>
      </c>
      <c r="E1379" s="181">
        <f>'NOVEMBRE - SUIVI ENVELOPPES'!E122</f>
        <v>0</v>
      </c>
      <c r="F1379" s="158" t="str">
        <f>'NOVEMBRE - SUIVI ENVELOPPES'!F122</f>
        <v/>
      </c>
    </row>
    <row r="1380" spans="1:6" x14ac:dyDescent="0.25">
      <c r="A1380" s="158" t="str">
        <f t="shared" si="22"/>
        <v/>
      </c>
      <c r="B1380" s="158">
        <f>'NOVEMBRE - SUIVI ENVELOPPES'!B123</f>
        <v>0</v>
      </c>
      <c r="C1380" s="183">
        <f>'NOVEMBRE - SUIVI ENVELOPPES'!C123</f>
        <v>0</v>
      </c>
      <c r="D1380" s="158">
        <f>'NOVEMBRE - SUIVI ENVELOPPES'!D123</f>
        <v>0</v>
      </c>
      <c r="E1380" s="181">
        <f>'NOVEMBRE - SUIVI ENVELOPPES'!E123</f>
        <v>0</v>
      </c>
      <c r="F1380" s="158" t="str">
        <f>'NOVEMBRE - SUIVI ENVELOPPES'!F123</f>
        <v/>
      </c>
    </row>
    <row r="1381" spans="1:6" x14ac:dyDescent="0.25">
      <c r="A1381" s="158" t="str">
        <f t="shared" si="22"/>
        <v/>
      </c>
      <c r="B1381" s="158">
        <f>'NOVEMBRE - SUIVI ENVELOPPES'!B124</f>
        <v>0</v>
      </c>
      <c r="C1381" s="183">
        <f>'NOVEMBRE - SUIVI ENVELOPPES'!C124</f>
        <v>0</v>
      </c>
      <c r="D1381" s="158">
        <f>'NOVEMBRE - SUIVI ENVELOPPES'!D124</f>
        <v>0</v>
      </c>
      <c r="E1381" s="181">
        <f>'NOVEMBRE - SUIVI ENVELOPPES'!E124</f>
        <v>0</v>
      </c>
      <c r="F1381" s="158" t="str">
        <f>'NOVEMBRE - SUIVI ENVELOPPES'!F124</f>
        <v/>
      </c>
    </row>
    <row r="1382" spans="1:6" x14ac:dyDescent="0.25">
      <c r="A1382" s="158" t="str">
        <f t="shared" si="22"/>
        <v/>
      </c>
      <c r="B1382" s="158">
        <f>'NOVEMBRE - SUIVI ENVELOPPES'!B125</f>
        <v>0</v>
      </c>
      <c r="C1382" s="183">
        <f>'NOVEMBRE - SUIVI ENVELOPPES'!C125</f>
        <v>0</v>
      </c>
      <c r="D1382" s="158">
        <f>'NOVEMBRE - SUIVI ENVELOPPES'!D125</f>
        <v>0</v>
      </c>
      <c r="E1382" s="181">
        <f>'NOVEMBRE - SUIVI ENVELOPPES'!E125</f>
        <v>0</v>
      </c>
      <c r="F1382" s="158" t="str">
        <f>'NOVEMBRE - SUIVI ENVELOPPES'!F125</f>
        <v/>
      </c>
    </row>
    <row r="1383" spans="1:6" x14ac:dyDescent="0.25">
      <c r="A1383" s="158" t="str">
        <f t="shared" si="22"/>
        <v/>
      </c>
      <c r="B1383" s="158">
        <f>'NOVEMBRE - SUIVI ENVELOPPES'!B126</f>
        <v>0</v>
      </c>
      <c r="C1383" s="183">
        <f>'NOVEMBRE - SUIVI ENVELOPPES'!C126</f>
        <v>0</v>
      </c>
      <c r="D1383" s="158">
        <f>'NOVEMBRE - SUIVI ENVELOPPES'!D126</f>
        <v>0</v>
      </c>
      <c r="E1383" s="181">
        <f>'NOVEMBRE - SUIVI ENVELOPPES'!E126</f>
        <v>0</v>
      </c>
      <c r="F1383" s="158" t="str">
        <f>'NOVEMBRE - SUIVI ENVELOPPES'!F126</f>
        <v/>
      </c>
    </row>
    <row r="1384" spans="1:6" x14ac:dyDescent="0.25">
      <c r="A1384" s="158" t="str">
        <f t="shared" si="22"/>
        <v/>
      </c>
      <c r="B1384" s="158">
        <f>'NOVEMBRE - SUIVI ENVELOPPES'!B127</f>
        <v>0</v>
      </c>
      <c r="C1384" s="183">
        <f>'NOVEMBRE - SUIVI ENVELOPPES'!C127</f>
        <v>0</v>
      </c>
      <c r="D1384" s="158">
        <f>'NOVEMBRE - SUIVI ENVELOPPES'!D127</f>
        <v>0</v>
      </c>
      <c r="E1384" s="181">
        <f>'NOVEMBRE - SUIVI ENVELOPPES'!E127</f>
        <v>0</v>
      </c>
      <c r="F1384" s="158" t="str">
        <f>'NOVEMBRE - SUIVI ENVELOPPES'!F127</f>
        <v/>
      </c>
    </row>
    <row r="1385" spans="1:6" x14ac:dyDescent="0.25">
      <c r="A1385" s="158" t="str">
        <f t="shared" si="22"/>
        <v/>
      </c>
      <c r="B1385" s="158">
        <f>'NOVEMBRE - SUIVI ENVELOPPES'!B128</f>
        <v>0</v>
      </c>
      <c r="C1385" s="183">
        <f>'NOVEMBRE - SUIVI ENVELOPPES'!C128</f>
        <v>0</v>
      </c>
      <c r="D1385" s="158">
        <f>'NOVEMBRE - SUIVI ENVELOPPES'!D128</f>
        <v>0</v>
      </c>
      <c r="E1385" s="181">
        <f>'NOVEMBRE - SUIVI ENVELOPPES'!E128</f>
        <v>0</v>
      </c>
      <c r="F1385" s="158" t="str">
        <f>'NOVEMBRE - SUIVI ENVELOPPES'!F128</f>
        <v/>
      </c>
    </row>
    <row r="1386" spans="1:6" x14ac:dyDescent="0.25">
      <c r="A1386" s="158" t="str">
        <f t="shared" si="22"/>
        <v/>
      </c>
      <c r="B1386" s="158">
        <f>'NOVEMBRE - SUIVI ENVELOPPES'!B129</f>
        <v>0</v>
      </c>
      <c r="C1386" s="183">
        <f>'NOVEMBRE - SUIVI ENVELOPPES'!C129</f>
        <v>0</v>
      </c>
      <c r="D1386" s="158">
        <f>'NOVEMBRE - SUIVI ENVELOPPES'!D129</f>
        <v>0</v>
      </c>
      <c r="E1386" s="181">
        <f>'NOVEMBRE - SUIVI ENVELOPPES'!E129</f>
        <v>0</v>
      </c>
      <c r="F1386" s="158" t="str">
        <f>'NOVEMBRE - SUIVI ENVELOPPES'!F129</f>
        <v/>
      </c>
    </row>
    <row r="1387" spans="1:6" x14ac:dyDescent="0.25">
      <c r="A1387" s="158" t="str">
        <f t="shared" si="22"/>
        <v/>
      </c>
      <c r="B1387" s="158">
        <f>'NOVEMBRE - SUIVI ENVELOPPES'!B130</f>
        <v>0</v>
      </c>
      <c r="C1387" s="183">
        <f>'NOVEMBRE - SUIVI ENVELOPPES'!C130</f>
        <v>0</v>
      </c>
      <c r="D1387" s="158">
        <f>'NOVEMBRE - SUIVI ENVELOPPES'!D130</f>
        <v>0</v>
      </c>
      <c r="E1387" s="181">
        <f>'NOVEMBRE - SUIVI ENVELOPPES'!E130</f>
        <v>0</v>
      </c>
      <c r="F1387" s="158" t="str">
        <f>'NOVEMBRE - SUIVI ENVELOPPES'!F130</f>
        <v/>
      </c>
    </row>
    <row r="1388" spans="1:6" x14ac:dyDescent="0.25">
      <c r="A1388" s="158" t="s">
        <v>188</v>
      </c>
      <c r="B1388" s="158">
        <f>'DECEMBRE - SUIVI ENVELOPPES'!B5</f>
        <v>0</v>
      </c>
      <c r="C1388" s="183">
        <f>'DECEMBRE - SUIVI ENVELOPPES'!C5</f>
        <v>0</v>
      </c>
      <c r="D1388" s="158">
        <f>'DECEMBRE - SUIVI ENVELOPPES'!D5</f>
        <v>0</v>
      </c>
      <c r="E1388" s="181">
        <f>'DECEMBRE - SUIVI ENVELOPPES'!E5</f>
        <v>0</v>
      </c>
      <c r="F1388" s="158" t="str">
        <f>'DECEMBRE - SUIVI ENVELOPPES'!F5</f>
        <v/>
      </c>
    </row>
    <row r="1389" spans="1:6" x14ac:dyDescent="0.25">
      <c r="A1389" s="158" t="str">
        <f t="shared" ref="A1389:A1452" si="23">IF(B1389=0,"","DECEMBRE")</f>
        <v/>
      </c>
      <c r="B1389" s="158">
        <f>'DECEMBRE - SUIVI ENVELOPPES'!B6</f>
        <v>0</v>
      </c>
      <c r="C1389" s="183">
        <f>'DECEMBRE - SUIVI ENVELOPPES'!C6</f>
        <v>0</v>
      </c>
      <c r="D1389" s="158">
        <f>'DECEMBRE - SUIVI ENVELOPPES'!D6</f>
        <v>0</v>
      </c>
      <c r="E1389" s="181">
        <f>'DECEMBRE - SUIVI ENVELOPPES'!E6</f>
        <v>0</v>
      </c>
      <c r="F1389" s="158" t="str">
        <f>'DECEMBRE - SUIVI ENVELOPPES'!F6</f>
        <v/>
      </c>
    </row>
    <row r="1390" spans="1:6" x14ac:dyDescent="0.25">
      <c r="A1390" s="158" t="str">
        <f t="shared" si="23"/>
        <v/>
      </c>
      <c r="B1390" s="158">
        <f>'DECEMBRE - SUIVI ENVELOPPES'!B7</f>
        <v>0</v>
      </c>
      <c r="C1390" s="183">
        <f>'DECEMBRE - SUIVI ENVELOPPES'!C7</f>
        <v>0</v>
      </c>
      <c r="D1390" s="158">
        <f>'DECEMBRE - SUIVI ENVELOPPES'!D7</f>
        <v>0</v>
      </c>
      <c r="E1390" s="181">
        <f>'DECEMBRE - SUIVI ENVELOPPES'!E7</f>
        <v>0</v>
      </c>
      <c r="F1390" s="158" t="str">
        <f>'DECEMBRE - SUIVI ENVELOPPES'!F7</f>
        <v/>
      </c>
    </row>
    <row r="1391" spans="1:6" x14ac:dyDescent="0.25">
      <c r="A1391" s="158" t="str">
        <f t="shared" si="23"/>
        <v/>
      </c>
      <c r="B1391" s="158">
        <f>'DECEMBRE - SUIVI ENVELOPPES'!B8</f>
        <v>0</v>
      </c>
      <c r="C1391" s="183">
        <f>'DECEMBRE - SUIVI ENVELOPPES'!C8</f>
        <v>0</v>
      </c>
      <c r="D1391" s="158">
        <f>'DECEMBRE - SUIVI ENVELOPPES'!D8</f>
        <v>0</v>
      </c>
      <c r="E1391" s="181">
        <f>'DECEMBRE - SUIVI ENVELOPPES'!E8</f>
        <v>0</v>
      </c>
      <c r="F1391" s="158" t="str">
        <f>'DECEMBRE - SUIVI ENVELOPPES'!F8</f>
        <v/>
      </c>
    </row>
    <row r="1392" spans="1:6" x14ac:dyDescent="0.25">
      <c r="A1392" s="158" t="str">
        <f t="shared" si="23"/>
        <v/>
      </c>
      <c r="B1392" s="158">
        <f>'DECEMBRE - SUIVI ENVELOPPES'!B9</f>
        <v>0</v>
      </c>
      <c r="C1392" s="183">
        <f>'DECEMBRE - SUIVI ENVELOPPES'!C9</f>
        <v>0</v>
      </c>
      <c r="D1392" s="158">
        <f>'DECEMBRE - SUIVI ENVELOPPES'!D9</f>
        <v>0</v>
      </c>
      <c r="E1392" s="181">
        <f>'DECEMBRE - SUIVI ENVELOPPES'!E9</f>
        <v>0</v>
      </c>
      <c r="F1392" s="158" t="str">
        <f>'DECEMBRE - SUIVI ENVELOPPES'!F9</f>
        <v/>
      </c>
    </row>
    <row r="1393" spans="1:6" x14ac:dyDescent="0.25">
      <c r="A1393" s="158" t="str">
        <f t="shared" si="23"/>
        <v/>
      </c>
      <c r="B1393" s="158">
        <f>'DECEMBRE - SUIVI ENVELOPPES'!B10</f>
        <v>0</v>
      </c>
      <c r="C1393" s="183">
        <f>'DECEMBRE - SUIVI ENVELOPPES'!C10</f>
        <v>0</v>
      </c>
      <c r="D1393" s="158">
        <f>'DECEMBRE - SUIVI ENVELOPPES'!D10</f>
        <v>0</v>
      </c>
      <c r="E1393" s="181">
        <f>'DECEMBRE - SUIVI ENVELOPPES'!E10</f>
        <v>0</v>
      </c>
      <c r="F1393" s="158" t="str">
        <f>'DECEMBRE - SUIVI ENVELOPPES'!F10</f>
        <v/>
      </c>
    </row>
    <row r="1394" spans="1:6" x14ac:dyDescent="0.25">
      <c r="A1394" s="158" t="str">
        <f t="shared" si="23"/>
        <v/>
      </c>
      <c r="B1394" s="158">
        <f>'DECEMBRE - SUIVI ENVELOPPES'!B11</f>
        <v>0</v>
      </c>
      <c r="C1394" s="183">
        <f>'DECEMBRE - SUIVI ENVELOPPES'!C11</f>
        <v>0</v>
      </c>
      <c r="D1394" s="158">
        <f>'DECEMBRE - SUIVI ENVELOPPES'!D11</f>
        <v>0</v>
      </c>
      <c r="E1394" s="181">
        <f>'DECEMBRE - SUIVI ENVELOPPES'!E11</f>
        <v>0</v>
      </c>
      <c r="F1394" s="158" t="str">
        <f>'DECEMBRE - SUIVI ENVELOPPES'!F11</f>
        <v/>
      </c>
    </row>
    <row r="1395" spans="1:6" x14ac:dyDescent="0.25">
      <c r="A1395" s="158" t="str">
        <f t="shared" si="23"/>
        <v/>
      </c>
      <c r="B1395" s="158">
        <f>'DECEMBRE - SUIVI ENVELOPPES'!B12</f>
        <v>0</v>
      </c>
      <c r="C1395" s="183">
        <f>'DECEMBRE - SUIVI ENVELOPPES'!C12</f>
        <v>0</v>
      </c>
      <c r="D1395" s="158">
        <f>'DECEMBRE - SUIVI ENVELOPPES'!D12</f>
        <v>0</v>
      </c>
      <c r="E1395" s="181">
        <f>'DECEMBRE - SUIVI ENVELOPPES'!E12</f>
        <v>0</v>
      </c>
      <c r="F1395" s="158" t="str">
        <f>'DECEMBRE - SUIVI ENVELOPPES'!F12</f>
        <v/>
      </c>
    </row>
    <row r="1396" spans="1:6" x14ac:dyDescent="0.25">
      <c r="A1396" s="158" t="str">
        <f t="shared" si="23"/>
        <v/>
      </c>
      <c r="B1396" s="158">
        <f>'DECEMBRE - SUIVI ENVELOPPES'!B13</f>
        <v>0</v>
      </c>
      <c r="C1396" s="183">
        <f>'DECEMBRE - SUIVI ENVELOPPES'!C13</f>
        <v>0</v>
      </c>
      <c r="D1396" s="158">
        <f>'DECEMBRE - SUIVI ENVELOPPES'!D13</f>
        <v>0</v>
      </c>
      <c r="E1396" s="181">
        <f>'DECEMBRE - SUIVI ENVELOPPES'!E13</f>
        <v>0</v>
      </c>
      <c r="F1396" s="158" t="str">
        <f>'DECEMBRE - SUIVI ENVELOPPES'!F13</f>
        <v/>
      </c>
    </row>
    <row r="1397" spans="1:6" x14ac:dyDescent="0.25">
      <c r="A1397" s="158" t="str">
        <f t="shared" si="23"/>
        <v/>
      </c>
      <c r="B1397" s="158">
        <f>'DECEMBRE - SUIVI ENVELOPPES'!B14</f>
        <v>0</v>
      </c>
      <c r="C1397" s="183">
        <f>'DECEMBRE - SUIVI ENVELOPPES'!C14</f>
        <v>0</v>
      </c>
      <c r="D1397" s="158">
        <f>'DECEMBRE - SUIVI ENVELOPPES'!D14</f>
        <v>0</v>
      </c>
      <c r="E1397" s="181">
        <f>'DECEMBRE - SUIVI ENVELOPPES'!E14</f>
        <v>0</v>
      </c>
      <c r="F1397" s="158" t="str">
        <f>'DECEMBRE - SUIVI ENVELOPPES'!F14</f>
        <v/>
      </c>
    </row>
    <row r="1398" spans="1:6" x14ac:dyDescent="0.25">
      <c r="A1398" s="158" t="str">
        <f t="shared" si="23"/>
        <v/>
      </c>
      <c r="B1398" s="158">
        <f>'DECEMBRE - SUIVI ENVELOPPES'!B15</f>
        <v>0</v>
      </c>
      <c r="C1398" s="183">
        <f>'DECEMBRE - SUIVI ENVELOPPES'!C15</f>
        <v>0</v>
      </c>
      <c r="D1398" s="158">
        <f>'DECEMBRE - SUIVI ENVELOPPES'!D15</f>
        <v>0</v>
      </c>
      <c r="E1398" s="181">
        <f>'DECEMBRE - SUIVI ENVELOPPES'!E15</f>
        <v>0</v>
      </c>
      <c r="F1398" s="158" t="str">
        <f>'DECEMBRE - SUIVI ENVELOPPES'!F15</f>
        <v/>
      </c>
    </row>
    <row r="1399" spans="1:6" x14ac:dyDescent="0.25">
      <c r="A1399" s="158" t="str">
        <f t="shared" si="23"/>
        <v/>
      </c>
      <c r="B1399" s="158">
        <f>'DECEMBRE - SUIVI ENVELOPPES'!B16</f>
        <v>0</v>
      </c>
      <c r="C1399" s="183">
        <f>'DECEMBRE - SUIVI ENVELOPPES'!C16</f>
        <v>0</v>
      </c>
      <c r="D1399" s="158">
        <f>'DECEMBRE - SUIVI ENVELOPPES'!D16</f>
        <v>0</v>
      </c>
      <c r="E1399" s="181">
        <f>'DECEMBRE - SUIVI ENVELOPPES'!E16</f>
        <v>0</v>
      </c>
      <c r="F1399" s="158" t="str">
        <f>'DECEMBRE - SUIVI ENVELOPPES'!F16</f>
        <v/>
      </c>
    </row>
    <row r="1400" spans="1:6" x14ac:dyDescent="0.25">
      <c r="A1400" s="158" t="str">
        <f t="shared" si="23"/>
        <v/>
      </c>
      <c r="B1400" s="158">
        <f>'DECEMBRE - SUIVI ENVELOPPES'!B17</f>
        <v>0</v>
      </c>
      <c r="C1400" s="183">
        <f>'DECEMBRE - SUIVI ENVELOPPES'!C17</f>
        <v>0</v>
      </c>
      <c r="D1400" s="158">
        <f>'DECEMBRE - SUIVI ENVELOPPES'!D17</f>
        <v>0</v>
      </c>
      <c r="E1400" s="181">
        <f>'DECEMBRE - SUIVI ENVELOPPES'!E17</f>
        <v>0</v>
      </c>
      <c r="F1400" s="158" t="str">
        <f>'DECEMBRE - SUIVI ENVELOPPES'!F17</f>
        <v/>
      </c>
    </row>
    <row r="1401" spans="1:6" x14ac:dyDescent="0.25">
      <c r="A1401" s="158" t="str">
        <f t="shared" si="23"/>
        <v/>
      </c>
      <c r="B1401" s="158">
        <f>'DECEMBRE - SUIVI ENVELOPPES'!B18</f>
        <v>0</v>
      </c>
      <c r="C1401" s="183">
        <f>'DECEMBRE - SUIVI ENVELOPPES'!C18</f>
        <v>0</v>
      </c>
      <c r="D1401" s="158">
        <f>'DECEMBRE - SUIVI ENVELOPPES'!D18</f>
        <v>0</v>
      </c>
      <c r="E1401" s="181">
        <f>'DECEMBRE - SUIVI ENVELOPPES'!E18</f>
        <v>0</v>
      </c>
      <c r="F1401" s="158" t="str">
        <f>'DECEMBRE - SUIVI ENVELOPPES'!F18</f>
        <v/>
      </c>
    </row>
    <row r="1402" spans="1:6" x14ac:dyDescent="0.25">
      <c r="A1402" s="158" t="str">
        <f t="shared" si="23"/>
        <v/>
      </c>
      <c r="B1402" s="158">
        <f>'DECEMBRE - SUIVI ENVELOPPES'!B19</f>
        <v>0</v>
      </c>
      <c r="C1402" s="183">
        <f>'DECEMBRE - SUIVI ENVELOPPES'!C19</f>
        <v>0</v>
      </c>
      <c r="D1402" s="158">
        <f>'DECEMBRE - SUIVI ENVELOPPES'!D19</f>
        <v>0</v>
      </c>
      <c r="E1402" s="181">
        <f>'DECEMBRE - SUIVI ENVELOPPES'!E19</f>
        <v>0</v>
      </c>
      <c r="F1402" s="158" t="str">
        <f>'DECEMBRE - SUIVI ENVELOPPES'!F19</f>
        <v/>
      </c>
    </row>
    <row r="1403" spans="1:6" x14ac:dyDescent="0.25">
      <c r="A1403" s="158" t="str">
        <f t="shared" si="23"/>
        <v/>
      </c>
      <c r="B1403" s="158">
        <f>'DECEMBRE - SUIVI ENVELOPPES'!B20</f>
        <v>0</v>
      </c>
      <c r="C1403" s="183">
        <f>'DECEMBRE - SUIVI ENVELOPPES'!C20</f>
        <v>0</v>
      </c>
      <c r="D1403" s="158">
        <f>'DECEMBRE - SUIVI ENVELOPPES'!D20</f>
        <v>0</v>
      </c>
      <c r="E1403" s="181">
        <f>'DECEMBRE - SUIVI ENVELOPPES'!E20</f>
        <v>0</v>
      </c>
      <c r="F1403" s="158" t="str">
        <f>'DECEMBRE - SUIVI ENVELOPPES'!F20</f>
        <v/>
      </c>
    </row>
    <row r="1404" spans="1:6" x14ac:dyDescent="0.25">
      <c r="A1404" s="158" t="str">
        <f t="shared" si="23"/>
        <v/>
      </c>
      <c r="B1404" s="158">
        <f>'DECEMBRE - SUIVI ENVELOPPES'!B21</f>
        <v>0</v>
      </c>
      <c r="C1404" s="183">
        <f>'DECEMBRE - SUIVI ENVELOPPES'!C21</f>
        <v>0</v>
      </c>
      <c r="D1404" s="158">
        <f>'DECEMBRE - SUIVI ENVELOPPES'!D21</f>
        <v>0</v>
      </c>
      <c r="E1404" s="181">
        <f>'DECEMBRE - SUIVI ENVELOPPES'!E21</f>
        <v>0</v>
      </c>
      <c r="F1404" s="158" t="str">
        <f>'DECEMBRE - SUIVI ENVELOPPES'!F21</f>
        <v/>
      </c>
    </row>
    <row r="1405" spans="1:6" x14ac:dyDescent="0.25">
      <c r="A1405" s="158" t="str">
        <f t="shared" si="23"/>
        <v/>
      </c>
      <c r="B1405" s="158">
        <f>'DECEMBRE - SUIVI ENVELOPPES'!B22</f>
        <v>0</v>
      </c>
      <c r="C1405" s="183">
        <f>'DECEMBRE - SUIVI ENVELOPPES'!C22</f>
        <v>0</v>
      </c>
      <c r="D1405" s="158">
        <f>'DECEMBRE - SUIVI ENVELOPPES'!D22</f>
        <v>0</v>
      </c>
      <c r="E1405" s="181">
        <f>'DECEMBRE - SUIVI ENVELOPPES'!E22</f>
        <v>0</v>
      </c>
      <c r="F1405" s="158" t="str">
        <f>'DECEMBRE - SUIVI ENVELOPPES'!F22</f>
        <v/>
      </c>
    </row>
    <row r="1406" spans="1:6" x14ac:dyDescent="0.25">
      <c r="A1406" s="158" t="str">
        <f t="shared" si="23"/>
        <v/>
      </c>
      <c r="B1406" s="158">
        <f>'DECEMBRE - SUIVI ENVELOPPES'!B23</f>
        <v>0</v>
      </c>
      <c r="C1406" s="183">
        <f>'DECEMBRE - SUIVI ENVELOPPES'!C23</f>
        <v>0</v>
      </c>
      <c r="D1406" s="158">
        <f>'DECEMBRE - SUIVI ENVELOPPES'!D23</f>
        <v>0</v>
      </c>
      <c r="E1406" s="181">
        <f>'DECEMBRE - SUIVI ENVELOPPES'!E23</f>
        <v>0</v>
      </c>
      <c r="F1406" s="158" t="str">
        <f>'DECEMBRE - SUIVI ENVELOPPES'!F23</f>
        <v/>
      </c>
    </row>
    <row r="1407" spans="1:6" x14ac:dyDescent="0.25">
      <c r="A1407" s="158" t="str">
        <f t="shared" si="23"/>
        <v/>
      </c>
      <c r="B1407" s="158">
        <f>'DECEMBRE - SUIVI ENVELOPPES'!B24</f>
        <v>0</v>
      </c>
      <c r="C1407" s="183">
        <f>'DECEMBRE - SUIVI ENVELOPPES'!C24</f>
        <v>0</v>
      </c>
      <c r="D1407" s="158">
        <f>'DECEMBRE - SUIVI ENVELOPPES'!D24</f>
        <v>0</v>
      </c>
      <c r="E1407" s="181">
        <f>'DECEMBRE - SUIVI ENVELOPPES'!E24</f>
        <v>0</v>
      </c>
      <c r="F1407" s="158" t="str">
        <f>'DECEMBRE - SUIVI ENVELOPPES'!F24</f>
        <v/>
      </c>
    </row>
    <row r="1408" spans="1:6" x14ac:dyDescent="0.25">
      <c r="A1408" s="158" t="str">
        <f t="shared" si="23"/>
        <v/>
      </c>
      <c r="B1408" s="158">
        <f>'DECEMBRE - SUIVI ENVELOPPES'!B25</f>
        <v>0</v>
      </c>
      <c r="C1408" s="183">
        <f>'DECEMBRE - SUIVI ENVELOPPES'!C25</f>
        <v>0</v>
      </c>
      <c r="D1408" s="158">
        <f>'DECEMBRE - SUIVI ENVELOPPES'!D25</f>
        <v>0</v>
      </c>
      <c r="E1408" s="181">
        <f>'DECEMBRE - SUIVI ENVELOPPES'!E25</f>
        <v>0</v>
      </c>
      <c r="F1408" s="158" t="str">
        <f>'DECEMBRE - SUIVI ENVELOPPES'!F25</f>
        <v/>
      </c>
    </row>
    <row r="1409" spans="1:6" x14ac:dyDescent="0.25">
      <c r="A1409" s="158" t="str">
        <f t="shared" si="23"/>
        <v/>
      </c>
      <c r="B1409" s="158">
        <f>'DECEMBRE - SUIVI ENVELOPPES'!B26</f>
        <v>0</v>
      </c>
      <c r="C1409" s="183">
        <f>'DECEMBRE - SUIVI ENVELOPPES'!C26</f>
        <v>0</v>
      </c>
      <c r="D1409" s="158">
        <f>'DECEMBRE - SUIVI ENVELOPPES'!D26</f>
        <v>0</v>
      </c>
      <c r="E1409" s="181">
        <f>'DECEMBRE - SUIVI ENVELOPPES'!E26</f>
        <v>0</v>
      </c>
      <c r="F1409" s="158" t="str">
        <f>'DECEMBRE - SUIVI ENVELOPPES'!F26</f>
        <v/>
      </c>
    </row>
    <row r="1410" spans="1:6" x14ac:dyDescent="0.25">
      <c r="A1410" s="158" t="str">
        <f t="shared" si="23"/>
        <v/>
      </c>
      <c r="B1410" s="158">
        <f>'DECEMBRE - SUIVI ENVELOPPES'!B27</f>
        <v>0</v>
      </c>
      <c r="C1410" s="183">
        <f>'DECEMBRE - SUIVI ENVELOPPES'!C27</f>
        <v>0</v>
      </c>
      <c r="D1410" s="158">
        <f>'DECEMBRE - SUIVI ENVELOPPES'!D27</f>
        <v>0</v>
      </c>
      <c r="E1410" s="181">
        <f>'DECEMBRE - SUIVI ENVELOPPES'!E27</f>
        <v>0</v>
      </c>
      <c r="F1410" s="158" t="str">
        <f>'DECEMBRE - SUIVI ENVELOPPES'!F27</f>
        <v/>
      </c>
    </row>
    <row r="1411" spans="1:6" x14ac:dyDescent="0.25">
      <c r="A1411" s="158" t="str">
        <f t="shared" si="23"/>
        <v/>
      </c>
      <c r="B1411" s="158">
        <f>'DECEMBRE - SUIVI ENVELOPPES'!B28</f>
        <v>0</v>
      </c>
      <c r="C1411" s="183">
        <f>'DECEMBRE - SUIVI ENVELOPPES'!C28</f>
        <v>0</v>
      </c>
      <c r="D1411" s="158">
        <f>'DECEMBRE - SUIVI ENVELOPPES'!D28</f>
        <v>0</v>
      </c>
      <c r="E1411" s="181">
        <f>'DECEMBRE - SUIVI ENVELOPPES'!E28</f>
        <v>0</v>
      </c>
      <c r="F1411" s="158" t="str">
        <f>'DECEMBRE - SUIVI ENVELOPPES'!F28</f>
        <v/>
      </c>
    </row>
    <row r="1412" spans="1:6" x14ac:dyDescent="0.25">
      <c r="A1412" s="158" t="str">
        <f t="shared" si="23"/>
        <v/>
      </c>
      <c r="B1412" s="158">
        <f>'DECEMBRE - SUIVI ENVELOPPES'!B29</f>
        <v>0</v>
      </c>
      <c r="C1412" s="183">
        <f>'DECEMBRE - SUIVI ENVELOPPES'!C29</f>
        <v>0</v>
      </c>
      <c r="D1412" s="158">
        <f>'DECEMBRE - SUIVI ENVELOPPES'!D29</f>
        <v>0</v>
      </c>
      <c r="E1412" s="181">
        <f>'DECEMBRE - SUIVI ENVELOPPES'!E29</f>
        <v>0</v>
      </c>
      <c r="F1412" s="158" t="str">
        <f>'DECEMBRE - SUIVI ENVELOPPES'!F29</f>
        <v/>
      </c>
    </row>
    <row r="1413" spans="1:6" x14ac:dyDescent="0.25">
      <c r="A1413" s="158" t="str">
        <f t="shared" si="23"/>
        <v/>
      </c>
      <c r="B1413" s="158">
        <f>'DECEMBRE - SUIVI ENVELOPPES'!B30</f>
        <v>0</v>
      </c>
      <c r="C1413" s="183">
        <f>'DECEMBRE - SUIVI ENVELOPPES'!C30</f>
        <v>0</v>
      </c>
      <c r="D1413" s="158">
        <f>'DECEMBRE - SUIVI ENVELOPPES'!D30</f>
        <v>0</v>
      </c>
      <c r="E1413" s="181">
        <f>'DECEMBRE - SUIVI ENVELOPPES'!E30</f>
        <v>0</v>
      </c>
      <c r="F1413" s="158" t="str">
        <f>'DECEMBRE - SUIVI ENVELOPPES'!F30</f>
        <v/>
      </c>
    </row>
    <row r="1414" spans="1:6" x14ac:dyDescent="0.25">
      <c r="A1414" s="158" t="str">
        <f t="shared" si="23"/>
        <v/>
      </c>
      <c r="B1414" s="158">
        <f>'DECEMBRE - SUIVI ENVELOPPES'!B31</f>
        <v>0</v>
      </c>
      <c r="C1414" s="183">
        <f>'DECEMBRE - SUIVI ENVELOPPES'!C31</f>
        <v>0</v>
      </c>
      <c r="D1414" s="158">
        <f>'DECEMBRE - SUIVI ENVELOPPES'!D31</f>
        <v>0</v>
      </c>
      <c r="E1414" s="181">
        <f>'DECEMBRE - SUIVI ENVELOPPES'!E31</f>
        <v>0</v>
      </c>
      <c r="F1414" s="158" t="str">
        <f>'DECEMBRE - SUIVI ENVELOPPES'!F31</f>
        <v/>
      </c>
    </row>
    <row r="1415" spans="1:6" x14ac:dyDescent="0.25">
      <c r="A1415" s="158" t="str">
        <f t="shared" si="23"/>
        <v/>
      </c>
      <c r="B1415" s="158">
        <f>'DECEMBRE - SUIVI ENVELOPPES'!B32</f>
        <v>0</v>
      </c>
      <c r="C1415" s="183">
        <f>'DECEMBRE - SUIVI ENVELOPPES'!C32</f>
        <v>0</v>
      </c>
      <c r="D1415" s="158">
        <f>'DECEMBRE - SUIVI ENVELOPPES'!D32</f>
        <v>0</v>
      </c>
      <c r="E1415" s="181">
        <f>'DECEMBRE - SUIVI ENVELOPPES'!E32</f>
        <v>0</v>
      </c>
      <c r="F1415" s="158" t="str">
        <f>'DECEMBRE - SUIVI ENVELOPPES'!F32</f>
        <v/>
      </c>
    </row>
    <row r="1416" spans="1:6" x14ac:dyDescent="0.25">
      <c r="A1416" s="158" t="str">
        <f t="shared" si="23"/>
        <v/>
      </c>
      <c r="B1416" s="158">
        <f>'DECEMBRE - SUIVI ENVELOPPES'!B33</f>
        <v>0</v>
      </c>
      <c r="C1416" s="183">
        <f>'DECEMBRE - SUIVI ENVELOPPES'!C33</f>
        <v>0</v>
      </c>
      <c r="D1416" s="158">
        <f>'DECEMBRE - SUIVI ENVELOPPES'!D33</f>
        <v>0</v>
      </c>
      <c r="E1416" s="181">
        <f>'DECEMBRE - SUIVI ENVELOPPES'!E33</f>
        <v>0</v>
      </c>
      <c r="F1416" s="158" t="str">
        <f>'DECEMBRE - SUIVI ENVELOPPES'!F33</f>
        <v/>
      </c>
    </row>
    <row r="1417" spans="1:6" x14ac:dyDescent="0.25">
      <c r="A1417" s="158" t="str">
        <f t="shared" si="23"/>
        <v/>
      </c>
      <c r="B1417" s="158">
        <f>'DECEMBRE - SUIVI ENVELOPPES'!B34</f>
        <v>0</v>
      </c>
      <c r="C1417" s="183">
        <f>'DECEMBRE - SUIVI ENVELOPPES'!C34</f>
        <v>0</v>
      </c>
      <c r="D1417" s="158">
        <f>'DECEMBRE - SUIVI ENVELOPPES'!D34</f>
        <v>0</v>
      </c>
      <c r="E1417" s="181">
        <f>'DECEMBRE - SUIVI ENVELOPPES'!E34</f>
        <v>0</v>
      </c>
      <c r="F1417" s="158" t="str">
        <f>'DECEMBRE - SUIVI ENVELOPPES'!F34</f>
        <v/>
      </c>
    </row>
    <row r="1418" spans="1:6" x14ac:dyDescent="0.25">
      <c r="A1418" s="158" t="str">
        <f t="shared" si="23"/>
        <v/>
      </c>
      <c r="B1418" s="158">
        <f>'DECEMBRE - SUIVI ENVELOPPES'!B35</f>
        <v>0</v>
      </c>
      <c r="C1418" s="183">
        <f>'DECEMBRE - SUIVI ENVELOPPES'!C35</f>
        <v>0</v>
      </c>
      <c r="D1418" s="158">
        <f>'DECEMBRE - SUIVI ENVELOPPES'!D35</f>
        <v>0</v>
      </c>
      <c r="E1418" s="181">
        <f>'DECEMBRE - SUIVI ENVELOPPES'!E35</f>
        <v>0</v>
      </c>
      <c r="F1418" s="158" t="str">
        <f>'DECEMBRE - SUIVI ENVELOPPES'!F35</f>
        <v/>
      </c>
    </row>
    <row r="1419" spans="1:6" x14ac:dyDescent="0.25">
      <c r="A1419" s="158" t="str">
        <f t="shared" si="23"/>
        <v/>
      </c>
      <c r="B1419" s="158">
        <f>'DECEMBRE - SUIVI ENVELOPPES'!B36</f>
        <v>0</v>
      </c>
      <c r="C1419" s="183">
        <f>'DECEMBRE - SUIVI ENVELOPPES'!C36</f>
        <v>0</v>
      </c>
      <c r="D1419" s="158">
        <f>'DECEMBRE - SUIVI ENVELOPPES'!D36</f>
        <v>0</v>
      </c>
      <c r="E1419" s="181">
        <f>'DECEMBRE - SUIVI ENVELOPPES'!E36</f>
        <v>0</v>
      </c>
      <c r="F1419" s="158" t="str">
        <f>'DECEMBRE - SUIVI ENVELOPPES'!F36</f>
        <v/>
      </c>
    </row>
    <row r="1420" spans="1:6" x14ac:dyDescent="0.25">
      <c r="A1420" s="158" t="str">
        <f t="shared" si="23"/>
        <v/>
      </c>
      <c r="B1420" s="158">
        <f>'DECEMBRE - SUIVI ENVELOPPES'!B37</f>
        <v>0</v>
      </c>
      <c r="C1420" s="183">
        <f>'DECEMBRE - SUIVI ENVELOPPES'!C37</f>
        <v>0</v>
      </c>
      <c r="D1420" s="158">
        <f>'DECEMBRE - SUIVI ENVELOPPES'!D37</f>
        <v>0</v>
      </c>
      <c r="E1420" s="181">
        <f>'DECEMBRE - SUIVI ENVELOPPES'!E37</f>
        <v>0</v>
      </c>
      <c r="F1420" s="158" t="str">
        <f>'DECEMBRE - SUIVI ENVELOPPES'!F37</f>
        <v/>
      </c>
    </row>
    <row r="1421" spans="1:6" x14ac:dyDescent="0.25">
      <c r="A1421" s="158" t="str">
        <f t="shared" si="23"/>
        <v/>
      </c>
      <c r="B1421" s="158">
        <f>'DECEMBRE - SUIVI ENVELOPPES'!B38</f>
        <v>0</v>
      </c>
      <c r="C1421" s="183">
        <f>'DECEMBRE - SUIVI ENVELOPPES'!C38</f>
        <v>0</v>
      </c>
      <c r="D1421" s="158">
        <f>'DECEMBRE - SUIVI ENVELOPPES'!D38</f>
        <v>0</v>
      </c>
      <c r="E1421" s="181">
        <f>'DECEMBRE - SUIVI ENVELOPPES'!E38</f>
        <v>0</v>
      </c>
      <c r="F1421" s="158" t="str">
        <f>'DECEMBRE - SUIVI ENVELOPPES'!F38</f>
        <v/>
      </c>
    </row>
    <row r="1422" spans="1:6" x14ac:dyDescent="0.25">
      <c r="A1422" s="158" t="str">
        <f t="shared" si="23"/>
        <v/>
      </c>
      <c r="B1422" s="158">
        <f>'DECEMBRE - SUIVI ENVELOPPES'!B39</f>
        <v>0</v>
      </c>
      <c r="C1422" s="183">
        <f>'DECEMBRE - SUIVI ENVELOPPES'!C39</f>
        <v>0</v>
      </c>
      <c r="D1422" s="158">
        <f>'DECEMBRE - SUIVI ENVELOPPES'!D39</f>
        <v>0</v>
      </c>
      <c r="E1422" s="181">
        <f>'DECEMBRE - SUIVI ENVELOPPES'!E39</f>
        <v>0</v>
      </c>
      <c r="F1422" s="158" t="str">
        <f>'DECEMBRE - SUIVI ENVELOPPES'!F39</f>
        <v/>
      </c>
    </row>
    <row r="1423" spans="1:6" x14ac:dyDescent="0.25">
      <c r="A1423" s="158" t="str">
        <f t="shared" si="23"/>
        <v/>
      </c>
      <c r="B1423" s="158">
        <f>'DECEMBRE - SUIVI ENVELOPPES'!B40</f>
        <v>0</v>
      </c>
      <c r="C1423" s="183">
        <f>'DECEMBRE - SUIVI ENVELOPPES'!C40</f>
        <v>0</v>
      </c>
      <c r="D1423" s="158">
        <f>'DECEMBRE - SUIVI ENVELOPPES'!D40</f>
        <v>0</v>
      </c>
      <c r="E1423" s="181">
        <f>'DECEMBRE - SUIVI ENVELOPPES'!E40</f>
        <v>0</v>
      </c>
      <c r="F1423" s="158" t="str">
        <f>'DECEMBRE - SUIVI ENVELOPPES'!F40</f>
        <v/>
      </c>
    </row>
    <row r="1424" spans="1:6" x14ac:dyDescent="0.25">
      <c r="A1424" s="158" t="str">
        <f t="shared" si="23"/>
        <v/>
      </c>
      <c r="B1424" s="158">
        <f>'DECEMBRE - SUIVI ENVELOPPES'!B41</f>
        <v>0</v>
      </c>
      <c r="C1424" s="183">
        <f>'DECEMBRE - SUIVI ENVELOPPES'!C41</f>
        <v>0</v>
      </c>
      <c r="D1424" s="158">
        <f>'DECEMBRE - SUIVI ENVELOPPES'!D41</f>
        <v>0</v>
      </c>
      <c r="E1424" s="181">
        <f>'DECEMBRE - SUIVI ENVELOPPES'!E41</f>
        <v>0</v>
      </c>
      <c r="F1424" s="158" t="str">
        <f>'DECEMBRE - SUIVI ENVELOPPES'!F41</f>
        <v/>
      </c>
    </row>
    <row r="1425" spans="1:6" x14ac:dyDescent="0.25">
      <c r="A1425" s="158" t="str">
        <f t="shared" si="23"/>
        <v/>
      </c>
      <c r="B1425" s="158">
        <f>'DECEMBRE - SUIVI ENVELOPPES'!B42</f>
        <v>0</v>
      </c>
      <c r="C1425" s="183">
        <f>'DECEMBRE - SUIVI ENVELOPPES'!C42</f>
        <v>0</v>
      </c>
      <c r="D1425" s="158">
        <f>'DECEMBRE - SUIVI ENVELOPPES'!D42</f>
        <v>0</v>
      </c>
      <c r="E1425" s="181">
        <f>'DECEMBRE - SUIVI ENVELOPPES'!E42</f>
        <v>0</v>
      </c>
      <c r="F1425" s="158" t="str">
        <f>'DECEMBRE - SUIVI ENVELOPPES'!F42</f>
        <v/>
      </c>
    </row>
    <row r="1426" spans="1:6" x14ac:dyDescent="0.25">
      <c r="A1426" s="158" t="str">
        <f t="shared" si="23"/>
        <v/>
      </c>
      <c r="B1426" s="158">
        <f>'DECEMBRE - SUIVI ENVELOPPES'!B43</f>
        <v>0</v>
      </c>
      <c r="C1426" s="183">
        <f>'DECEMBRE - SUIVI ENVELOPPES'!C43</f>
        <v>0</v>
      </c>
      <c r="D1426" s="158">
        <f>'DECEMBRE - SUIVI ENVELOPPES'!D43</f>
        <v>0</v>
      </c>
      <c r="E1426" s="181">
        <f>'DECEMBRE - SUIVI ENVELOPPES'!E43</f>
        <v>0</v>
      </c>
      <c r="F1426" s="158" t="str">
        <f>'DECEMBRE - SUIVI ENVELOPPES'!F43</f>
        <v/>
      </c>
    </row>
    <row r="1427" spans="1:6" x14ac:dyDescent="0.25">
      <c r="A1427" s="158" t="str">
        <f t="shared" si="23"/>
        <v/>
      </c>
      <c r="B1427" s="158">
        <f>'DECEMBRE - SUIVI ENVELOPPES'!B44</f>
        <v>0</v>
      </c>
      <c r="C1427" s="183">
        <f>'DECEMBRE - SUIVI ENVELOPPES'!C44</f>
        <v>0</v>
      </c>
      <c r="D1427" s="158">
        <f>'DECEMBRE - SUIVI ENVELOPPES'!D44</f>
        <v>0</v>
      </c>
      <c r="E1427" s="181">
        <f>'DECEMBRE - SUIVI ENVELOPPES'!E44</f>
        <v>0</v>
      </c>
      <c r="F1427" s="158" t="str">
        <f>'DECEMBRE - SUIVI ENVELOPPES'!F44</f>
        <v/>
      </c>
    </row>
    <row r="1428" spans="1:6" x14ac:dyDescent="0.25">
      <c r="A1428" s="158" t="str">
        <f t="shared" si="23"/>
        <v/>
      </c>
      <c r="B1428" s="158">
        <f>'DECEMBRE - SUIVI ENVELOPPES'!B45</f>
        <v>0</v>
      </c>
      <c r="C1428" s="183">
        <f>'DECEMBRE - SUIVI ENVELOPPES'!C45</f>
        <v>0</v>
      </c>
      <c r="D1428" s="158">
        <f>'DECEMBRE - SUIVI ENVELOPPES'!D45</f>
        <v>0</v>
      </c>
      <c r="E1428" s="181">
        <f>'DECEMBRE - SUIVI ENVELOPPES'!E45</f>
        <v>0</v>
      </c>
      <c r="F1428" s="158" t="str">
        <f>'DECEMBRE - SUIVI ENVELOPPES'!F45</f>
        <v/>
      </c>
    </row>
    <row r="1429" spans="1:6" x14ac:dyDescent="0.25">
      <c r="A1429" s="158" t="str">
        <f t="shared" si="23"/>
        <v/>
      </c>
      <c r="B1429" s="158">
        <f>'DECEMBRE - SUIVI ENVELOPPES'!B46</f>
        <v>0</v>
      </c>
      <c r="C1429" s="183">
        <f>'DECEMBRE - SUIVI ENVELOPPES'!C46</f>
        <v>0</v>
      </c>
      <c r="D1429" s="158">
        <f>'DECEMBRE - SUIVI ENVELOPPES'!D46</f>
        <v>0</v>
      </c>
      <c r="E1429" s="181">
        <f>'DECEMBRE - SUIVI ENVELOPPES'!E46</f>
        <v>0</v>
      </c>
      <c r="F1429" s="158" t="str">
        <f>'DECEMBRE - SUIVI ENVELOPPES'!F46</f>
        <v/>
      </c>
    </row>
    <row r="1430" spans="1:6" x14ac:dyDescent="0.25">
      <c r="A1430" s="158" t="str">
        <f t="shared" si="23"/>
        <v/>
      </c>
      <c r="B1430" s="158">
        <f>'DECEMBRE - SUIVI ENVELOPPES'!B47</f>
        <v>0</v>
      </c>
      <c r="C1430" s="183">
        <f>'DECEMBRE - SUIVI ENVELOPPES'!C47</f>
        <v>0</v>
      </c>
      <c r="D1430" s="158">
        <f>'DECEMBRE - SUIVI ENVELOPPES'!D47</f>
        <v>0</v>
      </c>
      <c r="E1430" s="181">
        <f>'DECEMBRE - SUIVI ENVELOPPES'!E47</f>
        <v>0</v>
      </c>
      <c r="F1430" s="158" t="str">
        <f>'DECEMBRE - SUIVI ENVELOPPES'!F47</f>
        <v/>
      </c>
    </row>
    <row r="1431" spans="1:6" x14ac:dyDescent="0.25">
      <c r="A1431" s="158" t="str">
        <f t="shared" si="23"/>
        <v/>
      </c>
      <c r="B1431" s="158">
        <f>'DECEMBRE - SUIVI ENVELOPPES'!B48</f>
        <v>0</v>
      </c>
      <c r="C1431" s="183">
        <f>'DECEMBRE - SUIVI ENVELOPPES'!C48</f>
        <v>0</v>
      </c>
      <c r="D1431" s="158">
        <f>'DECEMBRE - SUIVI ENVELOPPES'!D48</f>
        <v>0</v>
      </c>
      <c r="E1431" s="181">
        <f>'DECEMBRE - SUIVI ENVELOPPES'!E48</f>
        <v>0</v>
      </c>
      <c r="F1431" s="158" t="str">
        <f>'DECEMBRE - SUIVI ENVELOPPES'!F48</f>
        <v/>
      </c>
    </row>
    <row r="1432" spans="1:6" x14ac:dyDescent="0.25">
      <c r="A1432" s="158" t="str">
        <f t="shared" si="23"/>
        <v/>
      </c>
      <c r="B1432" s="158">
        <f>'DECEMBRE - SUIVI ENVELOPPES'!B49</f>
        <v>0</v>
      </c>
      <c r="C1432" s="183">
        <f>'DECEMBRE - SUIVI ENVELOPPES'!C49</f>
        <v>0</v>
      </c>
      <c r="D1432" s="158">
        <f>'DECEMBRE - SUIVI ENVELOPPES'!D49</f>
        <v>0</v>
      </c>
      <c r="E1432" s="181">
        <f>'DECEMBRE - SUIVI ENVELOPPES'!E49</f>
        <v>0</v>
      </c>
      <c r="F1432" s="158" t="str">
        <f>'DECEMBRE - SUIVI ENVELOPPES'!F49</f>
        <v/>
      </c>
    </row>
    <row r="1433" spans="1:6" x14ac:dyDescent="0.25">
      <c r="A1433" s="158" t="str">
        <f t="shared" si="23"/>
        <v/>
      </c>
      <c r="B1433" s="158">
        <f>'DECEMBRE - SUIVI ENVELOPPES'!B50</f>
        <v>0</v>
      </c>
      <c r="C1433" s="183">
        <f>'DECEMBRE - SUIVI ENVELOPPES'!C50</f>
        <v>0</v>
      </c>
      <c r="D1433" s="158">
        <f>'DECEMBRE - SUIVI ENVELOPPES'!D50</f>
        <v>0</v>
      </c>
      <c r="E1433" s="181">
        <f>'DECEMBRE - SUIVI ENVELOPPES'!E50</f>
        <v>0</v>
      </c>
      <c r="F1433" s="158" t="str">
        <f>'DECEMBRE - SUIVI ENVELOPPES'!F50</f>
        <v/>
      </c>
    </row>
    <row r="1434" spans="1:6" x14ac:dyDescent="0.25">
      <c r="A1434" s="158" t="str">
        <f t="shared" si="23"/>
        <v/>
      </c>
      <c r="B1434" s="158">
        <f>'DECEMBRE - SUIVI ENVELOPPES'!B51</f>
        <v>0</v>
      </c>
      <c r="C1434" s="183">
        <f>'DECEMBRE - SUIVI ENVELOPPES'!C51</f>
        <v>0</v>
      </c>
      <c r="D1434" s="158">
        <f>'DECEMBRE - SUIVI ENVELOPPES'!D51</f>
        <v>0</v>
      </c>
      <c r="E1434" s="181">
        <f>'DECEMBRE - SUIVI ENVELOPPES'!E51</f>
        <v>0</v>
      </c>
      <c r="F1434" s="158" t="str">
        <f>'DECEMBRE - SUIVI ENVELOPPES'!F51</f>
        <v/>
      </c>
    </row>
    <row r="1435" spans="1:6" x14ac:dyDescent="0.25">
      <c r="A1435" s="158" t="str">
        <f t="shared" si="23"/>
        <v/>
      </c>
      <c r="B1435" s="158">
        <f>'DECEMBRE - SUIVI ENVELOPPES'!B52</f>
        <v>0</v>
      </c>
      <c r="C1435" s="183">
        <f>'DECEMBRE - SUIVI ENVELOPPES'!C52</f>
        <v>0</v>
      </c>
      <c r="D1435" s="158">
        <f>'DECEMBRE - SUIVI ENVELOPPES'!D52</f>
        <v>0</v>
      </c>
      <c r="E1435" s="181">
        <f>'DECEMBRE - SUIVI ENVELOPPES'!E52</f>
        <v>0</v>
      </c>
      <c r="F1435" s="158" t="str">
        <f>'DECEMBRE - SUIVI ENVELOPPES'!F52</f>
        <v/>
      </c>
    </row>
    <row r="1436" spans="1:6" x14ac:dyDescent="0.25">
      <c r="A1436" s="158" t="str">
        <f t="shared" si="23"/>
        <v/>
      </c>
      <c r="B1436" s="158">
        <f>'DECEMBRE - SUIVI ENVELOPPES'!B53</f>
        <v>0</v>
      </c>
      <c r="C1436" s="183">
        <f>'DECEMBRE - SUIVI ENVELOPPES'!C53</f>
        <v>0</v>
      </c>
      <c r="D1436" s="158">
        <f>'DECEMBRE - SUIVI ENVELOPPES'!D53</f>
        <v>0</v>
      </c>
      <c r="E1436" s="181">
        <f>'DECEMBRE - SUIVI ENVELOPPES'!E53</f>
        <v>0</v>
      </c>
      <c r="F1436" s="158" t="str">
        <f>'DECEMBRE - SUIVI ENVELOPPES'!F53</f>
        <v/>
      </c>
    </row>
    <row r="1437" spans="1:6" x14ac:dyDescent="0.25">
      <c r="A1437" s="158" t="str">
        <f t="shared" si="23"/>
        <v/>
      </c>
      <c r="B1437" s="158">
        <f>'DECEMBRE - SUIVI ENVELOPPES'!B54</f>
        <v>0</v>
      </c>
      <c r="C1437" s="183">
        <f>'DECEMBRE - SUIVI ENVELOPPES'!C54</f>
        <v>0</v>
      </c>
      <c r="D1437" s="158">
        <f>'DECEMBRE - SUIVI ENVELOPPES'!D54</f>
        <v>0</v>
      </c>
      <c r="E1437" s="181">
        <f>'DECEMBRE - SUIVI ENVELOPPES'!E54</f>
        <v>0</v>
      </c>
      <c r="F1437" s="158" t="str">
        <f>'DECEMBRE - SUIVI ENVELOPPES'!F54</f>
        <v/>
      </c>
    </row>
    <row r="1438" spans="1:6" x14ac:dyDescent="0.25">
      <c r="A1438" s="158" t="str">
        <f t="shared" si="23"/>
        <v/>
      </c>
      <c r="B1438" s="158">
        <f>'DECEMBRE - SUIVI ENVELOPPES'!B55</f>
        <v>0</v>
      </c>
      <c r="C1438" s="183">
        <f>'DECEMBRE - SUIVI ENVELOPPES'!C55</f>
        <v>0</v>
      </c>
      <c r="D1438" s="158">
        <f>'DECEMBRE - SUIVI ENVELOPPES'!D55</f>
        <v>0</v>
      </c>
      <c r="E1438" s="181">
        <f>'DECEMBRE - SUIVI ENVELOPPES'!E55</f>
        <v>0</v>
      </c>
      <c r="F1438" s="158" t="str">
        <f>'DECEMBRE - SUIVI ENVELOPPES'!F55</f>
        <v/>
      </c>
    </row>
    <row r="1439" spans="1:6" x14ac:dyDescent="0.25">
      <c r="A1439" s="158" t="str">
        <f t="shared" si="23"/>
        <v/>
      </c>
      <c r="B1439" s="158">
        <f>'DECEMBRE - SUIVI ENVELOPPES'!B56</f>
        <v>0</v>
      </c>
      <c r="C1439" s="183">
        <f>'DECEMBRE - SUIVI ENVELOPPES'!C56</f>
        <v>0</v>
      </c>
      <c r="D1439" s="158">
        <f>'DECEMBRE - SUIVI ENVELOPPES'!D56</f>
        <v>0</v>
      </c>
      <c r="E1439" s="181">
        <f>'DECEMBRE - SUIVI ENVELOPPES'!E56</f>
        <v>0</v>
      </c>
      <c r="F1439" s="158" t="str">
        <f>'DECEMBRE - SUIVI ENVELOPPES'!F56</f>
        <v/>
      </c>
    </row>
    <row r="1440" spans="1:6" x14ac:dyDescent="0.25">
      <c r="A1440" s="158" t="str">
        <f t="shared" si="23"/>
        <v/>
      </c>
      <c r="B1440" s="158">
        <f>'DECEMBRE - SUIVI ENVELOPPES'!B57</f>
        <v>0</v>
      </c>
      <c r="C1440" s="183">
        <f>'DECEMBRE - SUIVI ENVELOPPES'!C57</f>
        <v>0</v>
      </c>
      <c r="D1440" s="158">
        <f>'DECEMBRE - SUIVI ENVELOPPES'!D57</f>
        <v>0</v>
      </c>
      <c r="E1440" s="181">
        <f>'DECEMBRE - SUIVI ENVELOPPES'!E57</f>
        <v>0</v>
      </c>
      <c r="F1440" s="158" t="str">
        <f>'DECEMBRE - SUIVI ENVELOPPES'!F57</f>
        <v/>
      </c>
    </row>
    <row r="1441" spans="1:6" x14ac:dyDescent="0.25">
      <c r="A1441" s="158" t="str">
        <f t="shared" si="23"/>
        <v/>
      </c>
      <c r="B1441" s="158">
        <f>'DECEMBRE - SUIVI ENVELOPPES'!B58</f>
        <v>0</v>
      </c>
      <c r="C1441" s="183">
        <f>'DECEMBRE - SUIVI ENVELOPPES'!C58</f>
        <v>0</v>
      </c>
      <c r="D1441" s="158">
        <f>'DECEMBRE - SUIVI ENVELOPPES'!D58</f>
        <v>0</v>
      </c>
      <c r="E1441" s="181">
        <f>'DECEMBRE - SUIVI ENVELOPPES'!E58</f>
        <v>0</v>
      </c>
      <c r="F1441" s="158" t="str">
        <f>'DECEMBRE - SUIVI ENVELOPPES'!F58</f>
        <v/>
      </c>
    </row>
    <row r="1442" spans="1:6" x14ac:dyDescent="0.25">
      <c r="A1442" s="158" t="str">
        <f t="shared" si="23"/>
        <v/>
      </c>
      <c r="B1442" s="158">
        <f>'DECEMBRE - SUIVI ENVELOPPES'!B59</f>
        <v>0</v>
      </c>
      <c r="C1442" s="183">
        <f>'DECEMBRE - SUIVI ENVELOPPES'!C59</f>
        <v>0</v>
      </c>
      <c r="D1442" s="158">
        <f>'DECEMBRE - SUIVI ENVELOPPES'!D59</f>
        <v>0</v>
      </c>
      <c r="E1442" s="181">
        <f>'DECEMBRE - SUIVI ENVELOPPES'!E59</f>
        <v>0</v>
      </c>
      <c r="F1442" s="158" t="str">
        <f>'DECEMBRE - SUIVI ENVELOPPES'!F59</f>
        <v/>
      </c>
    </row>
    <row r="1443" spans="1:6" x14ac:dyDescent="0.25">
      <c r="A1443" s="158" t="str">
        <f t="shared" si="23"/>
        <v/>
      </c>
      <c r="B1443" s="158">
        <f>'DECEMBRE - SUIVI ENVELOPPES'!B60</f>
        <v>0</v>
      </c>
      <c r="C1443" s="183">
        <f>'DECEMBRE - SUIVI ENVELOPPES'!C60</f>
        <v>0</v>
      </c>
      <c r="D1443" s="158">
        <f>'DECEMBRE - SUIVI ENVELOPPES'!D60</f>
        <v>0</v>
      </c>
      <c r="E1443" s="181">
        <f>'DECEMBRE - SUIVI ENVELOPPES'!E60</f>
        <v>0</v>
      </c>
      <c r="F1443" s="158" t="str">
        <f>'DECEMBRE - SUIVI ENVELOPPES'!F60</f>
        <v/>
      </c>
    </row>
    <row r="1444" spans="1:6" x14ac:dyDescent="0.25">
      <c r="A1444" s="158" t="str">
        <f t="shared" si="23"/>
        <v/>
      </c>
      <c r="B1444" s="158">
        <f>'DECEMBRE - SUIVI ENVELOPPES'!B61</f>
        <v>0</v>
      </c>
      <c r="C1444" s="183">
        <f>'DECEMBRE - SUIVI ENVELOPPES'!C61</f>
        <v>0</v>
      </c>
      <c r="D1444" s="158">
        <f>'DECEMBRE - SUIVI ENVELOPPES'!D61</f>
        <v>0</v>
      </c>
      <c r="E1444" s="181">
        <f>'DECEMBRE - SUIVI ENVELOPPES'!E61</f>
        <v>0</v>
      </c>
      <c r="F1444" s="158" t="str">
        <f>'DECEMBRE - SUIVI ENVELOPPES'!F61</f>
        <v/>
      </c>
    </row>
    <row r="1445" spans="1:6" x14ac:dyDescent="0.25">
      <c r="A1445" s="158" t="str">
        <f t="shared" si="23"/>
        <v/>
      </c>
      <c r="B1445" s="158">
        <f>'DECEMBRE - SUIVI ENVELOPPES'!B62</f>
        <v>0</v>
      </c>
      <c r="C1445" s="183">
        <f>'DECEMBRE - SUIVI ENVELOPPES'!C62</f>
        <v>0</v>
      </c>
      <c r="D1445" s="158">
        <f>'DECEMBRE - SUIVI ENVELOPPES'!D62</f>
        <v>0</v>
      </c>
      <c r="E1445" s="181">
        <f>'DECEMBRE - SUIVI ENVELOPPES'!E62</f>
        <v>0</v>
      </c>
      <c r="F1445" s="158" t="str">
        <f>'DECEMBRE - SUIVI ENVELOPPES'!F62</f>
        <v/>
      </c>
    </row>
    <row r="1446" spans="1:6" x14ac:dyDescent="0.25">
      <c r="A1446" s="158" t="str">
        <f t="shared" si="23"/>
        <v/>
      </c>
      <c r="B1446" s="158">
        <f>'DECEMBRE - SUIVI ENVELOPPES'!B63</f>
        <v>0</v>
      </c>
      <c r="C1446" s="183">
        <f>'DECEMBRE - SUIVI ENVELOPPES'!C63</f>
        <v>0</v>
      </c>
      <c r="D1446" s="158">
        <f>'DECEMBRE - SUIVI ENVELOPPES'!D63</f>
        <v>0</v>
      </c>
      <c r="E1446" s="181">
        <f>'DECEMBRE - SUIVI ENVELOPPES'!E63</f>
        <v>0</v>
      </c>
      <c r="F1446" s="158" t="str">
        <f>'DECEMBRE - SUIVI ENVELOPPES'!F63</f>
        <v/>
      </c>
    </row>
    <row r="1447" spans="1:6" x14ac:dyDescent="0.25">
      <c r="A1447" s="158" t="str">
        <f t="shared" si="23"/>
        <v/>
      </c>
      <c r="B1447" s="158">
        <f>'DECEMBRE - SUIVI ENVELOPPES'!B64</f>
        <v>0</v>
      </c>
      <c r="C1447" s="183">
        <f>'DECEMBRE - SUIVI ENVELOPPES'!C64</f>
        <v>0</v>
      </c>
      <c r="D1447" s="158">
        <f>'DECEMBRE - SUIVI ENVELOPPES'!D64</f>
        <v>0</v>
      </c>
      <c r="E1447" s="181">
        <f>'DECEMBRE - SUIVI ENVELOPPES'!E64</f>
        <v>0</v>
      </c>
      <c r="F1447" s="158" t="str">
        <f>'DECEMBRE - SUIVI ENVELOPPES'!F64</f>
        <v/>
      </c>
    </row>
    <row r="1448" spans="1:6" x14ac:dyDescent="0.25">
      <c r="A1448" s="158" t="str">
        <f t="shared" si="23"/>
        <v/>
      </c>
      <c r="B1448" s="158">
        <f>'DECEMBRE - SUIVI ENVELOPPES'!B65</f>
        <v>0</v>
      </c>
      <c r="C1448" s="183">
        <f>'DECEMBRE - SUIVI ENVELOPPES'!C65</f>
        <v>0</v>
      </c>
      <c r="D1448" s="158">
        <f>'DECEMBRE - SUIVI ENVELOPPES'!D65</f>
        <v>0</v>
      </c>
      <c r="E1448" s="181">
        <f>'DECEMBRE - SUIVI ENVELOPPES'!E65</f>
        <v>0</v>
      </c>
      <c r="F1448" s="158" t="str">
        <f>'DECEMBRE - SUIVI ENVELOPPES'!F65</f>
        <v/>
      </c>
    </row>
    <row r="1449" spans="1:6" x14ac:dyDescent="0.25">
      <c r="A1449" s="158" t="str">
        <f t="shared" si="23"/>
        <v/>
      </c>
      <c r="B1449" s="158">
        <f>'DECEMBRE - SUIVI ENVELOPPES'!B66</f>
        <v>0</v>
      </c>
      <c r="C1449" s="183">
        <f>'DECEMBRE - SUIVI ENVELOPPES'!C66</f>
        <v>0</v>
      </c>
      <c r="D1449" s="158">
        <f>'DECEMBRE - SUIVI ENVELOPPES'!D66</f>
        <v>0</v>
      </c>
      <c r="E1449" s="181">
        <f>'DECEMBRE - SUIVI ENVELOPPES'!E66</f>
        <v>0</v>
      </c>
      <c r="F1449" s="158" t="str">
        <f>'DECEMBRE - SUIVI ENVELOPPES'!F66</f>
        <v/>
      </c>
    </row>
    <row r="1450" spans="1:6" x14ac:dyDescent="0.25">
      <c r="A1450" s="158" t="str">
        <f t="shared" si="23"/>
        <v/>
      </c>
      <c r="B1450" s="158">
        <f>'DECEMBRE - SUIVI ENVELOPPES'!B67</f>
        <v>0</v>
      </c>
      <c r="C1450" s="183">
        <f>'DECEMBRE - SUIVI ENVELOPPES'!C67</f>
        <v>0</v>
      </c>
      <c r="D1450" s="158">
        <f>'DECEMBRE - SUIVI ENVELOPPES'!D67</f>
        <v>0</v>
      </c>
      <c r="E1450" s="181">
        <f>'DECEMBRE - SUIVI ENVELOPPES'!E67</f>
        <v>0</v>
      </c>
      <c r="F1450" s="158" t="str">
        <f>'DECEMBRE - SUIVI ENVELOPPES'!F67</f>
        <v/>
      </c>
    </row>
    <row r="1451" spans="1:6" x14ac:dyDescent="0.25">
      <c r="A1451" s="158" t="str">
        <f t="shared" si="23"/>
        <v/>
      </c>
      <c r="B1451" s="158">
        <f>'DECEMBRE - SUIVI ENVELOPPES'!B68</f>
        <v>0</v>
      </c>
      <c r="C1451" s="183">
        <f>'DECEMBRE - SUIVI ENVELOPPES'!C68</f>
        <v>0</v>
      </c>
      <c r="D1451" s="158">
        <f>'DECEMBRE - SUIVI ENVELOPPES'!D68</f>
        <v>0</v>
      </c>
      <c r="E1451" s="181">
        <f>'DECEMBRE - SUIVI ENVELOPPES'!E68</f>
        <v>0</v>
      </c>
      <c r="F1451" s="158" t="str">
        <f>'DECEMBRE - SUIVI ENVELOPPES'!F68</f>
        <v/>
      </c>
    </row>
    <row r="1452" spans="1:6" x14ac:dyDescent="0.25">
      <c r="A1452" s="158" t="str">
        <f t="shared" si="23"/>
        <v/>
      </c>
      <c r="B1452" s="158">
        <f>'DECEMBRE - SUIVI ENVELOPPES'!B69</f>
        <v>0</v>
      </c>
      <c r="C1452" s="183">
        <f>'DECEMBRE - SUIVI ENVELOPPES'!C69</f>
        <v>0</v>
      </c>
      <c r="D1452" s="158">
        <f>'DECEMBRE - SUIVI ENVELOPPES'!D69</f>
        <v>0</v>
      </c>
      <c r="E1452" s="181">
        <f>'DECEMBRE - SUIVI ENVELOPPES'!E69</f>
        <v>0</v>
      </c>
      <c r="F1452" s="158" t="str">
        <f>'DECEMBRE - SUIVI ENVELOPPES'!F69</f>
        <v/>
      </c>
    </row>
    <row r="1453" spans="1:6" x14ac:dyDescent="0.25">
      <c r="A1453" s="158" t="str">
        <f t="shared" ref="A1453:A1513" si="24">IF(B1453=0,"","DECEMBRE")</f>
        <v/>
      </c>
      <c r="B1453" s="158">
        <f>'DECEMBRE - SUIVI ENVELOPPES'!B70</f>
        <v>0</v>
      </c>
      <c r="C1453" s="183">
        <f>'DECEMBRE - SUIVI ENVELOPPES'!C70</f>
        <v>0</v>
      </c>
      <c r="D1453" s="158">
        <f>'DECEMBRE - SUIVI ENVELOPPES'!D70</f>
        <v>0</v>
      </c>
      <c r="E1453" s="181">
        <f>'DECEMBRE - SUIVI ENVELOPPES'!E70</f>
        <v>0</v>
      </c>
      <c r="F1453" s="158" t="str">
        <f>'DECEMBRE - SUIVI ENVELOPPES'!F70</f>
        <v/>
      </c>
    </row>
    <row r="1454" spans="1:6" x14ac:dyDescent="0.25">
      <c r="A1454" s="158" t="str">
        <f t="shared" si="24"/>
        <v/>
      </c>
      <c r="B1454" s="158">
        <f>'DECEMBRE - SUIVI ENVELOPPES'!B71</f>
        <v>0</v>
      </c>
      <c r="C1454" s="183">
        <f>'DECEMBRE - SUIVI ENVELOPPES'!C71</f>
        <v>0</v>
      </c>
      <c r="D1454" s="158">
        <f>'DECEMBRE - SUIVI ENVELOPPES'!D71</f>
        <v>0</v>
      </c>
      <c r="E1454" s="181">
        <f>'DECEMBRE - SUIVI ENVELOPPES'!E71</f>
        <v>0</v>
      </c>
      <c r="F1454" s="158" t="str">
        <f>'DECEMBRE - SUIVI ENVELOPPES'!F71</f>
        <v/>
      </c>
    </row>
    <row r="1455" spans="1:6" x14ac:dyDescent="0.25">
      <c r="A1455" s="158" t="str">
        <f t="shared" si="24"/>
        <v/>
      </c>
      <c r="B1455" s="158">
        <f>'DECEMBRE - SUIVI ENVELOPPES'!B72</f>
        <v>0</v>
      </c>
      <c r="C1455" s="183">
        <f>'DECEMBRE - SUIVI ENVELOPPES'!C72</f>
        <v>0</v>
      </c>
      <c r="D1455" s="158">
        <f>'DECEMBRE - SUIVI ENVELOPPES'!D72</f>
        <v>0</v>
      </c>
      <c r="E1455" s="181">
        <f>'DECEMBRE - SUIVI ENVELOPPES'!E72</f>
        <v>0</v>
      </c>
      <c r="F1455" s="158" t="str">
        <f>'DECEMBRE - SUIVI ENVELOPPES'!F72</f>
        <v/>
      </c>
    </row>
    <row r="1456" spans="1:6" x14ac:dyDescent="0.25">
      <c r="A1456" s="158" t="str">
        <f t="shared" si="24"/>
        <v/>
      </c>
      <c r="B1456" s="158">
        <f>'DECEMBRE - SUIVI ENVELOPPES'!B73</f>
        <v>0</v>
      </c>
      <c r="C1456" s="183">
        <f>'DECEMBRE - SUIVI ENVELOPPES'!C73</f>
        <v>0</v>
      </c>
      <c r="D1456" s="158">
        <f>'DECEMBRE - SUIVI ENVELOPPES'!D73</f>
        <v>0</v>
      </c>
      <c r="E1456" s="181">
        <f>'DECEMBRE - SUIVI ENVELOPPES'!E73</f>
        <v>0</v>
      </c>
      <c r="F1456" s="158" t="str">
        <f>'DECEMBRE - SUIVI ENVELOPPES'!F73</f>
        <v/>
      </c>
    </row>
    <row r="1457" spans="1:6" x14ac:dyDescent="0.25">
      <c r="A1457" s="158" t="str">
        <f t="shared" si="24"/>
        <v/>
      </c>
      <c r="B1457" s="158">
        <f>'DECEMBRE - SUIVI ENVELOPPES'!B74</f>
        <v>0</v>
      </c>
      <c r="C1457" s="183">
        <f>'DECEMBRE - SUIVI ENVELOPPES'!C74</f>
        <v>0</v>
      </c>
      <c r="D1457" s="158">
        <f>'DECEMBRE - SUIVI ENVELOPPES'!D74</f>
        <v>0</v>
      </c>
      <c r="E1457" s="181">
        <f>'DECEMBRE - SUIVI ENVELOPPES'!E74</f>
        <v>0</v>
      </c>
      <c r="F1457" s="158" t="str">
        <f>'DECEMBRE - SUIVI ENVELOPPES'!F74</f>
        <v/>
      </c>
    </row>
    <row r="1458" spans="1:6" x14ac:dyDescent="0.25">
      <c r="A1458" s="158" t="str">
        <f t="shared" si="24"/>
        <v/>
      </c>
      <c r="B1458" s="158">
        <f>'DECEMBRE - SUIVI ENVELOPPES'!B75</f>
        <v>0</v>
      </c>
      <c r="C1458" s="183">
        <f>'DECEMBRE - SUIVI ENVELOPPES'!C75</f>
        <v>0</v>
      </c>
      <c r="D1458" s="158">
        <f>'DECEMBRE - SUIVI ENVELOPPES'!D75</f>
        <v>0</v>
      </c>
      <c r="E1458" s="181">
        <f>'DECEMBRE - SUIVI ENVELOPPES'!E75</f>
        <v>0</v>
      </c>
      <c r="F1458" s="158" t="str">
        <f>'DECEMBRE - SUIVI ENVELOPPES'!F75</f>
        <v/>
      </c>
    </row>
    <row r="1459" spans="1:6" x14ac:dyDescent="0.25">
      <c r="A1459" s="158" t="str">
        <f t="shared" si="24"/>
        <v/>
      </c>
      <c r="B1459" s="158">
        <f>'DECEMBRE - SUIVI ENVELOPPES'!B76</f>
        <v>0</v>
      </c>
      <c r="C1459" s="183">
        <f>'DECEMBRE - SUIVI ENVELOPPES'!C76</f>
        <v>0</v>
      </c>
      <c r="D1459" s="158">
        <f>'DECEMBRE - SUIVI ENVELOPPES'!D76</f>
        <v>0</v>
      </c>
      <c r="E1459" s="181">
        <f>'DECEMBRE - SUIVI ENVELOPPES'!E76</f>
        <v>0</v>
      </c>
      <c r="F1459" s="158" t="str">
        <f>'DECEMBRE - SUIVI ENVELOPPES'!F76</f>
        <v/>
      </c>
    </row>
    <row r="1460" spans="1:6" x14ac:dyDescent="0.25">
      <c r="A1460" s="158" t="str">
        <f t="shared" si="24"/>
        <v/>
      </c>
      <c r="B1460" s="158">
        <f>'DECEMBRE - SUIVI ENVELOPPES'!B77</f>
        <v>0</v>
      </c>
      <c r="C1460" s="183">
        <f>'DECEMBRE - SUIVI ENVELOPPES'!C77</f>
        <v>0</v>
      </c>
      <c r="D1460" s="158">
        <f>'DECEMBRE - SUIVI ENVELOPPES'!D77</f>
        <v>0</v>
      </c>
      <c r="E1460" s="181">
        <f>'DECEMBRE - SUIVI ENVELOPPES'!E77</f>
        <v>0</v>
      </c>
      <c r="F1460" s="158" t="str">
        <f>'DECEMBRE - SUIVI ENVELOPPES'!F77</f>
        <v/>
      </c>
    </row>
    <row r="1461" spans="1:6" x14ac:dyDescent="0.25">
      <c r="A1461" s="158" t="str">
        <f t="shared" si="24"/>
        <v/>
      </c>
      <c r="B1461" s="158">
        <f>'DECEMBRE - SUIVI ENVELOPPES'!B78</f>
        <v>0</v>
      </c>
      <c r="C1461" s="183">
        <f>'DECEMBRE - SUIVI ENVELOPPES'!C78</f>
        <v>0</v>
      </c>
      <c r="D1461" s="158">
        <f>'DECEMBRE - SUIVI ENVELOPPES'!D78</f>
        <v>0</v>
      </c>
      <c r="E1461" s="181">
        <f>'DECEMBRE - SUIVI ENVELOPPES'!E78</f>
        <v>0</v>
      </c>
      <c r="F1461" s="158" t="str">
        <f>'DECEMBRE - SUIVI ENVELOPPES'!F78</f>
        <v/>
      </c>
    </row>
    <row r="1462" spans="1:6" x14ac:dyDescent="0.25">
      <c r="A1462" s="158" t="str">
        <f t="shared" si="24"/>
        <v/>
      </c>
      <c r="B1462" s="158">
        <f>'DECEMBRE - SUIVI ENVELOPPES'!B79</f>
        <v>0</v>
      </c>
      <c r="C1462" s="183">
        <f>'DECEMBRE - SUIVI ENVELOPPES'!C79</f>
        <v>0</v>
      </c>
      <c r="D1462" s="158">
        <f>'DECEMBRE - SUIVI ENVELOPPES'!D79</f>
        <v>0</v>
      </c>
      <c r="E1462" s="181">
        <f>'DECEMBRE - SUIVI ENVELOPPES'!E79</f>
        <v>0</v>
      </c>
      <c r="F1462" s="158" t="str">
        <f>'DECEMBRE - SUIVI ENVELOPPES'!F79</f>
        <v/>
      </c>
    </row>
    <row r="1463" spans="1:6" x14ac:dyDescent="0.25">
      <c r="A1463" s="158" t="str">
        <f t="shared" si="24"/>
        <v/>
      </c>
      <c r="B1463" s="158">
        <f>'DECEMBRE - SUIVI ENVELOPPES'!B80</f>
        <v>0</v>
      </c>
      <c r="C1463" s="183">
        <f>'DECEMBRE - SUIVI ENVELOPPES'!C80</f>
        <v>0</v>
      </c>
      <c r="D1463" s="158">
        <f>'DECEMBRE - SUIVI ENVELOPPES'!D80</f>
        <v>0</v>
      </c>
      <c r="E1463" s="181">
        <f>'DECEMBRE - SUIVI ENVELOPPES'!E80</f>
        <v>0</v>
      </c>
      <c r="F1463" s="158" t="str">
        <f>'DECEMBRE - SUIVI ENVELOPPES'!F80</f>
        <v/>
      </c>
    </row>
    <row r="1464" spans="1:6" x14ac:dyDescent="0.25">
      <c r="A1464" s="158" t="str">
        <f t="shared" si="24"/>
        <v/>
      </c>
      <c r="B1464" s="158">
        <f>'DECEMBRE - SUIVI ENVELOPPES'!B81</f>
        <v>0</v>
      </c>
      <c r="C1464" s="183">
        <f>'DECEMBRE - SUIVI ENVELOPPES'!C81</f>
        <v>0</v>
      </c>
      <c r="D1464" s="158">
        <f>'DECEMBRE - SUIVI ENVELOPPES'!D81</f>
        <v>0</v>
      </c>
      <c r="E1464" s="181">
        <f>'DECEMBRE - SUIVI ENVELOPPES'!E81</f>
        <v>0</v>
      </c>
      <c r="F1464" s="158" t="str">
        <f>'DECEMBRE - SUIVI ENVELOPPES'!F81</f>
        <v/>
      </c>
    </row>
    <row r="1465" spans="1:6" x14ac:dyDescent="0.25">
      <c r="A1465" s="158" t="str">
        <f t="shared" si="24"/>
        <v/>
      </c>
      <c r="B1465" s="158">
        <f>'DECEMBRE - SUIVI ENVELOPPES'!B82</f>
        <v>0</v>
      </c>
      <c r="C1465" s="183">
        <f>'DECEMBRE - SUIVI ENVELOPPES'!C82</f>
        <v>0</v>
      </c>
      <c r="D1465" s="158">
        <f>'DECEMBRE - SUIVI ENVELOPPES'!D82</f>
        <v>0</v>
      </c>
      <c r="E1465" s="181">
        <f>'DECEMBRE - SUIVI ENVELOPPES'!E82</f>
        <v>0</v>
      </c>
      <c r="F1465" s="158" t="str">
        <f>'DECEMBRE - SUIVI ENVELOPPES'!F82</f>
        <v/>
      </c>
    </row>
    <row r="1466" spans="1:6" x14ac:dyDescent="0.25">
      <c r="A1466" s="158" t="str">
        <f t="shared" si="24"/>
        <v/>
      </c>
      <c r="B1466" s="158">
        <f>'DECEMBRE - SUIVI ENVELOPPES'!B83</f>
        <v>0</v>
      </c>
      <c r="C1466" s="183">
        <f>'DECEMBRE - SUIVI ENVELOPPES'!C83</f>
        <v>0</v>
      </c>
      <c r="D1466" s="158">
        <f>'DECEMBRE - SUIVI ENVELOPPES'!D83</f>
        <v>0</v>
      </c>
      <c r="E1466" s="181">
        <f>'DECEMBRE - SUIVI ENVELOPPES'!E83</f>
        <v>0</v>
      </c>
      <c r="F1466" s="158" t="str">
        <f>'DECEMBRE - SUIVI ENVELOPPES'!F83</f>
        <v/>
      </c>
    </row>
    <row r="1467" spans="1:6" x14ac:dyDescent="0.25">
      <c r="A1467" s="158" t="str">
        <f t="shared" si="24"/>
        <v/>
      </c>
      <c r="B1467" s="158">
        <f>'DECEMBRE - SUIVI ENVELOPPES'!B84</f>
        <v>0</v>
      </c>
      <c r="C1467" s="183">
        <f>'DECEMBRE - SUIVI ENVELOPPES'!C84</f>
        <v>0</v>
      </c>
      <c r="D1467" s="158">
        <f>'DECEMBRE - SUIVI ENVELOPPES'!D84</f>
        <v>0</v>
      </c>
      <c r="E1467" s="181">
        <f>'DECEMBRE - SUIVI ENVELOPPES'!E84</f>
        <v>0</v>
      </c>
      <c r="F1467" s="158" t="str">
        <f>'DECEMBRE - SUIVI ENVELOPPES'!F84</f>
        <v/>
      </c>
    </row>
    <row r="1468" spans="1:6" x14ac:dyDescent="0.25">
      <c r="A1468" s="158" t="str">
        <f t="shared" si="24"/>
        <v/>
      </c>
      <c r="B1468" s="158">
        <f>'DECEMBRE - SUIVI ENVELOPPES'!B85</f>
        <v>0</v>
      </c>
      <c r="C1468" s="183">
        <f>'DECEMBRE - SUIVI ENVELOPPES'!C85</f>
        <v>0</v>
      </c>
      <c r="D1468" s="158">
        <f>'DECEMBRE - SUIVI ENVELOPPES'!D85</f>
        <v>0</v>
      </c>
      <c r="E1468" s="181">
        <f>'DECEMBRE - SUIVI ENVELOPPES'!E85</f>
        <v>0</v>
      </c>
      <c r="F1468" s="158" t="str">
        <f>'DECEMBRE - SUIVI ENVELOPPES'!F85</f>
        <v/>
      </c>
    </row>
    <row r="1469" spans="1:6" x14ac:dyDescent="0.25">
      <c r="A1469" s="158" t="str">
        <f t="shared" si="24"/>
        <v/>
      </c>
      <c r="B1469" s="158">
        <f>'DECEMBRE - SUIVI ENVELOPPES'!B86</f>
        <v>0</v>
      </c>
      <c r="C1469" s="183">
        <f>'DECEMBRE - SUIVI ENVELOPPES'!C86</f>
        <v>0</v>
      </c>
      <c r="D1469" s="158">
        <f>'DECEMBRE - SUIVI ENVELOPPES'!D86</f>
        <v>0</v>
      </c>
      <c r="E1469" s="181">
        <f>'DECEMBRE - SUIVI ENVELOPPES'!E86</f>
        <v>0</v>
      </c>
      <c r="F1469" s="158" t="str">
        <f>'DECEMBRE - SUIVI ENVELOPPES'!F86</f>
        <v/>
      </c>
    </row>
    <row r="1470" spans="1:6" x14ac:dyDescent="0.25">
      <c r="A1470" s="158" t="str">
        <f t="shared" si="24"/>
        <v/>
      </c>
      <c r="B1470" s="158">
        <f>'DECEMBRE - SUIVI ENVELOPPES'!B87</f>
        <v>0</v>
      </c>
      <c r="C1470" s="183">
        <f>'DECEMBRE - SUIVI ENVELOPPES'!C87</f>
        <v>0</v>
      </c>
      <c r="D1470" s="158">
        <f>'DECEMBRE - SUIVI ENVELOPPES'!D87</f>
        <v>0</v>
      </c>
      <c r="E1470" s="181">
        <f>'DECEMBRE - SUIVI ENVELOPPES'!E87</f>
        <v>0</v>
      </c>
      <c r="F1470" s="158" t="str">
        <f>'DECEMBRE - SUIVI ENVELOPPES'!F87</f>
        <v/>
      </c>
    </row>
    <row r="1471" spans="1:6" x14ac:dyDescent="0.25">
      <c r="A1471" s="158" t="str">
        <f t="shared" si="24"/>
        <v/>
      </c>
      <c r="B1471" s="158">
        <f>'DECEMBRE - SUIVI ENVELOPPES'!B88</f>
        <v>0</v>
      </c>
      <c r="C1471" s="183">
        <f>'DECEMBRE - SUIVI ENVELOPPES'!C88</f>
        <v>0</v>
      </c>
      <c r="D1471" s="158">
        <f>'DECEMBRE - SUIVI ENVELOPPES'!D88</f>
        <v>0</v>
      </c>
      <c r="E1471" s="181">
        <f>'DECEMBRE - SUIVI ENVELOPPES'!E88</f>
        <v>0</v>
      </c>
      <c r="F1471" s="158" t="str">
        <f>'DECEMBRE - SUIVI ENVELOPPES'!F88</f>
        <v/>
      </c>
    </row>
    <row r="1472" spans="1:6" x14ac:dyDescent="0.25">
      <c r="A1472" s="158" t="str">
        <f t="shared" si="24"/>
        <v/>
      </c>
      <c r="B1472" s="158">
        <f>'DECEMBRE - SUIVI ENVELOPPES'!B89</f>
        <v>0</v>
      </c>
      <c r="C1472" s="183">
        <f>'DECEMBRE - SUIVI ENVELOPPES'!C89</f>
        <v>0</v>
      </c>
      <c r="D1472" s="158">
        <f>'DECEMBRE - SUIVI ENVELOPPES'!D89</f>
        <v>0</v>
      </c>
      <c r="E1472" s="181">
        <f>'DECEMBRE - SUIVI ENVELOPPES'!E89</f>
        <v>0</v>
      </c>
      <c r="F1472" s="158" t="str">
        <f>'DECEMBRE - SUIVI ENVELOPPES'!F89</f>
        <v/>
      </c>
    </row>
    <row r="1473" spans="1:6" x14ac:dyDescent="0.25">
      <c r="A1473" s="158" t="str">
        <f t="shared" si="24"/>
        <v/>
      </c>
      <c r="B1473" s="158">
        <f>'DECEMBRE - SUIVI ENVELOPPES'!B90</f>
        <v>0</v>
      </c>
      <c r="C1473" s="183">
        <f>'DECEMBRE - SUIVI ENVELOPPES'!C90</f>
        <v>0</v>
      </c>
      <c r="D1473" s="158">
        <f>'DECEMBRE - SUIVI ENVELOPPES'!D90</f>
        <v>0</v>
      </c>
      <c r="E1473" s="181">
        <f>'DECEMBRE - SUIVI ENVELOPPES'!E90</f>
        <v>0</v>
      </c>
      <c r="F1473" s="158" t="str">
        <f>'DECEMBRE - SUIVI ENVELOPPES'!F90</f>
        <v/>
      </c>
    </row>
    <row r="1474" spans="1:6" x14ac:dyDescent="0.25">
      <c r="A1474" s="158" t="str">
        <f t="shared" si="24"/>
        <v/>
      </c>
      <c r="B1474" s="158">
        <f>'DECEMBRE - SUIVI ENVELOPPES'!B91</f>
        <v>0</v>
      </c>
      <c r="C1474" s="183">
        <f>'DECEMBRE - SUIVI ENVELOPPES'!C91</f>
        <v>0</v>
      </c>
      <c r="D1474" s="158">
        <f>'DECEMBRE - SUIVI ENVELOPPES'!D91</f>
        <v>0</v>
      </c>
      <c r="E1474" s="181">
        <f>'DECEMBRE - SUIVI ENVELOPPES'!E91</f>
        <v>0</v>
      </c>
      <c r="F1474" s="158" t="str">
        <f>'DECEMBRE - SUIVI ENVELOPPES'!F91</f>
        <v/>
      </c>
    </row>
    <row r="1475" spans="1:6" x14ac:dyDescent="0.25">
      <c r="A1475" s="158" t="str">
        <f t="shared" si="24"/>
        <v/>
      </c>
      <c r="B1475" s="158">
        <f>'DECEMBRE - SUIVI ENVELOPPES'!B92</f>
        <v>0</v>
      </c>
      <c r="C1475" s="183">
        <f>'DECEMBRE - SUIVI ENVELOPPES'!C92</f>
        <v>0</v>
      </c>
      <c r="D1475" s="158">
        <f>'DECEMBRE - SUIVI ENVELOPPES'!D92</f>
        <v>0</v>
      </c>
      <c r="E1475" s="181">
        <f>'DECEMBRE - SUIVI ENVELOPPES'!E92</f>
        <v>0</v>
      </c>
      <c r="F1475" s="158" t="str">
        <f>'DECEMBRE - SUIVI ENVELOPPES'!F92</f>
        <v/>
      </c>
    </row>
    <row r="1476" spans="1:6" x14ac:dyDescent="0.25">
      <c r="A1476" s="158" t="str">
        <f t="shared" si="24"/>
        <v/>
      </c>
      <c r="B1476" s="158">
        <f>'DECEMBRE - SUIVI ENVELOPPES'!B93</f>
        <v>0</v>
      </c>
      <c r="C1476" s="183">
        <f>'DECEMBRE - SUIVI ENVELOPPES'!C93</f>
        <v>0</v>
      </c>
      <c r="D1476" s="158">
        <f>'DECEMBRE - SUIVI ENVELOPPES'!D93</f>
        <v>0</v>
      </c>
      <c r="E1476" s="181">
        <f>'DECEMBRE - SUIVI ENVELOPPES'!E93</f>
        <v>0</v>
      </c>
      <c r="F1476" s="158" t="str">
        <f>'DECEMBRE - SUIVI ENVELOPPES'!F93</f>
        <v/>
      </c>
    </row>
    <row r="1477" spans="1:6" x14ac:dyDescent="0.25">
      <c r="A1477" s="158" t="str">
        <f t="shared" si="24"/>
        <v/>
      </c>
      <c r="B1477" s="158">
        <f>'DECEMBRE - SUIVI ENVELOPPES'!B94</f>
        <v>0</v>
      </c>
      <c r="C1477" s="183">
        <f>'DECEMBRE - SUIVI ENVELOPPES'!C94</f>
        <v>0</v>
      </c>
      <c r="D1477" s="158">
        <f>'DECEMBRE - SUIVI ENVELOPPES'!D94</f>
        <v>0</v>
      </c>
      <c r="E1477" s="181">
        <f>'DECEMBRE - SUIVI ENVELOPPES'!E94</f>
        <v>0</v>
      </c>
      <c r="F1477" s="158" t="str">
        <f>'DECEMBRE - SUIVI ENVELOPPES'!F94</f>
        <v/>
      </c>
    </row>
    <row r="1478" spans="1:6" x14ac:dyDescent="0.25">
      <c r="A1478" s="158" t="str">
        <f t="shared" si="24"/>
        <v/>
      </c>
      <c r="B1478" s="158">
        <f>'DECEMBRE - SUIVI ENVELOPPES'!B95</f>
        <v>0</v>
      </c>
      <c r="C1478" s="183">
        <f>'DECEMBRE - SUIVI ENVELOPPES'!C95</f>
        <v>0</v>
      </c>
      <c r="D1478" s="158">
        <f>'DECEMBRE - SUIVI ENVELOPPES'!D95</f>
        <v>0</v>
      </c>
      <c r="E1478" s="181">
        <f>'DECEMBRE - SUIVI ENVELOPPES'!E95</f>
        <v>0</v>
      </c>
      <c r="F1478" s="158" t="str">
        <f>'DECEMBRE - SUIVI ENVELOPPES'!F95</f>
        <v/>
      </c>
    </row>
    <row r="1479" spans="1:6" x14ac:dyDescent="0.25">
      <c r="A1479" s="158" t="str">
        <f t="shared" si="24"/>
        <v/>
      </c>
      <c r="B1479" s="158">
        <f>'DECEMBRE - SUIVI ENVELOPPES'!B96</f>
        <v>0</v>
      </c>
      <c r="C1479" s="183">
        <f>'DECEMBRE - SUIVI ENVELOPPES'!C96</f>
        <v>0</v>
      </c>
      <c r="D1479" s="158">
        <f>'DECEMBRE - SUIVI ENVELOPPES'!D96</f>
        <v>0</v>
      </c>
      <c r="E1479" s="181">
        <f>'DECEMBRE - SUIVI ENVELOPPES'!E96</f>
        <v>0</v>
      </c>
      <c r="F1479" s="158" t="str">
        <f>'DECEMBRE - SUIVI ENVELOPPES'!F96</f>
        <v/>
      </c>
    </row>
    <row r="1480" spans="1:6" x14ac:dyDescent="0.25">
      <c r="A1480" s="158" t="str">
        <f t="shared" si="24"/>
        <v/>
      </c>
      <c r="B1480" s="158">
        <f>'DECEMBRE - SUIVI ENVELOPPES'!B97</f>
        <v>0</v>
      </c>
      <c r="C1480" s="183">
        <f>'DECEMBRE - SUIVI ENVELOPPES'!C97</f>
        <v>0</v>
      </c>
      <c r="D1480" s="158">
        <f>'DECEMBRE - SUIVI ENVELOPPES'!D97</f>
        <v>0</v>
      </c>
      <c r="E1480" s="181">
        <f>'DECEMBRE - SUIVI ENVELOPPES'!E97</f>
        <v>0</v>
      </c>
      <c r="F1480" s="158" t="str">
        <f>'DECEMBRE - SUIVI ENVELOPPES'!F97</f>
        <v/>
      </c>
    </row>
    <row r="1481" spans="1:6" x14ac:dyDescent="0.25">
      <c r="A1481" s="158" t="str">
        <f t="shared" si="24"/>
        <v/>
      </c>
      <c r="B1481" s="158">
        <f>'DECEMBRE - SUIVI ENVELOPPES'!B98</f>
        <v>0</v>
      </c>
      <c r="C1481" s="183">
        <f>'DECEMBRE - SUIVI ENVELOPPES'!C98</f>
        <v>0</v>
      </c>
      <c r="D1481" s="158">
        <f>'DECEMBRE - SUIVI ENVELOPPES'!D98</f>
        <v>0</v>
      </c>
      <c r="E1481" s="181">
        <f>'DECEMBRE - SUIVI ENVELOPPES'!E98</f>
        <v>0</v>
      </c>
      <c r="F1481" s="158" t="str">
        <f>'DECEMBRE - SUIVI ENVELOPPES'!F98</f>
        <v/>
      </c>
    </row>
    <row r="1482" spans="1:6" x14ac:dyDescent="0.25">
      <c r="A1482" s="158" t="str">
        <f t="shared" si="24"/>
        <v/>
      </c>
      <c r="B1482" s="158">
        <f>'DECEMBRE - SUIVI ENVELOPPES'!B99</f>
        <v>0</v>
      </c>
      <c r="C1482" s="183">
        <f>'DECEMBRE - SUIVI ENVELOPPES'!C99</f>
        <v>0</v>
      </c>
      <c r="D1482" s="158">
        <f>'DECEMBRE - SUIVI ENVELOPPES'!D99</f>
        <v>0</v>
      </c>
      <c r="E1482" s="181">
        <f>'DECEMBRE - SUIVI ENVELOPPES'!E99</f>
        <v>0</v>
      </c>
      <c r="F1482" s="158" t="str">
        <f>'DECEMBRE - SUIVI ENVELOPPES'!F99</f>
        <v/>
      </c>
    </row>
    <row r="1483" spans="1:6" x14ac:dyDescent="0.25">
      <c r="A1483" s="158" t="str">
        <f t="shared" si="24"/>
        <v/>
      </c>
      <c r="B1483" s="158">
        <f>'DECEMBRE - SUIVI ENVELOPPES'!B100</f>
        <v>0</v>
      </c>
      <c r="C1483" s="183">
        <f>'DECEMBRE - SUIVI ENVELOPPES'!C100</f>
        <v>0</v>
      </c>
      <c r="D1483" s="158">
        <f>'DECEMBRE - SUIVI ENVELOPPES'!D100</f>
        <v>0</v>
      </c>
      <c r="E1483" s="181">
        <f>'DECEMBRE - SUIVI ENVELOPPES'!E100</f>
        <v>0</v>
      </c>
      <c r="F1483" s="158" t="str">
        <f>'DECEMBRE - SUIVI ENVELOPPES'!F100</f>
        <v/>
      </c>
    </row>
    <row r="1484" spans="1:6" x14ac:dyDescent="0.25">
      <c r="A1484" s="158" t="str">
        <f t="shared" si="24"/>
        <v/>
      </c>
      <c r="B1484" s="158">
        <f>'DECEMBRE - SUIVI ENVELOPPES'!B101</f>
        <v>0</v>
      </c>
      <c r="C1484" s="183">
        <f>'DECEMBRE - SUIVI ENVELOPPES'!C101</f>
        <v>0</v>
      </c>
      <c r="D1484" s="158">
        <f>'DECEMBRE - SUIVI ENVELOPPES'!D101</f>
        <v>0</v>
      </c>
      <c r="E1484" s="181">
        <f>'DECEMBRE - SUIVI ENVELOPPES'!E101</f>
        <v>0</v>
      </c>
      <c r="F1484" s="158" t="str">
        <f>'DECEMBRE - SUIVI ENVELOPPES'!F101</f>
        <v/>
      </c>
    </row>
    <row r="1485" spans="1:6" x14ac:dyDescent="0.25">
      <c r="A1485" s="158" t="str">
        <f t="shared" si="24"/>
        <v/>
      </c>
      <c r="B1485" s="158">
        <f>'DECEMBRE - SUIVI ENVELOPPES'!B102</f>
        <v>0</v>
      </c>
      <c r="C1485" s="183">
        <f>'DECEMBRE - SUIVI ENVELOPPES'!C102</f>
        <v>0</v>
      </c>
      <c r="D1485" s="158">
        <f>'DECEMBRE - SUIVI ENVELOPPES'!D102</f>
        <v>0</v>
      </c>
      <c r="E1485" s="181">
        <f>'DECEMBRE - SUIVI ENVELOPPES'!E102</f>
        <v>0</v>
      </c>
      <c r="F1485" s="158" t="str">
        <f>'DECEMBRE - SUIVI ENVELOPPES'!F102</f>
        <v/>
      </c>
    </row>
    <row r="1486" spans="1:6" x14ac:dyDescent="0.25">
      <c r="A1486" s="158" t="str">
        <f t="shared" si="24"/>
        <v/>
      </c>
      <c r="B1486" s="158">
        <f>'DECEMBRE - SUIVI ENVELOPPES'!B103</f>
        <v>0</v>
      </c>
      <c r="C1486" s="183">
        <f>'DECEMBRE - SUIVI ENVELOPPES'!C103</f>
        <v>0</v>
      </c>
      <c r="D1486" s="158">
        <f>'DECEMBRE - SUIVI ENVELOPPES'!D103</f>
        <v>0</v>
      </c>
      <c r="E1486" s="181">
        <f>'DECEMBRE - SUIVI ENVELOPPES'!E103</f>
        <v>0</v>
      </c>
      <c r="F1486" s="158" t="str">
        <f>'DECEMBRE - SUIVI ENVELOPPES'!F103</f>
        <v/>
      </c>
    </row>
    <row r="1487" spans="1:6" x14ac:dyDescent="0.25">
      <c r="A1487" s="158" t="str">
        <f t="shared" si="24"/>
        <v/>
      </c>
      <c r="B1487" s="158">
        <f>'DECEMBRE - SUIVI ENVELOPPES'!B104</f>
        <v>0</v>
      </c>
      <c r="C1487" s="183">
        <f>'DECEMBRE - SUIVI ENVELOPPES'!C104</f>
        <v>0</v>
      </c>
      <c r="D1487" s="158">
        <f>'DECEMBRE - SUIVI ENVELOPPES'!D104</f>
        <v>0</v>
      </c>
      <c r="E1487" s="181">
        <f>'DECEMBRE - SUIVI ENVELOPPES'!E104</f>
        <v>0</v>
      </c>
      <c r="F1487" s="158" t="str">
        <f>'DECEMBRE - SUIVI ENVELOPPES'!F104</f>
        <v/>
      </c>
    </row>
    <row r="1488" spans="1:6" x14ac:dyDescent="0.25">
      <c r="A1488" s="158" t="str">
        <f t="shared" si="24"/>
        <v/>
      </c>
      <c r="B1488" s="158">
        <f>'DECEMBRE - SUIVI ENVELOPPES'!B105</f>
        <v>0</v>
      </c>
      <c r="C1488" s="183">
        <f>'DECEMBRE - SUIVI ENVELOPPES'!C105</f>
        <v>0</v>
      </c>
      <c r="D1488" s="158">
        <f>'DECEMBRE - SUIVI ENVELOPPES'!D105</f>
        <v>0</v>
      </c>
      <c r="E1488" s="181">
        <f>'DECEMBRE - SUIVI ENVELOPPES'!E105</f>
        <v>0</v>
      </c>
      <c r="F1488" s="158" t="str">
        <f>'DECEMBRE - SUIVI ENVELOPPES'!F105</f>
        <v/>
      </c>
    </row>
    <row r="1489" spans="1:6" x14ac:dyDescent="0.25">
      <c r="A1489" s="158" t="str">
        <f t="shared" si="24"/>
        <v/>
      </c>
      <c r="B1489" s="158">
        <f>'DECEMBRE - SUIVI ENVELOPPES'!B106</f>
        <v>0</v>
      </c>
      <c r="C1489" s="183">
        <f>'DECEMBRE - SUIVI ENVELOPPES'!C106</f>
        <v>0</v>
      </c>
      <c r="D1489" s="158">
        <f>'DECEMBRE - SUIVI ENVELOPPES'!D106</f>
        <v>0</v>
      </c>
      <c r="E1489" s="181">
        <f>'DECEMBRE - SUIVI ENVELOPPES'!E106</f>
        <v>0</v>
      </c>
      <c r="F1489" s="158" t="str">
        <f>'DECEMBRE - SUIVI ENVELOPPES'!F106</f>
        <v/>
      </c>
    </row>
    <row r="1490" spans="1:6" x14ac:dyDescent="0.25">
      <c r="A1490" s="158" t="str">
        <f t="shared" si="24"/>
        <v/>
      </c>
      <c r="B1490" s="158">
        <f>'DECEMBRE - SUIVI ENVELOPPES'!B107</f>
        <v>0</v>
      </c>
      <c r="C1490" s="183">
        <f>'DECEMBRE - SUIVI ENVELOPPES'!C107</f>
        <v>0</v>
      </c>
      <c r="D1490" s="158">
        <f>'DECEMBRE - SUIVI ENVELOPPES'!D107</f>
        <v>0</v>
      </c>
      <c r="E1490" s="181">
        <f>'DECEMBRE - SUIVI ENVELOPPES'!E107</f>
        <v>0</v>
      </c>
      <c r="F1490" s="158" t="str">
        <f>'DECEMBRE - SUIVI ENVELOPPES'!F107</f>
        <v/>
      </c>
    </row>
    <row r="1491" spans="1:6" x14ac:dyDescent="0.25">
      <c r="A1491" s="158" t="str">
        <f t="shared" si="24"/>
        <v/>
      </c>
      <c r="B1491" s="158">
        <f>'DECEMBRE - SUIVI ENVELOPPES'!B108</f>
        <v>0</v>
      </c>
      <c r="C1491" s="183">
        <f>'DECEMBRE - SUIVI ENVELOPPES'!C108</f>
        <v>0</v>
      </c>
      <c r="D1491" s="158">
        <f>'DECEMBRE - SUIVI ENVELOPPES'!D108</f>
        <v>0</v>
      </c>
      <c r="E1491" s="181">
        <f>'DECEMBRE - SUIVI ENVELOPPES'!E108</f>
        <v>0</v>
      </c>
      <c r="F1491" s="158" t="str">
        <f>'DECEMBRE - SUIVI ENVELOPPES'!F108</f>
        <v/>
      </c>
    </row>
    <row r="1492" spans="1:6" x14ac:dyDescent="0.25">
      <c r="A1492" s="158" t="str">
        <f t="shared" si="24"/>
        <v/>
      </c>
      <c r="B1492" s="158">
        <f>'DECEMBRE - SUIVI ENVELOPPES'!B109</f>
        <v>0</v>
      </c>
      <c r="C1492" s="183">
        <f>'DECEMBRE - SUIVI ENVELOPPES'!C109</f>
        <v>0</v>
      </c>
      <c r="D1492" s="158">
        <f>'DECEMBRE - SUIVI ENVELOPPES'!D109</f>
        <v>0</v>
      </c>
      <c r="E1492" s="181">
        <f>'DECEMBRE - SUIVI ENVELOPPES'!E109</f>
        <v>0</v>
      </c>
      <c r="F1492" s="158" t="str">
        <f>'DECEMBRE - SUIVI ENVELOPPES'!F109</f>
        <v/>
      </c>
    </row>
    <row r="1493" spans="1:6" x14ac:dyDescent="0.25">
      <c r="A1493" s="158" t="str">
        <f t="shared" si="24"/>
        <v/>
      </c>
      <c r="B1493" s="158">
        <f>'DECEMBRE - SUIVI ENVELOPPES'!B110</f>
        <v>0</v>
      </c>
      <c r="C1493" s="183">
        <f>'DECEMBRE - SUIVI ENVELOPPES'!C110</f>
        <v>0</v>
      </c>
      <c r="D1493" s="158">
        <f>'DECEMBRE - SUIVI ENVELOPPES'!D110</f>
        <v>0</v>
      </c>
      <c r="E1493" s="181">
        <f>'DECEMBRE - SUIVI ENVELOPPES'!E110</f>
        <v>0</v>
      </c>
      <c r="F1493" s="158" t="str">
        <f>'DECEMBRE - SUIVI ENVELOPPES'!F110</f>
        <v/>
      </c>
    </row>
    <row r="1494" spans="1:6" x14ac:dyDescent="0.25">
      <c r="A1494" s="158" t="str">
        <f t="shared" si="24"/>
        <v/>
      </c>
      <c r="B1494" s="158">
        <f>'DECEMBRE - SUIVI ENVELOPPES'!B111</f>
        <v>0</v>
      </c>
      <c r="C1494" s="183">
        <f>'DECEMBRE - SUIVI ENVELOPPES'!C111</f>
        <v>0</v>
      </c>
      <c r="D1494" s="158">
        <f>'DECEMBRE - SUIVI ENVELOPPES'!D111</f>
        <v>0</v>
      </c>
      <c r="E1494" s="181">
        <f>'DECEMBRE - SUIVI ENVELOPPES'!E111</f>
        <v>0</v>
      </c>
      <c r="F1494" s="158" t="str">
        <f>'DECEMBRE - SUIVI ENVELOPPES'!F111</f>
        <v/>
      </c>
    </row>
    <row r="1495" spans="1:6" x14ac:dyDescent="0.25">
      <c r="A1495" s="158" t="str">
        <f t="shared" si="24"/>
        <v/>
      </c>
      <c r="B1495" s="158">
        <f>'DECEMBRE - SUIVI ENVELOPPES'!B112</f>
        <v>0</v>
      </c>
      <c r="C1495" s="183">
        <f>'DECEMBRE - SUIVI ENVELOPPES'!C112</f>
        <v>0</v>
      </c>
      <c r="D1495" s="158">
        <f>'DECEMBRE - SUIVI ENVELOPPES'!D112</f>
        <v>0</v>
      </c>
      <c r="E1495" s="181">
        <f>'DECEMBRE - SUIVI ENVELOPPES'!E112</f>
        <v>0</v>
      </c>
      <c r="F1495" s="158" t="str">
        <f>'DECEMBRE - SUIVI ENVELOPPES'!F112</f>
        <v/>
      </c>
    </row>
    <row r="1496" spans="1:6" x14ac:dyDescent="0.25">
      <c r="A1496" s="158" t="str">
        <f t="shared" si="24"/>
        <v/>
      </c>
      <c r="B1496" s="158">
        <f>'DECEMBRE - SUIVI ENVELOPPES'!B113</f>
        <v>0</v>
      </c>
      <c r="C1496" s="183">
        <f>'DECEMBRE - SUIVI ENVELOPPES'!C113</f>
        <v>0</v>
      </c>
      <c r="D1496" s="158">
        <f>'DECEMBRE - SUIVI ENVELOPPES'!D113</f>
        <v>0</v>
      </c>
      <c r="E1496" s="181">
        <f>'DECEMBRE - SUIVI ENVELOPPES'!E113</f>
        <v>0</v>
      </c>
      <c r="F1496" s="158" t="str">
        <f>'DECEMBRE - SUIVI ENVELOPPES'!F113</f>
        <v/>
      </c>
    </row>
    <row r="1497" spans="1:6" x14ac:dyDescent="0.25">
      <c r="A1497" s="158" t="str">
        <f t="shared" si="24"/>
        <v/>
      </c>
      <c r="B1497" s="158">
        <f>'DECEMBRE - SUIVI ENVELOPPES'!B114</f>
        <v>0</v>
      </c>
      <c r="C1497" s="183">
        <f>'DECEMBRE - SUIVI ENVELOPPES'!C114</f>
        <v>0</v>
      </c>
      <c r="D1497" s="158">
        <f>'DECEMBRE - SUIVI ENVELOPPES'!D114</f>
        <v>0</v>
      </c>
      <c r="E1497" s="181">
        <f>'DECEMBRE - SUIVI ENVELOPPES'!E114</f>
        <v>0</v>
      </c>
      <c r="F1497" s="158" t="str">
        <f>'DECEMBRE - SUIVI ENVELOPPES'!F114</f>
        <v/>
      </c>
    </row>
    <row r="1498" spans="1:6" x14ac:dyDescent="0.25">
      <c r="A1498" s="158" t="str">
        <f t="shared" si="24"/>
        <v/>
      </c>
      <c r="B1498" s="158">
        <f>'DECEMBRE - SUIVI ENVELOPPES'!B115</f>
        <v>0</v>
      </c>
      <c r="C1498" s="183">
        <f>'DECEMBRE - SUIVI ENVELOPPES'!C115</f>
        <v>0</v>
      </c>
      <c r="D1498" s="158">
        <f>'DECEMBRE - SUIVI ENVELOPPES'!D115</f>
        <v>0</v>
      </c>
      <c r="E1498" s="181">
        <f>'DECEMBRE - SUIVI ENVELOPPES'!E115</f>
        <v>0</v>
      </c>
      <c r="F1498" s="158" t="str">
        <f>'DECEMBRE - SUIVI ENVELOPPES'!F115</f>
        <v/>
      </c>
    </row>
    <row r="1499" spans="1:6" x14ac:dyDescent="0.25">
      <c r="A1499" s="158" t="str">
        <f t="shared" si="24"/>
        <v/>
      </c>
      <c r="B1499" s="158">
        <f>'DECEMBRE - SUIVI ENVELOPPES'!B116</f>
        <v>0</v>
      </c>
      <c r="C1499" s="183">
        <f>'DECEMBRE - SUIVI ENVELOPPES'!C116</f>
        <v>0</v>
      </c>
      <c r="D1499" s="158">
        <f>'DECEMBRE - SUIVI ENVELOPPES'!D116</f>
        <v>0</v>
      </c>
      <c r="E1499" s="181">
        <f>'DECEMBRE - SUIVI ENVELOPPES'!E116</f>
        <v>0</v>
      </c>
      <c r="F1499" s="158" t="str">
        <f>'DECEMBRE - SUIVI ENVELOPPES'!F116</f>
        <v/>
      </c>
    </row>
    <row r="1500" spans="1:6" x14ac:dyDescent="0.25">
      <c r="A1500" s="158" t="str">
        <f t="shared" si="24"/>
        <v/>
      </c>
      <c r="B1500" s="158">
        <f>'DECEMBRE - SUIVI ENVELOPPES'!B117</f>
        <v>0</v>
      </c>
      <c r="C1500" s="183">
        <f>'DECEMBRE - SUIVI ENVELOPPES'!C117</f>
        <v>0</v>
      </c>
      <c r="D1500" s="158">
        <f>'DECEMBRE - SUIVI ENVELOPPES'!D117</f>
        <v>0</v>
      </c>
      <c r="E1500" s="181">
        <f>'DECEMBRE - SUIVI ENVELOPPES'!E117</f>
        <v>0</v>
      </c>
      <c r="F1500" s="158" t="str">
        <f>'DECEMBRE - SUIVI ENVELOPPES'!F117</f>
        <v/>
      </c>
    </row>
    <row r="1501" spans="1:6" x14ac:dyDescent="0.25">
      <c r="A1501" s="158" t="str">
        <f t="shared" si="24"/>
        <v/>
      </c>
      <c r="B1501" s="158">
        <f>'DECEMBRE - SUIVI ENVELOPPES'!B118</f>
        <v>0</v>
      </c>
      <c r="C1501" s="183">
        <f>'DECEMBRE - SUIVI ENVELOPPES'!C118</f>
        <v>0</v>
      </c>
      <c r="D1501" s="158">
        <f>'DECEMBRE - SUIVI ENVELOPPES'!D118</f>
        <v>0</v>
      </c>
      <c r="E1501" s="181">
        <f>'DECEMBRE - SUIVI ENVELOPPES'!E118</f>
        <v>0</v>
      </c>
      <c r="F1501" s="158" t="str">
        <f>'DECEMBRE - SUIVI ENVELOPPES'!F118</f>
        <v/>
      </c>
    </row>
    <row r="1502" spans="1:6" x14ac:dyDescent="0.25">
      <c r="A1502" s="158" t="str">
        <f t="shared" si="24"/>
        <v/>
      </c>
      <c r="B1502" s="158">
        <f>'DECEMBRE - SUIVI ENVELOPPES'!B119</f>
        <v>0</v>
      </c>
      <c r="C1502" s="183">
        <f>'DECEMBRE - SUIVI ENVELOPPES'!C119</f>
        <v>0</v>
      </c>
      <c r="D1502" s="158">
        <f>'DECEMBRE - SUIVI ENVELOPPES'!D119</f>
        <v>0</v>
      </c>
      <c r="E1502" s="181">
        <f>'DECEMBRE - SUIVI ENVELOPPES'!E119</f>
        <v>0</v>
      </c>
      <c r="F1502" s="158" t="str">
        <f>'DECEMBRE - SUIVI ENVELOPPES'!F119</f>
        <v/>
      </c>
    </row>
    <row r="1503" spans="1:6" x14ac:dyDescent="0.25">
      <c r="A1503" s="158" t="str">
        <f t="shared" si="24"/>
        <v/>
      </c>
      <c r="B1503" s="158">
        <f>'DECEMBRE - SUIVI ENVELOPPES'!B120</f>
        <v>0</v>
      </c>
      <c r="C1503" s="183">
        <f>'DECEMBRE - SUIVI ENVELOPPES'!C120</f>
        <v>0</v>
      </c>
      <c r="D1503" s="158">
        <f>'DECEMBRE - SUIVI ENVELOPPES'!D120</f>
        <v>0</v>
      </c>
      <c r="E1503" s="181">
        <f>'DECEMBRE - SUIVI ENVELOPPES'!E120</f>
        <v>0</v>
      </c>
      <c r="F1503" s="158" t="str">
        <f>'DECEMBRE - SUIVI ENVELOPPES'!F120</f>
        <v/>
      </c>
    </row>
    <row r="1504" spans="1:6" x14ac:dyDescent="0.25">
      <c r="A1504" s="158" t="str">
        <f t="shared" si="24"/>
        <v/>
      </c>
      <c r="B1504" s="158">
        <f>'DECEMBRE - SUIVI ENVELOPPES'!B121</f>
        <v>0</v>
      </c>
      <c r="C1504" s="183">
        <f>'DECEMBRE - SUIVI ENVELOPPES'!C121</f>
        <v>0</v>
      </c>
      <c r="D1504" s="158">
        <f>'DECEMBRE - SUIVI ENVELOPPES'!D121</f>
        <v>0</v>
      </c>
      <c r="E1504" s="181">
        <f>'DECEMBRE - SUIVI ENVELOPPES'!E121</f>
        <v>0</v>
      </c>
      <c r="F1504" s="158" t="str">
        <f>'DECEMBRE - SUIVI ENVELOPPES'!F121</f>
        <v/>
      </c>
    </row>
    <row r="1505" spans="1:6" x14ac:dyDescent="0.25">
      <c r="A1505" s="158" t="str">
        <f t="shared" si="24"/>
        <v/>
      </c>
      <c r="B1505" s="158">
        <f>'DECEMBRE - SUIVI ENVELOPPES'!B122</f>
        <v>0</v>
      </c>
      <c r="C1505" s="183">
        <f>'DECEMBRE - SUIVI ENVELOPPES'!C122</f>
        <v>0</v>
      </c>
      <c r="D1505" s="158">
        <f>'DECEMBRE - SUIVI ENVELOPPES'!D122</f>
        <v>0</v>
      </c>
      <c r="E1505" s="181">
        <f>'DECEMBRE - SUIVI ENVELOPPES'!E122</f>
        <v>0</v>
      </c>
      <c r="F1505" s="158" t="str">
        <f>'DECEMBRE - SUIVI ENVELOPPES'!F122</f>
        <v/>
      </c>
    </row>
    <row r="1506" spans="1:6" x14ac:dyDescent="0.25">
      <c r="A1506" s="158" t="str">
        <f t="shared" si="24"/>
        <v/>
      </c>
      <c r="B1506" s="158">
        <f>'DECEMBRE - SUIVI ENVELOPPES'!B123</f>
        <v>0</v>
      </c>
      <c r="C1506" s="183">
        <f>'DECEMBRE - SUIVI ENVELOPPES'!C123</f>
        <v>0</v>
      </c>
      <c r="D1506" s="158">
        <f>'DECEMBRE - SUIVI ENVELOPPES'!D123</f>
        <v>0</v>
      </c>
      <c r="E1506" s="181">
        <f>'DECEMBRE - SUIVI ENVELOPPES'!E123</f>
        <v>0</v>
      </c>
      <c r="F1506" s="158" t="str">
        <f>'DECEMBRE - SUIVI ENVELOPPES'!F123</f>
        <v/>
      </c>
    </row>
    <row r="1507" spans="1:6" x14ac:dyDescent="0.25">
      <c r="A1507" s="158" t="str">
        <f t="shared" si="24"/>
        <v/>
      </c>
      <c r="B1507" s="158">
        <f>'DECEMBRE - SUIVI ENVELOPPES'!B124</f>
        <v>0</v>
      </c>
      <c r="C1507" s="183">
        <f>'DECEMBRE - SUIVI ENVELOPPES'!C124</f>
        <v>0</v>
      </c>
      <c r="D1507" s="158">
        <f>'DECEMBRE - SUIVI ENVELOPPES'!D124</f>
        <v>0</v>
      </c>
      <c r="E1507" s="181">
        <f>'DECEMBRE - SUIVI ENVELOPPES'!E124</f>
        <v>0</v>
      </c>
      <c r="F1507" s="158" t="str">
        <f>'DECEMBRE - SUIVI ENVELOPPES'!F124</f>
        <v/>
      </c>
    </row>
    <row r="1508" spans="1:6" x14ac:dyDescent="0.25">
      <c r="A1508" s="158" t="str">
        <f t="shared" si="24"/>
        <v/>
      </c>
      <c r="B1508" s="158">
        <f>'DECEMBRE - SUIVI ENVELOPPES'!B125</f>
        <v>0</v>
      </c>
      <c r="C1508" s="183">
        <f>'DECEMBRE - SUIVI ENVELOPPES'!C125</f>
        <v>0</v>
      </c>
      <c r="D1508" s="158">
        <f>'DECEMBRE - SUIVI ENVELOPPES'!D125</f>
        <v>0</v>
      </c>
      <c r="E1508" s="181">
        <f>'DECEMBRE - SUIVI ENVELOPPES'!E125</f>
        <v>0</v>
      </c>
      <c r="F1508" s="158" t="str">
        <f>'DECEMBRE - SUIVI ENVELOPPES'!F125</f>
        <v/>
      </c>
    </row>
    <row r="1509" spans="1:6" x14ac:dyDescent="0.25">
      <c r="A1509" s="158" t="str">
        <f t="shared" si="24"/>
        <v/>
      </c>
      <c r="B1509" s="158">
        <f>'DECEMBRE - SUIVI ENVELOPPES'!B126</f>
        <v>0</v>
      </c>
      <c r="C1509" s="183">
        <f>'DECEMBRE - SUIVI ENVELOPPES'!C126</f>
        <v>0</v>
      </c>
      <c r="D1509" s="158">
        <f>'DECEMBRE - SUIVI ENVELOPPES'!D126</f>
        <v>0</v>
      </c>
      <c r="E1509" s="181">
        <f>'DECEMBRE - SUIVI ENVELOPPES'!E126</f>
        <v>0</v>
      </c>
      <c r="F1509" s="158" t="str">
        <f>'DECEMBRE - SUIVI ENVELOPPES'!F126</f>
        <v/>
      </c>
    </row>
    <row r="1510" spans="1:6" x14ac:dyDescent="0.25">
      <c r="A1510" s="158" t="str">
        <f t="shared" si="24"/>
        <v/>
      </c>
      <c r="B1510" s="158">
        <f>'DECEMBRE - SUIVI ENVELOPPES'!B127</f>
        <v>0</v>
      </c>
      <c r="C1510" s="183">
        <f>'DECEMBRE - SUIVI ENVELOPPES'!C127</f>
        <v>0</v>
      </c>
      <c r="D1510" s="158">
        <f>'DECEMBRE - SUIVI ENVELOPPES'!D127</f>
        <v>0</v>
      </c>
      <c r="E1510" s="181">
        <f>'DECEMBRE - SUIVI ENVELOPPES'!E127</f>
        <v>0</v>
      </c>
      <c r="F1510" s="158" t="str">
        <f>'DECEMBRE - SUIVI ENVELOPPES'!F127</f>
        <v/>
      </c>
    </row>
    <row r="1511" spans="1:6" x14ac:dyDescent="0.25">
      <c r="A1511" s="158" t="str">
        <f t="shared" si="24"/>
        <v/>
      </c>
      <c r="B1511" s="158">
        <f>'DECEMBRE - SUIVI ENVELOPPES'!B128</f>
        <v>0</v>
      </c>
      <c r="C1511" s="183">
        <f>'DECEMBRE - SUIVI ENVELOPPES'!C128</f>
        <v>0</v>
      </c>
      <c r="D1511" s="158">
        <f>'DECEMBRE - SUIVI ENVELOPPES'!D128</f>
        <v>0</v>
      </c>
      <c r="E1511" s="181">
        <f>'DECEMBRE - SUIVI ENVELOPPES'!E128</f>
        <v>0</v>
      </c>
      <c r="F1511" s="158" t="str">
        <f>'DECEMBRE - SUIVI ENVELOPPES'!F128</f>
        <v/>
      </c>
    </row>
    <row r="1512" spans="1:6" x14ac:dyDescent="0.25">
      <c r="A1512" s="158" t="str">
        <f t="shared" si="24"/>
        <v/>
      </c>
      <c r="B1512" s="158">
        <f>'DECEMBRE - SUIVI ENVELOPPES'!B129</f>
        <v>0</v>
      </c>
      <c r="C1512" s="183">
        <f>'DECEMBRE - SUIVI ENVELOPPES'!C129</f>
        <v>0</v>
      </c>
      <c r="D1512" s="158">
        <f>'DECEMBRE - SUIVI ENVELOPPES'!D129</f>
        <v>0</v>
      </c>
      <c r="E1512" s="181">
        <f>'DECEMBRE - SUIVI ENVELOPPES'!E129</f>
        <v>0</v>
      </c>
      <c r="F1512" s="158" t="str">
        <f>'DECEMBRE - SUIVI ENVELOPPES'!F129</f>
        <v/>
      </c>
    </row>
    <row r="1513" spans="1:6" x14ac:dyDescent="0.25">
      <c r="A1513" s="158" t="str">
        <f t="shared" si="24"/>
        <v/>
      </c>
      <c r="B1513" s="158">
        <f>'DECEMBRE - SUIVI ENVELOPPES'!B130</f>
        <v>0</v>
      </c>
      <c r="C1513" s="183">
        <f>'DECEMBRE - SUIVI ENVELOPPES'!C130</f>
        <v>0</v>
      </c>
      <c r="D1513" s="158">
        <f>'DECEMBRE - SUIVI ENVELOPPES'!D130</f>
        <v>0</v>
      </c>
      <c r="E1513" s="181">
        <f>'DECEMBRE - SUIVI ENVELOPPES'!E130</f>
        <v>0</v>
      </c>
      <c r="F1513" s="158" t="str">
        <f>'DECEMBRE - SUIVI ENVELOPPES'!F130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30</vt:i4>
      </vt:variant>
      <vt:variant>
        <vt:lpstr>Plages nommées</vt:lpstr>
      </vt:variant>
      <vt:variant>
        <vt:i4>12</vt:i4>
      </vt:variant>
    </vt:vector>
  </HeadingPairs>
  <TitlesOfParts>
    <vt:vector size="42" baseType="lpstr">
      <vt:lpstr>SOMMAIRE</vt:lpstr>
      <vt:lpstr>SYNTHESE ANNUELLE</vt:lpstr>
      <vt:lpstr>JANVIER</vt:lpstr>
      <vt:lpstr>JANVIER - SUIVI ENVELOPPES</vt:lpstr>
      <vt:lpstr>FEVRIER</vt:lpstr>
      <vt:lpstr>FEVRIER - SUIVI ENVELOPPES</vt:lpstr>
      <vt:lpstr>MARS</vt:lpstr>
      <vt:lpstr>MARS - SUIVI ENVELOPPES</vt:lpstr>
      <vt:lpstr>AVRIL</vt:lpstr>
      <vt:lpstr>AVRIL - SUIVI ENVELOPPES</vt:lpstr>
      <vt:lpstr>MAI</vt:lpstr>
      <vt:lpstr>MAI - SUIVI ENVELOPPES</vt:lpstr>
      <vt:lpstr>JUIN</vt:lpstr>
      <vt:lpstr>JUIN - SUIVI ENVELOPPES</vt:lpstr>
      <vt:lpstr>JUILLET</vt:lpstr>
      <vt:lpstr>JUILLET - SUIVI ENVELOPPES</vt:lpstr>
      <vt:lpstr>AOUT</vt:lpstr>
      <vt:lpstr>AOUT - SUIVI ENVELOPPES</vt:lpstr>
      <vt:lpstr>SEPTEMBRE</vt:lpstr>
      <vt:lpstr>SEPTEMBRE - SUIVI ENVELOPPES</vt:lpstr>
      <vt:lpstr>OCTOBRE</vt:lpstr>
      <vt:lpstr>OCTOBRE - SUIVI ENVELOPPES</vt:lpstr>
      <vt:lpstr>NOVEMBRE</vt:lpstr>
      <vt:lpstr>NOVEMBRE - SUIVI ENVELOPPES</vt:lpstr>
      <vt:lpstr>DECEMBRE</vt:lpstr>
      <vt:lpstr>DECEMBRE - SUIVI ENVELOPPES</vt:lpstr>
      <vt:lpstr>ANALYSES DES DEPENSES</vt:lpstr>
      <vt:lpstr>SUIVI EPARGNE</vt:lpstr>
      <vt:lpstr>SUIVI DEPENSES MEDICALES</vt:lpstr>
      <vt:lpstr>SYNTHESE DEPENSES</vt:lpstr>
      <vt:lpstr>CATEGORIES_AOUT</vt:lpstr>
      <vt:lpstr>CATEGORIES_AVRIL</vt:lpstr>
      <vt:lpstr>CATEGORIES_DECEMBRE</vt:lpstr>
      <vt:lpstr>CATEGORIES_FEVRIER</vt:lpstr>
      <vt:lpstr>CATEGORIES_JANVIER</vt:lpstr>
      <vt:lpstr>CATEGORIES_JUILLET</vt:lpstr>
      <vt:lpstr>CATEGORIES_JUIN</vt:lpstr>
      <vt:lpstr>CATEGORIES_MAI</vt:lpstr>
      <vt:lpstr>CATEGORIES_MARS</vt:lpstr>
      <vt:lpstr>CATEGORIES_NOVEMBRE</vt:lpstr>
      <vt:lpstr>CATEGORIES_OCTOBRE</vt:lpstr>
      <vt:lpstr>CATEGORIES_SEPTEMBRE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 PROUX</dc:creator>
  <cp:lastModifiedBy>MONDEJAR Morgane</cp:lastModifiedBy>
  <dcterms:created xsi:type="dcterms:W3CDTF">2018-12-04T18:57:52Z</dcterms:created>
  <dcterms:modified xsi:type="dcterms:W3CDTF">2026-06-02T19:03:32Z</dcterms:modified>
</cp:coreProperties>
</file>