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647945D-A5C7-4714-85FF-32E9D66864BB}" xr6:coauthVersionLast="47" xr6:coauthVersionMax="47" xr10:uidLastSave="{00000000-0000-0000-0000-000000000000}"/>
  <bookViews>
    <workbookView xWindow="-108" yWindow="-108" windowWidth="23256" windowHeight="13176" xr2:uid="{F4A68B28-866E-4F65-AFF9-AE67E71D38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6" i="1" l="1"/>
  <c r="C115" i="1"/>
  <c r="C114" i="1"/>
  <c r="D94" i="1"/>
  <c r="D95" i="1"/>
  <c r="D96" i="1"/>
  <c r="D97" i="1"/>
  <c r="D98" i="1"/>
  <c r="D93" i="1"/>
  <c r="C98" i="1"/>
  <c r="C97" i="1"/>
  <c r="C96" i="1"/>
  <c r="C95" i="1"/>
  <c r="C94" i="1"/>
  <c r="C93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6" i="1"/>
  <c r="C76" i="1"/>
  <c r="C74" i="1"/>
  <c r="C75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D27" i="1"/>
  <c r="D28" i="1"/>
  <c r="D29" i="1"/>
  <c r="D30" i="1"/>
  <c r="D31" i="1"/>
  <c r="D32" i="1"/>
  <c r="D33" i="1"/>
  <c r="D34" i="1"/>
  <c r="D35" i="1"/>
  <c r="D26" i="1"/>
  <c r="G13" i="1"/>
  <c r="H13" i="1"/>
  <c r="I13" i="1"/>
  <c r="J13" i="1"/>
  <c r="K13" i="1"/>
  <c r="L13" i="1"/>
  <c r="M13" i="1"/>
  <c r="N13" i="1"/>
  <c r="F13" i="1"/>
  <c r="E13" i="1"/>
</calcChain>
</file>

<file path=xl/sharedStrings.xml><?xml version="1.0" encoding="utf-8"?>
<sst xmlns="http://schemas.openxmlformats.org/spreadsheetml/2006/main" count="107" uniqueCount="92">
  <si>
    <t>Tabel 1 : Pola Transaksi Penjualan</t>
  </si>
  <si>
    <t>TRANSAKSI</t>
  </si>
  <si>
    <t>ITEM PEMBELIAN</t>
  </si>
  <si>
    <t>Kaditic,Asemefenamat,Amoxcilin,Redoxon,Sangobion</t>
  </si>
  <si>
    <t>Sanmol, Cefadroxill,CDR,Redoxon</t>
  </si>
  <si>
    <t>Amoxcilin, Asamefenamat,CDR, Cefadroxil,Nonflamin</t>
  </si>
  <si>
    <t>Asamefenamat, Nonfilamin, Amoxcilin</t>
  </si>
  <si>
    <t>Sanmol,Asamefenamat, Redoxon, Amoxcilin</t>
  </si>
  <si>
    <t>Cefadroxil,Senmol,CDR, Anastan</t>
  </si>
  <si>
    <t>Anastan,Amoxcilin, Redoxon</t>
  </si>
  <si>
    <t>Kaditic,Asemefenamat, Nonflamin,CDR</t>
  </si>
  <si>
    <t>Cefadroxil, Sanmol, CDR, Redoxon</t>
  </si>
  <si>
    <t>Amoxcilin, Nonflamin, Asamefenamat</t>
  </si>
  <si>
    <t>Tabel 2 : Format Tabular Data Transaksi</t>
  </si>
  <si>
    <t>Amoxcilin</t>
  </si>
  <si>
    <t>Anastan</t>
  </si>
  <si>
    <t>Asamefenamat</t>
  </si>
  <si>
    <t>CDR</t>
  </si>
  <si>
    <t>Cefadroxil</t>
  </si>
  <si>
    <t>Kaditic</t>
  </si>
  <si>
    <t>Nonflamin</t>
  </si>
  <si>
    <t>Redoxon</t>
  </si>
  <si>
    <t>Sanmol</t>
  </si>
  <si>
    <t>Sangobion</t>
  </si>
  <si>
    <t>JUMLAH</t>
  </si>
  <si>
    <t>Pembentukan Itemset</t>
  </si>
  <si>
    <t>1 Item set</t>
  </si>
  <si>
    <t>satu item set dengan jumlah minimum support = 40% dengan rumus sebagai berikut</t>
  </si>
  <si>
    <t>Berikut ini adalah penyelesaian berdasarkan data yang sudah disediakan pada tabel 2 diatas yaitu proses pembentukan C1 atau disebut dengan</t>
  </si>
  <si>
    <t>Nama Item</t>
  </si>
  <si>
    <t>Jumlah</t>
  </si>
  <si>
    <t>Support</t>
  </si>
  <si>
    <t>Tabel 3 : Support dari setiap item</t>
  </si>
  <si>
    <t>Dari proses pembentukan itemset pada tabel 3 dengan minimum support 40% dapat diketahui yang memenuhi standart minimum support</t>
  </si>
  <si>
    <t>Kemudian dari hasil satu item set, akan dilakukan kombinasi dua itemset seperti pada tabel 4.</t>
  </si>
  <si>
    <r>
      <t>yaitu pada pembentukan obat</t>
    </r>
    <r>
      <rPr>
        <b/>
        <sz val="12"/>
        <color theme="1"/>
        <rFont val="Calibri"/>
        <family val="2"/>
        <scheme val="minor"/>
      </rPr>
      <t xml:space="preserve"> (Amocilin, Asamefenamat, CDR, Cefadroxil, Nonflamin, Redoxon, Sanmol)</t>
    </r>
  </si>
  <si>
    <t>Kombinasi dua itemset</t>
  </si>
  <si>
    <t>Proses pembentukan C2 atau disebut dengan dua itemset dengan jumlah minimum support = 40% dapat diselesaikan dengan rumus sebagai berikut :</t>
  </si>
  <si>
    <t>Support(A,B) = P(A∩B)</t>
  </si>
  <si>
    <t>Support(A,B) = P(A∩B) Support(A,B)</t>
  </si>
  <si>
    <t xml:space="preserve">Support(A,B) </t>
  </si>
  <si>
    <t>Kombinasi nama itemset :(Amocilin, Asamefenamat, CDR, Cefadroxil, Nonflamin, Redoxon, Sanmol)</t>
  </si>
  <si>
    <t>Tabel 4 :Minimum Support dari 2 itemset 40%</t>
  </si>
  <si>
    <t>Amoxcilin,Asamefenamat</t>
  </si>
  <si>
    <t>Amoxcilin,CDR</t>
  </si>
  <si>
    <t>Amoxcilin,Cefadroxil</t>
  </si>
  <si>
    <t>Amoxcilin,Nonflamin</t>
  </si>
  <si>
    <t>Amoxcilin,Redoxon</t>
  </si>
  <si>
    <t>Amoxcilin,Sanmol</t>
  </si>
  <si>
    <t>Asamefenamat,CDR</t>
  </si>
  <si>
    <t>Asamefenamat,Cefadroxil</t>
  </si>
  <si>
    <t>Asamefenamat,Nonflamin</t>
  </si>
  <si>
    <t>Asamefenamat,Redoxon</t>
  </si>
  <si>
    <t>Asamefenamat,Sanmol</t>
  </si>
  <si>
    <t>CDR,Cefadroxil</t>
  </si>
  <si>
    <t>CDR,Nonflamin</t>
  </si>
  <si>
    <t>CDR,Redoxon</t>
  </si>
  <si>
    <t>CDR,Sanmol</t>
  </si>
  <si>
    <t>Cefadroxil,Nonflamin</t>
  </si>
  <si>
    <t>Cefadroxil,Redoxon</t>
  </si>
  <si>
    <t>Cefadroxil,Sanmol</t>
  </si>
  <si>
    <t>Nonflamin,Redoxon</t>
  </si>
  <si>
    <t>Nonflamin,Sanmol</t>
  </si>
  <si>
    <t>Redoxol,Sanmol</t>
  </si>
  <si>
    <t>Dari kombinasi dua itemset dengan minimum support 40% dapat diketahui kombinasi dua itemset</t>
  </si>
  <si>
    <t>Pembentukan 3 itemset seperti pada tabel 5.</t>
  </si>
  <si>
    <t>Kombinasi 3 Itemset</t>
  </si>
  <si>
    <t xml:space="preserve">Dari hasil kombinasi 2 itemset akan dilakukan </t>
  </si>
  <si>
    <t xml:space="preserve">yang memenuhi standart minimum support yaitu (Amoxcilin, Asamefenamat (50%); Asamefenamat,Nonflamin (40%); CDR,Cefadroxil (40%)) </t>
  </si>
  <si>
    <t>Proses Pembentukan C3 atau disebut dengan 3 itemset dengan jumlah minimum support = 40%</t>
  </si>
  <si>
    <t>dapat diselesaikan dengan rumus berikut :</t>
  </si>
  <si>
    <t>Kombinasi nama itemset :(Amoxcilin, Asamefenamat, CDR, Cefadroxil, Nonflamin)</t>
  </si>
  <si>
    <t xml:space="preserve">Nama Item </t>
  </si>
  <si>
    <t xml:space="preserve">Jumlah </t>
  </si>
  <si>
    <t>Amoxcilin, Asamefenamat,CDR</t>
  </si>
  <si>
    <t>Amoxcilin, Asamefenamat,Cefadroxil</t>
  </si>
  <si>
    <t xml:space="preserve">Amoxcilin ,Asamefenamat, Nonflamin  </t>
  </si>
  <si>
    <t>Asamefenamat,CDR,Cefadroxil</t>
  </si>
  <si>
    <t>Asamefenamat,CDR,Nonflamin</t>
  </si>
  <si>
    <t>CDR,Cefadroxil,Nonflamin</t>
  </si>
  <si>
    <t>Maka kombinasi dua itemset yang memenuhi untuk pembentukan asosiasi</t>
  </si>
  <si>
    <t>Pembentukan Aturan Asosiasi</t>
  </si>
  <si>
    <t>Setelah Semua pola frekuensi tinggi ditemukan barulah dicari aturan asosiasi yang memenuhi syarat minimum</t>
  </si>
  <si>
    <t>untuk confidence dengan menghitung confidence aturan asosiatif A-&gt;B</t>
  </si>
  <si>
    <t>Minimum Confidence = 70%</t>
  </si>
  <si>
    <t xml:space="preserve">Nilai Confidence dari aturan A-&gt;B diperoleh </t>
  </si>
  <si>
    <t>Karna Kombinasi 3 itemset tidak ada yang memenuhi minimal support 40%</t>
  </si>
  <si>
    <t xml:space="preserve">Aturan </t>
  </si>
  <si>
    <t>Confidence</t>
  </si>
  <si>
    <t xml:space="preserve">Jika membeli Amoxcilin, maka Membeli asamefenamat </t>
  </si>
  <si>
    <t>Jika membeli asamefenamat , maka Membeli nonflamin</t>
  </si>
  <si>
    <t>Jika membeli CDR , Maka Membeli Cefadroxil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</si>
</sst>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1" xfId="0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</xdr:colOff>
      <xdr:row>19</xdr:row>
      <xdr:rowOff>133350</xdr:rowOff>
    </xdr:from>
    <xdr:ext cx="3912353" cy="40908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1B4F7A-57CC-9C2A-54F6-5C442CBA3118}"/>
                </a:ext>
              </a:extLst>
            </xdr:cNvPr>
            <xdr:cNvSpPr txBox="1"/>
          </xdr:nvSpPr>
          <xdr:spPr>
            <a:xfrm>
              <a:off x="861060" y="3653790"/>
              <a:ext cx="3912353" cy="40908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𝑆𝑢𝑝𝑝𝑜𝑟𝑡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𝐽𝑢𝑚𝑙𝑎h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𝑇𝑟𝑎𝑛𝑠𝑎𝑘𝑠𝑖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𝑀𝑒𝑛𝑔𝑎𝑛𝑑𝑢𝑛𝑔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𝑇𝑟𝑎𝑛𝑠𝑎𝑘𝑠𝑖</m:t>
                        </m:r>
                      </m:den>
                    </m:f>
                  </m:oMath>
                </m:oMathPara>
              </a14:m>
              <a:endParaRPr lang="en-ID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31B4F7A-57CC-9C2A-54F6-5C442CBA3118}"/>
                </a:ext>
              </a:extLst>
            </xdr:cNvPr>
            <xdr:cNvSpPr txBox="1"/>
          </xdr:nvSpPr>
          <xdr:spPr>
            <a:xfrm>
              <a:off x="861060" y="3653790"/>
              <a:ext cx="3912353" cy="40908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𝑆𝑢𝑝𝑝𝑜𝑟𝑡(𝐴)=(𝐽𝑢𝑚𝑙𝑎ℎ 𝑇𝑟𝑎𝑛𝑠𝑎𝑘𝑠𝑖 𝑀𝑒𝑛𝑔𝑎𝑛𝑑𝑢𝑛𝑔 𝐴)/(𝑇𝑜𝑡𝑎𝑙 𝑇𝑟𝑎𝑛𝑠𝑎𝑘𝑠𝑖)</a:t>
              </a:r>
              <a:endParaRPr lang="en-ID" sz="1400"/>
            </a:p>
          </xdr:txBody>
        </xdr:sp>
      </mc:Fallback>
    </mc:AlternateContent>
    <xdr:clientData/>
  </xdr:oneCellAnchor>
  <xdr:oneCellAnchor>
    <xdr:from>
      <xdr:col>0</xdr:col>
      <xdr:colOff>121920</xdr:colOff>
      <xdr:row>47</xdr:row>
      <xdr:rowOff>118110</xdr:rowOff>
    </xdr:from>
    <xdr:ext cx="4157035" cy="4517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6647B0-4AB8-3B1B-DF1D-06467A5F1C2B}"/>
                </a:ext>
              </a:extLst>
            </xdr:cNvPr>
            <xdr:cNvSpPr txBox="1"/>
          </xdr:nvSpPr>
          <xdr:spPr>
            <a:xfrm>
              <a:off x="121920" y="8865870"/>
              <a:ext cx="4157035" cy="4517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𝑆𝑢𝑝𝑝𝑜𝑟𝑡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𝑇𝑟𝑎𝑛</m:t>
                            </m:r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𝒔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𝑎𝑘𝑠𝑖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𝑀𝑒𝑛𝑔𝑎𝑛𝑑𝑢𝑛𝑔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𝑑𝑎𝑛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𝑇𝑟𝑎𝑛𝑠𝑎𝑘𝑠𝑖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6647B0-4AB8-3B1B-DF1D-06467A5F1C2B}"/>
                </a:ext>
              </a:extLst>
            </xdr:cNvPr>
            <xdr:cNvSpPr txBox="1"/>
          </xdr:nvSpPr>
          <xdr:spPr>
            <a:xfrm>
              <a:off x="121920" y="8865870"/>
              <a:ext cx="4157035" cy="4517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𝑆𝑢𝑝𝑝𝑜𝑟𝑡(𝐴,𝐵)=(∑▒〖𝑇𝑟𝑎𝑛</a:t>
              </a:r>
              <a:r>
                <a:rPr lang="en-US" sz="1400" b="1" i="0">
                  <a:latin typeface="Cambria Math" panose="02040503050406030204" pitchFamily="18" charset="0"/>
                </a:rPr>
                <a:t>𝒔</a:t>
              </a:r>
              <a:r>
                <a:rPr lang="en-US" sz="1400" b="0" i="0">
                  <a:latin typeface="Cambria Math" panose="02040503050406030204" pitchFamily="18" charset="0"/>
                </a:rPr>
                <a:t>𝑎𝑘𝑠𝑖 𝑀𝑒𝑛𝑔𝑎𝑛𝑑𝑢𝑛𝑔 𝐴 𝑑𝑎𝑛 𝐵〗)/(∑▒𝑇𝑟𝑎𝑛𝑠𝑎𝑘𝑠𝑖)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87</xdr:row>
      <xdr:rowOff>0</xdr:rowOff>
    </xdr:from>
    <xdr:ext cx="4634602" cy="4517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9C932D2-BB74-48A1-81CC-F4660F0AA597}"/>
                </a:ext>
              </a:extLst>
            </xdr:cNvPr>
            <xdr:cNvSpPr txBox="1"/>
          </xdr:nvSpPr>
          <xdr:spPr>
            <a:xfrm>
              <a:off x="845820" y="16169640"/>
              <a:ext cx="4634602" cy="4517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𝑆𝑢𝑝𝑝𝑜𝑟𝑡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𝑇𝑟𝑎𝑛</m:t>
                            </m:r>
                            <m:r>
                              <a:rPr lang="en-US" sz="1400" b="1" i="1">
                                <a:latin typeface="Cambria Math" panose="02040503050406030204" pitchFamily="18" charset="0"/>
                              </a:rPr>
                              <m:t>𝒔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𝑎𝑘𝑠𝑖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𝑀𝑒𝑛𝑔𝑎𝑛𝑑𝑢𝑛𝑔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𝑑𝑎𝑛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𝑑𝑎𝑛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𝑇𝑟𝑎𝑛𝑠𝑎𝑘𝑠𝑖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ID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9C932D2-BB74-48A1-81CC-F4660F0AA597}"/>
                </a:ext>
              </a:extLst>
            </xdr:cNvPr>
            <xdr:cNvSpPr txBox="1"/>
          </xdr:nvSpPr>
          <xdr:spPr>
            <a:xfrm>
              <a:off x="845820" y="16169640"/>
              <a:ext cx="4634602" cy="45179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𝑆𝑢𝑝𝑝𝑜𝑟𝑡(𝐴,𝐵)=(∑▒〖𝑇𝑟𝑎𝑛</a:t>
              </a:r>
              <a:r>
                <a:rPr lang="en-US" sz="1400" b="1" i="0">
                  <a:latin typeface="Cambria Math" panose="02040503050406030204" pitchFamily="18" charset="0"/>
                </a:rPr>
                <a:t>𝒔</a:t>
              </a:r>
              <a:r>
                <a:rPr lang="en-US" sz="1400" b="0" i="0">
                  <a:latin typeface="Cambria Math" panose="02040503050406030204" pitchFamily="18" charset="0"/>
                </a:rPr>
                <a:t>𝑎𝑘𝑠𝑖 𝑀𝑒𝑛𝑔𝑎𝑛𝑑𝑢𝑛𝑔 𝐴 𝑑𝑎𝑛 𝐵 𝑑𝑎𝑛 𝐶〗)/(∑▒𝑇𝑟𝑎𝑛𝑠𝑎𝑘𝑠𝑖)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1</xdr:col>
      <xdr:colOff>26504</xdr:colOff>
      <xdr:row>109</xdr:row>
      <xdr:rowOff>89451</xdr:rowOff>
    </xdr:from>
    <xdr:ext cx="4372094" cy="3379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7FEF7EA-03B7-9F69-4F84-6A28C93CC1A4}"/>
                </a:ext>
              </a:extLst>
            </xdr:cNvPr>
            <xdr:cNvSpPr txBox="1"/>
          </xdr:nvSpPr>
          <xdr:spPr>
            <a:xfrm>
              <a:off x="874643" y="20703208"/>
              <a:ext cx="4372094" cy="33797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Confidence</a:t>
              </a:r>
              <a14:m>
                <m:oMath xmlns:m="http://schemas.openxmlformats.org/officeDocument/2006/math">
                  <m:r>
                    <a:rPr lang="en-US" sz="14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sty m:val="p"/>
                    </m:rPr>
                    <a:rPr lang="en-US" sz="14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P</m:t>
                  </m:r>
                  <m:d>
                    <m:d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|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</m:d>
                  <m:r>
                    <a:rPr lang="en-US" sz="14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𝐽𝑢𝑚𝑙𝑎h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𝑇𝑟𝑎𝑛𝑠𝑎𝑘𝑠𝑖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𝑀𝑒𝑛𝑔𝑎𝑛𝑑𝑢𝑛𝑔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𝑑𝑎𝑛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num>
                    <m:den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𝐽𝑢𝑚𝑙𝑎h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𝑇𝑟𝑎𝑛𝑠𝑎𝑘𝑠𝑖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𝑚𝑒𝑛𝑔𝑎𝑛𝑑𝑢𝑛𝑔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den>
                  </m:f>
                </m:oMath>
              </a14:m>
              <a:endParaRPr lang="en-ID" sz="14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7FEF7EA-03B7-9F69-4F84-6A28C93CC1A4}"/>
                </a:ext>
              </a:extLst>
            </xdr:cNvPr>
            <xdr:cNvSpPr txBox="1"/>
          </xdr:nvSpPr>
          <xdr:spPr>
            <a:xfrm>
              <a:off x="874643" y="20703208"/>
              <a:ext cx="4372094" cy="33797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Confidence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=P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𝐵|𝐴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𝐽𝑢𝑚𝑙𝑎ℎ 𝑇𝑟𝑎𝑛𝑠𝑎𝑘𝑠𝑖 𝑀𝑒𝑛𝑔𝑎𝑛𝑑𝑢𝑛𝑔 𝐴 𝑑𝑎𝑛 𝐵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𝐽𝑢𝑚𝑙𝑎ℎ 𝑇𝑟𝑎𝑛𝑠𝑎𝑘𝑠𝑖 𝑚𝑒𝑛𝑔𝑎𝑛𝑑𝑢𝑛𝑔 𝐴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ID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6B08-542C-4D5C-AE92-1316E03CEE00}">
  <dimension ref="A1:N116"/>
  <sheetViews>
    <sheetView tabSelected="1" topLeftCell="A102" zoomScale="115" zoomScaleNormal="115" workbookViewId="0">
      <selection activeCell="F113" sqref="F113"/>
    </sheetView>
  </sheetViews>
  <sheetFormatPr defaultRowHeight="14.4" x14ac:dyDescent="0.3"/>
  <cols>
    <col min="1" max="1" width="12.33203125" customWidth="1"/>
    <col min="2" max="2" width="47.21875" style="18" customWidth="1"/>
    <col min="3" max="3" width="11.33203125" style="18" customWidth="1"/>
    <col min="4" max="4" width="12.77734375" style="18" customWidth="1"/>
    <col min="5" max="5" width="10" style="12" customWidth="1"/>
    <col min="6" max="6" width="9.88671875" style="1" customWidth="1"/>
    <col min="7" max="7" width="14.5546875" style="1" customWidth="1"/>
    <col min="8" max="8" width="8.88671875" style="1"/>
    <col min="9" max="9" width="12" style="1" customWidth="1"/>
    <col min="10" max="10" width="8.88671875" style="1"/>
    <col min="11" max="11" width="11" style="1" customWidth="1"/>
    <col min="12" max="14" width="8.88671875" style="1"/>
  </cols>
  <sheetData>
    <row r="1" spans="1:14" x14ac:dyDescent="0.3">
      <c r="A1" s="4" t="s">
        <v>0</v>
      </c>
      <c r="B1" s="4"/>
      <c r="C1" s="4"/>
      <c r="D1" s="5" t="s">
        <v>13</v>
      </c>
      <c r="E1" s="5"/>
      <c r="F1" s="5"/>
      <c r="G1" s="5"/>
    </row>
    <row r="2" spans="1:14" x14ac:dyDescent="0.3">
      <c r="A2" s="2" t="s">
        <v>1</v>
      </c>
      <c r="B2" s="2" t="s">
        <v>2</v>
      </c>
      <c r="D2" s="7" t="s">
        <v>1</v>
      </c>
      <c r="E2" s="6" t="s">
        <v>14</v>
      </c>
      <c r="F2" s="9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20</v>
      </c>
      <c r="L2" s="6" t="s">
        <v>21</v>
      </c>
      <c r="M2" s="6" t="s">
        <v>22</v>
      </c>
      <c r="N2" s="6" t="s">
        <v>23</v>
      </c>
    </row>
    <row r="3" spans="1:14" x14ac:dyDescent="0.3">
      <c r="A3" s="2">
        <v>1</v>
      </c>
      <c r="B3" s="2" t="s">
        <v>3</v>
      </c>
      <c r="D3" s="8">
        <v>1</v>
      </c>
      <c r="E3" s="2">
        <v>1</v>
      </c>
      <c r="F3" s="10">
        <v>0</v>
      </c>
      <c r="G3" s="2">
        <v>1</v>
      </c>
      <c r="H3" s="2">
        <v>0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</row>
    <row r="4" spans="1:14" x14ac:dyDescent="0.3">
      <c r="A4" s="2">
        <v>2</v>
      </c>
      <c r="B4" s="2" t="s">
        <v>4</v>
      </c>
      <c r="D4" s="8">
        <v>2</v>
      </c>
      <c r="E4" s="2">
        <v>0</v>
      </c>
      <c r="F4" s="10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1</v>
      </c>
      <c r="M4" s="2">
        <v>1</v>
      </c>
      <c r="N4" s="2">
        <v>0</v>
      </c>
    </row>
    <row r="5" spans="1:14" x14ac:dyDescent="0.3">
      <c r="A5" s="2">
        <v>3</v>
      </c>
      <c r="B5" s="2" t="s">
        <v>5</v>
      </c>
      <c r="D5" s="8">
        <v>3</v>
      </c>
      <c r="E5" s="2">
        <v>1</v>
      </c>
      <c r="F5" s="10">
        <v>0</v>
      </c>
      <c r="G5" s="2">
        <v>1</v>
      </c>
      <c r="H5" s="2">
        <v>1</v>
      </c>
      <c r="I5" s="2">
        <v>1</v>
      </c>
      <c r="J5" s="2">
        <v>0</v>
      </c>
      <c r="K5" s="2">
        <v>1</v>
      </c>
      <c r="L5" s="2">
        <v>0</v>
      </c>
      <c r="M5" s="2">
        <v>0</v>
      </c>
      <c r="N5" s="2">
        <v>0</v>
      </c>
    </row>
    <row r="6" spans="1:14" x14ac:dyDescent="0.3">
      <c r="A6" s="2">
        <v>4</v>
      </c>
      <c r="B6" s="2" t="s">
        <v>6</v>
      </c>
      <c r="D6" s="8">
        <v>4</v>
      </c>
      <c r="E6" s="2">
        <v>1</v>
      </c>
      <c r="F6" s="10">
        <v>0</v>
      </c>
      <c r="G6" s="2">
        <v>1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</row>
    <row r="7" spans="1:14" x14ac:dyDescent="0.3">
      <c r="A7" s="2">
        <v>5</v>
      </c>
      <c r="B7" s="2" t="s">
        <v>7</v>
      </c>
      <c r="D7" s="8">
        <v>5</v>
      </c>
      <c r="E7" s="2">
        <v>1</v>
      </c>
      <c r="F7" s="10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0</v>
      </c>
    </row>
    <row r="8" spans="1:14" x14ac:dyDescent="0.3">
      <c r="A8" s="2">
        <v>6</v>
      </c>
      <c r="B8" s="2" t="s">
        <v>8</v>
      </c>
      <c r="D8" s="8">
        <v>6</v>
      </c>
      <c r="E8" s="2">
        <v>0</v>
      </c>
      <c r="F8" s="10">
        <v>1</v>
      </c>
      <c r="G8" s="2">
        <v>0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1</v>
      </c>
      <c r="N8" s="2">
        <v>0</v>
      </c>
    </row>
    <row r="9" spans="1:14" x14ac:dyDescent="0.3">
      <c r="A9" s="2">
        <v>7</v>
      </c>
      <c r="B9" s="2" t="s">
        <v>9</v>
      </c>
      <c r="D9" s="8">
        <v>7</v>
      </c>
      <c r="E9" s="2">
        <v>1</v>
      </c>
      <c r="F9" s="10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</row>
    <row r="10" spans="1:14" x14ac:dyDescent="0.3">
      <c r="A10" s="2">
        <v>8</v>
      </c>
      <c r="B10" s="2" t="s">
        <v>10</v>
      </c>
      <c r="D10" s="8">
        <v>8</v>
      </c>
      <c r="E10" s="2">
        <v>0</v>
      </c>
      <c r="F10" s="10">
        <v>0</v>
      </c>
      <c r="G10" s="2">
        <v>1</v>
      </c>
      <c r="H10" s="2">
        <v>1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</row>
    <row r="11" spans="1:14" x14ac:dyDescent="0.3">
      <c r="A11" s="2">
        <v>9</v>
      </c>
      <c r="B11" s="2" t="s">
        <v>11</v>
      </c>
      <c r="D11" s="8">
        <v>9</v>
      </c>
      <c r="E11" s="2">
        <v>0</v>
      </c>
      <c r="F11" s="10">
        <v>0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  <c r="L11" s="2">
        <v>1</v>
      </c>
      <c r="M11" s="2">
        <v>1</v>
      </c>
      <c r="N11" s="2">
        <v>0</v>
      </c>
    </row>
    <row r="12" spans="1:14" x14ac:dyDescent="0.3">
      <c r="A12" s="2">
        <v>10</v>
      </c>
      <c r="B12" s="2" t="s">
        <v>12</v>
      </c>
      <c r="D12" s="8">
        <v>10</v>
      </c>
      <c r="E12" s="2">
        <v>1</v>
      </c>
      <c r="F12" s="10">
        <v>0</v>
      </c>
      <c r="G12" s="2">
        <v>1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</row>
    <row r="13" spans="1:14" x14ac:dyDescent="0.3">
      <c r="D13" s="8" t="s">
        <v>24</v>
      </c>
      <c r="E13" s="3">
        <f>SUM(E3:E12)</f>
        <v>6</v>
      </c>
      <c r="F13" s="11">
        <f>SUM(F3:F12)</f>
        <v>2</v>
      </c>
      <c r="G13" s="3">
        <f t="shared" ref="G13:N13" si="0">SUM(G3:G12)</f>
        <v>6</v>
      </c>
      <c r="H13" s="3">
        <f t="shared" si="0"/>
        <v>5</v>
      </c>
      <c r="I13" s="3">
        <f t="shared" si="0"/>
        <v>4</v>
      </c>
      <c r="J13" s="3">
        <f t="shared" si="0"/>
        <v>2</v>
      </c>
      <c r="K13" s="3">
        <f t="shared" si="0"/>
        <v>4</v>
      </c>
      <c r="L13" s="3">
        <f t="shared" si="0"/>
        <v>5</v>
      </c>
      <c r="M13" s="3">
        <f t="shared" si="0"/>
        <v>4</v>
      </c>
      <c r="N13" s="3">
        <f t="shared" si="0"/>
        <v>1</v>
      </c>
    </row>
    <row r="15" spans="1:14" x14ac:dyDescent="0.3">
      <c r="E15"/>
      <c r="F15"/>
      <c r="G15"/>
      <c r="H15"/>
      <c r="I15"/>
      <c r="J15"/>
      <c r="K15"/>
      <c r="L15"/>
      <c r="M15"/>
      <c r="N15"/>
    </row>
    <row r="16" spans="1:14" ht="15.6" x14ac:dyDescent="0.3">
      <c r="A16" s="17" t="s">
        <v>25</v>
      </c>
    </row>
    <row r="17" spans="1:4" ht="18" x14ac:dyDescent="0.35">
      <c r="A17" s="14" t="s">
        <v>26</v>
      </c>
    </row>
    <row r="18" spans="1:4" ht="15.6" x14ac:dyDescent="0.3">
      <c r="A18" s="17" t="s">
        <v>28</v>
      </c>
    </row>
    <row r="19" spans="1:4" ht="15.6" x14ac:dyDescent="0.3">
      <c r="A19" s="17" t="s">
        <v>27</v>
      </c>
    </row>
    <row r="24" spans="1:4" x14ac:dyDescent="0.3">
      <c r="B24" s="19" t="s">
        <v>32</v>
      </c>
    </row>
    <row r="25" spans="1:4" x14ac:dyDescent="0.3">
      <c r="B25" s="20" t="s">
        <v>29</v>
      </c>
      <c r="C25" s="20" t="s">
        <v>30</v>
      </c>
      <c r="D25" s="20" t="s">
        <v>31</v>
      </c>
    </row>
    <row r="26" spans="1:4" x14ac:dyDescent="0.3">
      <c r="B26" s="15" t="s">
        <v>14</v>
      </c>
      <c r="C26" s="2">
        <v>6</v>
      </c>
      <c r="D26" s="2">
        <f>C26/10</f>
        <v>0.6</v>
      </c>
    </row>
    <row r="27" spans="1:4" x14ac:dyDescent="0.3">
      <c r="B27" s="15" t="s">
        <v>15</v>
      </c>
      <c r="C27" s="2">
        <v>2</v>
      </c>
      <c r="D27" s="2">
        <f t="shared" ref="D27:D35" si="1">C27/10</f>
        <v>0.2</v>
      </c>
    </row>
    <row r="28" spans="1:4" x14ac:dyDescent="0.3">
      <c r="B28" s="15" t="s">
        <v>16</v>
      </c>
      <c r="C28" s="2">
        <v>6</v>
      </c>
      <c r="D28" s="2">
        <f t="shared" si="1"/>
        <v>0.6</v>
      </c>
    </row>
    <row r="29" spans="1:4" x14ac:dyDescent="0.3">
      <c r="B29" s="15" t="s">
        <v>17</v>
      </c>
      <c r="C29" s="2">
        <v>5</v>
      </c>
      <c r="D29" s="2">
        <f t="shared" si="1"/>
        <v>0.5</v>
      </c>
    </row>
    <row r="30" spans="1:4" x14ac:dyDescent="0.3">
      <c r="B30" s="15" t="s">
        <v>18</v>
      </c>
      <c r="C30" s="2">
        <v>4</v>
      </c>
      <c r="D30" s="2">
        <f t="shared" si="1"/>
        <v>0.4</v>
      </c>
    </row>
    <row r="31" spans="1:4" x14ac:dyDescent="0.3">
      <c r="B31" s="15" t="s">
        <v>19</v>
      </c>
      <c r="C31" s="2">
        <v>2</v>
      </c>
      <c r="D31" s="2">
        <f t="shared" si="1"/>
        <v>0.2</v>
      </c>
    </row>
    <row r="32" spans="1:4" x14ac:dyDescent="0.3">
      <c r="B32" s="15" t="s">
        <v>20</v>
      </c>
      <c r="C32" s="2">
        <v>4</v>
      </c>
      <c r="D32" s="2">
        <f t="shared" si="1"/>
        <v>0.4</v>
      </c>
    </row>
    <row r="33" spans="1:4" x14ac:dyDescent="0.3">
      <c r="B33" s="15" t="s">
        <v>21</v>
      </c>
      <c r="C33" s="2">
        <v>5</v>
      </c>
      <c r="D33" s="2">
        <f t="shared" si="1"/>
        <v>0.5</v>
      </c>
    </row>
    <row r="34" spans="1:4" x14ac:dyDescent="0.3">
      <c r="B34" s="15" t="s">
        <v>22</v>
      </c>
      <c r="C34" s="2">
        <v>4</v>
      </c>
      <c r="D34" s="2">
        <f t="shared" si="1"/>
        <v>0.4</v>
      </c>
    </row>
    <row r="35" spans="1:4" x14ac:dyDescent="0.3">
      <c r="B35" s="15" t="s">
        <v>23</v>
      </c>
      <c r="C35" s="2">
        <v>1</v>
      </c>
      <c r="D35" s="2">
        <f t="shared" si="1"/>
        <v>0.1</v>
      </c>
    </row>
    <row r="37" spans="1:4" ht="15.6" x14ac:dyDescent="0.3">
      <c r="A37" s="16" t="s">
        <v>33</v>
      </c>
    </row>
    <row r="38" spans="1:4" ht="15.6" x14ac:dyDescent="0.3">
      <c r="A38" s="16" t="s">
        <v>35</v>
      </c>
    </row>
    <row r="39" spans="1:4" ht="15.6" x14ac:dyDescent="0.3">
      <c r="A39" s="16" t="s">
        <v>34</v>
      </c>
    </row>
    <row r="41" spans="1:4" ht="18" x14ac:dyDescent="0.35">
      <c r="A41" s="24" t="s">
        <v>36</v>
      </c>
    </row>
    <row r="43" spans="1:4" x14ac:dyDescent="0.3">
      <c r="A43" t="s">
        <v>37</v>
      </c>
    </row>
    <row r="44" spans="1:4" x14ac:dyDescent="0.3">
      <c r="A44" t="s">
        <v>39</v>
      </c>
    </row>
    <row r="46" spans="1:4" x14ac:dyDescent="0.3">
      <c r="A46" s="13" t="s">
        <v>38</v>
      </c>
    </row>
    <row r="47" spans="1:4" x14ac:dyDescent="0.3">
      <c r="A47" s="13" t="s">
        <v>40</v>
      </c>
    </row>
    <row r="52" spans="1:4" ht="15.6" x14ac:dyDescent="0.3">
      <c r="A52" s="17" t="s">
        <v>41</v>
      </c>
    </row>
    <row r="54" spans="1:4" x14ac:dyDescent="0.3">
      <c r="B54" s="19" t="s">
        <v>42</v>
      </c>
    </row>
    <row r="55" spans="1:4" x14ac:dyDescent="0.3">
      <c r="B55" s="21" t="s">
        <v>29</v>
      </c>
      <c r="C55" s="21" t="s">
        <v>30</v>
      </c>
      <c r="D55" s="21" t="s">
        <v>31</v>
      </c>
    </row>
    <row r="56" spans="1:4" x14ac:dyDescent="0.3">
      <c r="B56" s="2" t="s">
        <v>43</v>
      </c>
      <c r="C56" s="2">
        <f>COUNTIFS($E$3:$E$12,1,$G$3:$G$12,1)</f>
        <v>5</v>
      </c>
      <c r="D56" s="2">
        <f>C56/10</f>
        <v>0.5</v>
      </c>
    </row>
    <row r="57" spans="1:4" x14ac:dyDescent="0.3">
      <c r="B57" s="2" t="s">
        <v>44</v>
      </c>
      <c r="C57" s="2">
        <f>COUNTIFS($E$3:$E$12,1,$H$3:$H$12,1)</f>
        <v>1</v>
      </c>
      <c r="D57" s="2">
        <f t="shared" ref="D57:D76" si="2">C57/10</f>
        <v>0.1</v>
      </c>
    </row>
    <row r="58" spans="1:4" x14ac:dyDescent="0.3">
      <c r="B58" s="2" t="s">
        <v>45</v>
      </c>
      <c r="C58" s="2">
        <f>COUNTIFS($E$3:$E$12,1,$I$3:$I$12,1)</f>
        <v>1</v>
      </c>
      <c r="D58" s="2">
        <f t="shared" si="2"/>
        <v>0.1</v>
      </c>
    </row>
    <row r="59" spans="1:4" x14ac:dyDescent="0.3">
      <c r="B59" s="2" t="s">
        <v>46</v>
      </c>
      <c r="C59" s="2">
        <f>COUNTIFS($E$3:$E$12,1,$K$3:$K$12,1)</f>
        <v>3</v>
      </c>
      <c r="D59" s="2">
        <f t="shared" si="2"/>
        <v>0.3</v>
      </c>
    </row>
    <row r="60" spans="1:4" x14ac:dyDescent="0.3">
      <c r="B60" s="2" t="s">
        <v>47</v>
      </c>
      <c r="C60" s="2">
        <f>COUNTIFS($E$3:$E$12,1,$L$3:$L$12,1)</f>
        <v>3</v>
      </c>
      <c r="D60" s="2">
        <f t="shared" si="2"/>
        <v>0.3</v>
      </c>
    </row>
    <row r="61" spans="1:4" x14ac:dyDescent="0.3">
      <c r="B61" s="2" t="s">
        <v>48</v>
      </c>
      <c r="C61" s="2">
        <f>COUNTIFS($E$3:$E$12,1,$M$3:$M$12,1)</f>
        <v>1</v>
      </c>
      <c r="D61" s="2">
        <f t="shared" si="2"/>
        <v>0.1</v>
      </c>
    </row>
    <row r="62" spans="1:4" x14ac:dyDescent="0.3">
      <c r="B62" s="2" t="s">
        <v>49</v>
      </c>
      <c r="C62" s="2">
        <f>COUNTIFS($G$3:$G$12,1,$H$3:$H$12,1)</f>
        <v>2</v>
      </c>
      <c r="D62" s="2">
        <f t="shared" si="2"/>
        <v>0.2</v>
      </c>
    </row>
    <row r="63" spans="1:4" x14ac:dyDescent="0.3">
      <c r="B63" s="2" t="s">
        <v>50</v>
      </c>
      <c r="C63" s="2">
        <f>COUNTIFS($G$3:$G$12,1,$I$3:$I$12,1)</f>
        <v>1</v>
      </c>
      <c r="D63" s="2">
        <f t="shared" si="2"/>
        <v>0.1</v>
      </c>
    </row>
    <row r="64" spans="1:4" x14ac:dyDescent="0.3">
      <c r="B64" s="2" t="s">
        <v>51</v>
      </c>
      <c r="C64" s="2">
        <f>COUNTIFS($G$3:$G$12,1,$K$3:$K$12,1)</f>
        <v>4</v>
      </c>
      <c r="D64" s="2">
        <f t="shared" si="2"/>
        <v>0.4</v>
      </c>
    </row>
    <row r="65" spans="1:4" x14ac:dyDescent="0.3">
      <c r="B65" s="2" t="s">
        <v>52</v>
      </c>
      <c r="C65" s="2">
        <f>COUNTIFS($G$3:$G$12,1,$L$3:$L$12,1)</f>
        <v>2</v>
      </c>
      <c r="D65" s="2">
        <f t="shared" si="2"/>
        <v>0.2</v>
      </c>
    </row>
    <row r="66" spans="1:4" x14ac:dyDescent="0.3">
      <c r="B66" s="2" t="s">
        <v>53</v>
      </c>
      <c r="C66" s="2">
        <f>COUNTIFS($G$3:$G$12,1,$M$3:$M$12,1)</f>
        <v>1</v>
      </c>
      <c r="D66" s="2">
        <f t="shared" si="2"/>
        <v>0.1</v>
      </c>
    </row>
    <row r="67" spans="1:4" x14ac:dyDescent="0.3">
      <c r="B67" s="2" t="s">
        <v>54</v>
      </c>
      <c r="C67" s="2">
        <f>COUNTIFS($H$3:$H$12,1,$I$3:$I$12,1)</f>
        <v>4</v>
      </c>
      <c r="D67" s="2">
        <f t="shared" si="2"/>
        <v>0.4</v>
      </c>
    </row>
    <row r="68" spans="1:4" x14ac:dyDescent="0.3">
      <c r="B68" s="2" t="s">
        <v>55</v>
      </c>
      <c r="C68" s="2">
        <f>COUNTIFS($H$3:$H$12,1,$K$3:$K$12,1)</f>
        <v>2</v>
      </c>
      <c r="D68" s="2">
        <f t="shared" si="2"/>
        <v>0.2</v>
      </c>
    </row>
    <row r="69" spans="1:4" x14ac:dyDescent="0.3">
      <c r="B69" s="2" t="s">
        <v>56</v>
      </c>
      <c r="C69" s="2">
        <f>COUNTIFS($H$3:$H$12,1,$L$3:$L$12,1)</f>
        <v>2</v>
      </c>
      <c r="D69" s="2">
        <f t="shared" si="2"/>
        <v>0.2</v>
      </c>
    </row>
    <row r="70" spans="1:4" x14ac:dyDescent="0.3">
      <c r="B70" s="2" t="s">
        <v>57</v>
      </c>
      <c r="C70" s="2">
        <f>COUNTIFS($H$3:$H$12,1,$M$3:$M$12,1)</f>
        <v>3</v>
      </c>
      <c r="D70" s="2">
        <f t="shared" si="2"/>
        <v>0.3</v>
      </c>
    </row>
    <row r="71" spans="1:4" x14ac:dyDescent="0.3">
      <c r="B71" s="2" t="s">
        <v>58</v>
      </c>
      <c r="C71" s="2">
        <f>COUNTIFS($I$3:$I$12,1,$K$3:$K$12,1)</f>
        <v>1</v>
      </c>
      <c r="D71" s="2">
        <f t="shared" si="2"/>
        <v>0.1</v>
      </c>
    </row>
    <row r="72" spans="1:4" x14ac:dyDescent="0.3">
      <c r="B72" s="2" t="s">
        <v>59</v>
      </c>
      <c r="C72" s="2">
        <f>COUNTIFS($I$3:$I$12,1,$L$3:$L$12,1)</f>
        <v>2</v>
      </c>
      <c r="D72" s="2">
        <f t="shared" si="2"/>
        <v>0.2</v>
      </c>
    </row>
    <row r="73" spans="1:4" x14ac:dyDescent="0.3">
      <c r="B73" s="2" t="s">
        <v>60</v>
      </c>
      <c r="C73" s="2">
        <f>COUNTIFS($I$3:$I$12,1,$M$3:$M$12,1)</f>
        <v>3</v>
      </c>
      <c r="D73" s="2">
        <f t="shared" si="2"/>
        <v>0.3</v>
      </c>
    </row>
    <row r="74" spans="1:4" x14ac:dyDescent="0.3">
      <c r="B74" s="2" t="s">
        <v>61</v>
      </c>
      <c r="C74" s="2">
        <f>COUNTIFS($K$3:$K$12,1,$L$3:$L$12,1)</f>
        <v>0</v>
      </c>
      <c r="D74" s="2">
        <f t="shared" si="2"/>
        <v>0</v>
      </c>
    </row>
    <row r="75" spans="1:4" x14ac:dyDescent="0.3">
      <c r="B75" s="2" t="s">
        <v>62</v>
      </c>
      <c r="C75" s="2">
        <f>COUNTIFS($M$3:$M$12,1,$K$3:$K$12,1)</f>
        <v>0</v>
      </c>
      <c r="D75" s="2">
        <f t="shared" si="2"/>
        <v>0</v>
      </c>
    </row>
    <row r="76" spans="1:4" x14ac:dyDescent="0.3">
      <c r="B76" s="2" t="s">
        <v>63</v>
      </c>
      <c r="C76" s="2">
        <f>COUNTIFS($L$3:$L$12,1,$M$3:$M$12,1)</f>
        <v>3</v>
      </c>
      <c r="D76" s="2">
        <f t="shared" si="2"/>
        <v>0.3</v>
      </c>
    </row>
    <row r="78" spans="1:4" ht="15.6" x14ac:dyDescent="0.3">
      <c r="A78" s="17" t="s">
        <v>64</v>
      </c>
      <c r="B78" s="22"/>
    </row>
    <row r="79" spans="1:4" ht="15.6" x14ac:dyDescent="0.3">
      <c r="A79" s="17" t="s">
        <v>68</v>
      </c>
      <c r="B79" s="22"/>
    </row>
    <row r="80" spans="1:4" ht="15.6" x14ac:dyDescent="0.3">
      <c r="A80" s="17" t="s">
        <v>67</v>
      </c>
      <c r="B80" s="22"/>
    </row>
    <row r="81" spans="1:4" ht="15.6" x14ac:dyDescent="0.3">
      <c r="A81" s="17" t="s">
        <v>65</v>
      </c>
      <c r="B81" s="22"/>
    </row>
    <row r="83" spans="1:4" ht="21" x14ac:dyDescent="0.4">
      <c r="A83" s="25" t="s">
        <v>66</v>
      </c>
    </row>
    <row r="85" spans="1:4" ht="15.6" x14ac:dyDescent="0.3">
      <c r="A85" s="17" t="s">
        <v>69</v>
      </c>
    </row>
    <row r="86" spans="1:4" x14ac:dyDescent="0.3">
      <c r="A86" t="s">
        <v>70</v>
      </c>
    </row>
    <row r="91" spans="1:4" ht="15.6" x14ac:dyDescent="0.3">
      <c r="A91" s="17" t="s">
        <v>71</v>
      </c>
    </row>
    <row r="92" spans="1:4" x14ac:dyDescent="0.3">
      <c r="B92" s="21" t="s">
        <v>72</v>
      </c>
      <c r="C92" s="21" t="s">
        <v>73</v>
      </c>
      <c r="D92" s="21" t="s">
        <v>31</v>
      </c>
    </row>
    <row r="93" spans="1:4" x14ac:dyDescent="0.3">
      <c r="B93" s="2" t="s">
        <v>74</v>
      </c>
      <c r="C93" s="2">
        <f>COUNTIFS($E$3:$E$12,1,$G$3:$G$12,1,$H$3:$H$12,1)</f>
        <v>1</v>
      </c>
      <c r="D93" s="2">
        <f>C93/10</f>
        <v>0.1</v>
      </c>
    </row>
    <row r="94" spans="1:4" x14ac:dyDescent="0.3">
      <c r="B94" s="2" t="s">
        <v>75</v>
      </c>
      <c r="C94" s="2">
        <f>COUNTIFS($E$3:$E$12,1,$G$3:$G$12,1,$I$3:$I$12,1)</f>
        <v>1</v>
      </c>
      <c r="D94" s="2">
        <f t="shared" ref="D94:D98" si="3">C94/10</f>
        <v>0.1</v>
      </c>
    </row>
    <row r="95" spans="1:4" x14ac:dyDescent="0.3">
      <c r="B95" s="2" t="s">
        <v>76</v>
      </c>
      <c r="C95" s="2">
        <f>COUNTIFS($E$3:$E$12,1,$G$3:$G$12,1,$K$3:$K$12,1)</f>
        <v>3</v>
      </c>
      <c r="D95" s="2">
        <f t="shared" si="3"/>
        <v>0.3</v>
      </c>
    </row>
    <row r="96" spans="1:4" x14ac:dyDescent="0.3">
      <c r="B96" s="2" t="s">
        <v>77</v>
      </c>
      <c r="C96" s="2">
        <f>COUNTIFS($I$3:$I$12,1,$G$3:$G$12,1,$H$3:$H$12,1)</f>
        <v>1</v>
      </c>
      <c r="D96" s="2">
        <f t="shared" si="3"/>
        <v>0.1</v>
      </c>
    </row>
    <row r="97" spans="1:4" x14ac:dyDescent="0.3">
      <c r="B97" s="2" t="s">
        <v>78</v>
      </c>
      <c r="C97" s="2">
        <f>COUNTIFS($K$3:$K$12,1,$G$3:$G$12,1,$H$3:$H$12,1)</f>
        <v>2</v>
      </c>
      <c r="D97" s="2">
        <f t="shared" si="3"/>
        <v>0.2</v>
      </c>
    </row>
    <row r="98" spans="1:4" x14ac:dyDescent="0.3">
      <c r="B98" s="2" t="s">
        <v>79</v>
      </c>
      <c r="C98" s="2">
        <f>COUNTIFS($K$3:$K$12,1,$I$3:$I$12,1,$H$3:$H$12,1)</f>
        <v>1</v>
      </c>
      <c r="D98" s="2">
        <f t="shared" si="3"/>
        <v>0.1</v>
      </c>
    </row>
    <row r="101" spans="1:4" x14ac:dyDescent="0.3">
      <c r="A101" t="s">
        <v>86</v>
      </c>
    </row>
    <row r="102" spans="1:4" x14ac:dyDescent="0.3">
      <c r="A102" t="s">
        <v>80</v>
      </c>
    </row>
    <row r="104" spans="1:4" ht="18" x14ac:dyDescent="0.35">
      <c r="A104" s="23" t="s">
        <v>81</v>
      </c>
    </row>
    <row r="105" spans="1:4" x14ac:dyDescent="0.3">
      <c r="A105" t="s">
        <v>82</v>
      </c>
    </row>
    <row r="106" spans="1:4" x14ac:dyDescent="0.3">
      <c r="A106" t="s">
        <v>83</v>
      </c>
    </row>
    <row r="107" spans="1:4" x14ac:dyDescent="0.3">
      <c r="A107" t="s">
        <v>84</v>
      </c>
    </row>
    <row r="109" spans="1:4" x14ac:dyDescent="0.3">
      <c r="A109" t="s">
        <v>85</v>
      </c>
    </row>
    <row r="113" spans="2:4" x14ac:dyDescent="0.3">
      <c r="B113" s="2" t="s">
        <v>87</v>
      </c>
      <c r="C113" s="26" t="s">
        <v>88</v>
      </c>
      <c r="D113" s="26"/>
    </row>
    <row r="114" spans="2:4" x14ac:dyDescent="0.3">
      <c r="B114" s="2" t="s">
        <v>89</v>
      </c>
      <c r="C114" s="2">
        <f>5/E13</f>
        <v>0.83333333333333337</v>
      </c>
      <c r="D114" s="27">
        <v>0.83333333333333337</v>
      </c>
    </row>
    <row r="115" spans="2:4" x14ac:dyDescent="0.3">
      <c r="B115" s="2" t="s">
        <v>90</v>
      </c>
      <c r="C115" s="2">
        <f>C64/G13</f>
        <v>0.66666666666666663</v>
      </c>
      <c r="D115" s="27">
        <v>0.66666666666666663</v>
      </c>
    </row>
    <row r="116" spans="2:4" x14ac:dyDescent="0.3">
      <c r="B116" s="2" t="s">
        <v>91</v>
      </c>
      <c r="C116" s="2">
        <f>C67/H13</f>
        <v>0.8</v>
      </c>
      <c r="D116" s="27">
        <v>0.8</v>
      </c>
    </row>
  </sheetData>
  <mergeCells count="3">
    <mergeCell ref="A1:C1"/>
    <mergeCell ref="D1:G1"/>
    <mergeCell ref="C113:D113"/>
  </mergeCells>
  <conditionalFormatting sqref="E3:N12">
    <cfRule type="cellIs" dxfId="2" priority="3" operator="equal">
      <formula>1</formula>
    </cfRule>
  </conditionalFormatting>
  <conditionalFormatting sqref="D26:D35">
    <cfRule type="cellIs" dxfId="1" priority="2" operator="greaterThan">
      <formula>0.3</formula>
    </cfRule>
  </conditionalFormatting>
  <conditionalFormatting sqref="D56:D76">
    <cfRule type="cellIs" dxfId="0" priority="1" operator="greaterThan">
      <formula>0.3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</dc:creator>
  <cp:lastModifiedBy>HASIB</cp:lastModifiedBy>
  <dcterms:created xsi:type="dcterms:W3CDTF">2023-05-30T14:13:27Z</dcterms:created>
  <dcterms:modified xsi:type="dcterms:W3CDTF">2023-05-30T15:59:31Z</dcterms:modified>
</cp:coreProperties>
</file>