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furk\Dropbox\443\Stefan-Boltzman\data\"/>
    </mc:Choice>
  </mc:AlternateContent>
  <xr:revisionPtr revIDLastSave="0" documentId="13_ncr:1_{80D8A375-2D37-4114-B070-20AB66E01C58}" xr6:coauthVersionLast="45" xr6:coauthVersionMax="45" xr10:uidLastSave="{00000000-0000-0000-0000-000000000000}"/>
  <bookViews>
    <workbookView xWindow="13365" yWindow="2040" windowWidth="13140" windowHeight="12195" xr2:uid="{0812F428-D1B4-4FC6-9BFA-0AC3B41437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63" i="1" l="1"/>
  <c r="O62" i="1"/>
  <c r="O61" i="1"/>
  <c r="N62" i="1"/>
  <c r="N63" i="1"/>
  <c r="N61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25" i="1"/>
  <c r="F26" i="1"/>
  <c r="C26" i="1" s="1"/>
  <c r="F27" i="1"/>
  <c r="A27" i="1" s="1"/>
  <c r="F28" i="1"/>
  <c r="A28" i="1" s="1"/>
  <c r="F29" i="1"/>
  <c r="C29" i="1" s="1"/>
  <c r="F30" i="1"/>
  <c r="C30" i="1" s="1"/>
  <c r="F31" i="1"/>
  <c r="A31" i="1" s="1"/>
  <c r="F32" i="1"/>
  <c r="C32" i="1" s="1"/>
  <c r="F33" i="1"/>
  <c r="C33" i="1" s="1"/>
  <c r="F34" i="1"/>
  <c r="C34" i="1" s="1"/>
  <c r="F35" i="1"/>
  <c r="A35" i="1" s="1"/>
  <c r="F36" i="1"/>
  <c r="A36" i="1" s="1"/>
  <c r="F37" i="1"/>
  <c r="A37" i="1" s="1"/>
  <c r="F38" i="1"/>
  <c r="A38" i="1" s="1"/>
  <c r="F39" i="1"/>
  <c r="A39" i="1" s="1"/>
  <c r="F40" i="1"/>
  <c r="A40" i="1" s="1"/>
  <c r="F41" i="1"/>
  <c r="C41" i="1" s="1"/>
  <c r="F42" i="1"/>
  <c r="C42" i="1" s="1"/>
  <c r="F43" i="1"/>
  <c r="A43" i="1" s="1"/>
  <c r="F44" i="1"/>
  <c r="A44" i="1" s="1"/>
  <c r="F45" i="1"/>
  <c r="C45" i="1" s="1"/>
  <c r="F46" i="1"/>
  <c r="C46" i="1" s="1"/>
  <c r="F47" i="1"/>
  <c r="A47" i="1" s="1"/>
  <c r="F48" i="1"/>
  <c r="A48" i="1" s="1"/>
  <c r="F49" i="1"/>
  <c r="C49" i="1" s="1"/>
  <c r="F50" i="1"/>
  <c r="C50" i="1" s="1"/>
  <c r="F51" i="1"/>
  <c r="A51" i="1" s="1"/>
  <c r="F52" i="1"/>
  <c r="A52" i="1" s="1"/>
  <c r="F53" i="1"/>
  <c r="C53" i="1" s="1"/>
  <c r="F54" i="1"/>
  <c r="A54" i="1" s="1"/>
  <c r="F55" i="1"/>
  <c r="C55" i="1" s="1"/>
  <c r="F56" i="1"/>
  <c r="C56" i="1" s="1"/>
  <c r="F57" i="1"/>
  <c r="C57" i="1" s="1"/>
  <c r="F58" i="1"/>
  <c r="C58" i="1" s="1"/>
  <c r="F59" i="1"/>
  <c r="A59" i="1" s="1"/>
  <c r="F60" i="1"/>
  <c r="A60" i="1" s="1"/>
  <c r="F61" i="1"/>
  <c r="C61" i="1" s="1"/>
  <c r="F25" i="1"/>
  <c r="C25" i="1" s="1"/>
  <c r="A33" i="1" l="1"/>
  <c r="A46" i="1"/>
  <c r="A45" i="1"/>
  <c r="A61" i="1"/>
  <c r="A32" i="1"/>
  <c r="A57" i="1"/>
  <c r="A56" i="1"/>
  <c r="A53" i="1"/>
  <c r="A49" i="1"/>
  <c r="C40" i="1"/>
  <c r="C39" i="1"/>
  <c r="A55" i="1"/>
  <c r="A41" i="1"/>
  <c r="A30" i="1"/>
  <c r="C54" i="1"/>
  <c r="C38" i="1"/>
  <c r="A29" i="1"/>
  <c r="C37" i="1"/>
  <c r="C48" i="1"/>
  <c r="C47" i="1"/>
  <c r="C31" i="1"/>
  <c r="A25" i="1"/>
  <c r="C60" i="1"/>
  <c r="C52" i="1"/>
  <c r="C44" i="1"/>
  <c r="C36" i="1"/>
  <c r="C59" i="1"/>
  <c r="C51" i="1"/>
  <c r="C43" i="1"/>
  <c r="C35" i="1"/>
  <c r="A58" i="1"/>
  <c r="A50" i="1"/>
  <c r="A42" i="1"/>
  <c r="A34" i="1"/>
  <c r="A26" i="1"/>
  <c r="C27" i="1"/>
  <c r="C28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3" i="1"/>
  <c r="AF38" i="1"/>
  <c r="AF39" i="1"/>
  <c r="AG38" i="1"/>
  <c r="AG39" i="1"/>
  <c r="AE38" i="1"/>
  <c r="AE39" i="1"/>
  <c r="AD38" i="1"/>
  <c r="AD39" i="1"/>
  <c r="AF37" i="1"/>
  <c r="AG37" i="1"/>
  <c r="AE37" i="1"/>
  <c r="AD37" i="1"/>
  <c r="AF36" i="1"/>
  <c r="AG36" i="1"/>
  <c r="AE36" i="1"/>
  <c r="AD36" i="1"/>
  <c r="AF35" i="1"/>
  <c r="AG35" i="1"/>
  <c r="AE35" i="1"/>
  <c r="AD35" i="1"/>
  <c r="AF34" i="1"/>
  <c r="AG34" i="1"/>
  <c r="AE34" i="1"/>
  <c r="AD34" i="1"/>
  <c r="AF33" i="1"/>
  <c r="AG33" i="1"/>
  <c r="AE33" i="1"/>
  <c r="AD33" i="1"/>
  <c r="AF32" i="1"/>
  <c r="AG32" i="1"/>
  <c r="AE32" i="1"/>
  <c r="AD32" i="1"/>
  <c r="AF31" i="1"/>
  <c r="AG31" i="1"/>
  <c r="AE31" i="1"/>
  <c r="AD31" i="1"/>
  <c r="AF30" i="1"/>
  <c r="AG30" i="1"/>
  <c r="AE30" i="1"/>
  <c r="AD30" i="1"/>
  <c r="AF29" i="1"/>
  <c r="AG29" i="1"/>
  <c r="AE29" i="1"/>
  <c r="AD29" i="1"/>
  <c r="AG19" i="1"/>
  <c r="AG18" i="1"/>
  <c r="AG17" i="1"/>
  <c r="AF24" i="1"/>
  <c r="AG24" i="1"/>
  <c r="AE24" i="1"/>
  <c r="AD24" i="1"/>
  <c r="AF23" i="1"/>
  <c r="AG23" i="1"/>
  <c r="AE23" i="1"/>
  <c r="AD23" i="1"/>
  <c r="AF22" i="1"/>
  <c r="AG22" i="1"/>
  <c r="AE22" i="1"/>
  <c r="AD22" i="1"/>
  <c r="AF21" i="1"/>
  <c r="AG21" i="1"/>
  <c r="AE21" i="1"/>
  <c r="AD21" i="1"/>
  <c r="AF20" i="1"/>
  <c r="AG20" i="1"/>
  <c r="AE20" i="1"/>
  <c r="AD20" i="1"/>
  <c r="AF19" i="1"/>
  <c r="AE19" i="1"/>
  <c r="AD19" i="1"/>
  <c r="AF18" i="1"/>
  <c r="AE18" i="1"/>
  <c r="AD18" i="1"/>
  <c r="AF17" i="1"/>
  <c r="AE17" i="1"/>
  <c r="AD17" i="1"/>
  <c r="AF16" i="1"/>
  <c r="AG16" i="1"/>
  <c r="AE16" i="1"/>
  <c r="AD16" i="1"/>
  <c r="AF4" i="1"/>
  <c r="AF5" i="1"/>
  <c r="AF6" i="1"/>
  <c r="AF7" i="1"/>
  <c r="AF8" i="1"/>
  <c r="AF9" i="1"/>
  <c r="AF10" i="1"/>
  <c r="AF11" i="1"/>
  <c r="AF3" i="1"/>
  <c r="AG4" i="1"/>
  <c r="AG5" i="1"/>
  <c r="AG6" i="1"/>
  <c r="AG7" i="1"/>
  <c r="AG8" i="1"/>
  <c r="AG9" i="1"/>
  <c r="AG10" i="1"/>
  <c r="AG11" i="1"/>
  <c r="AG3" i="1"/>
  <c r="AE4" i="1"/>
  <c r="AE5" i="1"/>
  <c r="AE6" i="1"/>
  <c r="AE7" i="1"/>
  <c r="AE8" i="1"/>
  <c r="AE9" i="1"/>
  <c r="AE10" i="1"/>
  <c r="AE11" i="1"/>
  <c r="AE3" i="1"/>
  <c r="AD4" i="1"/>
  <c r="AD5" i="1"/>
  <c r="AD6" i="1"/>
  <c r="AD7" i="1"/>
  <c r="AD8" i="1"/>
  <c r="AD9" i="1"/>
  <c r="AD10" i="1"/>
  <c r="AD11" i="1"/>
  <c r="AD3" i="1"/>
  <c r="P38" i="1"/>
  <c r="Q38" i="1" s="1"/>
  <c r="P39" i="1"/>
  <c r="Q39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0" i="1"/>
  <c r="Q10" i="1" s="1"/>
  <c r="P11" i="1"/>
  <c r="Q11" i="1" s="1"/>
  <c r="P3" i="1"/>
  <c r="Q3" i="1" s="1"/>
  <c r="C17" i="1" l="1"/>
</calcChain>
</file>

<file path=xl/sharedStrings.xml><?xml version="1.0" encoding="utf-8"?>
<sst xmlns="http://schemas.openxmlformats.org/spreadsheetml/2006/main" count="73" uniqueCount="27">
  <si>
    <t>V(V)</t>
  </si>
  <si>
    <t>I(mA)</t>
  </si>
  <si>
    <t>V(mV)</t>
  </si>
  <si>
    <t>L(cm)</t>
  </si>
  <si>
    <t>DV</t>
  </si>
  <si>
    <t>DL</t>
  </si>
  <si>
    <t xml:space="preserve">  </t>
  </si>
  <si>
    <t>for 6.3 cm</t>
  </si>
  <si>
    <t>I(A)</t>
  </si>
  <si>
    <t>V'(V)</t>
  </si>
  <si>
    <t>DI</t>
  </si>
  <si>
    <t>DV'</t>
  </si>
  <si>
    <t>for 8.8</t>
  </si>
  <si>
    <t>for 14.3</t>
  </si>
  <si>
    <t>T©</t>
  </si>
  <si>
    <t>DT</t>
  </si>
  <si>
    <t>R(ohm)</t>
  </si>
  <si>
    <t>T(K)</t>
  </si>
  <si>
    <t>R/R300</t>
  </si>
  <si>
    <t>lnT</t>
  </si>
  <si>
    <t>lnV</t>
  </si>
  <si>
    <t>DlnT</t>
  </si>
  <si>
    <t>DlnV</t>
  </si>
  <si>
    <t>1/L^2</t>
  </si>
  <si>
    <t>Dx</t>
  </si>
  <si>
    <t>lnDV</t>
  </si>
  <si>
    <t>lnDT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</si>
</sst>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7DB66-31F5-4F47-A005-E07B57495BBA}">
  <dimension ref="A1:AG63"/>
  <sheetViews>
    <sheetView tabSelected="1" topLeftCell="A5" workbookViewId="0">
      <selection activeCell="I24" sqref="I24:I61"/>
    </sheetView>
  </sheetViews>
  <sheetFormatPr defaultRowHeight="15" x14ac:dyDescent="0.25"/>
  <cols>
    <col min="9" max="9" width="9" customWidth="1"/>
    <col min="11" max="12" width="12" bestFit="1" customWidth="1"/>
    <col min="13" max="13" width="20.42578125" customWidth="1"/>
    <col min="14" max="14" width="12" bestFit="1" customWidth="1"/>
  </cols>
  <sheetData>
    <row r="1" spans="1:33" x14ac:dyDescent="0.25">
      <c r="A1" t="s">
        <v>1</v>
      </c>
      <c r="B1" t="s">
        <v>2</v>
      </c>
      <c r="E1" t="s">
        <v>3</v>
      </c>
      <c r="F1" t="s">
        <v>23</v>
      </c>
      <c r="G1" t="s">
        <v>0</v>
      </c>
      <c r="H1" t="s">
        <v>4</v>
      </c>
      <c r="I1" t="s">
        <v>24</v>
      </c>
      <c r="J1" t="s">
        <v>5</v>
      </c>
      <c r="M1" t="s">
        <v>7</v>
      </c>
    </row>
    <row r="2" spans="1:33" x14ac:dyDescent="0.25">
      <c r="A2">
        <v>23.63</v>
      </c>
      <c r="B2">
        <v>6.9</v>
      </c>
      <c r="C2">
        <f>B2/A2</f>
        <v>0.29200169276343635</v>
      </c>
      <c r="G2" s="1"/>
      <c r="H2" s="1"/>
      <c r="M2" t="s">
        <v>0</v>
      </c>
      <c r="N2" t="s">
        <v>8</v>
      </c>
      <c r="O2" t="s">
        <v>9</v>
      </c>
      <c r="P2" t="s">
        <v>16</v>
      </c>
      <c r="R2" t="s">
        <v>17</v>
      </c>
      <c r="S2" t="s">
        <v>15</v>
      </c>
      <c r="T2" t="s">
        <v>4</v>
      </c>
      <c r="U2" t="s">
        <v>10</v>
      </c>
      <c r="V2" t="s">
        <v>11</v>
      </c>
      <c r="Y2" t="s">
        <v>17</v>
      </c>
      <c r="Z2" t="s">
        <v>0</v>
      </c>
      <c r="AA2" t="s">
        <v>15</v>
      </c>
      <c r="AB2" t="s">
        <v>4</v>
      </c>
      <c r="AD2" t="s">
        <v>19</v>
      </c>
      <c r="AE2" t="s">
        <v>20</v>
      </c>
      <c r="AF2" t="s">
        <v>21</v>
      </c>
      <c r="AG2" t="s">
        <v>22</v>
      </c>
    </row>
    <row r="3" spans="1:33" x14ac:dyDescent="0.25">
      <c r="A3">
        <v>25.85</v>
      </c>
      <c r="B3">
        <v>7.5</v>
      </c>
      <c r="C3">
        <f t="shared" ref="C3:C16" si="0">B3/A3</f>
        <v>0.29013539651837522</v>
      </c>
      <c r="E3">
        <v>2.7</v>
      </c>
      <c r="F3">
        <f>1/(E3*E3)</f>
        <v>0.1371742112482853</v>
      </c>
      <c r="G3" s="1">
        <v>2.4E-2</v>
      </c>
      <c r="H3" s="1">
        <v>2E-3</v>
      </c>
      <c r="I3">
        <f>SQRT(4*J3*J3/(E3^6))</f>
        <v>1.0161052685058172E-2</v>
      </c>
      <c r="J3">
        <v>0.1</v>
      </c>
      <c r="M3" s="1">
        <v>1E-3</v>
      </c>
      <c r="N3">
        <v>1.556</v>
      </c>
      <c r="O3">
        <v>3.2930000000000001</v>
      </c>
      <c r="P3">
        <f>O3/N3</f>
        <v>2.1163239074550129</v>
      </c>
      <c r="Q3">
        <f>P3/Q13</f>
        <v>7.2131012524029066</v>
      </c>
      <c r="R3">
        <v>1500</v>
      </c>
      <c r="S3">
        <v>100</v>
      </c>
      <c r="T3" s="1">
        <v>2.0000000000000001E-4</v>
      </c>
      <c r="U3">
        <v>1E-3</v>
      </c>
      <c r="V3">
        <v>1E-3</v>
      </c>
      <c r="Y3">
        <v>1500</v>
      </c>
      <c r="Z3" s="1">
        <v>1E-3</v>
      </c>
      <c r="AA3">
        <v>100</v>
      </c>
      <c r="AB3" s="1">
        <v>2.0000000000000001E-4</v>
      </c>
      <c r="AD3">
        <f>LN(Y3)</f>
        <v>7.3132203870903014</v>
      </c>
      <c r="AE3">
        <f>LN(Z3)</f>
        <v>-6.9077552789821368</v>
      </c>
      <c r="AF3">
        <f>AA3/Y3</f>
        <v>6.6666666666666666E-2</v>
      </c>
      <c r="AG3" s="1">
        <f>AB3/Z3</f>
        <v>0.2</v>
      </c>
    </row>
    <row r="4" spans="1:33" x14ac:dyDescent="0.25">
      <c r="A4">
        <v>12.02</v>
      </c>
      <c r="B4">
        <v>3.5</v>
      </c>
      <c r="C4">
        <f t="shared" si="0"/>
        <v>0.29118136439267889</v>
      </c>
      <c r="E4">
        <v>3.3</v>
      </c>
      <c r="F4">
        <f t="shared" ref="F4:F20" si="1">1/(E4*E4)</f>
        <v>9.1827364554637289E-2</v>
      </c>
      <c r="G4" s="1">
        <v>2.1999999999999999E-2</v>
      </c>
      <c r="H4" s="1">
        <v>2E-3</v>
      </c>
      <c r="I4">
        <f t="shared" ref="I4:I20" si="2">SQRT(4*J4*J4/(E4^6))</f>
        <v>5.5652948214931705E-3</v>
      </c>
      <c r="J4">
        <v>0.1</v>
      </c>
      <c r="L4" t="s">
        <v>6</v>
      </c>
      <c r="M4" s="1">
        <v>1.8E-3</v>
      </c>
      <c r="N4">
        <v>1.7849999999999999</v>
      </c>
      <c r="O4">
        <v>4.38</v>
      </c>
      <c r="P4">
        <f t="shared" ref="P4:P11" si="3">O4/N4</f>
        <v>2.4537815126050422</v>
      </c>
      <c r="Q4">
        <f>P4/Q13</f>
        <v>8.3632635058113234</v>
      </c>
      <c r="R4">
        <v>1700</v>
      </c>
      <c r="S4">
        <v>100</v>
      </c>
      <c r="T4" s="1">
        <v>2.0000000000000001E-4</v>
      </c>
      <c r="U4">
        <v>1E-3</v>
      </c>
      <c r="V4">
        <v>0.01</v>
      </c>
      <c r="Y4">
        <v>1700</v>
      </c>
      <c r="Z4" s="1">
        <v>1.8E-3</v>
      </c>
      <c r="AA4">
        <v>100</v>
      </c>
      <c r="AB4" s="1">
        <v>2.0000000000000001E-4</v>
      </c>
      <c r="AD4">
        <f t="shared" ref="AD4:AD11" si="4">LN(Y4)</f>
        <v>7.4383835300443071</v>
      </c>
      <c r="AE4">
        <f t="shared" ref="AE4:AE11" si="5">LN(Z4)</f>
        <v>-6.3199686140800182</v>
      </c>
      <c r="AF4">
        <f>AA4/Y4</f>
        <v>5.8823529411764705E-2</v>
      </c>
      <c r="AG4" s="1">
        <f>AB4/Z4</f>
        <v>0.11111111111111112</v>
      </c>
    </row>
    <row r="5" spans="1:33" x14ac:dyDescent="0.25">
      <c r="A5">
        <v>24.21</v>
      </c>
      <c r="B5">
        <v>7</v>
      </c>
      <c r="C5">
        <f t="shared" si="0"/>
        <v>0.28913672036348614</v>
      </c>
      <c r="E5">
        <v>3.6</v>
      </c>
      <c r="F5">
        <f t="shared" si="1"/>
        <v>7.716049382716049E-2</v>
      </c>
      <c r="G5" s="1">
        <v>1.6E-2</v>
      </c>
      <c r="H5" s="1">
        <v>2E-3</v>
      </c>
      <c r="I5">
        <f t="shared" si="2"/>
        <v>4.2866941015089165E-3</v>
      </c>
      <c r="J5">
        <v>0.1</v>
      </c>
      <c r="M5" s="1">
        <v>2.5999999999999999E-3</v>
      </c>
      <c r="N5">
        <v>2.0129999999999999</v>
      </c>
      <c r="O5">
        <v>5.57</v>
      </c>
      <c r="P5">
        <f t="shared" si="3"/>
        <v>2.767014406358669</v>
      </c>
      <c r="Q5">
        <f>P5/Q13</f>
        <v>9.430860280704394</v>
      </c>
      <c r="R5">
        <v>1900</v>
      </c>
      <c r="S5">
        <v>100</v>
      </c>
      <c r="T5" s="1">
        <v>2.0000000000000001E-4</v>
      </c>
      <c r="U5">
        <v>1E-3</v>
      </c>
      <c r="V5">
        <v>0.01</v>
      </c>
      <c r="Y5">
        <v>1900</v>
      </c>
      <c r="Z5" s="1">
        <v>2.5999999999999999E-3</v>
      </c>
      <c r="AA5">
        <v>100</v>
      </c>
      <c r="AB5" s="1">
        <v>2.0000000000000001E-4</v>
      </c>
      <c r="AD5">
        <f t="shared" si="4"/>
        <v>7.5496091651545321</v>
      </c>
      <c r="AE5">
        <f t="shared" si="5"/>
        <v>-5.952243833954701</v>
      </c>
      <c r="AF5">
        <f>AA5/Y5</f>
        <v>5.2631578947368418E-2</v>
      </c>
      <c r="AG5" s="1">
        <f>AB5/Z5</f>
        <v>7.6923076923076927E-2</v>
      </c>
    </row>
    <row r="6" spans="1:33" x14ac:dyDescent="0.25">
      <c r="A6">
        <v>44.4</v>
      </c>
      <c r="B6">
        <v>12.9</v>
      </c>
      <c r="C6">
        <f t="shared" si="0"/>
        <v>0.29054054054054057</v>
      </c>
      <c r="E6">
        <v>4.2</v>
      </c>
      <c r="F6">
        <f t="shared" si="1"/>
        <v>5.6689342403628114E-2</v>
      </c>
      <c r="G6" s="1">
        <v>1.2E-2</v>
      </c>
      <c r="H6" s="1">
        <v>2E-3</v>
      </c>
      <c r="I6">
        <f t="shared" si="2"/>
        <v>2.6994924954108629E-3</v>
      </c>
      <c r="J6">
        <v>0.1</v>
      </c>
      <c r="M6" s="1">
        <v>5.4999999999999997E-3</v>
      </c>
      <c r="N6">
        <v>2.5139999999999998</v>
      </c>
      <c r="O6">
        <v>8.59</v>
      </c>
      <c r="P6">
        <f t="shared" si="3"/>
        <v>3.4168655529037393</v>
      </c>
      <c r="Q6">
        <f>P6/Q13</f>
        <v>11.645758530687592</v>
      </c>
      <c r="R6">
        <v>2300</v>
      </c>
      <c r="S6">
        <v>100</v>
      </c>
      <c r="T6" s="1">
        <v>5.0000000000000001E-4</v>
      </c>
      <c r="U6">
        <v>1E-3</v>
      </c>
      <c r="V6">
        <v>0.01</v>
      </c>
      <c r="Y6">
        <v>2300</v>
      </c>
      <c r="Z6" s="1">
        <v>5.4999999999999997E-3</v>
      </c>
      <c r="AA6">
        <v>100</v>
      </c>
      <c r="AB6" s="1">
        <v>5.0000000000000001E-4</v>
      </c>
      <c r="AD6">
        <f t="shared" si="4"/>
        <v>7.7406644019172415</v>
      </c>
      <c r="AE6">
        <f t="shared" si="5"/>
        <v>-5.2030071867437115</v>
      </c>
      <c r="AF6">
        <f>AA6/Y6</f>
        <v>4.3478260869565216E-2</v>
      </c>
      <c r="AG6" s="1">
        <f>AB6/Z6</f>
        <v>9.0909090909090912E-2</v>
      </c>
    </row>
    <row r="7" spans="1:33" x14ac:dyDescent="0.25">
      <c r="A7">
        <v>45.7</v>
      </c>
      <c r="B7">
        <v>13.3</v>
      </c>
      <c r="C7">
        <f t="shared" si="0"/>
        <v>0.29102844638949671</v>
      </c>
      <c r="E7">
        <v>4.9000000000000004</v>
      </c>
      <c r="F7">
        <f t="shared" si="1"/>
        <v>4.1649312786339016E-2</v>
      </c>
      <c r="G7" s="1">
        <v>8.0000000000000002E-3</v>
      </c>
      <c r="H7" s="1">
        <v>2E-3</v>
      </c>
      <c r="I7">
        <f t="shared" si="2"/>
        <v>1.6999719504628169E-3</v>
      </c>
      <c r="J7">
        <v>0.1</v>
      </c>
      <c r="M7" s="1">
        <v>6.4999999999999997E-3</v>
      </c>
      <c r="N7">
        <v>2.6259999999999999</v>
      </c>
      <c r="O7">
        <v>9.35</v>
      </c>
      <c r="P7">
        <f t="shared" si="3"/>
        <v>3.5605483625285608</v>
      </c>
      <c r="Q7">
        <f>P7/Q13</f>
        <v>12.135474991576555</v>
      </c>
      <c r="R7">
        <v>2400</v>
      </c>
      <c r="S7">
        <v>100</v>
      </c>
      <c r="T7" s="1">
        <v>5.0000000000000001E-4</v>
      </c>
      <c r="U7">
        <v>1E-3</v>
      </c>
      <c r="V7">
        <v>0.01</v>
      </c>
      <c r="Y7">
        <v>2400</v>
      </c>
      <c r="Z7" s="1">
        <v>6.4999999999999997E-3</v>
      </c>
      <c r="AA7">
        <v>100</v>
      </c>
      <c r="AB7" s="1">
        <v>5.0000000000000001E-4</v>
      </c>
      <c r="AD7">
        <f t="shared" si="4"/>
        <v>7.7832240163360371</v>
      </c>
      <c r="AE7">
        <f t="shared" si="5"/>
        <v>-5.0359531020805459</v>
      </c>
      <c r="AF7">
        <f>AA7/Y7</f>
        <v>4.1666666666666664E-2</v>
      </c>
      <c r="AG7" s="1">
        <f>AB7/Z7</f>
        <v>7.6923076923076927E-2</v>
      </c>
    </row>
    <row r="8" spans="1:33" x14ac:dyDescent="0.25">
      <c r="A8">
        <v>56.1</v>
      </c>
      <c r="B8">
        <v>16.399999999999999</v>
      </c>
      <c r="C8">
        <f t="shared" si="0"/>
        <v>0.29233511586452759</v>
      </c>
      <c r="E8">
        <v>6.5</v>
      </c>
      <c r="F8">
        <f t="shared" si="1"/>
        <v>2.3668639053254437E-2</v>
      </c>
      <c r="G8" s="1">
        <v>4.0000000000000001E-3</v>
      </c>
      <c r="H8" s="1">
        <v>2E-3</v>
      </c>
      <c r="I8">
        <f t="shared" si="2"/>
        <v>7.2826581702321359E-4</v>
      </c>
      <c r="J8">
        <v>0.1</v>
      </c>
      <c r="M8" s="1">
        <v>7.0000000000000001E-3</v>
      </c>
      <c r="N8">
        <v>2.6859999999999999</v>
      </c>
      <c r="O8">
        <v>9.81</v>
      </c>
      <c r="P8">
        <f t="shared" si="3"/>
        <v>3.6522710349962773</v>
      </c>
      <c r="Q8">
        <f>P8/Q13</f>
        <v>12.448094870471293</v>
      </c>
      <c r="R8">
        <v>2400</v>
      </c>
      <c r="S8">
        <v>100</v>
      </c>
      <c r="T8" s="1">
        <v>5.0000000000000001E-4</v>
      </c>
      <c r="U8">
        <v>1E-3</v>
      </c>
      <c r="V8">
        <v>0.01</v>
      </c>
      <c r="Y8">
        <v>2400</v>
      </c>
      <c r="Z8" s="1">
        <v>7.0000000000000001E-3</v>
      </c>
      <c r="AA8">
        <v>100</v>
      </c>
      <c r="AB8" s="1">
        <v>5.0000000000000001E-4</v>
      </c>
      <c r="AD8">
        <f t="shared" si="4"/>
        <v>7.7832240163360371</v>
      </c>
      <c r="AE8">
        <f t="shared" si="5"/>
        <v>-4.9618451299268234</v>
      </c>
      <c r="AF8">
        <f>AA8/Y8</f>
        <v>4.1666666666666664E-2</v>
      </c>
      <c r="AG8" s="1">
        <f>AB8/Z8</f>
        <v>7.1428571428571425E-2</v>
      </c>
    </row>
    <row r="9" spans="1:33" x14ac:dyDescent="0.25">
      <c r="A9">
        <v>84.1</v>
      </c>
      <c r="B9">
        <v>24.6</v>
      </c>
      <c r="C9">
        <f t="shared" si="0"/>
        <v>0.29250891795481571</v>
      </c>
      <c r="E9">
        <v>8.8000000000000007</v>
      </c>
      <c r="F9">
        <f t="shared" si="1"/>
        <v>1.2913223140495866E-2</v>
      </c>
      <c r="G9" s="1">
        <v>2.5999999999999999E-3</v>
      </c>
      <c r="H9" s="1">
        <v>2.0000000000000001E-4</v>
      </c>
      <c r="I9">
        <f t="shared" si="2"/>
        <v>2.9348234410217879E-4</v>
      </c>
      <c r="J9">
        <v>0.1</v>
      </c>
      <c r="M9" s="1">
        <v>5.0000000000000001E-3</v>
      </c>
      <c r="N9">
        <v>2.3109999999999999</v>
      </c>
      <c r="O9">
        <v>7.35</v>
      </c>
      <c r="P9">
        <f t="shared" si="3"/>
        <v>3.1804413673734313</v>
      </c>
      <c r="Q9">
        <f>P9/Q13</f>
        <v>10.839950127380474</v>
      </c>
      <c r="R9">
        <v>2100</v>
      </c>
      <c r="S9">
        <v>100</v>
      </c>
      <c r="T9" s="1">
        <v>5.0000000000000001E-4</v>
      </c>
      <c r="U9">
        <v>1E-3</v>
      </c>
      <c r="V9">
        <v>0.01</v>
      </c>
      <c r="Y9">
        <v>2100</v>
      </c>
      <c r="Z9" s="1">
        <v>5.0000000000000001E-3</v>
      </c>
      <c r="AA9">
        <v>100</v>
      </c>
      <c r="AB9" s="1">
        <v>5.0000000000000001E-4</v>
      </c>
      <c r="AD9">
        <f t="shared" si="4"/>
        <v>7.6496926237115144</v>
      </c>
      <c r="AE9">
        <f t="shared" si="5"/>
        <v>-5.2983173665480363</v>
      </c>
      <c r="AF9">
        <f>AA9/Y9</f>
        <v>4.7619047619047616E-2</v>
      </c>
      <c r="AG9" s="1">
        <f>AB9/Z9</f>
        <v>0.1</v>
      </c>
    </row>
    <row r="10" spans="1:33" x14ac:dyDescent="0.25">
      <c r="A10">
        <v>88.2</v>
      </c>
      <c r="B10">
        <v>25.8</v>
      </c>
      <c r="C10">
        <f t="shared" si="0"/>
        <v>0.29251700680272108</v>
      </c>
      <c r="E10">
        <v>9.9</v>
      </c>
      <c r="F10">
        <f t="shared" si="1"/>
        <v>1.0203040506070809E-2</v>
      </c>
      <c r="G10" s="1">
        <v>2.2000000000000001E-3</v>
      </c>
      <c r="H10" s="1">
        <v>2.0000000000000001E-4</v>
      </c>
      <c r="I10">
        <f t="shared" si="2"/>
        <v>2.0612203042567293E-4</v>
      </c>
      <c r="J10">
        <v>0.1</v>
      </c>
      <c r="M10" s="1">
        <v>4.4999999999999997E-3</v>
      </c>
      <c r="N10">
        <v>2.2669999999999999</v>
      </c>
      <c r="O10">
        <v>7.07</v>
      </c>
      <c r="P10">
        <f t="shared" si="3"/>
        <v>3.1186590207322453</v>
      </c>
      <c r="Q10">
        <f>P10/Q13</f>
        <v>10.629376348780658</v>
      </c>
      <c r="R10">
        <v>2100</v>
      </c>
      <c r="S10">
        <v>100</v>
      </c>
      <c r="T10" s="1">
        <v>5.0000000000000001E-4</v>
      </c>
      <c r="U10">
        <v>1E-3</v>
      </c>
      <c r="V10">
        <v>0.01</v>
      </c>
      <c r="Y10">
        <v>2100</v>
      </c>
      <c r="Z10" s="1">
        <v>4.4999999999999997E-3</v>
      </c>
      <c r="AA10">
        <v>100</v>
      </c>
      <c r="AB10" s="1">
        <v>5.0000000000000001E-4</v>
      </c>
      <c r="AD10">
        <f t="shared" si="4"/>
        <v>7.6496926237115144</v>
      </c>
      <c r="AE10">
        <f t="shared" si="5"/>
        <v>-5.4036778822058631</v>
      </c>
      <c r="AF10">
        <f>AA10/Y10</f>
        <v>4.7619047619047616E-2</v>
      </c>
      <c r="AG10" s="1">
        <f>AB10/Z10</f>
        <v>0.11111111111111112</v>
      </c>
    </row>
    <row r="11" spans="1:33" x14ac:dyDescent="0.25">
      <c r="A11">
        <v>81.8</v>
      </c>
      <c r="B11">
        <v>24</v>
      </c>
      <c r="C11">
        <f t="shared" si="0"/>
        <v>0.29339853300733498</v>
      </c>
      <c r="E11">
        <v>10.3</v>
      </c>
      <c r="F11">
        <f t="shared" si="1"/>
        <v>9.4259590913375428E-3</v>
      </c>
      <c r="G11" s="1">
        <v>1.8E-3</v>
      </c>
      <c r="H11" s="1">
        <v>2.0000000000000001E-4</v>
      </c>
      <c r="I11">
        <f t="shared" si="2"/>
        <v>1.830283318706319E-4</v>
      </c>
      <c r="J11">
        <v>0.1</v>
      </c>
      <c r="M11" s="1">
        <v>4.0000000000000001E-3</v>
      </c>
      <c r="N11">
        <v>2.15</v>
      </c>
      <c r="O11">
        <v>6.38</v>
      </c>
      <c r="P11">
        <f t="shared" si="3"/>
        <v>2.9674418604651165</v>
      </c>
      <c r="Q11">
        <f>P11/Q13</f>
        <v>10.113980437849749</v>
      </c>
      <c r="R11">
        <v>2000</v>
      </c>
      <c r="S11">
        <v>100</v>
      </c>
      <c r="T11" s="1">
        <v>5.0000000000000001E-4</v>
      </c>
      <c r="U11">
        <v>1E-3</v>
      </c>
      <c r="V11">
        <v>0.01</v>
      </c>
      <c r="Y11">
        <v>2000</v>
      </c>
      <c r="Z11" s="1">
        <v>4.0000000000000001E-3</v>
      </c>
      <c r="AA11">
        <v>100</v>
      </c>
      <c r="AB11" s="1">
        <v>5.0000000000000001E-4</v>
      </c>
      <c r="AD11">
        <f t="shared" si="4"/>
        <v>7.6009024595420822</v>
      </c>
      <c r="AE11">
        <f t="shared" si="5"/>
        <v>-5.521460917862246</v>
      </c>
      <c r="AF11">
        <f>AA11/Y11</f>
        <v>0.05</v>
      </c>
      <c r="AG11" s="1">
        <f>AB11/Z11</f>
        <v>0.125</v>
      </c>
    </row>
    <row r="12" spans="1:33" x14ac:dyDescent="0.25">
      <c r="A12">
        <v>21.63</v>
      </c>
      <c r="B12">
        <v>6.3</v>
      </c>
      <c r="C12">
        <f t="shared" si="0"/>
        <v>0.29126213592233008</v>
      </c>
      <c r="E12">
        <v>11.5</v>
      </c>
      <c r="F12">
        <f t="shared" si="1"/>
        <v>7.5614366729678641E-3</v>
      </c>
      <c r="G12" s="1">
        <v>1.4E-3</v>
      </c>
      <c r="H12" s="1">
        <v>2.0000000000000001E-4</v>
      </c>
      <c r="I12">
        <f t="shared" si="2"/>
        <v>1.3150324648639764E-4</v>
      </c>
      <c r="J12">
        <v>0.1</v>
      </c>
    </row>
    <row r="13" spans="1:33" x14ac:dyDescent="0.25">
      <c r="A13">
        <v>34.61</v>
      </c>
      <c r="B13">
        <v>10.1</v>
      </c>
      <c r="C13">
        <f t="shared" si="0"/>
        <v>0.29182317249349898</v>
      </c>
      <c r="E13">
        <v>13.3</v>
      </c>
      <c r="F13">
        <f t="shared" si="1"/>
        <v>5.6532308214144377E-3</v>
      </c>
      <c r="G13" s="1">
        <v>1E-3</v>
      </c>
      <c r="H13" s="1">
        <v>2.0000000000000001E-4</v>
      </c>
      <c r="I13">
        <f t="shared" si="2"/>
        <v>8.5010989795705833E-5</v>
      </c>
      <c r="J13">
        <v>0.1</v>
      </c>
      <c r="Q13">
        <v>0.29339999999999999</v>
      </c>
    </row>
    <row r="14" spans="1:33" x14ac:dyDescent="0.25">
      <c r="A14">
        <v>34.450000000000003</v>
      </c>
      <c r="B14">
        <v>10</v>
      </c>
      <c r="C14">
        <f t="shared" si="0"/>
        <v>0.29027576197387517</v>
      </c>
      <c r="E14">
        <v>14.8</v>
      </c>
      <c r="F14">
        <f t="shared" si="1"/>
        <v>4.5653761869978082E-3</v>
      </c>
      <c r="G14" s="1">
        <v>8.0000000000000004E-4</v>
      </c>
      <c r="H14" s="1">
        <v>2.0000000000000001E-4</v>
      </c>
      <c r="I14">
        <f t="shared" si="2"/>
        <v>6.1694272797267681E-5</v>
      </c>
      <c r="J14">
        <v>0.1</v>
      </c>
      <c r="M14" t="s">
        <v>12</v>
      </c>
    </row>
    <row r="15" spans="1:33" x14ac:dyDescent="0.25">
      <c r="A15">
        <v>59.1</v>
      </c>
      <c r="B15">
        <v>17.2</v>
      </c>
      <c r="C15">
        <f t="shared" si="0"/>
        <v>0.29103214890016921</v>
      </c>
      <c r="E15">
        <v>15.5</v>
      </c>
      <c r="F15">
        <f t="shared" si="1"/>
        <v>4.1623309053069723E-3</v>
      </c>
      <c r="G15" s="1">
        <v>6.9999999999999999E-4</v>
      </c>
      <c r="H15" s="1">
        <v>5.0000000000000002E-5</v>
      </c>
      <c r="I15">
        <f t="shared" si="2"/>
        <v>5.370749555234803E-5</v>
      </c>
      <c r="J15">
        <v>0.1</v>
      </c>
      <c r="M15" t="s">
        <v>0</v>
      </c>
      <c r="N15" t="s">
        <v>8</v>
      </c>
      <c r="O15" t="s">
        <v>9</v>
      </c>
      <c r="P15" t="s">
        <v>16</v>
      </c>
      <c r="R15" t="s">
        <v>17</v>
      </c>
      <c r="S15" t="s">
        <v>15</v>
      </c>
      <c r="T15" t="s">
        <v>4</v>
      </c>
      <c r="U15" t="s">
        <v>10</v>
      </c>
      <c r="V15" t="s">
        <v>11</v>
      </c>
      <c r="Y15" t="s">
        <v>17</v>
      </c>
      <c r="Z15" t="s">
        <v>0</v>
      </c>
      <c r="AA15" t="s">
        <v>15</v>
      </c>
      <c r="AB15" t="s">
        <v>4</v>
      </c>
      <c r="AD15" t="s">
        <v>19</v>
      </c>
      <c r="AE15" t="s">
        <v>20</v>
      </c>
      <c r="AF15" t="s">
        <v>21</v>
      </c>
      <c r="AG15" t="s">
        <v>22</v>
      </c>
    </row>
    <row r="16" spans="1:33" x14ac:dyDescent="0.25">
      <c r="A16">
        <v>59.5</v>
      </c>
      <c r="B16">
        <v>17.399999999999999</v>
      </c>
      <c r="C16">
        <f t="shared" si="0"/>
        <v>0.29243697478991593</v>
      </c>
      <c r="E16">
        <v>16.5</v>
      </c>
      <c r="F16">
        <f t="shared" si="1"/>
        <v>3.6730945821854912E-3</v>
      </c>
      <c r="G16" s="1">
        <v>5.9999999999999995E-4</v>
      </c>
      <c r="H16" s="1">
        <v>5.0000000000000002E-5</v>
      </c>
      <c r="I16">
        <f t="shared" si="2"/>
        <v>4.4522358571945355E-5</v>
      </c>
      <c r="J16">
        <v>0.1</v>
      </c>
      <c r="M16" s="1">
        <v>2.9999999999999997E-4</v>
      </c>
      <c r="N16">
        <v>1.3320000000000001</v>
      </c>
      <c r="O16">
        <v>2.302</v>
      </c>
      <c r="P16">
        <f>O16/N16</f>
        <v>1.7282282282282282</v>
      </c>
      <c r="Q16">
        <f>P16/0.2934</f>
        <v>5.8903484261357475</v>
      </c>
      <c r="R16">
        <v>1300</v>
      </c>
      <c r="S16">
        <v>100</v>
      </c>
      <c r="T16" s="1">
        <v>5.0000000000000002E-5</v>
      </c>
      <c r="U16">
        <v>1E-3</v>
      </c>
      <c r="V16">
        <v>1E-3</v>
      </c>
      <c r="Y16">
        <v>1300</v>
      </c>
      <c r="Z16" s="1">
        <v>2.9999999999999997E-4</v>
      </c>
      <c r="AA16">
        <v>100</v>
      </c>
      <c r="AB16" s="1">
        <v>5.0000000000000002E-5</v>
      </c>
      <c r="AD16">
        <f>LN(Y16)</f>
        <v>7.1701195434496281</v>
      </c>
      <c r="AE16">
        <f>LN(Z16)</f>
        <v>-8.1117280833080727</v>
      </c>
      <c r="AF16">
        <f>AA16/Y16</f>
        <v>7.6923076923076927E-2</v>
      </c>
      <c r="AG16">
        <f>AB16/Z16</f>
        <v>0.16666666666666669</v>
      </c>
    </row>
    <row r="17" spans="1:33" x14ac:dyDescent="0.25">
      <c r="C17" s="2">
        <f>AVERAGE(C2:C16)</f>
        <v>0.29144092857848014</v>
      </c>
      <c r="E17">
        <v>17.3</v>
      </c>
      <c r="F17">
        <f t="shared" si="1"/>
        <v>3.3412409368839585E-3</v>
      </c>
      <c r="G17" s="1">
        <v>5.0000000000000001E-4</v>
      </c>
      <c r="H17" s="1">
        <v>5.0000000000000002E-5</v>
      </c>
      <c r="I17">
        <f t="shared" si="2"/>
        <v>3.8627062854149817E-5</v>
      </c>
      <c r="J17">
        <v>0.1</v>
      </c>
      <c r="M17" s="1">
        <v>4.0000000000000002E-4</v>
      </c>
      <c r="N17">
        <v>1.4770000000000001</v>
      </c>
      <c r="O17">
        <v>2.9249999999999998</v>
      </c>
      <c r="P17">
        <f t="shared" ref="P17:P24" si="6">O17/N17</f>
        <v>1.9803656059580228</v>
      </c>
      <c r="Q17">
        <f t="shared" ref="Q17:Q24" si="7">P17/0.2934</f>
        <v>6.7497123584118022</v>
      </c>
      <c r="R17">
        <v>1400</v>
      </c>
      <c r="S17">
        <v>100</v>
      </c>
      <c r="T17" s="1">
        <v>5.0000000000000002E-5</v>
      </c>
      <c r="U17">
        <v>1E-3</v>
      </c>
      <c r="V17">
        <v>1E-3</v>
      </c>
      <c r="Y17">
        <v>1400</v>
      </c>
      <c r="Z17" s="1">
        <v>4.0000000000000002E-4</v>
      </c>
      <c r="AA17">
        <v>100</v>
      </c>
      <c r="AB17" s="1">
        <v>5.0000000000000002E-5</v>
      </c>
      <c r="AD17">
        <f t="shared" ref="AD17:AD24" si="8">LN(Y17)</f>
        <v>7.2442275156033498</v>
      </c>
      <c r="AE17">
        <f t="shared" ref="AE17:AE24" si="9">LN(Z17)</f>
        <v>-7.8240460108562919</v>
      </c>
      <c r="AF17">
        <f>AA17/Y17</f>
        <v>7.1428571428571425E-2</v>
      </c>
      <c r="AG17" s="1">
        <f>AB17/Z17</f>
        <v>0.125</v>
      </c>
    </row>
    <row r="18" spans="1:33" x14ac:dyDescent="0.25">
      <c r="E18">
        <v>18.899999999999999</v>
      </c>
      <c r="F18">
        <f t="shared" si="1"/>
        <v>2.7994736989445991E-3</v>
      </c>
      <c r="G18" s="1">
        <v>4.0000000000000002E-4</v>
      </c>
      <c r="H18" s="1">
        <v>5.0000000000000002E-5</v>
      </c>
      <c r="I18">
        <f t="shared" si="2"/>
        <v>2.9624060306292061E-5</v>
      </c>
      <c r="J18">
        <v>0.1</v>
      </c>
      <c r="M18" s="1">
        <v>5.9999999999999995E-4</v>
      </c>
      <c r="N18">
        <v>1.6339999999999999</v>
      </c>
      <c r="O18">
        <v>3.64</v>
      </c>
      <c r="P18">
        <f t="shared" si="6"/>
        <v>2.2276621787025706</v>
      </c>
      <c r="Q18">
        <f t="shared" si="7"/>
        <v>7.5925772961914468</v>
      </c>
      <c r="R18">
        <v>1600</v>
      </c>
      <c r="S18">
        <v>100</v>
      </c>
      <c r="T18" s="1">
        <v>5.0000000000000002E-5</v>
      </c>
      <c r="U18">
        <v>1E-3</v>
      </c>
      <c r="V18">
        <v>0.01</v>
      </c>
      <c r="Y18">
        <v>1600</v>
      </c>
      <c r="Z18" s="1">
        <v>5.9999999999999995E-4</v>
      </c>
      <c r="AA18">
        <v>100</v>
      </c>
      <c r="AB18" s="1">
        <v>5.0000000000000002E-5</v>
      </c>
      <c r="AD18">
        <f t="shared" si="8"/>
        <v>7.3777589082278725</v>
      </c>
      <c r="AE18">
        <f t="shared" si="9"/>
        <v>-7.4185809027481282</v>
      </c>
      <c r="AF18">
        <f>AA18/Y18</f>
        <v>6.25E-2</v>
      </c>
      <c r="AG18" s="1">
        <f>AB18/Z18</f>
        <v>8.3333333333333343E-2</v>
      </c>
    </row>
    <row r="19" spans="1:33" x14ac:dyDescent="0.25">
      <c r="E19">
        <v>21</v>
      </c>
      <c r="F19">
        <f t="shared" si="1"/>
        <v>2.2675736961451248E-3</v>
      </c>
      <c r="G19" s="1">
        <v>2.9999999999999997E-4</v>
      </c>
      <c r="H19" s="1">
        <v>5.0000000000000002E-5</v>
      </c>
      <c r="I19">
        <f t="shared" si="2"/>
        <v>2.1595939963286902E-5</v>
      </c>
      <c r="J19">
        <v>0.1</v>
      </c>
      <c r="M19" s="1">
        <v>8.0000000000000004E-4</v>
      </c>
      <c r="N19">
        <v>1.784</v>
      </c>
      <c r="O19">
        <v>4.37</v>
      </c>
      <c r="P19">
        <f t="shared" si="6"/>
        <v>2.4495515695067263</v>
      </c>
      <c r="Q19">
        <f t="shared" si="7"/>
        <v>8.3488465218361494</v>
      </c>
      <c r="R19">
        <v>1700</v>
      </c>
      <c r="S19">
        <v>100</v>
      </c>
      <c r="T19" s="1">
        <v>5.0000000000000002E-5</v>
      </c>
      <c r="U19">
        <v>1E-3</v>
      </c>
      <c r="V19">
        <v>0.01</v>
      </c>
      <c r="Y19">
        <v>1700</v>
      </c>
      <c r="Z19" s="1">
        <v>8.0000000000000004E-4</v>
      </c>
      <c r="AA19">
        <v>100</v>
      </c>
      <c r="AB19" s="1">
        <v>5.0000000000000002E-5</v>
      </c>
      <c r="AD19">
        <f t="shared" si="8"/>
        <v>7.4383835300443071</v>
      </c>
      <c r="AE19">
        <f t="shared" si="9"/>
        <v>-7.1308988302963465</v>
      </c>
      <c r="AF19">
        <f>AA19/Y19</f>
        <v>5.8823529411764705E-2</v>
      </c>
      <c r="AG19" s="1">
        <f>AB19/Z19</f>
        <v>6.25E-2</v>
      </c>
    </row>
    <row r="20" spans="1:33" x14ac:dyDescent="0.25">
      <c r="E20">
        <v>23.8</v>
      </c>
      <c r="F20">
        <f t="shared" si="1"/>
        <v>1.7654120471718097E-3</v>
      </c>
      <c r="G20" s="1">
        <v>2.0000000000000001E-4</v>
      </c>
      <c r="H20" s="1">
        <v>5.0000000000000002E-5</v>
      </c>
      <c r="I20">
        <f t="shared" si="2"/>
        <v>1.4835395354384956E-5</v>
      </c>
      <c r="J20">
        <v>0.1</v>
      </c>
      <c r="M20" s="1">
        <v>1.4E-3</v>
      </c>
      <c r="N20">
        <v>2.0449999999999999</v>
      </c>
      <c r="O20">
        <v>5.76</v>
      </c>
      <c r="P20">
        <f t="shared" si="6"/>
        <v>2.8166259168704157</v>
      </c>
      <c r="Q20">
        <f t="shared" si="7"/>
        <v>9.5999520002400001</v>
      </c>
      <c r="R20">
        <v>1900</v>
      </c>
      <c r="S20">
        <v>100</v>
      </c>
      <c r="T20" s="1">
        <v>2.0000000000000001E-4</v>
      </c>
      <c r="U20">
        <v>1E-3</v>
      </c>
      <c r="V20">
        <v>0.01</v>
      </c>
      <c r="Y20">
        <v>1900</v>
      </c>
      <c r="Z20" s="1">
        <v>1.4E-3</v>
      </c>
      <c r="AA20">
        <v>100</v>
      </c>
      <c r="AB20" s="1">
        <v>2.0000000000000001E-4</v>
      </c>
      <c r="AD20">
        <f t="shared" si="8"/>
        <v>7.5496091651545321</v>
      </c>
      <c r="AE20">
        <f t="shared" si="9"/>
        <v>-6.5712830423609239</v>
      </c>
      <c r="AF20">
        <f>AA20/Y20</f>
        <v>5.2631578947368418E-2</v>
      </c>
      <c r="AG20">
        <f>AB20/Z20</f>
        <v>0.14285714285714288</v>
      </c>
    </row>
    <row r="21" spans="1:33" x14ac:dyDescent="0.25">
      <c r="M21" s="1">
        <v>2E-3</v>
      </c>
      <c r="N21">
        <v>2.278</v>
      </c>
      <c r="O21">
        <v>7.12</v>
      </c>
      <c r="P21">
        <f t="shared" si="6"/>
        <v>3.1255487269534679</v>
      </c>
      <c r="Q21">
        <f t="shared" si="7"/>
        <v>10.652858646739837</v>
      </c>
      <c r="R21">
        <v>2100</v>
      </c>
      <c r="S21">
        <v>100</v>
      </c>
      <c r="T21" s="1">
        <v>2.0000000000000001E-4</v>
      </c>
      <c r="U21">
        <v>1E-3</v>
      </c>
      <c r="V21">
        <v>0.01</v>
      </c>
      <c r="Y21">
        <v>2100</v>
      </c>
      <c r="Z21" s="1">
        <v>2E-3</v>
      </c>
      <c r="AA21">
        <v>100</v>
      </c>
      <c r="AB21" s="1">
        <v>2.0000000000000001E-4</v>
      </c>
      <c r="AD21">
        <f t="shared" si="8"/>
        <v>7.6496926237115144</v>
      </c>
      <c r="AE21">
        <f t="shared" si="9"/>
        <v>-6.2146080984221914</v>
      </c>
      <c r="AF21">
        <f>AA21/Y21</f>
        <v>4.7619047619047616E-2</v>
      </c>
      <c r="AG21">
        <f>AB21/Z21</f>
        <v>0.1</v>
      </c>
    </row>
    <row r="22" spans="1:33" x14ac:dyDescent="0.25">
      <c r="M22" s="1">
        <v>2.5999999999999999E-3</v>
      </c>
      <c r="N22">
        <v>2.4929999999999999</v>
      </c>
      <c r="O22">
        <v>8.4600000000000009</v>
      </c>
      <c r="P22">
        <f t="shared" si="6"/>
        <v>3.3935018050541523</v>
      </c>
      <c r="Q22">
        <f t="shared" si="7"/>
        <v>11.566127488255461</v>
      </c>
      <c r="R22">
        <v>2300</v>
      </c>
      <c r="S22">
        <v>100</v>
      </c>
      <c r="T22" s="1">
        <v>2.0000000000000001E-4</v>
      </c>
      <c r="U22">
        <v>1E-3</v>
      </c>
      <c r="V22">
        <v>0.01</v>
      </c>
      <c r="Y22">
        <v>2300</v>
      </c>
      <c r="Z22" s="1">
        <v>2.5999999999999999E-3</v>
      </c>
      <c r="AA22">
        <v>100</v>
      </c>
      <c r="AB22" s="1">
        <v>2.0000000000000001E-4</v>
      </c>
      <c r="AD22">
        <f t="shared" si="8"/>
        <v>7.7406644019172415</v>
      </c>
      <c r="AE22">
        <f t="shared" si="9"/>
        <v>-5.952243833954701</v>
      </c>
      <c r="AF22">
        <f>AA22/Y22</f>
        <v>4.3478260869565216E-2</v>
      </c>
      <c r="AG22">
        <f>AB22/Z22</f>
        <v>7.6923076923076927E-2</v>
      </c>
    </row>
    <row r="23" spans="1:33" x14ac:dyDescent="0.25">
      <c r="M23" s="1">
        <v>3.0000000000000001E-3</v>
      </c>
      <c r="N23">
        <v>2.492</v>
      </c>
      <c r="O23">
        <v>8.49</v>
      </c>
      <c r="P23">
        <f t="shared" si="6"/>
        <v>3.4069020866773676</v>
      </c>
      <c r="Q23">
        <f t="shared" si="7"/>
        <v>11.61179988642593</v>
      </c>
      <c r="R23">
        <v>2300</v>
      </c>
      <c r="S23">
        <v>100</v>
      </c>
      <c r="T23" s="1">
        <v>5.0000000000000001E-4</v>
      </c>
      <c r="U23">
        <v>1E-3</v>
      </c>
      <c r="V23">
        <v>0.01</v>
      </c>
      <c r="Y23">
        <v>2300</v>
      </c>
      <c r="Z23" s="1">
        <v>3.0000000000000001E-3</v>
      </c>
      <c r="AA23">
        <v>100</v>
      </c>
      <c r="AB23" s="1">
        <v>5.0000000000000001E-4</v>
      </c>
      <c r="AD23">
        <f t="shared" si="8"/>
        <v>7.7406644019172415</v>
      </c>
      <c r="AE23">
        <f t="shared" si="9"/>
        <v>-5.8091429903140277</v>
      </c>
      <c r="AF23">
        <f>AA23/Y23</f>
        <v>4.3478260869565216E-2</v>
      </c>
      <c r="AG23">
        <f>AB23/Z23</f>
        <v>0.16666666666666666</v>
      </c>
    </row>
    <row r="24" spans="1:33" x14ac:dyDescent="0.25">
      <c r="A24" t="s">
        <v>19</v>
      </c>
      <c r="B24" t="s">
        <v>20</v>
      </c>
      <c r="C24" t="s">
        <v>26</v>
      </c>
      <c r="D24" t="s">
        <v>25</v>
      </c>
      <c r="E24" t="s">
        <v>14</v>
      </c>
      <c r="F24" t="s">
        <v>17</v>
      </c>
      <c r="G24" t="s">
        <v>0</v>
      </c>
      <c r="H24" t="s">
        <v>15</v>
      </c>
      <c r="I24" t="s">
        <v>4</v>
      </c>
      <c r="M24" s="1">
        <v>4.0000000000000001E-3</v>
      </c>
      <c r="N24">
        <v>2.7669999999999999</v>
      </c>
      <c r="O24">
        <v>10.36</v>
      </c>
      <c r="P24">
        <f t="shared" si="6"/>
        <v>3.7441272135887242</v>
      </c>
      <c r="Q24">
        <f t="shared" si="7"/>
        <v>12.761169780466</v>
      </c>
      <c r="R24">
        <v>2400</v>
      </c>
      <c r="S24">
        <v>100</v>
      </c>
      <c r="T24" s="1">
        <v>5.0000000000000001E-4</v>
      </c>
      <c r="U24">
        <v>1E-3</v>
      </c>
      <c r="V24">
        <v>1E-3</v>
      </c>
      <c r="Y24">
        <v>2400</v>
      </c>
      <c r="Z24" s="1">
        <v>4.0000000000000001E-3</v>
      </c>
      <c r="AA24">
        <v>100</v>
      </c>
      <c r="AB24" s="1">
        <v>5.0000000000000001E-4</v>
      </c>
      <c r="AD24">
        <f t="shared" si="8"/>
        <v>7.7832240163360371</v>
      </c>
      <c r="AE24">
        <f t="shared" si="9"/>
        <v>-5.521460917862246</v>
      </c>
      <c r="AF24">
        <f>AA24/Y24</f>
        <v>4.1666666666666664E-2</v>
      </c>
      <c r="AG24">
        <f>AB24/Z24</f>
        <v>0.125</v>
      </c>
    </row>
    <row r="25" spans="1:33" x14ac:dyDescent="0.25">
      <c r="A25">
        <f>LN(F25)</f>
        <v>5.7401144039035916</v>
      </c>
      <c r="B25">
        <f>LN(G25)</f>
        <v>-8.1117280833080727</v>
      </c>
      <c r="C25">
        <f>H25/F25</f>
        <v>3.214400514304082E-4</v>
      </c>
      <c r="D25" s="1">
        <f>I25/G25</f>
        <v>0.16666666666666669</v>
      </c>
      <c r="E25">
        <v>38</v>
      </c>
      <c r="F25">
        <f>E25+273.1</f>
        <v>311.10000000000002</v>
      </c>
      <c r="G25" s="1">
        <v>2.9999999999999997E-4</v>
      </c>
      <c r="H25">
        <v>0.1</v>
      </c>
      <c r="I25" s="1">
        <v>5.0000000000000002E-5</v>
      </c>
    </row>
    <row r="26" spans="1:33" x14ac:dyDescent="0.25">
      <c r="A26">
        <f t="shared" ref="A26:A61" si="10">LN(F26)</f>
        <v>5.7551091018215415</v>
      </c>
      <c r="B26">
        <f t="shared" ref="B26:B61" si="11">LN(G26)</f>
        <v>-7.8240460108562919</v>
      </c>
      <c r="C26">
        <f>H26/F26</f>
        <v>3.1665611146295124E-4</v>
      </c>
      <c r="D26" s="1">
        <f>I26/G26</f>
        <v>0.125</v>
      </c>
      <c r="E26">
        <v>42.7</v>
      </c>
      <c r="F26">
        <f t="shared" ref="F26:F61" si="12">E26+273.1</f>
        <v>315.8</v>
      </c>
      <c r="G26" s="1">
        <v>4.0000000000000002E-4</v>
      </c>
      <c r="H26">
        <v>0.1</v>
      </c>
      <c r="I26" s="1">
        <v>5.0000000000000002E-5</v>
      </c>
    </row>
    <row r="27" spans="1:33" x14ac:dyDescent="0.25">
      <c r="A27">
        <f t="shared" si="10"/>
        <v>5.7639363974759483</v>
      </c>
      <c r="B27">
        <f t="shared" si="11"/>
        <v>-7.706262975199909</v>
      </c>
      <c r="C27">
        <f>H27/F27</f>
        <v>3.138731952291274E-4</v>
      </c>
      <c r="D27" s="1">
        <f>I27/G27</f>
        <v>0.11111111111111112</v>
      </c>
      <c r="E27">
        <v>45.5</v>
      </c>
      <c r="F27">
        <f t="shared" si="12"/>
        <v>318.60000000000002</v>
      </c>
      <c r="G27" s="1">
        <v>4.4999999999999999E-4</v>
      </c>
      <c r="H27">
        <v>0.1</v>
      </c>
      <c r="I27" s="1">
        <v>5.0000000000000002E-5</v>
      </c>
      <c r="M27" t="s">
        <v>13</v>
      </c>
    </row>
    <row r="28" spans="1:33" x14ac:dyDescent="0.25">
      <c r="A28">
        <f t="shared" si="10"/>
        <v>5.7705061066991092</v>
      </c>
      <c r="B28">
        <f t="shared" si="11"/>
        <v>-7.6009024595420822</v>
      </c>
      <c r="C28">
        <f>H28/F28</f>
        <v>3.1181789834736512E-4</v>
      </c>
      <c r="D28" s="1">
        <f>I28/G28</f>
        <v>0.1</v>
      </c>
      <c r="E28">
        <v>47.6</v>
      </c>
      <c r="F28">
        <f t="shared" si="12"/>
        <v>320.70000000000005</v>
      </c>
      <c r="G28" s="1">
        <v>5.0000000000000001E-4</v>
      </c>
      <c r="H28">
        <v>0.1</v>
      </c>
      <c r="I28" s="1">
        <v>5.0000000000000002E-5</v>
      </c>
      <c r="M28" t="s">
        <v>0</v>
      </c>
      <c r="N28" t="s">
        <v>8</v>
      </c>
      <c r="O28" t="s">
        <v>9</v>
      </c>
      <c r="P28" t="s">
        <v>16</v>
      </c>
      <c r="Q28" t="s">
        <v>18</v>
      </c>
      <c r="R28" t="s">
        <v>17</v>
      </c>
      <c r="S28" t="s">
        <v>15</v>
      </c>
      <c r="T28" t="s">
        <v>4</v>
      </c>
      <c r="U28" t="s">
        <v>10</v>
      </c>
      <c r="V28" t="s">
        <v>11</v>
      </c>
      <c r="Y28" t="s">
        <v>17</v>
      </c>
      <c r="Z28" t="s">
        <v>0</v>
      </c>
      <c r="AA28" t="s">
        <v>15</v>
      </c>
      <c r="AB28" t="s">
        <v>4</v>
      </c>
      <c r="AD28" t="s">
        <v>19</v>
      </c>
      <c r="AE28" t="s">
        <v>20</v>
      </c>
      <c r="AF28" t="s">
        <v>21</v>
      </c>
      <c r="AG28" t="s">
        <v>22</v>
      </c>
    </row>
    <row r="29" spans="1:33" x14ac:dyDescent="0.25">
      <c r="A29">
        <f t="shared" si="10"/>
        <v>5.7767230990579161</v>
      </c>
      <c r="B29">
        <f t="shared" si="11"/>
        <v>-7.5055922797377574</v>
      </c>
      <c r="C29">
        <f>H29/F29</f>
        <v>3.0988534242330334E-4</v>
      </c>
      <c r="D29" s="1">
        <f>I29/G29</f>
        <v>9.0909090909090912E-2</v>
      </c>
      <c r="E29">
        <v>49.6</v>
      </c>
      <c r="F29">
        <f t="shared" si="12"/>
        <v>322.70000000000005</v>
      </c>
      <c r="G29" s="1">
        <v>5.5000000000000003E-4</v>
      </c>
      <c r="H29">
        <v>0.1</v>
      </c>
      <c r="I29" s="1">
        <v>5.0000000000000002E-5</v>
      </c>
      <c r="M29" s="1">
        <v>2.9999999999999997E-4</v>
      </c>
      <c r="N29">
        <v>1.6439999999999999</v>
      </c>
      <c r="O29">
        <v>3.72</v>
      </c>
      <c r="P29">
        <f>O29/N29</f>
        <v>2.2627737226277373</v>
      </c>
      <c r="Q29">
        <f>P29/0.2934</f>
        <v>7.7122485433801549</v>
      </c>
      <c r="R29">
        <v>1600</v>
      </c>
      <c r="S29">
        <v>100</v>
      </c>
      <c r="T29" s="1">
        <v>5.0000000000000002E-5</v>
      </c>
      <c r="U29">
        <v>1E-3</v>
      </c>
      <c r="V29">
        <v>0.01</v>
      </c>
      <c r="Y29">
        <v>1600</v>
      </c>
      <c r="Z29" s="1">
        <v>2.9999999999999997E-4</v>
      </c>
      <c r="AA29">
        <v>100</v>
      </c>
      <c r="AB29" s="1">
        <v>5.0000000000000002E-5</v>
      </c>
      <c r="AD29">
        <f>LN(Y29)</f>
        <v>7.3777589082278725</v>
      </c>
      <c r="AE29">
        <f>LN(Z29)</f>
        <v>-8.1117280833080727</v>
      </c>
      <c r="AF29">
        <f>AA29/Y29</f>
        <v>6.25E-2</v>
      </c>
      <c r="AG29">
        <f>AB29/Z29</f>
        <v>0.16666666666666669</v>
      </c>
    </row>
    <row r="30" spans="1:33" x14ac:dyDescent="0.25">
      <c r="A30">
        <f t="shared" si="10"/>
        <v>5.7853624616486243</v>
      </c>
      <c r="B30">
        <f t="shared" si="11"/>
        <v>-7.4185809027481282</v>
      </c>
      <c r="C30">
        <f>H30/F30</f>
        <v>3.0721966205837174E-4</v>
      </c>
      <c r="D30" s="1">
        <f>I30/G30</f>
        <v>8.3333333333333343E-2</v>
      </c>
      <c r="E30">
        <v>52.4</v>
      </c>
      <c r="F30">
        <f t="shared" si="12"/>
        <v>325.5</v>
      </c>
      <c r="G30" s="1">
        <v>5.9999999999999995E-4</v>
      </c>
      <c r="H30">
        <v>0.1</v>
      </c>
      <c r="I30" s="1">
        <v>5.0000000000000002E-5</v>
      </c>
      <c r="M30" s="1">
        <v>4.0000000000000002E-4</v>
      </c>
      <c r="N30">
        <v>1.8779999999999999</v>
      </c>
      <c r="O30">
        <v>4.8600000000000003</v>
      </c>
      <c r="P30">
        <f t="shared" ref="P30:P39" si="13">O30/N30</f>
        <v>2.5878594249201283</v>
      </c>
      <c r="Q30">
        <f t="shared" ref="Q30:Q39" si="14">P30/0.2934</f>
        <v>8.8202434387189115</v>
      </c>
      <c r="R30">
        <v>1800</v>
      </c>
      <c r="S30">
        <v>100</v>
      </c>
      <c r="T30" s="1">
        <v>5.0000000000000002E-5</v>
      </c>
      <c r="U30">
        <v>1E-3</v>
      </c>
      <c r="V30">
        <v>0.01</v>
      </c>
      <c r="Y30">
        <v>1800</v>
      </c>
      <c r="Z30" s="1">
        <v>4.0000000000000002E-4</v>
      </c>
      <c r="AA30">
        <v>100</v>
      </c>
      <c r="AB30" s="1">
        <v>5.0000000000000002E-5</v>
      </c>
      <c r="AD30">
        <f t="shared" ref="AD30:AD39" si="15">LN(Y30)</f>
        <v>7.4955419438842563</v>
      </c>
      <c r="AE30">
        <f t="shared" ref="AE30:AE39" si="16">LN(Z30)</f>
        <v>-7.8240460108562919</v>
      </c>
      <c r="AF30">
        <f>AA30/Y30</f>
        <v>5.5555555555555552E-2</v>
      </c>
      <c r="AG30">
        <f>AB30/Z30</f>
        <v>0.125</v>
      </c>
    </row>
    <row r="31" spans="1:33" x14ac:dyDescent="0.25">
      <c r="A31">
        <f t="shared" si="10"/>
        <v>5.7930136083841441</v>
      </c>
      <c r="B31">
        <f t="shared" si="11"/>
        <v>-7.3385381950745909</v>
      </c>
      <c r="C31">
        <f>H31/F31</f>
        <v>3.048780487804878E-4</v>
      </c>
      <c r="D31" s="1">
        <f>I31/G31</f>
        <v>7.6923076923076927E-2</v>
      </c>
      <c r="E31">
        <v>54.9</v>
      </c>
      <c r="F31">
        <f t="shared" si="12"/>
        <v>328</v>
      </c>
      <c r="G31" s="1">
        <v>6.4999999999999997E-4</v>
      </c>
      <c r="H31">
        <v>0.1</v>
      </c>
      <c r="I31" s="1">
        <v>5.0000000000000002E-5</v>
      </c>
      <c r="M31" s="1">
        <v>5.9999999999999995E-4</v>
      </c>
      <c r="N31">
        <v>2.121</v>
      </c>
      <c r="O31">
        <v>6.2</v>
      </c>
      <c r="P31">
        <f t="shared" si="13"/>
        <v>2.9231494578029231</v>
      </c>
      <c r="Q31">
        <f t="shared" si="14"/>
        <v>9.9630179202553624</v>
      </c>
      <c r="R31">
        <v>2000</v>
      </c>
      <c r="S31">
        <v>100</v>
      </c>
      <c r="T31" s="1">
        <v>5.0000000000000002E-5</v>
      </c>
      <c r="U31">
        <v>1E-3</v>
      </c>
      <c r="V31">
        <v>0.01</v>
      </c>
      <c r="Y31">
        <v>2000</v>
      </c>
      <c r="Z31" s="1">
        <v>5.9999999999999995E-4</v>
      </c>
      <c r="AA31">
        <v>100</v>
      </c>
      <c r="AB31" s="1">
        <v>5.0000000000000002E-5</v>
      </c>
      <c r="AD31">
        <f t="shared" si="15"/>
        <v>7.6009024595420822</v>
      </c>
      <c r="AE31">
        <f t="shared" si="16"/>
        <v>-7.4185809027481282</v>
      </c>
      <c r="AF31">
        <f>AA31/Y31</f>
        <v>0.05</v>
      </c>
      <c r="AG31">
        <f>AB31/Z31</f>
        <v>8.3333333333333343E-2</v>
      </c>
    </row>
    <row r="32" spans="1:33" x14ac:dyDescent="0.25">
      <c r="A32">
        <f t="shared" si="10"/>
        <v>5.8003040416468234</v>
      </c>
      <c r="B32">
        <f t="shared" si="11"/>
        <v>-7.2644302229208693</v>
      </c>
      <c r="C32">
        <f>H32/F32</f>
        <v>3.0266343825665856E-4</v>
      </c>
      <c r="D32" s="1">
        <f>I32/G32</f>
        <v>7.1428571428571438E-2</v>
      </c>
      <c r="E32">
        <v>57.3</v>
      </c>
      <c r="F32">
        <f t="shared" si="12"/>
        <v>330.40000000000003</v>
      </c>
      <c r="G32" s="1">
        <v>6.9999999999999999E-4</v>
      </c>
      <c r="H32">
        <v>0.1</v>
      </c>
      <c r="I32" s="1">
        <v>5.0000000000000002E-5</v>
      </c>
      <c r="M32" s="1">
        <v>6.9999999999999999E-4</v>
      </c>
      <c r="N32">
        <v>2.2149999999999999</v>
      </c>
      <c r="O32">
        <v>6.74</v>
      </c>
      <c r="P32">
        <f t="shared" si="13"/>
        <v>3.0428893905191878</v>
      </c>
      <c r="Q32">
        <f t="shared" si="14"/>
        <v>10.371129483705481</v>
      </c>
      <c r="R32">
        <v>2100</v>
      </c>
      <c r="S32">
        <v>100</v>
      </c>
      <c r="T32" s="1">
        <v>5.0000000000000002E-5</v>
      </c>
      <c r="U32">
        <v>1E-3</v>
      </c>
      <c r="V32">
        <v>0.01</v>
      </c>
      <c r="Y32">
        <v>2100</v>
      </c>
      <c r="Z32" s="1">
        <v>6.9999999999999999E-4</v>
      </c>
      <c r="AA32">
        <v>100</v>
      </c>
      <c r="AB32" s="1">
        <v>5.0000000000000002E-5</v>
      </c>
      <c r="AD32">
        <f t="shared" si="15"/>
        <v>7.6496926237115144</v>
      </c>
      <c r="AE32">
        <f t="shared" si="16"/>
        <v>-7.2644302229208693</v>
      </c>
      <c r="AF32">
        <f>AA32/Y32</f>
        <v>4.7619047619047616E-2</v>
      </c>
      <c r="AG32">
        <f>AB32/Z32</f>
        <v>7.1428571428571438E-2</v>
      </c>
    </row>
    <row r="33" spans="1:33" x14ac:dyDescent="0.25">
      <c r="A33">
        <f t="shared" si="10"/>
        <v>5.8120387934260531</v>
      </c>
      <c r="B33">
        <f t="shared" si="11"/>
        <v>-7.1954373514339176</v>
      </c>
      <c r="C33">
        <f>H33/F33</f>
        <v>2.9913251570445708E-4</v>
      </c>
      <c r="D33" s="1">
        <f>I33/G33</f>
        <v>6.6666666666666666E-2</v>
      </c>
      <c r="E33">
        <v>61.2</v>
      </c>
      <c r="F33">
        <f t="shared" si="12"/>
        <v>334.3</v>
      </c>
      <c r="G33" s="1">
        <v>7.5000000000000002E-4</v>
      </c>
      <c r="H33">
        <v>0.1</v>
      </c>
      <c r="I33" s="1">
        <v>5.0000000000000002E-5</v>
      </c>
      <c r="M33" s="1">
        <v>5.0000000000000001E-4</v>
      </c>
      <c r="N33">
        <v>1.952</v>
      </c>
      <c r="O33">
        <v>5.42</v>
      </c>
      <c r="P33">
        <f t="shared" si="13"/>
        <v>2.776639344262295</v>
      </c>
      <c r="Q33">
        <f t="shared" si="14"/>
        <v>9.4636651133684229</v>
      </c>
      <c r="R33">
        <v>1900</v>
      </c>
      <c r="S33">
        <v>100</v>
      </c>
      <c r="T33" s="1">
        <v>5.0000000000000002E-5</v>
      </c>
      <c r="U33">
        <v>1E-3</v>
      </c>
      <c r="V33">
        <v>0.01</v>
      </c>
      <c r="Y33">
        <v>1900</v>
      </c>
      <c r="Z33" s="1">
        <v>5.0000000000000001E-4</v>
      </c>
      <c r="AA33">
        <v>100</v>
      </c>
      <c r="AB33" s="1">
        <v>5.0000000000000002E-5</v>
      </c>
      <c r="AD33">
        <f t="shared" si="15"/>
        <v>7.5496091651545321</v>
      </c>
      <c r="AE33">
        <f t="shared" si="16"/>
        <v>-7.6009024595420822</v>
      </c>
      <c r="AF33">
        <f>AA33/Y33</f>
        <v>5.2631578947368418E-2</v>
      </c>
      <c r="AG33">
        <f>AB33/Z33</f>
        <v>0.1</v>
      </c>
    </row>
    <row r="34" spans="1:33" x14ac:dyDescent="0.25">
      <c r="A34">
        <f t="shared" si="10"/>
        <v>5.8356875455361399</v>
      </c>
      <c r="B34">
        <f t="shared" si="11"/>
        <v>-6.9077552789821368</v>
      </c>
      <c r="C34">
        <f>H34/F34</f>
        <v>2.9214139643587495E-4</v>
      </c>
      <c r="D34" s="1">
        <f>I34/G34</f>
        <v>0.02</v>
      </c>
      <c r="E34">
        <v>69.2</v>
      </c>
      <c r="F34">
        <f t="shared" si="12"/>
        <v>342.3</v>
      </c>
      <c r="G34" s="1">
        <v>1E-3</v>
      </c>
      <c r="H34">
        <v>0.1</v>
      </c>
      <c r="I34" s="1">
        <v>2.0000000000000002E-5</v>
      </c>
      <c r="M34" s="1">
        <v>7.5000000000000002E-4</v>
      </c>
      <c r="N34">
        <v>2.2549999999999999</v>
      </c>
      <c r="O34">
        <v>6.99</v>
      </c>
      <c r="P34">
        <f t="shared" si="13"/>
        <v>3.0997782705099781</v>
      </c>
      <c r="Q34">
        <f t="shared" si="14"/>
        <v>10.565024780197607</v>
      </c>
      <c r="R34">
        <v>2100</v>
      </c>
      <c r="S34">
        <v>100</v>
      </c>
      <c r="T34" s="1">
        <v>5.0000000000000002E-5</v>
      </c>
      <c r="U34">
        <v>1E-3</v>
      </c>
      <c r="V34">
        <v>0.01</v>
      </c>
      <c r="Y34">
        <v>2100</v>
      </c>
      <c r="Z34" s="1">
        <v>7.5000000000000002E-4</v>
      </c>
      <c r="AA34">
        <v>100</v>
      </c>
      <c r="AB34" s="1">
        <v>5.0000000000000002E-5</v>
      </c>
      <c r="AD34">
        <f t="shared" si="15"/>
        <v>7.6496926237115144</v>
      </c>
      <c r="AE34">
        <f t="shared" si="16"/>
        <v>-7.1954373514339176</v>
      </c>
      <c r="AF34">
        <f>AA34/Y34</f>
        <v>4.7619047619047616E-2</v>
      </c>
      <c r="AG34">
        <f>AB34/Z34</f>
        <v>6.6666666666666666E-2</v>
      </c>
    </row>
    <row r="35" spans="1:33" x14ac:dyDescent="0.25">
      <c r="A35">
        <f t="shared" si="10"/>
        <v>5.8547853481927286</v>
      </c>
      <c r="B35">
        <f t="shared" si="11"/>
        <v>-6.7254337221881828</v>
      </c>
      <c r="C35">
        <f>H35/F35</f>
        <v>2.8661507595299513E-4</v>
      </c>
      <c r="D35" s="1">
        <f>I35/G35</f>
        <v>1.666666666666667E-2</v>
      </c>
      <c r="E35">
        <v>75.8</v>
      </c>
      <c r="F35">
        <f t="shared" si="12"/>
        <v>348.90000000000003</v>
      </c>
      <c r="G35" s="1">
        <v>1.1999999999999999E-3</v>
      </c>
      <c r="H35">
        <v>0.1</v>
      </c>
      <c r="I35" s="1">
        <v>2.0000000000000002E-5</v>
      </c>
      <c r="M35" s="1">
        <v>8.0000000000000004E-4</v>
      </c>
      <c r="N35">
        <v>2.2799999999999998</v>
      </c>
      <c r="O35">
        <v>7.14</v>
      </c>
      <c r="P35">
        <f t="shared" si="13"/>
        <v>3.1315789473684212</v>
      </c>
      <c r="Q35">
        <f t="shared" si="14"/>
        <v>10.673411545222976</v>
      </c>
      <c r="R35">
        <v>2100</v>
      </c>
      <c r="S35">
        <v>100</v>
      </c>
      <c r="T35" s="1">
        <v>5.0000000000000002E-5</v>
      </c>
      <c r="U35">
        <v>1E-3</v>
      </c>
      <c r="V35">
        <v>0.01</v>
      </c>
      <c r="Y35">
        <v>2100</v>
      </c>
      <c r="Z35" s="1">
        <v>8.0000000000000004E-4</v>
      </c>
      <c r="AA35">
        <v>100</v>
      </c>
      <c r="AB35" s="1">
        <v>5.0000000000000002E-5</v>
      </c>
      <c r="AD35">
        <f t="shared" si="15"/>
        <v>7.6496926237115144</v>
      </c>
      <c r="AE35">
        <f t="shared" si="16"/>
        <v>-7.1308988302963465</v>
      </c>
      <c r="AF35">
        <f>AA35/Y35</f>
        <v>4.7619047619047616E-2</v>
      </c>
      <c r="AG35">
        <f>AB35/Z35</f>
        <v>6.25E-2</v>
      </c>
    </row>
    <row r="36" spans="1:33" x14ac:dyDescent="0.25">
      <c r="A36">
        <f t="shared" si="10"/>
        <v>5.8738065036397495</v>
      </c>
      <c r="B36">
        <f t="shared" si="11"/>
        <v>-6.5712830423609239</v>
      </c>
      <c r="C36">
        <f>H36/F36</f>
        <v>2.8121484814398198E-4</v>
      </c>
      <c r="D36" s="1">
        <f>I36/G36</f>
        <v>1.4285714285714287E-2</v>
      </c>
      <c r="E36">
        <v>82.5</v>
      </c>
      <c r="F36">
        <f t="shared" si="12"/>
        <v>355.6</v>
      </c>
      <c r="G36" s="1">
        <v>1.4E-3</v>
      </c>
      <c r="H36">
        <v>0.1</v>
      </c>
      <c r="I36" s="1">
        <v>2.0000000000000002E-5</v>
      </c>
      <c r="M36" s="1">
        <v>8.4999999999999995E-4</v>
      </c>
      <c r="N36">
        <v>2.3279999999999998</v>
      </c>
      <c r="O36">
        <v>7.44</v>
      </c>
      <c r="P36">
        <f t="shared" si="13"/>
        <v>3.195876288659794</v>
      </c>
      <c r="Q36">
        <f t="shared" si="14"/>
        <v>10.892557221062694</v>
      </c>
      <c r="R36">
        <v>2100</v>
      </c>
      <c r="S36">
        <v>100</v>
      </c>
      <c r="T36" s="1">
        <v>5.0000000000000002E-5</v>
      </c>
      <c r="U36">
        <v>1E-3</v>
      </c>
      <c r="V36">
        <v>0.01</v>
      </c>
      <c r="Y36">
        <v>2100</v>
      </c>
      <c r="Z36" s="1">
        <v>8.4999999999999995E-4</v>
      </c>
      <c r="AA36">
        <v>100</v>
      </c>
      <c r="AB36" s="1">
        <v>5.0000000000000002E-5</v>
      </c>
      <c r="AD36">
        <f t="shared" si="15"/>
        <v>7.6496926237115144</v>
      </c>
      <c r="AE36">
        <f t="shared" si="16"/>
        <v>-7.0702742084799119</v>
      </c>
      <c r="AF36">
        <f>AA36/Y36</f>
        <v>4.7619047619047616E-2</v>
      </c>
      <c r="AG36">
        <f>AB36/Z36</f>
        <v>5.8823529411764712E-2</v>
      </c>
    </row>
    <row r="37" spans="1:33" x14ac:dyDescent="0.25">
      <c r="A37">
        <f t="shared" si="10"/>
        <v>5.8960543623033237</v>
      </c>
      <c r="B37">
        <f t="shared" si="11"/>
        <v>-6.4377516497364011</v>
      </c>
      <c r="C37">
        <f>H37/F37</f>
        <v>2.7502750275027501E-4</v>
      </c>
      <c r="D37" s="1">
        <f>I37/G37</f>
        <v>1.2500000000000001E-2</v>
      </c>
      <c r="E37">
        <v>90.5</v>
      </c>
      <c r="F37">
        <f t="shared" si="12"/>
        <v>363.6</v>
      </c>
      <c r="G37" s="1">
        <v>1.6000000000000001E-3</v>
      </c>
      <c r="H37">
        <v>0.1</v>
      </c>
      <c r="I37" s="1">
        <v>2.0000000000000002E-5</v>
      </c>
      <c r="M37" s="1">
        <v>8.9999999999999998E-4</v>
      </c>
      <c r="N37">
        <v>2.35</v>
      </c>
      <c r="O37">
        <v>7.58</v>
      </c>
      <c r="P37">
        <f t="shared" si="13"/>
        <v>3.225531914893617</v>
      </c>
      <c r="Q37">
        <f t="shared" si="14"/>
        <v>10.993632975097537</v>
      </c>
      <c r="R37">
        <v>2200</v>
      </c>
      <c r="S37">
        <v>100</v>
      </c>
      <c r="T37" s="1">
        <v>5.0000000000000002E-5</v>
      </c>
      <c r="U37">
        <v>1E-3</v>
      </c>
      <c r="V37">
        <v>0.01</v>
      </c>
      <c r="Y37">
        <v>2200</v>
      </c>
      <c r="Z37" s="1">
        <v>8.9999999999999998E-4</v>
      </c>
      <c r="AA37">
        <v>100</v>
      </c>
      <c r="AB37" s="1">
        <v>5.0000000000000002E-5</v>
      </c>
      <c r="AD37">
        <f t="shared" si="15"/>
        <v>7.696212639346407</v>
      </c>
      <c r="AE37">
        <f t="shared" si="16"/>
        <v>-7.0131157946399636</v>
      </c>
      <c r="AF37">
        <f>AA37/Y37</f>
        <v>4.5454545454545456E-2</v>
      </c>
      <c r="AG37">
        <f>AB37/Z37</f>
        <v>5.5555555555555559E-2</v>
      </c>
    </row>
    <row r="38" spans="1:33" x14ac:dyDescent="0.25">
      <c r="A38">
        <f t="shared" si="10"/>
        <v>5.9156628336916999</v>
      </c>
      <c r="B38">
        <f t="shared" si="11"/>
        <v>-6.3199686140800182</v>
      </c>
      <c r="C38">
        <f>H38/F38</f>
        <v>2.6968716289104642E-4</v>
      </c>
      <c r="D38" s="1">
        <f>I38/G38</f>
        <v>1.1111111111111112E-2</v>
      </c>
      <c r="E38">
        <v>97.7</v>
      </c>
      <c r="F38">
        <f t="shared" si="12"/>
        <v>370.8</v>
      </c>
      <c r="G38" s="1">
        <v>1.8E-3</v>
      </c>
      <c r="H38">
        <v>0.1</v>
      </c>
      <c r="I38" s="1">
        <v>2.0000000000000002E-5</v>
      </c>
      <c r="M38" s="1">
        <v>1.1999999999999999E-3</v>
      </c>
      <c r="N38">
        <v>2.5640000000000001</v>
      </c>
      <c r="O38">
        <v>8.9600000000000009</v>
      </c>
      <c r="P38">
        <f t="shared" si="13"/>
        <v>3.4945397815912638</v>
      </c>
      <c r="Q38">
        <f t="shared" si="14"/>
        <v>11.910496869772542</v>
      </c>
      <c r="R38">
        <v>2300</v>
      </c>
      <c r="S38">
        <v>100</v>
      </c>
      <c r="T38" s="1">
        <v>2.0000000000000001E-4</v>
      </c>
      <c r="U38">
        <v>1E-3</v>
      </c>
      <c r="V38">
        <v>0.01</v>
      </c>
      <c r="Y38">
        <v>2300</v>
      </c>
      <c r="Z38" s="1">
        <v>1.1999999999999999E-3</v>
      </c>
      <c r="AA38">
        <v>100</v>
      </c>
      <c r="AB38" s="1">
        <v>2.0000000000000001E-4</v>
      </c>
      <c r="AD38">
        <f>LN(Y38)</f>
        <v>7.7406644019172415</v>
      </c>
      <c r="AE38">
        <f>LN(Z38)</f>
        <v>-6.7254337221881828</v>
      </c>
      <c r="AF38">
        <f>AA38/Y38</f>
        <v>4.3478260869565216E-2</v>
      </c>
      <c r="AG38">
        <f>AB38/Z38</f>
        <v>0.16666666666666669</v>
      </c>
    </row>
    <row r="39" spans="1:33" x14ac:dyDescent="0.25">
      <c r="A39">
        <f t="shared" si="10"/>
        <v>5.93197990027309</v>
      </c>
      <c r="B39">
        <f t="shared" si="11"/>
        <v>-6.2146080984221914</v>
      </c>
      <c r="C39">
        <f>H39/F39</f>
        <v>2.6532236667551072E-4</v>
      </c>
      <c r="D39" s="1">
        <f>I39/G39</f>
        <v>0.01</v>
      </c>
      <c r="E39">
        <v>103.8</v>
      </c>
      <c r="F39">
        <f t="shared" si="12"/>
        <v>376.90000000000003</v>
      </c>
      <c r="G39" s="1">
        <v>2E-3</v>
      </c>
      <c r="H39">
        <v>0.1</v>
      </c>
      <c r="I39" s="1">
        <v>2.0000000000000002E-5</v>
      </c>
      <c r="M39" s="1">
        <v>1.4E-3</v>
      </c>
      <c r="N39">
        <v>2.7080000000000002</v>
      </c>
      <c r="O39">
        <v>9.9499999999999993</v>
      </c>
      <c r="P39">
        <f t="shared" si="13"/>
        <v>3.6742983751846374</v>
      </c>
      <c r="Q39">
        <f t="shared" si="14"/>
        <v>12.523171012899242</v>
      </c>
      <c r="R39">
        <v>2400</v>
      </c>
      <c r="S39">
        <v>100</v>
      </c>
      <c r="T39" s="1">
        <v>2.0000000000000001E-4</v>
      </c>
      <c r="U39">
        <v>1E-3</v>
      </c>
      <c r="V39">
        <v>0.01</v>
      </c>
      <c r="Y39">
        <v>2400</v>
      </c>
      <c r="Z39" s="1">
        <v>1.4E-3</v>
      </c>
      <c r="AA39">
        <v>100</v>
      </c>
      <c r="AB39" s="1">
        <v>2.0000000000000001E-4</v>
      </c>
      <c r="AD39">
        <f t="shared" si="15"/>
        <v>7.7832240163360371</v>
      </c>
      <c r="AE39">
        <f t="shared" si="16"/>
        <v>-6.5712830423609239</v>
      </c>
      <c r="AF39">
        <f>AA39/Y39</f>
        <v>4.1666666666666664E-2</v>
      </c>
      <c r="AG39">
        <f>AB39/Z39</f>
        <v>0.14285714285714288</v>
      </c>
    </row>
    <row r="40" spans="1:33" x14ac:dyDescent="0.25">
      <c r="A40">
        <f t="shared" si="10"/>
        <v>5.9529835602897005</v>
      </c>
      <c r="B40">
        <f t="shared" si="11"/>
        <v>-6.1192979186178666</v>
      </c>
      <c r="C40">
        <f>H40/F40</f>
        <v>2.5980774227071964E-4</v>
      </c>
      <c r="D40" s="1">
        <f>I40/G40</f>
        <v>9.0909090909090905E-3</v>
      </c>
      <c r="E40">
        <v>111.8</v>
      </c>
      <c r="F40">
        <f t="shared" si="12"/>
        <v>384.90000000000003</v>
      </c>
      <c r="G40" s="1">
        <v>2.2000000000000001E-3</v>
      </c>
      <c r="H40">
        <v>0.1</v>
      </c>
      <c r="I40" s="1">
        <v>2.0000000000000002E-5</v>
      </c>
    </row>
    <row r="41" spans="1:33" x14ac:dyDescent="0.25">
      <c r="A41">
        <f t="shared" si="10"/>
        <v>5.9684517727989093</v>
      </c>
      <c r="B41">
        <f t="shared" si="11"/>
        <v>-6.0322865416282374</v>
      </c>
      <c r="C41">
        <f>H41/F41</f>
        <v>2.5581990278843696E-4</v>
      </c>
      <c r="D41" s="1">
        <f>I41/G41</f>
        <v>8.333333333333335E-3</v>
      </c>
      <c r="E41">
        <v>117.8</v>
      </c>
      <c r="F41">
        <f t="shared" si="12"/>
        <v>390.90000000000003</v>
      </c>
      <c r="G41" s="1">
        <v>2.3999999999999998E-3</v>
      </c>
      <c r="H41">
        <v>0.1</v>
      </c>
      <c r="I41" s="1">
        <v>2.0000000000000002E-5</v>
      </c>
    </row>
    <row r="42" spans="1:33" x14ac:dyDescent="0.25">
      <c r="A42">
        <f t="shared" si="10"/>
        <v>5.9856979522136449</v>
      </c>
      <c r="B42">
        <f t="shared" si="11"/>
        <v>-5.952243833954701</v>
      </c>
      <c r="C42">
        <f>H42/F42</f>
        <v>2.5144581342720644E-4</v>
      </c>
      <c r="D42" s="1">
        <f>I42/G42</f>
        <v>7.6923076923076936E-3</v>
      </c>
      <c r="E42">
        <v>124.6</v>
      </c>
      <c r="F42">
        <f t="shared" si="12"/>
        <v>397.70000000000005</v>
      </c>
      <c r="G42" s="1">
        <v>2.5999999999999999E-3</v>
      </c>
      <c r="H42">
        <v>0.1</v>
      </c>
      <c r="I42" s="1">
        <v>2.0000000000000002E-5</v>
      </c>
    </row>
    <row r="43" spans="1:33" x14ac:dyDescent="0.25">
      <c r="A43">
        <f t="shared" si="10"/>
        <v>6.0051208735554678</v>
      </c>
      <c r="B43">
        <f t="shared" si="11"/>
        <v>-5.8091429903140277</v>
      </c>
      <c r="C43">
        <f>H43/F43</f>
        <v>2.4660912453760788E-4</v>
      </c>
      <c r="D43" s="1">
        <f>I43/G43</f>
        <v>0.16666666666666666</v>
      </c>
      <c r="E43">
        <v>132.4</v>
      </c>
      <c r="F43">
        <f t="shared" si="12"/>
        <v>405.5</v>
      </c>
      <c r="G43" s="1">
        <v>3.0000000000000001E-3</v>
      </c>
      <c r="H43">
        <v>0.1</v>
      </c>
      <c r="I43" s="1">
        <v>5.0000000000000001E-4</v>
      </c>
    </row>
    <row r="44" spans="1:33" x14ac:dyDescent="0.25">
      <c r="A44">
        <f t="shared" si="10"/>
        <v>6.0302043754239127</v>
      </c>
      <c r="B44">
        <f t="shared" si="11"/>
        <v>-5.6549923104867688</v>
      </c>
      <c r="C44">
        <f>H44/F44</f>
        <v>2.4050024050024051E-4</v>
      </c>
      <c r="D44" s="1">
        <f>I44/G44</f>
        <v>0.14285714285714285</v>
      </c>
      <c r="E44">
        <v>142.69999999999999</v>
      </c>
      <c r="F44">
        <f t="shared" si="12"/>
        <v>415.8</v>
      </c>
      <c r="G44" s="1">
        <v>3.5000000000000001E-3</v>
      </c>
      <c r="H44">
        <v>0.1</v>
      </c>
      <c r="I44" s="1">
        <v>5.0000000000000001E-4</v>
      </c>
    </row>
    <row r="45" spans="1:33" x14ac:dyDescent="0.25">
      <c r="A45">
        <f t="shared" si="10"/>
        <v>6.0598238846213253</v>
      </c>
      <c r="B45">
        <f t="shared" si="11"/>
        <v>-5.521460917862246</v>
      </c>
      <c r="C45">
        <f>H45/F45</f>
        <v>2.3348120476301658E-4</v>
      </c>
      <c r="D45" s="1">
        <f>I45/G45</f>
        <v>0.125</v>
      </c>
      <c r="E45">
        <v>155.19999999999999</v>
      </c>
      <c r="F45">
        <f t="shared" si="12"/>
        <v>428.3</v>
      </c>
      <c r="G45" s="1">
        <v>4.0000000000000001E-3</v>
      </c>
      <c r="H45">
        <v>0.1</v>
      </c>
      <c r="I45" s="1">
        <v>5.0000000000000001E-4</v>
      </c>
    </row>
    <row r="46" spans="1:33" x14ac:dyDescent="0.25">
      <c r="A46">
        <f t="shared" si="10"/>
        <v>6.0883643718479412</v>
      </c>
      <c r="B46">
        <f t="shared" si="11"/>
        <v>-5.4036778822058631</v>
      </c>
      <c r="C46">
        <f>H46/F46</f>
        <v>2.2691173133651009E-4</v>
      </c>
      <c r="D46" s="1">
        <f>I46/G46</f>
        <v>0.11111111111111112</v>
      </c>
      <c r="E46">
        <v>167.6</v>
      </c>
      <c r="F46">
        <f t="shared" si="12"/>
        <v>440.70000000000005</v>
      </c>
      <c r="G46" s="1">
        <v>4.4999999999999997E-3</v>
      </c>
      <c r="H46">
        <v>0.1</v>
      </c>
      <c r="I46" s="1">
        <v>5.0000000000000001E-4</v>
      </c>
    </row>
    <row r="47" spans="1:33" x14ac:dyDescent="0.25">
      <c r="A47">
        <f t="shared" si="10"/>
        <v>6.1123538643834356</v>
      </c>
      <c r="B47">
        <f t="shared" si="11"/>
        <v>-5.2983173665480363</v>
      </c>
      <c r="C47">
        <f>H47/F47</f>
        <v>2.2153300841825432E-4</v>
      </c>
      <c r="D47" s="1">
        <f>I47/G47</f>
        <v>0.1</v>
      </c>
      <c r="E47">
        <v>178.3</v>
      </c>
      <c r="F47">
        <f t="shared" si="12"/>
        <v>451.40000000000003</v>
      </c>
      <c r="G47" s="1">
        <v>5.0000000000000001E-3</v>
      </c>
      <c r="H47">
        <v>0.1</v>
      </c>
      <c r="I47" s="1">
        <v>5.0000000000000001E-4</v>
      </c>
    </row>
    <row r="48" spans="1:33" x14ac:dyDescent="0.25">
      <c r="A48">
        <f t="shared" si="10"/>
        <v>6.1357813178762211</v>
      </c>
      <c r="B48">
        <f t="shared" si="11"/>
        <v>-5.2030071867437115</v>
      </c>
      <c r="C48">
        <f>H48/F48</f>
        <v>2.1640337589266391E-4</v>
      </c>
      <c r="D48" s="1">
        <f>I48/G48</f>
        <v>9.0909090909090912E-2</v>
      </c>
      <c r="E48">
        <v>189</v>
      </c>
      <c r="F48">
        <f t="shared" si="12"/>
        <v>462.1</v>
      </c>
      <c r="G48" s="1">
        <v>5.4999999999999997E-3</v>
      </c>
      <c r="H48">
        <v>0.1</v>
      </c>
      <c r="I48" s="1">
        <v>5.0000000000000001E-4</v>
      </c>
    </row>
    <row r="49" spans="1:15" x14ac:dyDescent="0.25">
      <c r="A49">
        <f t="shared" si="10"/>
        <v>6.1580377469337977</v>
      </c>
      <c r="B49">
        <f t="shared" si="11"/>
        <v>-5.1159958097540823</v>
      </c>
      <c r="C49">
        <f>H49/F49</f>
        <v>2.1164021164021165E-4</v>
      </c>
      <c r="D49" s="1">
        <f>I49/G49</f>
        <v>8.3333333333333329E-2</v>
      </c>
      <c r="E49">
        <v>199.4</v>
      </c>
      <c r="F49">
        <f t="shared" si="12"/>
        <v>472.5</v>
      </c>
      <c r="G49" s="1">
        <v>6.0000000000000001E-3</v>
      </c>
      <c r="H49">
        <v>0.1</v>
      </c>
      <c r="I49" s="1">
        <v>5.0000000000000001E-4</v>
      </c>
    </row>
    <row r="50" spans="1:15" x14ac:dyDescent="0.25">
      <c r="A50">
        <f t="shared" si="10"/>
        <v>6.1766985253489715</v>
      </c>
      <c r="B50">
        <f t="shared" si="11"/>
        <v>-5.0359531020805459</v>
      </c>
      <c r="C50">
        <f>H50/F50</f>
        <v>2.0772746157041961E-4</v>
      </c>
      <c r="D50" s="1">
        <f>I50/G50</f>
        <v>7.6923076923076927E-2</v>
      </c>
      <c r="E50">
        <v>208.3</v>
      </c>
      <c r="F50">
        <f t="shared" si="12"/>
        <v>481.40000000000003</v>
      </c>
      <c r="G50" s="1">
        <v>6.4999999999999997E-3</v>
      </c>
      <c r="H50">
        <v>0.1</v>
      </c>
      <c r="I50" s="1">
        <v>5.0000000000000001E-4</v>
      </c>
    </row>
    <row r="51" spans="1:15" x14ac:dyDescent="0.25">
      <c r="A51">
        <f t="shared" si="10"/>
        <v>6.195629131824389</v>
      </c>
      <c r="B51">
        <f t="shared" si="11"/>
        <v>-4.9618451299268234</v>
      </c>
      <c r="C51">
        <f>H51/F51</f>
        <v>2.0383204239706482E-4</v>
      </c>
      <c r="D51" s="1">
        <f>I51/G51</f>
        <v>7.1428571428571425E-2</v>
      </c>
      <c r="E51">
        <v>217.5</v>
      </c>
      <c r="F51">
        <f t="shared" si="12"/>
        <v>490.6</v>
      </c>
      <c r="G51" s="1">
        <v>7.0000000000000001E-3</v>
      </c>
      <c r="H51">
        <v>0.1</v>
      </c>
      <c r="I51" s="1">
        <v>5.0000000000000001E-4</v>
      </c>
    </row>
    <row r="52" spans="1:15" x14ac:dyDescent="0.25">
      <c r="A52">
        <f t="shared" si="10"/>
        <v>6.2099974858645082</v>
      </c>
      <c r="B52">
        <f t="shared" si="11"/>
        <v>-4.8928522584398726</v>
      </c>
      <c r="C52">
        <f>H52/F52</f>
        <v>2.0092425155716293E-4</v>
      </c>
      <c r="D52" s="1">
        <f>I52/G52</f>
        <v>6.6666666666666666E-2</v>
      </c>
      <c r="E52">
        <v>224.6</v>
      </c>
      <c r="F52">
        <f t="shared" si="12"/>
        <v>497.70000000000005</v>
      </c>
      <c r="G52" s="1">
        <v>7.4999999999999997E-3</v>
      </c>
      <c r="H52">
        <v>0.1</v>
      </c>
      <c r="I52" s="1">
        <v>5.0000000000000001E-4</v>
      </c>
      <c r="M52" s="1">
        <v>5.6699999999999998E-8</v>
      </c>
    </row>
    <row r="53" spans="1:15" x14ac:dyDescent="0.25">
      <c r="A53">
        <f t="shared" si="10"/>
        <v>6.2279191124818638</v>
      </c>
      <c r="B53">
        <f t="shared" si="11"/>
        <v>-4.8283137373023015</v>
      </c>
      <c r="C53">
        <f>H53/F53</f>
        <v>1.9735543714229325E-4</v>
      </c>
      <c r="D53" s="1">
        <f>I53/G53</f>
        <v>6.25E-2</v>
      </c>
      <c r="E53">
        <v>233.6</v>
      </c>
      <c r="F53">
        <f t="shared" si="12"/>
        <v>506.70000000000005</v>
      </c>
      <c r="G53" s="1">
        <v>8.0000000000000002E-3</v>
      </c>
      <c r="H53">
        <v>0.1</v>
      </c>
      <c r="I53" s="1">
        <v>5.0000000000000001E-4</v>
      </c>
    </row>
    <row r="54" spans="1:15" x14ac:dyDescent="0.25">
      <c r="A54">
        <f t="shared" si="10"/>
        <v>6.2711774499100859</v>
      </c>
      <c r="B54">
        <f t="shared" si="11"/>
        <v>-4.6051701859880909</v>
      </c>
      <c r="C54">
        <f>H54/F54</f>
        <v>1.8900018900018899E-4</v>
      </c>
      <c r="D54" s="1">
        <f>I54/G54</f>
        <v>0.2</v>
      </c>
      <c r="E54">
        <v>256</v>
      </c>
      <c r="F54">
        <f t="shared" si="12"/>
        <v>529.1</v>
      </c>
      <c r="G54" s="1">
        <v>0.01</v>
      </c>
      <c r="H54">
        <v>0.1</v>
      </c>
      <c r="I54" s="1">
        <v>2E-3</v>
      </c>
    </row>
    <row r="55" spans="1:15" x14ac:dyDescent="0.25">
      <c r="A55">
        <f t="shared" si="10"/>
        <v>6.3182471331816776</v>
      </c>
      <c r="B55">
        <f t="shared" si="11"/>
        <v>-4.4228486291941369</v>
      </c>
      <c r="C55">
        <f>H55/F55</f>
        <v>1.8031013342949875E-4</v>
      </c>
      <c r="D55" s="1">
        <f>I55/G55</f>
        <v>0.16666666666666666</v>
      </c>
      <c r="E55">
        <v>281.5</v>
      </c>
      <c r="F55">
        <f t="shared" si="12"/>
        <v>554.6</v>
      </c>
      <c r="G55" s="1">
        <v>1.2E-2</v>
      </c>
      <c r="H55">
        <v>0.1</v>
      </c>
      <c r="I55" s="1">
        <v>2E-3</v>
      </c>
    </row>
    <row r="56" spans="1:15" x14ac:dyDescent="0.25">
      <c r="A56">
        <f t="shared" si="10"/>
        <v>6.3607842085797932</v>
      </c>
      <c r="B56">
        <f t="shared" si="11"/>
        <v>-4.2686979493668789</v>
      </c>
      <c r="C56">
        <f>H56/F56</f>
        <v>1.7280110592707794E-4</v>
      </c>
      <c r="D56" s="1">
        <f>I56/G56</f>
        <v>0.14285714285714285</v>
      </c>
      <c r="E56">
        <v>305.60000000000002</v>
      </c>
      <c r="F56">
        <f t="shared" si="12"/>
        <v>578.70000000000005</v>
      </c>
      <c r="G56" s="1">
        <v>1.4E-2</v>
      </c>
      <c r="H56">
        <v>0.1</v>
      </c>
      <c r="I56" s="1">
        <v>2E-3</v>
      </c>
      <c r="M56">
        <v>-36</v>
      </c>
      <c r="N56">
        <v>4.28</v>
      </c>
    </row>
    <row r="57" spans="1:15" x14ac:dyDescent="0.25">
      <c r="A57">
        <f t="shared" si="10"/>
        <v>6.3947606379313067</v>
      </c>
      <c r="B57">
        <f t="shared" si="11"/>
        <v>-4.1351665567423561</v>
      </c>
      <c r="C57">
        <f>H57/F57</f>
        <v>1.6702856188408218E-4</v>
      </c>
      <c r="D57" s="1">
        <f>I57/G57</f>
        <v>0.125</v>
      </c>
      <c r="E57">
        <v>325.60000000000002</v>
      </c>
      <c r="F57">
        <f t="shared" si="12"/>
        <v>598.70000000000005</v>
      </c>
      <c r="G57" s="1">
        <v>1.6E-2</v>
      </c>
      <c r="H57">
        <v>0.1</v>
      </c>
      <c r="I57" s="1">
        <v>2E-3</v>
      </c>
      <c r="M57">
        <v>-38.15</v>
      </c>
      <c r="N57">
        <v>3.32</v>
      </c>
    </row>
    <row r="58" spans="1:15" x14ac:dyDescent="0.25">
      <c r="A58">
        <f t="shared" si="10"/>
        <v>6.4258409987105667</v>
      </c>
      <c r="B58">
        <f t="shared" si="11"/>
        <v>-4.0173835210859723</v>
      </c>
      <c r="C58">
        <f>H58/F58</f>
        <v>1.6191709844559586E-4</v>
      </c>
      <c r="D58" s="1">
        <f>I58/G58</f>
        <v>0.11111111111111112</v>
      </c>
      <c r="E58">
        <v>344.5</v>
      </c>
      <c r="F58">
        <f t="shared" si="12"/>
        <v>617.6</v>
      </c>
      <c r="G58" s="1">
        <v>1.7999999999999999E-2</v>
      </c>
      <c r="H58">
        <v>0.1</v>
      </c>
      <c r="I58" s="1">
        <v>2E-3</v>
      </c>
      <c r="M58">
        <v>-38.78</v>
      </c>
      <c r="N58">
        <v>5.58</v>
      </c>
    </row>
    <row r="59" spans="1:15" x14ac:dyDescent="0.25">
      <c r="A59">
        <f t="shared" si="10"/>
        <v>6.4551985633401223</v>
      </c>
      <c r="B59">
        <f t="shared" si="11"/>
        <v>-3.912023005428146</v>
      </c>
      <c r="C59">
        <f>H59/F59</f>
        <v>1.5723270440251574E-4</v>
      </c>
      <c r="D59" s="1">
        <f>I59/G59</f>
        <v>0.1</v>
      </c>
      <c r="E59">
        <v>362.9</v>
      </c>
      <c r="F59">
        <f t="shared" si="12"/>
        <v>636</v>
      </c>
      <c r="G59" s="1">
        <v>0.02</v>
      </c>
      <c r="H59">
        <v>0.1</v>
      </c>
      <c r="I59" s="1">
        <v>2E-3</v>
      </c>
    </row>
    <row r="60" spans="1:15" x14ac:dyDescent="0.25">
      <c r="A60">
        <f t="shared" si="10"/>
        <v>6.4798911759304936</v>
      </c>
      <c r="B60">
        <f t="shared" si="11"/>
        <v>-3.8167128256238212</v>
      </c>
      <c r="C60">
        <f>H60/F60</f>
        <v>1.5339776039269826E-4</v>
      </c>
      <c r="D60" s="1">
        <f>I60/G60</f>
        <v>9.0909090909090912E-2</v>
      </c>
      <c r="E60">
        <v>378.8</v>
      </c>
      <c r="F60">
        <f t="shared" si="12"/>
        <v>651.90000000000009</v>
      </c>
      <c r="G60" s="1">
        <v>2.1999999999999999E-2</v>
      </c>
      <c r="H60">
        <v>0.1</v>
      </c>
      <c r="I60" s="1">
        <v>2E-3</v>
      </c>
    </row>
    <row r="61" spans="1:15" x14ac:dyDescent="0.25">
      <c r="A61">
        <f t="shared" si="10"/>
        <v>6.5020401396187637</v>
      </c>
      <c r="B61">
        <f t="shared" si="11"/>
        <v>-3.7297014486341915</v>
      </c>
      <c r="C61">
        <f>H61/F61</f>
        <v>1.5003750937734434E-4</v>
      </c>
      <c r="D61" s="1">
        <f>I61/G61</f>
        <v>8.3333333333333329E-2</v>
      </c>
      <c r="E61">
        <v>393.4</v>
      </c>
      <c r="F61">
        <f t="shared" si="12"/>
        <v>666.5</v>
      </c>
      <c r="G61" s="1">
        <v>2.4E-2</v>
      </c>
      <c r="H61">
        <v>0.1</v>
      </c>
      <c r="I61" s="1">
        <v>2E-3</v>
      </c>
      <c r="M61" s="1"/>
      <c r="N61">
        <f>EXP(M56)</f>
        <v>2.3195228302435691E-16</v>
      </c>
      <c r="O61" s="1">
        <f>N61/M52</f>
        <v>4.0908691891420978E-9</v>
      </c>
    </row>
    <row r="62" spans="1:15" x14ac:dyDescent="0.25">
      <c r="I62" s="1"/>
      <c r="M62" s="1"/>
      <c r="N62">
        <f t="shared" ref="N62:N63" si="17">EXP(M57)</f>
        <v>2.7018766331732051E-17</v>
      </c>
      <c r="O62" s="1">
        <f>N62/M52</f>
        <v>4.7652145205876639E-10</v>
      </c>
    </row>
    <row r="63" spans="1:15" x14ac:dyDescent="0.25">
      <c r="M63" s="1"/>
      <c r="N63">
        <f t="shared" si="17"/>
        <v>1.4389973421601655E-17</v>
      </c>
      <c r="O63" s="1">
        <f>N63/M52</f>
        <v>2.5379141837039958E-10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 Furkan Er</cp:lastModifiedBy>
  <dcterms:created xsi:type="dcterms:W3CDTF">2019-10-11T12:12:10Z</dcterms:created>
  <dcterms:modified xsi:type="dcterms:W3CDTF">2019-10-17T13:37:50Z</dcterms:modified>
</cp:coreProperties>
</file>