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comments1.xml" ContentType="application/vnd.openxmlformats-officedocument.spreadsheetml.comments+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3.xml" ContentType="application/vnd.openxmlformats-officedocument.drawing+xml"/>
  <Override PartName="/xl/charts/chartEx1.xml" ContentType="application/vnd.ms-office.chartex+xml"/>
  <Override PartName="/xl/charts/style10.xml" ContentType="application/vnd.ms-office.chartstyle+xml"/>
  <Override PartName="/xl/charts/colors10.xml" ContentType="application/vnd.ms-office.chartcolorstyle+xml"/>
  <Override PartName="/xl/charts/chartEx2.xml" ContentType="application/vnd.ms-office.chartex+xml"/>
  <Override PartName="/xl/charts/style11.xml" ContentType="application/vnd.ms-office.chartstyle+xml"/>
  <Override PartName="/xl/charts/colors11.xml" ContentType="application/vnd.ms-office.chartcolorstyle+xml"/>
  <Override PartName="/xl/charts/chartEx3.xml" ContentType="application/vnd.ms-office.chartex+xml"/>
  <Override PartName="/xl/charts/style12.xml" ContentType="application/vnd.ms-office.chartstyle+xml"/>
  <Override PartName="/xl/charts/colors12.xml" ContentType="application/vnd.ms-office.chartcolorstyle+xml"/>
  <Override PartName="/xl/charts/chartEx4.xml" ContentType="application/vnd.ms-office.chartex+xml"/>
  <Override PartName="/xl/charts/style13.xml" ContentType="application/vnd.ms-office.chartstyle+xml"/>
  <Override PartName="/xl/charts/colors13.xml" ContentType="application/vnd.ms-office.chartcolorstyle+xml"/>
  <Override PartName="/xl/charts/chartEx5.xml" ContentType="application/vnd.ms-office.chartex+xml"/>
  <Override PartName="/xl/charts/style14.xml" ContentType="application/vnd.ms-office.chartstyle+xml"/>
  <Override PartName="/xl/charts/colors14.xml" ContentType="application/vnd.ms-office.chartcolorstyle+xml"/>
  <Override PartName="/xl/charts/chartEx6.xml" ContentType="application/vnd.ms-office.chartex+xml"/>
  <Override PartName="/xl/charts/style15.xml" ContentType="application/vnd.ms-office.chartstyle+xml"/>
  <Override PartName="/xl/charts/colors15.xml" ContentType="application/vnd.ms-office.chartcolorstyle+xml"/>
  <Override PartName="/xl/charts/chart10.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4.xml" ContentType="application/vnd.openxmlformats-officedocument.drawing+xml"/>
  <Override PartName="/xl/charts/chartEx7.xml" ContentType="application/vnd.ms-office.chartex+xml"/>
  <Override PartName="/xl/charts/style17.xml" ContentType="application/vnd.ms-office.chartstyle+xml"/>
  <Override PartName="/xl/charts/colors17.xml" ContentType="application/vnd.ms-office.chartcolorstyle+xml"/>
  <Override PartName="/xl/charts/chartEx8.xml" ContentType="application/vnd.ms-office.chartex+xml"/>
  <Override PartName="/xl/charts/style18.xml" ContentType="application/vnd.ms-office.chartstyle+xml"/>
  <Override PartName="/xl/charts/colors1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901"/>
  <workbookPr filterPrivacy="1" defaultThemeVersion="124226"/>
  <xr:revisionPtr revIDLastSave="0" documentId="13_ncr:1_{0B12FC4D-A112-4B2A-8B35-43C7480B1CCE}" xr6:coauthVersionLast="46" xr6:coauthVersionMax="46" xr10:uidLastSave="{00000000-0000-0000-0000-000000000000}"/>
  <bookViews>
    <workbookView xWindow="-108" yWindow="-108" windowWidth="23256" windowHeight="12576" activeTab="1" xr2:uid="{00000000-000D-0000-FFFF-FFFF00000000}"/>
  </bookViews>
  <sheets>
    <sheet name="DONOR DATA EXAMPLE" sheetId="5" r:id="rId1"/>
    <sheet name="Deliveries Regression" sheetId="1" r:id="rId2"/>
    <sheet name="Sales Regression" sheetId="2" r:id="rId3"/>
    <sheet name="Cocoa Demand Regression " sheetId="4" r:id="rId4"/>
    <sheet name="Paired T-Test" sheetId="3" r:id="rId5"/>
  </sheets>
  <definedNames>
    <definedName name="_xlnm._FilterDatabase" localSheetId="1" hidden="1">'Deliveries Regression'!$A$2:$F$32</definedName>
    <definedName name="_xlchart.v1.0" hidden="1">'Cocoa Demand Regression '!$B$3:$B$51</definedName>
    <definedName name="_xlchart.v1.1" hidden="1">'Cocoa Demand Regression '!$F$3:$F$51</definedName>
    <definedName name="_xlchart.v1.2" hidden="1">'Cocoa Demand Regression '!$C$3:$C$51</definedName>
    <definedName name="_xlchart.v1.3" hidden="1">'Cocoa Demand Regression '!$E$3:$E$51</definedName>
    <definedName name="_xlchart.v1.4" hidden="1">'Cocoa Demand Regression '!$A$3:$A$51</definedName>
    <definedName name="_xlchart.v1.5" hidden="1">'Cocoa Demand Regression '!$G$3:$G$51</definedName>
    <definedName name="_xlchart.v1.6" hidden="1">'Paired T-Test'!$C$2:$C$51</definedName>
    <definedName name="_xlchart.v1.7" hidden="1">'Paired T-Test'!$B$2:$B$51</definedName>
  </definedNames>
  <calcPr calcId="181029"/>
</workbook>
</file>

<file path=xl/calcChain.xml><?xml version="1.0" encoding="utf-8"?>
<calcChain xmlns="http://schemas.openxmlformats.org/spreadsheetml/2006/main">
  <c r="J20" i="1" l="1"/>
  <c r="D26" i="2"/>
  <c r="E3" i="4" l="1"/>
  <c r="F3" i="4"/>
  <c r="G3" i="4"/>
  <c r="E4" i="4"/>
  <c r="F4" i="4"/>
  <c r="G4" i="4"/>
  <c r="E5" i="4"/>
  <c r="F5" i="4"/>
  <c r="G5" i="4"/>
  <c r="E6" i="4"/>
  <c r="F6" i="4"/>
  <c r="G6" i="4"/>
  <c r="E7" i="4"/>
  <c r="F7" i="4"/>
  <c r="G7" i="4"/>
  <c r="E8" i="4"/>
  <c r="F8" i="4"/>
  <c r="G8" i="4"/>
  <c r="E9" i="4"/>
  <c r="F9" i="4"/>
  <c r="G9" i="4"/>
  <c r="E10" i="4"/>
  <c r="F10" i="4"/>
  <c r="G10" i="4"/>
  <c r="E11" i="4"/>
  <c r="F11" i="4"/>
  <c r="G11" i="4"/>
  <c r="E12" i="4"/>
  <c r="F12" i="4"/>
  <c r="G12" i="4"/>
  <c r="E13" i="4"/>
  <c r="F13" i="4"/>
  <c r="G13" i="4"/>
  <c r="E14" i="4"/>
  <c r="F14" i="4"/>
  <c r="G14" i="4"/>
  <c r="E15" i="4"/>
  <c r="F15" i="4"/>
  <c r="G15" i="4"/>
  <c r="E16" i="4"/>
  <c r="F16" i="4"/>
  <c r="G16" i="4"/>
  <c r="E17" i="4"/>
  <c r="F17" i="4"/>
  <c r="G17" i="4"/>
  <c r="E18" i="4"/>
  <c r="F18" i="4"/>
  <c r="G18" i="4"/>
  <c r="E19" i="4"/>
  <c r="F19" i="4"/>
  <c r="G19" i="4"/>
  <c r="E20" i="4"/>
  <c r="F20" i="4"/>
  <c r="G20" i="4"/>
  <c r="E21" i="4"/>
  <c r="F21" i="4"/>
  <c r="G21" i="4"/>
  <c r="E22" i="4"/>
  <c r="F22" i="4"/>
  <c r="G22" i="4"/>
  <c r="E23" i="4"/>
  <c r="F23" i="4"/>
  <c r="G23" i="4"/>
  <c r="E24" i="4"/>
  <c r="F24" i="4"/>
  <c r="G24" i="4"/>
  <c r="E25" i="4"/>
  <c r="F25" i="4"/>
  <c r="G25" i="4"/>
  <c r="E26" i="4"/>
  <c r="F26" i="4"/>
  <c r="G26" i="4"/>
  <c r="E27" i="4"/>
  <c r="F27" i="4"/>
  <c r="G27" i="4"/>
  <c r="E28" i="4"/>
  <c r="F28" i="4"/>
  <c r="G28" i="4"/>
  <c r="E29" i="4"/>
  <c r="F29" i="4"/>
  <c r="G29" i="4"/>
  <c r="E30" i="4"/>
  <c r="F30" i="4"/>
  <c r="G30" i="4"/>
  <c r="E31" i="4"/>
  <c r="F31" i="4"/>
  <c r="G31" i="4"/>
  <c r="E32" i="4"/>
  <c r="F32" i="4"/>
  <c r="G32" i="4"/>
  <c r="E33" i="4"/>
  <c r="F33" i="4"/>
  <c r="G33" i="4"/>
  <c r="E34" i="4"/>
  <c r="F34" i="4"/>
  <c r="G34" i="4"/>
  <c r="E35" i="4"/>
  <c r="F35" i="4"/>
  <c r="G35" i="4"/>
  <c r="E36" i="4"/>
  <c r="F36" i="4"/>
  <c r="G36" i="4"/>
  <c r="E37" i="4"/>
  <c r="F37" i="4"/>
  <c r="G37" i="4"/>
  <c r="E38" i="4"/>
  <c r="F38" i="4"/>
  <c r="G38" i="4"/>
  <c r="E39" i="4"/>
  <c r="F39" i="4"/>
  <c r="G39" i="4"/>
  <c r="E40" i="4"/>
  <c r="F40" i="4"/>
  <c r="G40" i="4"/>
  <c r="E41" i="4"/>
  <c r="F41" i="4"/>
  <c r="G41" i="4"/>
  <c r="E42" i="4"/>
  <c r="F42" i="4"/>
  <c r="G42" i="4"/>
  <c r="E43" i="4"/>
  <c r="F43" i="4"/>
  <c r="G43" i="4"/>
  <c r="E44" i="4"/>
  <c r="F44" i="4"/>
  <c r="G44" i="4"/>
  <c r="E45" i="4"/>
  <c r="F45" i="4"/>
  <c r="G45" i="4"/>
  <c r="E46" i="4"/>
  <c r="F46" i="4"/>
  <c r="G46" i="4"/>
  <c r="E47" i="4"/>
  <c r="F47" i="4"/>
  <c r="G47" i="4"/>
  <c r="E48" i="4"/>
  <c r="F48" i="4"/>
  <c r="G48" i="4"/>
  <c r="E49" i="4"/>
  <c r="F49" i="4"/>
  <c r="G49" i="4"/>
  <c r="E50" i="4"/>
  <c r="F50" i="4"/>
  <c r="G50" i="4"/>
  <c r="E51" i="4"/>
  <c r="F51" i="4"/>
  <c r="G51" i="4"/>
  <c r="C36" i="1" l="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35"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F72" authorId="0" shapeId="0" xr:uid="{5BCBB904-02F6-4981-8B72-68564813BD50}">
      <text>
        <r>
          <rPr>
            <b/>
            <sz val="9"/>
            <color indexed="81"/>
            <rFont val="Tahoma"/>
            <family val="2"/>
          </rPr>
          <t>Author:</t>
        </r>
        <r>
          <rPr>
            <sz val="9"/>
            <color indexed="81"/>
            <rFont val="Tahoma"/>
            <family val="2"/>
          </rPr>
          <t xml:space="preserve">
This is </t>
        </r>
        <r>
          <rPr>
            <i/>
            <sz val="9"/>
            <color indexed="81"/>
            <rFont val="Tahoma"/>
            <family val="2"/>
          </rPr>
          <t xml:space="preserve">technically </t>
        </r>
        <r>
          <rPr>
            <sz val="9"/>
            <color indexed="81"/>
            <rFont val="Tahoma"/>
            <family val="2"/>
          </rPr>
          <t>not the standard residual. It's just the residual divided by the standard deviation for all distribution of residuals.</t>
        </r>
      </text>
    </comment>
  </commentList>
</comments>
</file>

<file path=xl/sharedStrings.xml><?xml version="1.0" encoding="utf-8"?>
<sst xmlns="http://schemas.openxmlformats.org/spreadsheetml/2006/main" count="398" uniqueCount="115">
  <si>
    <t>A</t>
  </si>
  <si>
    <t>B</t>
  </si>
  <si>
    <t>Region</t>
  </si>
  <si>
    <t>Parcels</t>
  </si>
  <si>
    <t>Minutes</t>
  </si>
  <si>
    <t>Trip</t>
  </si>
  <si>
    <t>TruckAge</t>
  </si>
  <si>
    <t>REG_A</t>
  </si>
  <si>
    <t>Minutes = B0 + B1*REG_A + B2*Parcels + B3*TruckAge</t>
  </si>
  <si>
    <t>SUMMARY OUTPUT</t>
  </si>
  <si>
    <t>Regression Statistics</t>
  </si>
  <si>
    <t>Multiple R</t>
  </si>
  <si>
    <t>R Square</t>
  </si>
  <si>
    <t>Adjusted R Square</t>
  </si>
  <si>
    <t>Standard Error</t>
  </si>
  <si>
    <t>Observations</t>
  </si>
  <si>
    <t>ANOVA</t>
  </si>
  <si>
    <t>Regression</t>
  </si>
  <si>
    <t>Residual</t>
  </si>
  <si>
    <t>Total</t>
  </si>
  <si>
    <t>Intercept</t>
  </si>
  <si>
    <t>df</t>
  </si>
  <si>
    <t>SS</t>
  </si>
  <si>
    <t>MS</t>
  </si>
  <si>
    <t>F</t>
  </si>
  <si>
    <t>Significance F</t>
  </si>
  <si>
    <t>Coefficients</t>
  </si>
  <si>
    <t>t Stat</t>
  </si>
  <si>
    <t>P-value</t>
  </si>
  <si>
    <t>Lower 95%</t>
  </si>
  <si>
    <t>Upper 95%</t>
  </si>
  <si>
    <t>Lower 95.0%</t>
  </si>
  <si>
    <t>Upper 95.0%</t>
  </si>
  <si>
    <t>INTERPRETATION OF COEFFICIENTS</t>
  </si>
  <si>
    <t>MODEL EXPLANATION</t>
  </si>
  <si>
    <t>Price ($)</t>
  </si>
  <si>
    <t>Adexp ('000$)</t>
  </si>
  <si>
    <t>Promexp ('000$)</t>
  </si>
  <si>
    <t xml:space="preserve">INTERPRETATION OF THE MODEL </t>
  </si>
  <si>
    <t>Monthly Unit Sales</t>
  </si>
  <si>
    <t>Adexp ($'000)</t>
  </si>
  <si>
    <t>Promexp ($'000)</t>
  </si>
  <si>
    <t xml:space="preserve">Model </t>
  </si>
  <si>
    <t>Sales = -5055.27*price + 648.61*Adexp +1802.61*Promexp</t>
  </si>
  <si>
    <t>Month</t>
  </si>
  <si>
    <t>Unit Sales</t>
  </si>
  <si>
    <t>Beta-1 (Price) Interpretation</t>
  </si>
  <si>
    <t>For every dollar increase in the unit price of the product line for which we are projecting sales,</t>
  </si>
  <si>
    <t>unit sales decrease by 5,056., assuming all other Beta values are held constant.</t>
  </si>
  <si>
    <t>Beta-2 (Ad. Expenditures) Interpretation</t>
  </si>
  <si>
    <t xml:space="preserve">For every thousand dollar increase in advertisement spending, unit sales increase by 648, holding all other Beta values constant. </t>
  </si>
  <si>
    <t xml:space="preserve">Beta-3 (Promotional Expenditures) Interpretation </t>
  </si>
  <si>
    <t xml:space="preserve">For every thousand dollar increase in spending on promotions, unit sales increase by 1802, hodling other beta coefficients constant. </t>
  </si>
  <si>
    <r>
      <rPr>
        <b/>
        <sz val="11"/>
        <color theme="1"/>
        <rFont val="Calibri"/>
        <family val="2"/>
        <scheme val="minor"/>
      </rPr>
      <t xml:space="preserve">NOTE: </t>
    </r>
    <r>
      <rPr>
        <sz val="11"/>
        <color theme="1"/>
        <rFont val="Calibri"/>
        <family val="2"/>
        <scheme val="minor"/>
      </rPr>
      <t>The equation is linear so increases and decreases are also linear.</t>
    </r>
  </si>
  <si>
    <t xml:space="preserve"> For instance if you increase the Beta 2 value to 10,000 dollars, then you would expect the unit sales to increase to 6486.12 </t>
  </si>
  <si>
    <t xml:space="preserve">You would expect a corresponding decrease if the unit value of beta 2 were reduced to 100 dollars </t>
  </si>
  <si>
    <t>RESIDUAL OUTPUT</t>
  </si>
  <si>
    <t>Observation</t>
  </si>
  <si>
    <t>Actual Unit Sales</t>
  </si>
  <si>
    <t>Predicted Unit Sales</t>
  </si>
  <si>
    <t>Standard Residuals</t>
  </si>
  <si>
    <t>Residuals</t>
  </si>
  <si>
    <t>Predicted Minutes</t>
  </si>
  <si>
    <t>Actual Minutes</t>
  </si>
  <si>
    <t xml:space="preserve">Interpretation of β1: Deliveries to region A take approximately 107 minutes longer than deliveries to region B. </t>
  </si>
  <si>
    <t xml:space="preserve">Interpretation of β2: With each additional parcel, total delivery time per trip increases by 10 minutes. </t>
  </si>
  <si>
    <t>Interpretation of β3: With each additional year of truck age, total delivery time per trip increases by 3.2 minutes</t>
  </si>
  <si>
    <t>β1: REG_A</t>
  </si>
  <si>
    <t>β2: Parcels</t>
  </si>
  <si>
    <t>β3: TruckAge</t>
  </si>
  <si>
    <t>β1: Price ($)</t>
  </si>
  <si>
    <t>β2: Adexp ('000$)</t>
  </si>
  <si>
    <t>β3: Promexp ('000$)</t>
  </si>
  <si>
    <t>t Critical two-tail</t>
  </si>
  <si>
    <t>P(T&lt;=t) two-tail</t>
  </si>
  <si>
    <t>t Critical one-tail</t>
  </si>
  <si>
    <t>P(T&lt;=t) one-tail</t>
  </si>
  <si>
    <t>Hypothesized Mean Difference</t>
  </si>
  <si>
    <t>Pearson Correlation</t>
  </si>
  <si>
    <t>Variance</t>
  </si>
  <si>
    <t>Mean</t>
  </si>
  <si>
    <t>Score_before</t>
  </si>
  <si>
    <t>Score_after</t>
  </si>
  <si>
    <t>t-Test: Paired Two Sample for Means</t>
  </si>
  <si>
    <t>Employee_Number</t>
  </si>
  <si>
    <t xml:space="preserve">Truck Age (years): </t>
  </si>
  <si>
    <t>Number of Parcels:</t>
  </si>
  <si>
    <t>LN Demand Mil. Lb</t>
  </si>
  <si>
    <t>Predicted LN Demand Mil. Lb</t>
  </si>
  <si>
    <t>LN (PC Income)</t>
  </si>
  <si>
    <t>LN (Price$/lb)</t>
  </si>
  <si>
    <t>Year</t>
  </si>
  <si>
    <t>Per Capita Income</t>
  </si>
  <si>
    <t xml:space="preserve">$/Lb Price </t>
  </si>
  <si>
    <t>Demand Million Lb</t>
  </si>
  <si>
    <t xml:space="preserve">Region A Delivery Time Regression </t>
  </si>
  <si>
    <r>
      <t xml:space="preserve">*For greater accuracy, the above prediction tool relies on the regression model for each </t>
    </r>
    <r>
      <rPr>
        <i/>
        <sz val="9"/>
        <color theme="1"/>
        <rFont val="Calibri"/>
        <family val="2"/>
        <scheme val="minor"/>
      </rPr>
      <t>region</t>
    </r>
    <r>
      <rPr>
        <sz val="9"/>
        <color theme="1"/>
        <rFont val="Calibri"/>
        <family val="2"/>
        <scheme val="minor"/>
      </rPr>
      <t>to return a prediction.</t>
    </r>
  </si>
  <si>
    <t xml:space="preserve">Region B Delivery Time Regression </t>
  </si>
  <si>
    <t>REGRESSION MODELS</t>
  </si>
  <si>
    <t>Minutes = B0 + B1*Parcels + B2*TruckAge</t>
  </si>
  <si>
    <t>The aggregate model (first below) describes the extent to which variation in delivery time is associated with variation in delivery region (A or B), number of parcels, and age of delivery truck.</t>
  </si>
  <si>
    <t xml:space="preserve">Interpretation of the Model </t>
  </si>
  <si>
    <t xml:space="preserve">Sales Forecasting Tool </t>
  </si>
  <si>
    <t xml:space="preserve">Please enter your projections for each parameter below: </t>
  </si>
  <si>
    <t>Advertising Expenditure ($ '000)</t>
  </si>
  <si>
    <t>Promotional Expenditure ($'000)</t>
  </si>
  <si>
    <t>Predictued Unit Sales</t>
  </si>
  <si>
    <t>Unit Price ($)</t>
  </si>
  <si>
    <t>Delivery Time Prediction Tool*</t>
  </si>
  <si>
    <t xml:space="preserve">Please enter the following information about the delivery trip: </t>
  </si>
  <si>
    <t xml:space="preserve">Region (A or B): </t>
  </si>
  <si>
    <t>Predicted Delivery Time (hours):</t>
  </si>
  <si>
    <t xml:space="preserve">make up the data and the model </t>
  </si>
  <si>
    <t>b</t>
  </si>
  <si>
    <t>REG_A is a dummy variable, with deliveries to region A assigned a value of 1 in our aggregate dataset and deliveries to region B a value of 0. An individual model for each region (second below) is also specified.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</si>
</sst>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0.0"/>
  </numFmts>
  <fonts count="17" x14ac:knownFonts="1">
    <font>
      <sz val="11"/>
      <color theme="1"/>
      <name val="Calibri"/>
      <family val="2"/>
      <scheme val="minor"/>
    </font>
    <font>
      <b/>
      <sz val="11"/>
      <name val="Calibri"/>
      <family val="2"/>
      <scheme val="minor"/>
    </font>
    <font>
      <sz val="11"/>
      <name val="Calibri"/>
      <family val="2"/>
      <scheme val="minor"/>
    </font>
    <font>
      <i/>
      <sz val="11"/>
      <color theme="1"/>
      <name val="Calibri"/>
      <family val="2"/>
      <scheme val="minor"/>
    </font>
    <font>
      <b/>
      <sz val="11"/>
      <color theme="1"/>
      <name val="Calibri"/>
      <family val="2"/>
      <scheme val="minor"/>
    </font>
    <font>
      <b/>
      <i/>
      <sz val="11"/>
      <color theme="1"/>
      <name val="Calibri"/>
      <family val="2"/>
      <scheme val="minor"/>
    </font>
    <font>
      <b/>
      <i/>
      <sz val="11"/>
      <color theme="1"/>
      <name val="Calibri"/>
      <family val="2"/>
      <scheme val="minor"/>
    </font>
    <font>
      <b/>
      <sz val="9"/>
      <color indexed="81"/>
      <name val="Tahoma"/>
      <family val="2"/>
    </font>
    <font>
      <sz val="9"/>
      <color indexed="81"/>
      <name val="Tahoma"/>
      <family val="2"/>
    </font>
    <font>
      <i/>
      <sz val="9"/>
      <color indexed="81"/>
      <name val="Tahoma"/>
      <family val="2"/>
    </font>
    <font>
      <sz val="11"/>
      <color theme="1"/>
      <name val="Calibri"/>
      <family val="2"/>
      <scheme val="minor"/>
    </font>
    <font>
      <i/>
      <sz val="11"/>
      <name val="Calibri"/>
      <family val="2"/>
      <scheme val="minor"/>
    </font>
    <font>
      <sz val="10"/>
      <name val="Arial"/>
      <family val="2"/>
    </font>
    <font>
      <i/>
      <sz val="10"/>
      <name val="Arial"/>
      <family val="2"/>
    </font>
    <font>
      <sz val="9"/>
      <color theme="1"/>
      <name val="Calibri"/>
      <family val="2"/>
      <scheme val="minor"/>
    </font>
    <font>
      <i/>
      <sz val="9"/>
      <color theme="1"/>
      <name val="Calibri"/>
      <family val="2"/>
      <scheme val="minor"/>
    </font>
    <font>
      <b/>
      <sz val="14"/>
      <color theme="1"/>
      <name val="Calibri"/>
      <family val="2"/>
      <scheme val="minor"/>
    </font>
  </fonts>
  <fills count="8">
    <fill>
      <patternFill patternType="none"/>
    </fill>
    <fill>
      <patternFill patternType="gray125"/>
    </fill>
    <fill>
      <patternFill patternType="solid">
        <fgColor theme="8" tint="0.79998168889431442"/>
        <bgColor indexed="64"/>
      </patternFill>
    </fill>
    <fill>
      <patternFill patternType="solid">
        <fgColor theme="6" tint="0.79998168889431442"/>
        <bgColor indexed="64"/>
      </patternFill>
    </fill>
    <fill>
      <patternFill patternType="solid">
        <fgColor theme="5" tint="0.79998168889431442"/>
        <bgColor indexed="64"/>
      </patternFill>
    </fill>
    <fill>
      <patternFill patternType="solid">
        <fgColor theme="3" tint="0.79998168889431442"/>
        <bgColor indexed="64"/>
      </patternFill>
    </fill>
    <fill>
      <patternFill patternType="solid">
        <fgColor theme="7" tint="0.79998168889431442"/>
        <bgColor indexed="64"/>
      </patternFill>
    </fill>
    <fill>
      <patternFill patternType="solid">
        <fgColor theme="9" tint="0.39997558519241921"/>
        <bgColor indexed="64"/>
      </patternFill>
    </fill>
  </fills>
  <borders count="13">
    <border>
      <left/>
      <right/>
      <top/>
      <bottom/>
      <diagonal/>
    </border>
    <border>
      <left/>
      <right/>
      <top/>
      <bottom style="medium">
        <color indexed="64"/>
      </bottom>
      <diagonal/>
    </border>
    <border>
      <left/>
      <right/>
      <top style="medium">
        <color indexed="64"/>
      </top>
      <bottom style="thin">
        <color indexed="64"/>
      </bottom>
      <diagonal/>
    </border>
    <border>
      <left/>
      <right/>
      <top style="medium">
        <color indexed="64"/>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bottom/>
      <diagonal/>
    </border>
  </borders>
  <cellStyleXfs count="4">
    <xf numFmtId="0" fontId="0" fillId="0" borderId="0"/>
    <xf numFmtId="0" fontId="12" fillId="0" borderId="0"/>
    <xf numFmtId="0" fontId="10" fillId="0" borderId="0"/>
    <xf numFmtId="44" fontId="12" fillId="0" borderId="0" applyFont="0" applyFill="0" applyBorder="0" applyAlignment="0" applyProtection="0"/>
  </cellStyleXfs>
  <cellXfs count="87">
    <xf numFmtId="0" fontId="0" fillId="0" borderId="0" xfId="0"/>
    <xf numFmtId="0" fontId="0" fillId="0" borderId="0" xfId="0" applyFont="1"/>
    <xf numFmtId="0" fontId="1" fillId="0" borderId="0" xfId="0" applyFont="1" applyBorder="1" applyAlignment="1">
      <alignment vertical="top" wrapText="1"/>
    </xf>
    <xf numFmtId="0" fontId="1" fillId="0" borderId="0" xfId="0" applyFont="1" applyBorder="1" applyAlignment="1">
      <alignment horizontal="right" vertical="top" wrapText="1"/>
    </xf>
    <xf numFmtId="0" fontId="2" fillId="0" borderId="0" xfId="0" applyFont="1" applyAlignment="1">
      <alignment vertical="top" wrapText="1"/>
    </xf>
    <xf numFmtId="0" fontId="2" fillId="0" borderId="0" xfId="0" applyFont="1" applyAlignment="1">
      <alignment horizontal="right" vertical="top" wrapText="1"/>
    </xf>
    <xf numFmtId="0" fontId="2" fillId="0" borderId="0" xfId="0" applyFont="1" applyBorder="1" applyAlignment="1">
      <alignment horizontal="right" vertical="top" wrapText="1"/>
    </xf>
    <xf numFmtId="0" fontId="1" fillId="0" borderId="0" xfId="0" applyFont="1" applyFill="1" applyBorder="1" applyAlignment="1">
      <alignment horizontal="right" vertical="top" wrapText="1"/>
    </xf>
    <xf numFmtId="0" fontId="0" fillId="0" borderId="0" xfId="0" applyFill="1" applyBorder="1" applyAlignment="1"/>
    <xf numFmtId="0" fontId="0" fillId="0" borderId="1" xfId="0" applyFill="1" applyBorder="1" applyAlignment="1"/>
    <xf numFmtId="0" fontId="3" fillId="0" borderId="2" xfId="0" applyFont="1" applyFill="1" applyBorder="1" applyAlignment="1">
      <alignment horizontal="center"/>
    </xf>
    <xf numFmtId="0" fontId="3" fillId="0" borderId="2" xfId="0" applyFont="1" applyFill="1" applyBorder="1" applyAlignment="1">
      <alignment horizontal="centerContinuous"/>
    </xf>
    <xf numFmtId="0" fontId="4" fillId="0" borderId="0" xfId="0" applyFont="1"/>
    <xf numFmtId="0" fontId="1" fillId="0" borderId="0" xfId="0" applyFont="1" applyFill="1" applyBorder="1" applyAlignment="1">
      <alignment horizontal="left" vertical="top"/>
    </xf>
    <xf numFmtId="0" fontId="3" fillId="0" borderId="2" xfId="0" applyFont="1" applyBorder="1" applyAlignment="1">
      <alignment horizontal="centerContinuous"/>
    </xf>
    <xf numFmtId="0" fontId="3" fillId="0" borderId="0" xfId="0" applyFont="1" applyAlignment="1">
      <alignment horizontal="centerContinuous"/>
    </xf>
    <xf numFmtId="0" fontId="0" fillId="0" borderId="1" xfId="0" applyBorder="1"/>
    <xf numFmtId="0" fontId="3" fillId="0" borderId="2" xfId="0" applyFont="1" applyBorder="1" applyAlignment="1">
      <alignment horizontal="center"/>
    </xf>
    <xf numFmtId="0" fontId="3" fillId="0" borderId="0" xfId="0" applyFont="1" applyAlignment="1">
      <alignment horizontal="center"/>
    </xf>
    <xf numFmtId="0" fontId="5" fillId="0" borderId="2" xfId="0" applyFont="1" applyBorder="1" applyAlignment="1">
      <alignment horizontal="center"/>
    </xf>
    <xf numFmtId="0" fontId="6" fillId="0" borderId="0" xfId="0" applyFont="1"/>
    <xf numFmtId="0" fontId="4" fillId="0" borderId="0" xfId="0" applyFont="1" applyAlignment="1">
      <alignment horizontal="right"/>
    </xf>
    <xf numFmtId="2" fontId="0" fillId="0" borderId="0" xfId="0" applyNumberFormat="1"/>
    <xf numFmtId="0" fontId="3" fillId="0" borderId="0" xfId="0" applyFont="1"/>
    <xf numFmtId="0" fontId="4" fillId="0" borderId="0" xfId="0" applyFont="1" applyAlignment="1">
      <alignment horizontal="center"/>
    </xf>
    <xf numFmtId="0" fontId="5" fillId="0" borderId="0" xfId="0" applyFont="1" applyAlignment="1">
      <alignment horizontal="center"/>
    </xf>
    <xf numFmtId="0" fontId="0" fillId="2" borderId="0" xfId="0" applyFill="1" applyBorder="1" applyAlignment="1"/>
    <xf numFmtId="0" fontId="0" fillId="3" borderId="0" xfId="0" applyFill="1" applyBorder="1" applyAlignment="1"/>
    <xf numFmtId="0" fontId="0" fillId="4" borderId="1" xfId="0" applyFill="1" applyBorder="1" applyAlignment="1"/>
    <xf numFmtId="0" fontId="0" fillId="4" borderId="0" xfId="0" applyFont="1" applyFill="1" applyBorder="1" applyAlignment="1"/>
    <xf numFmtId="0" fontId="0" fillId="0" borderId="0" xfId="0" applyAlignment="1">
      <alignment horizontal="center"/>
    </xf>
    <xf numFmtId="0" fontId="0" fillId="0" borderId="0" xfId="0" applyAlignment="1">
      <alignment horizontal="center" vertical="center"/>
    </xf>
    <xf numFmtId="0" fontId="4" fillId="0" borderId="0" xfId="0" applyFont="1" applyAlignment="1">
      <alignment horizontal="center" vertical="center"/>
    </xf>
    <xf numFmtId="0" fontId="2" fillId="0" borderId="0" xfId="0" applyFont="1" applyFill="1" applyAlignment="1">
      <alignment vertical="top" wrapText="1"/>
    </xf>
    <xf numFmtId="0" fontId="2" fillId="0" borderId="0" xfId="0" applyFont="1" applyFill="1" applyAlignment="1">
      <alignment horizontal="right" vertical="top" wrapText="1"/>
    </xf>
    <xf numFmtId="0" fontId="0" fillId="0" borderId="0" xfId="0" applyFont="1" applyFill="1"/>
    <xf numFmtId="0" fontId="12" fillId="0" borderId="0" xfId="1"/>
    <xf numFmtId="0" fontId="12" fillId="0" borderId="1" xfId="1" applyBorder="1"/>
    <xf numFmtId="0" fontId="10" fillId="0" borderId="0" xfId="2"/>
    <xf numFmtId="0" fontId="2" fillId="0" borderId="0" xfId="1" applyFont="1"/>
    <xf numFmtId="2" fontId="2" fillId="0" borderId="0" xfId="1" applyNumberFormat="1" applyFont="1"/>
    <xf numFmtId="0" fontId="13" fillId="0" borderId="2" xfId="1" applyFont="1" applyBorder="1" applyAlignment="1">
      <alignment horizontal="center"/>
    </xf>
    <xf numFmtId="0" fontId="13" fillId="0" borderId="2" xfId="1" applyFont="1" applyBorder="1" applyAlignment="1">
      <alignment horizontal="centerContinuous"/>
    </xf>
    <xf numFmtId="44" fontId="0" fillId="0" borderId="0" xfId="3" applyFont="1"/>
    <xf numFmtId="0" fontId="1" fillId="0" borderId="0" xfId="1" applyFont="1" applyAlignment="1">
      <alignment horizontal="right"/>
    </xf>
    <xf numFmtId="0" fontId="1" fillId="0" borderId="0" xfId="0" applyFont="1" applyAlignment="1">
      <alignment vertical="top" wrapText="1"/>
    </xf>
    <xf numFmtId="0" fontId="1" fillId="0" borderId="0" xfId="0" applyFont="1" applyAlignment="1">
      <alignment horizontal="right" vertical="top" wrapText="1"/>
    </xf>
    <xf numFmtId="0" fontId="4" fillId="0" borderId="0" xfId="0" applyFont="1" applyFill="1" applyBorder="1" applyAlignment="1">
      <alignment horizontal="center"/>
    </xf>
    <xf numFmtId="164" fontId="0" fillId="0" borderId="0" xfId="0" applyNumberFormat="1" applyFont="1" applyFill="1" applyBorder="1" applyAlignment="1"/>
    <xf numFmtId="164" fontId="2" fillId="0" borderId="0" xfId="0" applyNumberFormat="1" applyFont="1" applyAlignment="1">
      <alignment horizontal="right" vertical="top" wrapText="1"/>
    </xf>
    <xf numFmtId="0" fontId="2" fillId="0" borderId="0" xfId="0" applyFont="1" applyFill="1" applyBorder="1" applyAlignment="1">
      <alignment horizontal="right" vertical="top" wrapText="1"/>
    </xf>
    <xf numFmtId="0" fontId="0" fillId="6" borderId="0" xfId="0" applyFill="1"/>
    <xf numFmtId="0" fontId="0" fillId="0" borderId="10" xfId="0" applyBorder="1"/>
    <xf numFmtId="0" fontId="0" fillId="5" borderId="10" xfId="0" applyFill="1" applyBorder="1"/>
    <xf numFmtId="0" fontId="0" fillId="5" borderId="10" xfId="0" applyFill="1" applyBorder="1" applyAlignment="1">
      <alignment wrapText="1"/>
    </xf>
    <xf numFmtId="0" fontId="0" fillId="7" borderId="10" xfId="0" applyFill="1" applyBorder="1"/>
    <xf numFmtId="0" fontId="0" fillId="0" borderId="4" xfId="0" applyBorder="1"/>
    <xf numFmtId="0" fontId="0" fillId="0" borderId="5" xfId="0" applyBorder="1"/>
    <xf numFmtId="0" fontId="0" fillId="0" borderId="0" xfId="0" applyBorder="1"/>
    <xf numFmtId="0" fontId="0" fillId="0" borderId="7" xfId="0" applyBorder="1"/>
    <xf numFmtId="0" fontId="0" fillId="0" borderId="6" xfId="0" applyBorder="1"/>
    <xf numFmtId="0" fontId="0" fillId="0" borderId="8" xfId="0" applyBorder="1"/>
    <xf numFmtId="0" fontId="0" fillId="0" borderId="9" xfId="0" applyBorder="1"/>
    <xf numFmtId="0" fontId="3" fillId="0" borderId="0" xfId="0" applyFont="1" applyBorder="1"/>
    <xf numFmtId="0" fontId="4" fillId="0" borderId="4" xfId="0" applyFont="1" applyFill="1" applyBorder="1"/>
    <xf numFmtId="0" fontId="0" fillId="0" borderId="3" xfId="0" applyFont="1" applyFill="1" applyBorder="1"/>
    <xf numFmtId="0" fontId="0" fillId="0" borderId="5" xfId="0" applyFont="1" applyFill="1" applyBorder="1"/>
    <xf numFmtId="0" fontId="0" fillId="0" borderId="6" xfId="0" applyFont="1" applyFill="1" applyBorder="1"/>
    <xf numFmtId="0" fontId="0" fillId="0" borderId="0" xfId="0" applyFont="1" applyFill="1" applyBorder="1"/>
    <xf numFmtId="0" fontId="0" fillId="0" borderId="7" xfId="0" applyFont="1" applyFill="1" applyBorder="1"/>
    <xf numFmtId="0" fontId="0" fillId="0" borderId="10" xfId="0" applyFont="1" applyFill="1" applyBorder="1" applyAlignment="1">
      <alignment horizontal="left"/>
    </xf>
    <xf numFmtId="0" fontId="0" fillId="0" borderId="1" xfId="0" applyFont="1" applyFill="1" applyBorder="1"/>
    <xf numFmtId="0" fontId="0" fillId="0" borderId="9" xfId="0" applyFont="1" applyFill="1" applyBorder="1"/>
    <xf numFmtId="0" fontId="11" fillId="0" borderId="0" xfId="0" applyFont="1" applyFill="1" applyBorder="1"/>
    <xf numFmtId="0" fontId="0" fillId="0" borderId="7" xfId="0" applyFont="1" applyBorder="1"/>
    <xf numFmtId="0" fontId="0" fillId="0" borderId="12" xfId="0" applyFont="1" applyBorder="1"/>
    <xf numFmtId="0" fontId="11" fillId="5" borderId="11" xfId="0" applyFont="1" applyFill="1" applyBorder="1"/>
    <xf numFmtId="0" fontId="14" fillId="0" borderId="8" xfId="0" applyFont="1" applyFill="1" applyBorder="1" applyAlignment="1">
      <alignment vertical="top"/>
    </xf>
    <xf numFmtId="3" fontId="0" fillId="0" borderId="10" xfId="0" applyNumberFormat="1" applyBorder="1"/>
    <xf numFmtId="0" fontId="11" fillId="7" borderId="11" xfId="0" applyFont="1" applyFill="1" applyBorder="1" applyAlignment="1">
      <alignment wrapText="1"/>
    </xf>
    <xf numFmtId="0" fontId="0" fillId="0" borderId="10" xfId="0" quotePrefix="1" applyFont="1" applyFill="1" applyBorder="1" applyAlignment="1">
      <alignment wrapText="1"/>
    </xf>
    <xf numFmtId="0" fontId="0" fillId="0" borderId="0" xfId="0" quotePrefix="1" applyFont="1" applyFill="1" applyBorder="1"/>
    <xf numFmtId="0" fontId="16" fillId="0" borderId="3" xfId="0" applyFont="1" applyFill="1" applyBorder="1" applyAlignment="1">
      <alignment horizontal="center" vertical="center"/>
    </xf>
    <xf numFmtId="0" fontId="16" fillId="0" borderId="0" xfId="0" applyFont="1" applyFill="1" applyBorder="1" applyAlignment="1">
      <alignment horizontal="center" vertical="center"/>
    </xf>
    <xf numFmtId="0" fontId="16" fillId="0" borderId="3" xfId="0" applyFont="1" applyBorder="1" applyAlignment="1">
      <alignment horizontal="center" vertical="center"/>
    </xf>
    <xf numFmtId="0" fontId="16" fillId="0" borderId="0" xfId="0" applyFont="1" applyBorder="1" applyAlignment="1">
      <alignment horizontal="center" vertical="center"/>
    </xf>
    <xf numFmtId="0" fontId="0" fillId="0" borderId="0" xfId="0" applyFont="1" applyAlignment="1">
      <alignment vertical="top"/>
    </xf>
  </cellXfs>
  <cellStyles count="4">
    <cellStyle name="Currency 2" xfId="3" xr:uid="{F27180DC-92D8-4F80-A634-42B871C4F851}"/>
    <cellStyle name="Normal" xfId="0" builtinId="0"/>
    <cellStyle name="Normal 2" xfId="1" xr:uid="{BC7EF6E9-1FAD-4AF8-A395-835A66981560}"/>
    <cellStyle name="Normal 3" xfId="2" xr:uid="{DE7FB514-C9BB-4CF3-9219-E4CCF01E51BF}"/>
  </cellStyles>
  <dxfs count="1">
    <dxf>
      <fill>
        <patternFill>
          <bgColor rgb="FFFFFF00"/>
        </patternFill>
      </fill>
    </dxf>
  </dxfs>
  <tableStyles count="0" defaultTableStyle="TableStyleMedium2" defaultPivotStyle="PivotStyleLight16"/>
  <colors>
    <mruColors>
      <color rgb="FFD3EEF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3.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Ex4.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Ex5.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Ex6.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Ex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Ex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a:t>Aggregate (Reg_A+B) Delivery Time: Predicted vs Actual</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Predicted Delivery Time (Minutes) vs Actual</c:v>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6"/>
                </a:solidFill>
                <a:prstDash val="solid"/>
              </a:ln>
              <a:effectLst/>
            </c:spPr>
            <c:trendlineType val="linear"/>
            <c:dispRSqr val="1"/>
            <c:dispEq val="0"/>
            <c:trendlineLbl>
              <c:layout>
                <c:manualLayout>
                  <c:x val="-0.35210936132983378"/>
                  <c:y val="6.8401501895596378E-2"/>
                </c:manualLayout>
              </c:layout>
              <c:numFmt formatCode="General" sourceLinked="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rendlineLbl>
          </c:trendline>
          <c:xVal>
            <c:numLit>
              <c:formatCode>General</c:formatCode>
              <c:ptCount val="30"/>
              <c:pt idx="0">
                <c:v>397.22813928313298</c:v>
              </c:pt>
              <c:pt idx="1">
                <c:v>462.99475514129199</c:v>
              </c:pt>
              <c:pt idx="2">
                <c:v>443.20601496134299</c:v>
              </c:pt>
              <c:pt idx="3">
                <c:v>517.679398804161</c:v>
              </c:pt>
              <c:pt idx="4">
                <c:v>309.14498089750202</c:v>
              </c:pt>
              <c:pt idx="5">
                <c:v>396.71293248945102</c:v>
              </c:pt>
              <c:pt idx="6">
                <c:v>560.96022571167498</c:v>
              </c:pt>
              <c:pt idx="7">
                <c:v>290.63219979653701</c:v>
              </c:pt>
              <c:pt idx="8">
                <c:v>430.111447212212</c:v>
              </c:pt>
              <c:pt idx="9">
                <c:v>487.247594154159</c:v>
              </c:pt>
              <c:pt idx="10">
                <c:v>375.67234904096199</c:v>
              </c:pt>
              <c:pt idx="11">
                <c:v>394.01588371875499</c:v>
              </c:pt>
              <c:pt idx="12">
                <c:v>350.73505681124101</c:v>
              </c:pt>
              <c:pt idx="13">
                <c:v>272.28866511874401</c:v>
              </c:pt>
              <c:pt idx="14">
                <c:v>349.45909773225799</c:v>
              </c:pt>
              <c:pt idx="15">
                <c:v>332.63706762506803</c:v>
              </c:pt>
              <c:pt idx="16">
                <c:v>379.13015009695999</c:v>
              </c:pt>
              <c:pt idx="17">
                <c:v>215.39806366841799</c:v>
              </c:pt>
              <c:pt idx="18">
                <c:v>473.637819611346</c:v>
              </c:pt>
              <c:pt idx="19">
                <c:v>479.81678524848201</c:v>
              </c:pt>
              <c:pt idx="20">
                <c:v>460.02804506853403</c:v>
              </c:pt>
              <c:pt idx="21">
                <c:v>402.37669133290598</c:v>
              </c:pt>
              <c:pt idx="22">
                <c:v>196.88528256745201</c:v>
              </c:pt>
              <c:pt idx="23">
                <c:v>322.23954864663301</c:v>
              </c:pt>
              <c:pt idx="24">
                <c:v>336.364529983127</c:v>
              </c:pt>
              <c:pt idx="25">
                <c:v>390.042875869076</c:v>
              </c:pt>
              <c:pt idx="26">
                <c:v>263.41265071091198</c:v>
              </c:pt>
              <c:pt idx="27">
                <c:v>226.55633493215399</c:v>
              </c:pt>
              <c:pt idx="28">
                <c:v>423.17172928977499</c:v>
              </c:pt>
              <c:pt idx="29">
                <c:v>537.713684475729</c:v>
              </c:pt>
            </c:numLit>
          </c:xVal>
          <c:yVal>
            <c:numLit>
              <c:formatCode>General</c:formatCode>
              <c:ptCount val="30"/>
              <c:pt idx="0">
                <c:v>489.4</c:v>
              </c:pt>
              <c:pt idx="1">
                <c:v>461.9</c:v>
              </c:pt>
              <c:pt idx="2">
                <c:v>447.9</c:v>
              </c:pt>
              <c:pt idx="3">
                <c:v>506.6</c:v>
              </c:pt>
              <c:pt idx="4">
                <c:v>303</c:v>
              </c:pt>
              <c:pt idx="5">
                <c:v>415.1</c:v>
              </c:pt>
              <c:pt idx="6">
                <c:v>546.29999999999995</c:v>
              </c:pt>
              <c:pt idx="7">
                <c:v>273.10000000000002</c:v>
              </c:pt>
              <c:pt idx="8">
                <c:v>419</c:v>
              </c:pt>
              <c:pt idx="9">
                <c:v>486.2</c:v>
              </c:pt>
              <c:pt idx="10">
                <c:v>367.7</c:v>
              </c:pt>
              <c:pt idx="11">
                <c:v>380.6</c:v>
              </c:pt>
              <c:pt idx="12">
                <c:v>333.5</c:v>
              </c:pt>
              <c:pt idx="13">
                <c:v>264.89999999999998</c:v>
              </c:pt>
              <c:pt idx="14">
                <c:v>347</c:v>
              </c:pt>
              <c:pt idx="15">
                <c:v>321.3</c:v>
              </c:pt>
              <c:pt idx="16">
                <c:v>381.4</c:v>
              </c:pt>
              <c:pt idx="17">
                <c:v>216.7</c:v>
              </c:pt>
              <c:pt idx="18">
                <c:v>488.9</c:v>
              </c:pt>
              <c:pt idx="19">
                <c:v>474.4</c:v>
              </c:pt>
              <c:pt idx="20">
                <c:v>464.4</c:v>
              </c:pt>
              <c:pt idx="21">
                <c:v>413.5</c:v>
              </c:pt>
              <c:pt idx="22">
                <c:v>196.1</c:v>
              </c:pt>
              <c:pt idx="23">
                <c:v>315.7</c:v>
              </c:pt>
              <c:pt idx="24">
                <c:v>330.3</c:v>
              </c:pt>
              <c:pt idx="25">
                <c:v>388</c:v>
              </c:pt>
              <c:pt idx="26">
                <c:v>264.10000000000002</c:v>
              </c:pt>
              <c:pt idx="27">
                <c:v>228.6</c:v>
              </c:pt>
              <c:pt idx="28">
                <c:v>434</c:v>
              </c:pt>
              <c:pt idx="29">
                <c:v>517.9</c:v>
              </c:pt>
            </c:numLit>
          </c:yVal>
          <c:smooth val="0"/>
          <c:extLst>
            <c:ext xmlns:c16="http://schemas.microsoft.com/office/drawing/2014/chart" uri="{C3380CC4-5D6E-409C-BE32-E72D297353CC}">
              <c16:uniqueId val="{00000000-3672-40BA-8214-BD386C4D43A5}"/>
            </c:ext>
          </c:extLst>
        </c:ser>
        <c:dLbls>
          <c:showLegendKey val="0"/>
          <c:showVal val="0"/>
          <c:showCatName val="0"/>
          <c:showSerName val="0"/>
          <c:showPercent val="0"/>
          <c:showBubbleSize val="0"/>
        </c:dLbls>
        <c:axId val="1046137520"/>
        <c:axId val="1046145720"/>
      </c:scatterChart>
      <c:valAx>
        <c:axId val="1046137520"/>
        <c:scaling>
          <c:orientation val="minMax"/>
          <c:min val="200"/>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Actual Minutes</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6145720"/>
        <c:crosses val="autoZero"/>
        <c:crossBetween val="midCat"/>
      </c:valAx>
      <c:valAx>
        <c:axId val="1046145720"/>
        <c:scaling>
          <c:orientation val="minMax"/>
          <c:min val="200"/>
        </c:scaling>
        <c:delete val="0"/>
        <c:axPos val="l"/>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Predicted Minutes</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613752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9050"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Predicted Demand vs Actual</c:v>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6"/>
                </a:solidFill>
                <a:prstDash val="solid"/>
              </a:ln>
              <a:effectLst/>
            </c:spPr>
            <c:trendlineType val="linear"/>
            <c:dispRSqr val="1"/>
            <c:dispEq val="0"/>
            <c:trendlineLbl>
              <c:layout>
                <c:manualLayout>
                  <c:x val="-0.22732852143482066"/>
                  <c:y val="3.6620370370370373E-2"/>
                </c:manualLayout>
              </c:layout>
              <c:numFmt formatCode="General" sourceLinked="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rendlineLbl>
          </c:trendline>
          <c:xVal>
            <c:numRef>
              <c:f>'Cocoa Demand Regression '!$U$41:$U$89</c:f>
              <c:numCache>
                <c:formatCode>General</c:formatCode>
                <c:ptCount val="49"/>
                <c:pt idx="0">
                  <c:v>6.4707995037826018</c:v>
                </c:pt>
                <c:pt idx="1">
                  <c:v>6.5708829623395841</c:v>
                </c:pt>
                <c:pt idx="2">
                  <c:v>6.5652649700353614</c:v>
                </c:pt>
                <c:pt idx="3">
                  <c:v>6.5985090286145152</c:v>
                </c:pt>
                <c:pt idx="4">
                  <c:v>6.6240652277998935</c:v>
                </c:pt>
                <c:pt idx="5">
                  <c:v>6.6682282484174031</c:v>
                </c:pt>
                <c:pt idx="6">
                  <c:v>6.7153833863346808</c:v>
                </c:pt>
                <c:pt idx="7">
                  <c:v>6.7334018918373593</c:v>
                </c:pt>
                <c:pt idx="8">
                  <c:v>6.752270376141742</c:v>
                </c:pt>
                <c:pt idx="9">
                  <c:v>6.6758232216348476</c:v>
                </c:pt>
                <c:pt idx="10">
                  <c:v>6.7007311095478101</c:v>
                </c:pt>
                <c:pt idx="11">
                  <c:v>6.7165947735209777</c:v>
                </c:pt>
                <c:pt idx="12">
                  <c:v>6.8341087388138382</c:v>
                </c:pt>
                <c:pt idx="13">
                  <c:v>6.7945865808764987</c:v>
                </c:pt>
                <c:pt idx="14">
                  <c:v>6.6871086078665147</c:v>
                </c:pt>
                <c:pt idx="15">
                  <c:v>6.5694814204142959</c:v>
                </c:pt>
                <c:pt idx="16">
                  <c:v>6.7226297948554485</c:v>
                </c:pt>
                <c:pt idx="17">
                  <c:v>6.620073206530356</c:v>
                </c:pt>
                <c:pt idx="18">
                  <c:v>6.6489845500247764</c:v>
                </c:pt>
                <c:pt idx="19">
                  <c:v>6.6502790485874224</c:v>
                </c:pt>
                <c:pt idx="20">
                  <c:v>6.6808546787902152</c:v>
                </c:pt>
                <c:pt idx="21">
                  <c:v>6.7511014689367599</c:v>
                </c:pt>
                <c:pt idx="22">
                  <c:v>6.804614520062624</c:v>
                </c:pt>
                <c:pt idx="23">
                  <c:v>6.8679744089702925</c:v>
                </c:pt>
                <c:pt idx="24">
                  <c:v>6.9584483932976555</c:v>
                </c:pt>
                <c:pt idx="25">
                  <c:v>7.035268599281097</c:v>
                </c:pt>
                <c:pt idx="26">
                  <c:v>7.0604763659998007</c:v>
                </c:pt>
                <c:pt idx="27">
                  <c:v>7.082983687104373</c:v>
                </c:pt>
                <c:pt idx="28">
                  <c:v>7.1030436150461052</c:v>
                </c:pt>
                <c:pt idx="29">
                  <c:v>7.1861038585870638</c:v>
                </c:pt>
                <c:pt idx="30">
                  <c:v>7.3036669345038669</c:v>
                </c:pt>
                <c:pt idx="31">
                  <c:v>7.3630943871893813</c:v>
                </c:pt>
                <c:pt idx="32">
                  <c:v>7.3841598335258825</c:v>
                </c:pt>
                <c:pt idx="33">
                  <c:v>7.3661004239359364</c:v>
                </c:pt>
                <c:pt idx="34">
                  <c:v>7.2739307269735658</c:v>
                </c:pt>
                <c:pt idx="35">
                  <c:v>7.2457429423137674</c:v>
                </c:pt>
                <c:pt idx="36">
                  <c:v>7.3912931323256768</c:v>
                </c:pt>
                <c:pt idx="37">
                  <c:v>7.3694829650661999</c:v>
                </c:pt>
                <c:pt idx="38">
                  <c:v>7.4543390183761034</c:v>
                </c:pt>
                <c:pt idx="39">
                  <c:v>7.5249721676188361</c:v>
                </c:pt>
                <c:pt idx="40">
                  <c:v>7.5845740583068251</c:v>
                </c:pt>
                <c:pt idx="41">
                  <c:v>7.5826022140488858</c:v>
                </c:pt>
                <c:pt idx="42">
                  <c:v>7.4656696004525829</c:v>
                </c:pt>
                <c:pt idx="43">
                  <c:v>7.5592554992674437</c:v>
                </c:pt>
                <c:pt idx="44">
                  <c:v>7.6703210931498349</c:v>
                </c:pt>
                <c:pt idx="45">
                  <c:v>7.7332621444056144</c:v>
                </c:pt>
                <c:pt idx="46">
                  <c:v>7.7486190349677884</c:v>
                </c:pt>
                <c:pt idx="47">
                  <c:v>7.7046148811605422</c:v>
                </c:pt>
                <c:pt idx="48">
                  <c:v>7.6871818828311831</c:v>
                </c:pt>
              </c:numCache>
            </c:numRef>
          </c:xVal>
          <c:yVal>
            <c:numRef>
              <c:f>'Cocoa Demand Regression '!$T$41:$T$89</c:f>
              <c:numCache>
                <c:formatCode>General</c:formatCode>
                <c:ptCount val="49"/>
                <c:pt idx="0">
                  <c:v>6.482291086425124</c:v>
                </c:pt>
                <c:pt idx="1">
                  <c:v>6.5608930464791539</c:v>
                </c:pt>
                <c:pt idx="2">
                  <c:v>6.5916584843678017</c:v>
                </c:pt>
                <c:pt idx="3">
                  <c:v>6.5684023944841261</c:v>
                </c:pt>
                <c:pt idx="4">
                  <c:v>6.6035512274425576</c:v>
                </c:pt>
                <c:pt idx="5">
                  <c:v>6.6875589501969106</c:v>
                </c:pt>
                <c:pt idx="6">
                  <c:v>6.6294862031349187</c:v>
                </c:pt>
                <c:pt idx="7">
                  <c:v>6.6185497285102759</c:v>
                </c:pt>
                <c:pt idx="8">
                  <c:v>6.5872905275131979</c:v>
                </c:pt>
                <c:pt idx="9">
                  <c:v>6.5685502897355255</c:v>
                </c:pt>
                <c:pt idx="10">
                  <c:v>6.67522967335566</c:v>
                </c:pt>
                <c:pt idx="11">
                  <c:v>6.7655877036861121</c:v>
                </c:pt>
                <c:pt idx="12">
                  <c:v>6.7576983423554688</c:v>
                </c:pt>
                <c:pt idx="13">
                  <c:v>6.6739783438439897</c:v>
                </c:pt>
                <c:pt idx="14">
                  <c:v>6.682122984180487</c:v>
                </c:pt>
                <c:pt idx="15">
                  <c:v>6.7986464737000842</c:v>
                </c:pt>
                <c:pt idx="16">
                  <c:v>6.7080029131650827</c:v>
                </c:pt>
                <c:pt idx="17">
                  <c:v>6.6072100918312904</c:v>
                </c:pt>
                <c:pt idx="18">
                  <c:v>6.6780415378136171</c:v>
                </c:pt>
                <c:pt idx="19">
                  <c:v>6.731685709501555</c:v>
                </c:pt>
                <c:pt idx="20">
                  <c:v>6.8320298075160117</c:v>
                </c:pt>
                <c:pt idx="21">
                  <c:v>6.9089214535324199</c:v>
                </c:pt>
                <c:pt idx="22">
                  <c:v>6.9786152348920893</c:v>
                </c:pt>
                <c:pt idx="23">
                  <c:v>6.9547689958932946</c:v>
                </c:pt>
                <c:pt idx="24">
                  <c:v>6.9245988737738813</c:v>
                </c:pt>
                <c:pt idx="25">
                  <c:v>6.9543350709194254</c:v>
                </c:pt>
                <c:pt idx="26">
                  <c:v>7.027479557417184</c:v>
                </c:pt>
                <c:pt idx="27">
                  <c:v>7.079044257181649</c:v>
                </c:pt>
                <c:pt idx="28">
                  <c:v>7.1618772866229312</c:v>
                </c:pt>
                <c:pt idx="29">
                  <c:v>7.2343199298671346</c:v>
                </c:pt>
                <c:pt idx="30">
                  <c:v>7.2668886630117813</c:v>
                </c:pt>
                <c:pt idx="31">
                  <c:v>7.3211039690492452</c:v>
                </c:pt>
                <c:pt idx="32">
                  <c:v>7.3665078864645457</c:v>
                </c:pt>
                <c:pt idx="33">
                  <c:v>7.4066145367469423</c:v>
                </c:pt>
                <c:pt idx="34">
                  <c:v>7.3769633424719911</c:v>
                </c:pt>
                <c:pt idx="35">
                  <c:v>7.4169154771865911</c:v>
                </c:pt>
                <c:pt idx="36">
                  <c:v>7.4293012696623455</c:v>
                </c:pt>
                <c:pt idx="37">
                  <c:v>7.4137882642608224</c:v>
                </c:pt>
                <c:pt idx="38">
                  <c:v>7.4048234914872735</c:v>
                </c:pt>
                <c:pt idx="39">
                  <c:v>7.5096341214999693</c:v>
                </c:pt>
                <c:pt idx="40">
                  <c:v>7.5682184371648278</c:v>
                </c:pt>
                <c:pt idx="41">
                  <c:v>7.5588790158378174</c:v>
                </c:pt>
                <c:pt idx="42">
                  <c:v>7.4844741989148638</c:v>
                </c:pt>
                <c:pt idx="43">
                  <c:v>7.5343571845478987</c:v>
                </c:pt>
                <c:pt idx="44">
                  <c:v>7.5994838254109505</c:v>
                </c:pt>
                <c:pt idx="45">
                  <c:v>7.6367247261208391</c:v>
                </c:pt>
                <c:pt idx="46">
                  <c:v>7.6553415967606915</c:v>
                </c:pt>
                <c:pt idx="47">
                  <c:v>7.6463608772294958</c:v>
                </c:pt>
                <c:pt idx="48">
                  <c:v>7.6341521213045</c:v>
                </c:pt>
              </c:numCache>
            </c:numRef>
          </c:yVal>
          <c:smooth val="0"/>
          <c:extLst>
            <c:ext xmlns:c16="http://schemas.microsoft.com/office/drawing/2014/chart" uri="{C3380CC4-5D6E-409C-BE32-E72D297353CC}">
              <c16:uniqueId val="{00000001-25B3-4C70-89FB-380E11AF83E1}"/>
            </c:ext>
          </c:extLst>
        </c:ser>
        <c:dLbls>
          <c:showLegendKey val="0"/>
          <c:showVal val="0"/>
          <c:showCatName val="0"/>
          <c:showSerName val="0"/>
          <c:showPercent val="0"/>
          <c:showBubbleSize val="0"/>
        </c:dLbls>
        <c:axId val="748856016"/>
        <c:axId val="748858640"/>
      </c:scatterChart>
      <c:valAx>
        <c:axId val="7488560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Actual Demand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8858640"/>
        <c:crosses val="autoZero"/>
        <c:crossBetween val="midCat"/>
      </c:valAx>
      <c:valAx>
        <c:axId val="74885864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Predicted Demand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885601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9050"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Standardized Residuals Plot</c:v>
          </c:tx>
          <c:spPr>
            <a:ln w="25400" cap="rnd">
              <a:noFill/>
              <a:round/>
            </a:ln>
            <a:effectLst/>
          </c:spPr>
          <c:marker>
            <c:symbol val="circle"/>
            <c:size val="5"/>
            <c:spPr>
              <a:solidFill>
                <a:schemeClr val="accent1"/>
              </a:solidFill>
              <a:ln w="9525">
                <a:solidFill>
                  <a:schemeClr val="accent1"/>
                </a:solidFill>
              </a:ln>
              <a:effectLst/>
            </c:spPr>
          </c:marker>
          <c:xVal>
            <c:numLit>
              <c:formatCode>General</c:formatCode>
              <c:ptCount val="30"/>
              <c:pt idx="0">
                <c:v>489.4</c:v>
              </c:pt>
              <c:pt idx="1">
                <c:v>461.9</c:v>
              </c:pt>
              <c:pt idx="2">
                <c:v>447.9</c:v>
              </c:pt>
              <c:pt idx="3">
                <c:v>506.6</c:v>
              </c:pt>
              <c:pt idx="4">
                <c:v>303</c:v>
              </c:pt>
              <c:pt idx="5">
                <c:v>415.1</c:v>
              </c:pt>
              <c:pt idx="6">
                <c:v>546.29999999999995</c:v>
              </c:pt>
              <c:pt idx="7">
                <c:v>273.10000000000002</c:v>
              </c:pt>
              <c:pt idx="8">
                <c:v>419</c:v>
              </c:pt>
              <c:pt idx="9">
                <c:v>486.2</c:v>
              </c:pt>
              <c:pt idx="10">
                <c:v>367.7</c:v>
              </c:pt>
              <c:pt idx="11">
                <c:v>380.6</c:v>
              </c:pt>
              <c:pt idx="12">
                <c:v>333.5</c:v>
              </c:pt>
              <c:pt idx="13">
                <c:v>264.89999999999998</c:v>
              </c:pt>
              <c:pt idx="14">
                <c:v>347</c:v>
              </c:pt>
              <c:pt idx="15">
                <c:v>321.3</c:v>
              </c:pt>
              <c:pt idx="16">
                <c:v>381.4</c:v>
              </c:pt>
              <c:pt idx="17">
                <c:v>216.7</c:v>
              </c:pt>
              <c:pt idx="18">
                <c:v>488.9</c:v>
              </c:pt>
              <c:pt idx="19">
                <c:v>474.4</c:v>
              </c:pt>
              <c:pt idx="20">
                <c:v>464.4</c:v>
              </c:pt>
              <c:pt idx="21">
                <c:v>413.5</c:v>
              </c:pt>
              <c:pt idx="22">
                <c:v>196.1</c:v>
              </c:pt>
              <c:pt idx="23">
                <c:v>315.7</c:v>
              </c:pt>
              <c:pt idx="24">
                <c:v>330.3</c:v>
              </c:pt>
              <c:pt idx="25">
                <c:v>388</c:v>
              </c:pt>
              <c:pt idx="26">
                <c:v>264.10000000000002</c:v>
              </c:pt>
              <c:pt idx="27">
                <c:v>228.6</c:v>
              </c:pt>
              <c:pt idx="28">
                <c:v>434</c:v>
              </c:pt>
              <c:pt idx="29">
                <c:v>517.9</c:v>
              </c:pt>
            </c:numLit>
          </c:xVal>
          <c:yVal>
            <c:numLit>
              <c:formatCode>General</c:formatCode>
              <c:ptCount val="30"/>
              <c:pt idx="0">
                <c:v>4.6478476390684902</c:v>
              </c:pt>
              <c:pt idx="1">
                <c:v>-5.5203996743001603E-2</c:v>
              </c:pt>
              <c:pt idx="2">
                <c:v>0.23669834925824901</c:v>
              </c:pt>
              <c:pt idx="3">
                <c:v>-0.55868848880464805</c:v>
              </c:pt>
              <c:pt idx="4">
                <c:v>-0.30986609941955001</c:v>
              </c:pt>
              <c:pt idx="5">
                <c:v>0.92718414984387698</c:v>
              </c:pt>
              <c:pt idx="6">
                <c:v>-0.73925485427194504</c:v>
              </c:pt>
              <c:pt idx="7">
                <c:v>-0.88407668889665303</c:v>
              </c:pt>
              <c:pt idx="8">
                <c:v>-0.56030455814010005</c:v>
              </c:pt>
              <c:pt idx="9">
                <c:v>-5.2825862234294703E-2</c:v>
              </c:pt>
              <c:pt idx="10">
                <c:v>-0.40201275508248502</c:v>
              </c:pt>
              <c:pt idx="11">
                <c:v>-0.67650780816691702</c:v>
              </c:pt>
              <c:pt idx="12">
                <c:v>-0.86909299092277004</c:v>
              </c:pt>
              <c:pt idx="13">
                <c:v>-0.37257997680563398</c:v>
              </c:pt>
              <c:pt idx="14">
                <c:v>-0.12400217919246199</c:v>
              </c:pt>
              <c:pt idx="15">
                <c:v>-0.57168166710873003</c:v>
              </c:pt>
              <c:pt idx="16">
                <c:v>0.114459189939671</c:v>
              </c:pt>
              <c:pt idx="17">
                <c:v>6.56512915970206E-2</c:v>
              </c:pt>
              <c:pt idx="18">
                <c:v>0.76960895152528397</c:v>
              </c:pt>
              <c:pt idx="19">
                <c:v>-0.27314618944099101</c:v>
              </c:pt>
              <c:pt idx="20">
                <c:v>0.22045969614034</c:v>
              </c:pt>
              <c:pt idx="21">
                <c:v>0.56090268249866904</c:v>
              </c:pt>
              <c:pt idx="22">
                <c:v>-3.9598568356401999E-2</c:v>
              </c:pt>
              <c:pt idx="23">
                <c:v>-0.32976252732051398</c:v>
              </c:pt>
              <c:pt idx="24">
                <c:v>-0.30580929087157799</c:v>
              </c:pt>
              <c:pt idx="25">
                <c:v>-0.10301382342884501</c:v>
              </c:pt>
              <c:pt idx="26">
                <c:v>3.4660196134230097E-2</c:v>
              </c:pt>
              <c:pt idx="27">
                <c:v>0.10305361947519801</c:v>
              </c:pt>
              <c:pt idx="28">
                <c:v>0.54602513244591</c:v>
              </c:pt>
              <c:pt idx="29">
                <c:v>-0.999122572719361</c:v>
              </c:pt>
            </c:numLit>
          </c:yVal>
          <c:smooth val="0"/>
          <c:extLst>
            <c:ext xmlns:c16="http://schemas.microsoft.com/office/drawing/2014/chart" uri="{C3380CC4-5D6E-409C-BE32-E72D297353CC}">
              <c16:uniqueId val="{00000000-BA1E-4927-82D0-C0F9B128320C}"/>
            </c:ext>
          </c:extLst>
        </c:ser>
        <c:dLbls>
          <c:showLegendKey val="0"/>
          <c:showVal val="0"/>
          <c:showCatName val="0"/>
          <c:showSerName val="0"/>
          <c:showPercent val="0"/>
          <c:showBubbleSize val="0"/>
        </c:dLbls>
        <c:axId val="586185368"/>
        <c:axId val="586194880"/>
      </c:scatterChart>
      <c:valAx>
        <c:axId val="586185368"/>
        <c:scaling>
          <c:orientation val="minMax"/>
          <c:min val="150"/>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Actual Minutes</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low"/>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6194880"/>
        <c:crosses val="autoZero"/>
        <c:crossBetween val="midCat"/>
      </c:valAx>
      <c:valAx>
        <c:axId val="586194880"/>
        <c:scaling>
          <c:orientation val="minMax"/>
        </c:scaling>
        <c:delete val="0"/>
        <c:axPos val="l"/>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Standardized</a:t>
                </a:r>
                <a:r>
                  <a:rPr lang="en-US" b="1" baseline="0"/>
                  <a:t> residuals</a:t>
                </a:r>
                <a:endParaRPr lang="en-US" b="1"/>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618536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9050"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Region A Delivery Time: Predicted vs Actual</a:t>
            </a:r>
          </a:p>
        </c:rich>
      </c:tx>
      <c:layout>
        <c:manualLayout>
          <c:xMode val="edge"/>
          <c:yMode val="edge"/>
          <c:x val="9.2673618500390159E-2"/>
          <c:y val="3.2407284967241691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Region A Delivery Time:'Deliveries Regression:'Deliveries Regression - Predicted vs Actual</c:v>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6"/>
                </a:solidFill>
                <a:prstDash val="solid"/>
              </a:ln>
              <a:effectLst/>
            </c:spPr>
            <c:trendlineType val="linear"/>
            <c:dispRSqr val="1"/>
            <c:dispEq val="0"/>
            <c:trendlineLbl>
              <c:layout>
                <c:manualLayout>
                  <c:x val="-0.19463910761154857"/>
                  <c:y val="1.0331000291630213E-3"/>
                </c:manualLayout>
              </c:layout>
              <c:numFmt formatCode="General" sourceLinked="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rendlineLbl>
          </c:trendline>
          <c:xVal>
            <c:numLit>
              <c:formatCode>General</c:formatCode>
              <c:ptCount val="14"/>
              <c:pt idx="0">
                <c:v>447.9</c:v>
              </c:pt>
              <c:pt idx="1">
                <c:v>506.6</c:v>
              </c:pt>
              <c:pt idx="2">
                <c:v>415.1</c:v>
              </c:pt>
              <c:pt idx="3">
                <c:v>546.29999999999995</c:v>
              </c:pt>
              <c:pt idx="4">
                <c:v>486.2</c:v>
              </c:pt>
              <c:pt idx="5">
                <c:v>347</c:v>
              </c:pt>
              <c:pt idx="6">
                <c:v>321.3</c:v>
              </c:pt>
              <c:pt idx="7">
                <c:v>381.4</c:v>
              </c:pt>
              <c:pt idx="8">
                <c:v>488.9</c:v>
              </c:pt>
              <c:pt idx="9">
                <c:v>464.4</c:v>
              </c:pt>
              <c:pt idx="10">
                <c:v>413.5</c:v>
              </c:pt>
              <c:pt idx="11">
                <c:v>315.7</c:v>
              </c:pt>
              <c:pt idx="12">
                <c:v>434</c:v>
              </c:pt>
              <c:pt idx="13">
                <c:v>517.9</c:v>
              </c:pt>
            </c:numLit>
          </c:xVal>
          <c:yVal>
            <c:numLit>
              <c:formatCode>General</c:formatCode>
              <c:ptCount val="14"/>
              <c:pt idx="0">
                <c:v>444.38620053555502</c:v>
              </c:pt>
              <c:pt idx="1">
                <c:v>511.28333234156503</c:v>
              </c:pt>
              <c:pt idx="2">
                <c:v>394.54129723296597</c:v>
              </c:pt>
              <c:pt idx="3">
                <c:v>556.68861053258001</c:v>
              </c:pt>
              <c:pt idx="4">
                <c:v>483.636554596846</c:v>
              </c:pt>
              <c:pt idx="5">
                <c:v>350.85131806010099</c:v>
              </c:pt>
              <c:pt idx="6">
                <c:v>334.80811663195499</c:v>
              </c:pt>
              <c:pt idx="7">
                <c:v>384.65301993454301</c:v>
              </c:pt>
              <c:pt idx="8">
                <c:v>472.03297828027399</c:v>
              </c:pt>
              <c:pt idx="9">
                <c:v>460.42940196370103</c:v>
              </c:pt>
              <c:pt idx="10">
                <c:v>409.57547158583702</c:v>
              </c:pt>
              <c:pt idx="11">
                <c:v>327.64416542695602</c:v>
              </c:pt>
              <c:pt idx="12">
                <c:v>423.90337399583399</c:v>
              </c:pt>
              <c:pt idx="13">
                <c:v>531.76615888128504</c:v>
              </c:pt>
            </c:numLit>
          </c:yVal>
          <c:smooth val="0"/>
          <c:extLst>
            <c:ext xmlns:c16="http://schemas.microsoft.com/office/drawing/2014/chart" uri="{C3380CC4-5D6E-409C-BE32-E72D297353CC}">
              <c16:uniqueId val="{00000003-5C96-4597-B377-B122B65C73C8}"/>
            </c:ext>
          </c:extLst>
        </c:ser>
        <c:dLbls>
          <c:showLegendKey val="0"/>
          <c:showVal val="0"/>
          <c:showCatName val="0"/>
          <c:showSerName val="0"/>
          <c:showPercent val="0"/>
          <c:showBubbleSize val="0"/>
        </c:dLbls>
        <c:axId val="403108112"/>
        <c:axId val="403105160"/>
      </c:scatterChart>
      <c:valAx>
        <c:axId val="403108112"/>
        <c:scaling>
          <c:orientation val="minMax"/>
          <c:min val="250"/>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Actual Minutes</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3105160"/>
        <c:crosses val="autoZero"/>
        <c:crossBetween val="midCat"/>
      </c:valAx>
      <c:valAx>
        <c:axId val="403105160"/>
        <c:scaling>
          <c:orientation val="minMax"/>
          <c:min val="250"/>
        </c:scaling>
        <c:delete val="0"/>
        <c:axPos val="l"/>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Predicted</a:t>
                </a:r>
                <a:r>
                  <a:rPr lang="en-US" b="1" baseline="0"/>
                  <a:t> Minutes</a:t>
                </a:r>
                <a:endParaRPr lang="en-US" b="1"/>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3108112"/>
        <c:crosses val="autoZero"/>
        <c:crossBetween val="midCat"/>
        <c:majorUnit val="1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9050"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Region B Delivery Time: Predicted</a:t>
            </a:r>
            <a:r>
              <a:rPr lang="en-US" b="1" baseline="0"/>
              <a:t> vs Actual</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6">
                    <a:lumMod val="75000"/>
                  </a:schemeClr>
                </a:solidFill>
                <a:prstDash val="solid"/>
              </a:ln>
              <a:effectLst/>
            </c:spPr>
            <c:trendlineType val="linear"/>
            <c:dispRSqr val="1"/>
            <c:dispEq val="0"/>
            <c:trendlineLbl>
              <c:layout>
                <c:manualLayout>
                  <c:x val="-0.31750196850393697"/>
                  <c:y val="-4.1666666666666669E-4"/>
                </c:manualLayout>
              </c:layout>
              <c:numFmt formatCode="General" sourceLinked="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rendlineLbl>
          </c:trendline>
          <c:xVal>
            <c:numLit>
              <c:formatCode>General</c:formatCode>
              <c:ptCount val="14"/>
              <c:pt idx="0">
                <c:v>303</c:v>
              </c:pt>
              <c:pt idx="1">
                <c:v>273.10000000000002</c:v>
              </c:pt>
              <c:pt idx="2">
                <c:v>419</c:v>
              </c:pt>
              <c:pt idx="3">
                <c:v>367.7</c:v>
              </c:pt>
              <c:pt idx="4">
                <c:v>380.6</c:v>
              </c:pt>
              <c:pt idx="5">
                <c:v>333.5</c:v>
              </c:pt>
              <c:pt idx="6">
                <c:v>264.89999999999998</c:v>
              </c:pt>
              <c:pt idx="7">
                <c:v>216.7</c:v>
              </c:pt>
              <c:pt idx="8">
                <c:v>474.4</c:v>
              </c:pt>
              <c:pt idx="9">
                <c:v>196.1</c:v>
              </c:pt>
              <c:pt idx="10">
                <c:v>330.3</c:v>
              </c:pt>
              <c:pt idx="11">
                <c:v>388</c:v>
              </c:pt>
              <c:pt idx="12">
                <c:v>264.10000000000002</c:v>
              </c:pt>
              <c:pt idx="13">
                <c:v>228.6</c:v>
              </c:pt>
            </c:numLit>
          </c:xVal>
          <c:yVal>
            <c:numLit>
              <c:formatCode>General</c:formatCode>
              <c:ptCount val="14"/>
              <c:pt idx="0">
                <c:v>305.82499071193899</c:v>
              </c:pt>
              <c:pt idx="1">
                <c:v>281.89864030071499</c:v>
              </c:pt>
              <c:pt idx="2">
                <c:v>419.48120861349298</c:v>
              </c:pt>
              <c:pt idx="3">
                <c:v>371.01190729422399</c:v>
              </c:pt>
              <c:pt idx="4">
                <c:v>382.133310264947</c:v>
              </c:pt>
              <c:pt idx="5">
                <c:v>339.87682173479101</c:v>
              </c:pt>
              <c:pt idx="6">
                <c:v>270.77723732999198</c:v>
              </c:pt>
              <c:pt idx="7">
                <c:v>216.40342347001999</c:v>
              </c:pt>
              <c:pt idx="8">
                <c:v>468.94643229185601</c:v>
              </c:pt>
              <c:pt idx="9">
                <c:v>192.47707305879501</c:v>
              </c:pt>
              <c:pt idx="10">
                <c:v>330.05964137157298</c:v>
              </c:pt>
              <c:pt idx="11">
                <c:v>380.82908765744202</c:v>
              </c:pt>
              <c:pt idx="12">
                <c:v>257.66398964107998</c:v>
              </c:pt>
              <c:pt idx="13">
                <c:v>222.61623625913299</c:v>
              </c:pt>
            </c:numLit>
          </c:yVal>
          <c:smooth val="0"/>
          <c:extLst>
            <c:ext xmlns:c16="http://schemas.microsoft.com/office/drawing/2014/chart" uri="{C3380CC4-5D6E-409C-BE32-E72D297353CC}">
              <c16:uniqueId val="{00000002-751B-4FF7-822D-B98B2D6F7A7D}"/>
            </c:ext>
          </c:extLst>
        </c:ser>
        <c:dLbls>
          <c:showLegendKey val="0"/>
          <c:showVal val="0"/>
          <c:showCatName val="0"/>
          <c:showSerName val="0"/>
          <c:showPercent val="0"/>
          <c:showBubbleSize val="0"/>
        </c:dLbls>
        <c:axId val="325342840"/>
        <c:axId val="325341856"/>
      </c:scatterChart>
      <c:valAx>
        <c:axId val="325342840"/>
        <c:scaling>
          <c:orientation val="minMax"/>
          <c:min val="150"/>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Actual Minutes</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5341856"/>
        <c:crosses val="autoZero"/>
        <c:crossBetween val="midCat"/>
      </c:valAx>
      <c:valAx>
        <c:axId val="325341856"/>
        <c:scaling>
          <c:orientation val="minMax"/>
          <c:min val="150"/>
        </c:scaling>
        <c:delete val="0"/>
        <c:axPos val="l"/>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Predicted</a:t>
                </a:r>
                <a:r>
                  <a:rPr lang="en-US" b="1" baseline="0"/>
                  <a:t> Minutes</a:t>
                </a:r>
                <a:endParaRPr lang="en-US" b="1"/>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534284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9050"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a:t>Price</a:t>
            </a:r>
            <a:r>
              <a:rPr lang="en-US" baseline="0"/>
              <a:t> </a:t>
            </a:r>
          </a:p>
        </c:rich>
      </c:tx>
      <c:layout>
        <c:manualLayout>
          <c:xMode val="edge"/>
          <c:yMode val="edge"/>
          <c:x val="0.48368254532926447"/>
          <c:y val="4.0068243203131397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8575" cap="rnd">
              <a:noFill/>
              <a:round/>
            </a:ln>
            <a:effectLst/>
          </c:spPr>
          <c:marker>
            <c:symbol val="circle"/>
            <c:size val="5"/>
            <c:spPr>
              <a:solidFill>
                <a:schemeClr val="accent1"/>
              </a:solidFill>
              <a:ln w="9525">
                <a:solidFill>
                  <a:schemeClr val="accent1"/>
                </a:solidFill>
              </a:ln>
              <a:effectLst/>
            </c:spPr>
          </c:marker>
          <c:trendline>
            <c:spPr>
              <a:ln w="0" cap="rnd">
                <a:solidFill>
                  <a:schemeClr val="accent6">
                    <a:lumMod val="75000"/>
                  </a:schemeClr>
                </a:solidFill>
                <a:prstDash val="solid"/>
              </a:ln>
              <a:effectLst/>
            </c:spPr>
            <c:trendlineType val="linear"/>
            <c:forward val="0.2"/>
            <c:backward val="0.2"/>
            <c:dispRSqr val="1"/>
            <c:dispEq val="0"/>
            <c:trendlineLbl>
              <c:layout>
                <c:manualLayout>
                  <c:x val="-8.5364546994916773E-2"/>
                  <c:y val="-0.43629280903140122"/>
                </c:manualLayout>
              </c:layout>
              <c:numFmt formatCode="General" sourceLinked="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rendlineLbl>
          </c:trendline>
          <c:xVal>
            <c:numLit>
              <c:formatCode>General</c:formatCode>
              <c:ptCount val="24"/>
              <c:pt idx="0">
                <c:v>8.75</c:v>
              </c:pt>
              <c:pt idx="1">
                <c:v>8.99</c:v>
              </c:pt>
              <c:pt idx="2">
                <c:v>7.5</c:v>
              </c:pt>
              <c:pt idx="3">
                <c:v>7.25</c:v>
              </c:pt>
              <c:pt idx="4">
                <c:v>7.4</c:v>
              </c:pt>
              <c:pt idx="5">
                <c:v>8.5</c:v>
              </c:pt>
              <c:pt idx="6">
                <c:v>8.4</c:v>
              </c:pt>
              <c:pt idx="7">
                <c:v>7.9</c:v>
              </c:pt>
              <c:pt idx="8">
                <c:v>7.25</c:v>
              </c:pt>
              <c:pt idx="9">
                <c:v>8.6999999999999993</c:v>
              </c:pt>
              <c:pt idx="10">
                <c:v>8.4</c:v>
              </c:pt>
              <c:pt idx="11">
                <c:v>8.1</c:v>
              </c:pt>
              <c:pt idx="12">
                <c:v>8.4</c:v>
              </c:pt>
              <c:pt idx="13">
                <c:v>7.4</c:v>
              </c:pt>
              <c:pt idx="14">
                <c:v>8</c:v>
              </c:pt>
              <c:pt idx="15">
                <c:v>8.3000000000000007</c:v>
              </c:pt>
              <c:pt idx="16">
                <c:v>8.1</c:v>
              </c:pt>
              <c:pt idx="17">
                <c:v>8.1999999999999993</c:v>
              </c:pt>
              <c:pt idx="18">
                <c:v>8.99</c:v>
              </c:pt>
              <c:pt idx="19">
                <c:v>7.99</c:v>
              </c:pt>
              <c:pt idx="20">
                <c:v>8.5</c:v>
              </c:pt>
              <c:pt idx="21">
                <c:v>7.9</c:v>
              </c:pt>
              <c:pt idx="22">
                <c:v>7.99</c:v>
              </c:pt>
              <c:pt idx="23">
                <c:v>8.25</c:v>
              </c:pt>
            </c:numLit>
          </c:xVal>
          <c:yVal>
            <c:numLit>
              <c:formatCode>General</c:formatCode>
              <c:ptCount val="24"/>
              <c:pt idx="0">
                <c:v>73959</c:v>
              </c:pt>
              <c:pt idx="1">
                <c:v>71544</c:v>
              </c:pt>
              <c:pt idx="2">
                <c:v>78587</c:v>
              </c:pt>
              <c:pt idx="3">
                <c:v>80364</c:v>
              </c:pt>
              <c:pt idx="4">
                <c:v>78771</c:v>
              </c:pt>
              <c:pt idx="5">
                <c:v>71986</c:v>
              </c:pt>
              <c:pt idx="6">
                <c:v>74885</c:v>
              </c:pt>
              <c:pt idx="7">
                <c:v>73345</c:v>
              </c:pt>
              <c:pt idx="8">
                <c:v>76659</c:v>
              </c:pt>
              <c:pt idx="9">
                <c:v>71880</c:v>
              </c:pt>
              <c:pt idx="10">
                <c:v>73598</c:v>
              </c:pt>
              <c:pt idx="11">
                <c:v>74893</c:v>
              </c:pt>
              <c:pt idx="12">
                <c:v>69003</c:v>
              </c:pt>
              <c:pt idx="13">
                <c:v>78542</c:v>
              </c:pt>
              <c:pt idx="14">
                <c:v>72543</c:v>
              </c:pt>
              <c:pt idx="15">
                <c:v>74247</c:v>
              </c:pt>
              <c:pt idx="16">
                <c:v>76253</c:v>
              </c:pt>
              <c:pt idx="17">
                <c:v>72582</c:v>
              </c:pt>
              <c:pt idx="18">
                <c:v>69022</c:v>
              </c:pt>
              <c:pt idx="19">
                <c:v>76200</c:v>
              </c:pt>
              <c:pt idx="20">
                <c:v>69701</c:v>
              </c:pt>
              <c:pt idx="21">
                <c:v>77005</c:v>
              </c:pt>
              <c:pt idx="22">
                <c:v>70987</c:v>
              </c:pt>
              <c:pt idx="23">
                <c:v>75643</c:v>
              </c:pt>
            </c:numLit>
          </c:yVal>
          <c:smooth val="0"/>
          <c:extLst>
            <c:ext xmlns:c16="http://schemas.microsoft.com/office/drawing/2014/chart" uri="{C3380CC4-5D6E-409C-BE32-E72D297353CC}">
              <c16:uniqueId val="{00000001-5D3A-4D9C-A523-E0CC9B0D67FF}"/>
            </c:ext>
          </c:extLst>
        </c:ser>
        <c:dLbls>
          <c:showLegendKey val="0"/>
          <c:showVal val="0"/>
          <c:showCatName val="0"/>
          <c:showSerName val="0"/>
          <c:showPercent val="0"/>
          <c:showBubbleSize val="0"/>
        </c:dLbls>
        <c:axId val="389177176"/>
        <c:axId val="389179144"/>
      </c:scatterChart>
      <c:valAx>
        <c:axId val="389177176"/>
        <c:scaling>
          <c:orientation val="minMax"/>
          <c:max val="9.25"/>
          <c:min val="7"/>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Price</a:t>
                </a:r>
              </a:p>
            </c:rich>
          </c:tx>
          <c:layout>
            <c:manualLayout>
              <c:xMode val="edge"/>
              <c:yMode val="edge"/>
              <c:x val="0.51906824146981623"/>
              <c:y val="0.89256926217556143"/>
            </c:manualLayout>
          </c:layout>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quot;$&quot;#,##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9179144"/>
        <c:crosses val="autoZero"/>
        <c:crossBetween val="midCat"/>
        <c:majorUnit val="1"/>
      </c:valAx>
      <c:valAx>
        <c:axId val="389179144"/>
        <c:scaling>
          <c:orientation val="minMax"/>
        </c:scaling>
        <c:delete val="0"/>
        <c:axPos val="l"/>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Unit Sales</a:t>
                </a:r>
              </a:p>
            </c:rich>
          </c:tx>
          <c:layout>
            <c:manualLayout>
              <c:xMode val="edge"/>
              <c:yMode val="edge"/>
              <c:x val="2.2222222222222223E-2"/>
              <c:y val="0.37626531058617668"/>
            </c:manualLayout>
          </c:layout>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917717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9050"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Ad Expenditure ($'000)</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Adexp ('000$)</c:v>
          </c:tx>
          <c:spPr>
            <a:ln w="28575" cap="rnd">
              <a:noFill/>
              <a:round/>
            </a:ln>
            <a:effectLst/>
          </c:spPr>
          <c:marker>
            <c:symbol val="circle"/>
            <c:size val="5"/>
            <c:spPr>
              <a:solidFill>
                <a:schemeClr val="accent1"/>
              </a:solidFill>
              <a:ln w="9525">
                <a:solidFill>
                  <a:schemeClr val="accent1"/>
                </a:solidFill>
              </a:ln>
              <a:effectLst/>
            </c:spPr>
          </c:marker>
          <c:trendline>
            <c:spPr>
              <a:ln w="9525" cap="rnd">
                <a:solidFill>
                  <a:schemeClr val="accent6">
                    <a:lumMod val="75000"/>
                  </a:schemeClr>
                </a:solidFill>
                <a:prstDash val="solid"/>
              </a:ln>
              <a:effectLst/>
            </c:spPr>
            <c:trendlineType val="linear"/>
            <c:forward val="2"/>
            <c:backward val="2"/>
            <c:dispRSqr val="1"/>
            <c:dispEq val="0"/>
            <c:trendlineLbl>
              <c:layout>
                <c:manualLayout>
                  <c:x val="-0.38784473953013276"/>
                  <c:y val="-7.1140445576556119E-2"/>
                </c:manualLayout>
              </c:layout>
              <c:numFmt formatCode="General" sourceLinked="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rendlineLbl>
          </c:trendline>
          <c:xVal>
            <c:numLit>
              <c:formatCode>General</c:formatCode>
              <c:ptCount val="24"/>
              <c:pt idx="0">
                <c:v>50.04</c:v>
              </c:pt>
              <c:pt idx="1">
                <c:v>50.74</c:v>
              </c:pt>
              <c:pt idx="2">
                <c:v>50.14</c:v>
              </c:pt>
              <c:pt idx="3">
                <c:v>50.27</c:v>
              </c:pt>
              <c:pt idx="4">
                <c:v>51.25</c:v>
              </c:pt>
              <c:pt idx="5">
                <c:v>50.65</c:v>
              </c:pt>
              <c:pt idx="6">
                <c:v>50.87</c:v>
              </c:pt>
              <c:pt idx="7">
                <c:v>50.15</c:v>
              </c:pt>
              <c:pt idx="8">
                <c:v>48.24</c:v>
              </c:pt>
              <c:pt idx="9">
                <c:v>50.19</c:v>
              </c:pt>
              <c:pt idx="10">
                <c:v>51.11</c:v>
              </c:pt>
              <c:pt idx="11">
                <c:v>51.49</c:v>
              </c:pt>
              <c:pt idx="12">
                <c:v>50.1</c:v>
              </c:pt>
              <c:pt idx="13">
                <c:v>49.24</c:v>
              </c:pt>
              <c:pt idx="14">
                <c:v>50.04</c:v>
              </c:pt>
              <c:pt idx="15">
                <c:v>49.46</c:v>
              </c:pt>
              <c:pt idx="16">
                <c:v>51.62</c:v>
              </c:pt>
              <c:pt idx="17">
                <c:v>49.78</c:v>
              </c:pt>
              <c:pt idx="18">
                <c:v>48.6</c:v>
              </c:pt>
              <c:pt idx="19">
                <c:v>49</c:v>
              </c:pt>
              <c:pt idx="20">
                <c:v>48</c:v>
              </c:pt>
              <c:pt idx="21">
                <c:v>54</c:v>
              </c:pt>
              <c:pt idx="22">
                <c:v>48.7</c:v>
              </c:pt>
              <c:pt idx="23">
                <c:v>50</c:v>
              </c:pt>
            </c:numLit>
          </c:xVal>
          <c:yVal>
            <c:numLit>
              <c:formatCode>General</c:formatCode>
              <c:ptCount val="24"/>
              <c:pt idx="0">
                <c:v>73959</c:v>
              </c:pt>
              <c:pt idx="1">
                <c:v>71544</c:v>
              </c:pt>
              <c:pt idx="2">
                <c:v>78587</c:v>
              </c:pt>
              <c:pt idx="3">
                <c:v>80364</c:v>
              </c:pt>
              <c:pt idx="4">
                <c:v>78771</c:v>
              </c:pt>
              <c:pt idx="5">
                <c:v>71986</c:v>
              </c:pt>
              <c:pt idx="6">
                <c:v>74885</c:v>
              </c:pt>
              <c:pt idx="7">
                <c:v>73345</c:v>
              </c:pt>
              <c:pt idx="8">
                <c:v>76659</c:v>
              </c:pt>
              <c:pt idx="9">
                <c:v>71880</c:v>
              </c:pt>
              <c:pt idx="10">
                <c:v>73598</c:v>
              </c:pt>
              <c:pt idx="11">
                <c:v>74893</c:v>
              </c:pt>
              <c:pt idx="12">
                <c:v>69003</c:v>
              </c:pt>
              <c:pt idx="13">
                <c:v>78542</c:v>
              </c:pt>
              <c:pt idx="14">
                <c:v>72543</c:v>
              </c:pt>
              <c:pt idx="15">
                <c:v>74247</c:v>
              </c:pt>
              <c:pt idx="16">
                <c:v>76253</c:v>
              </c:pt>
              <c:pt idx="17">
                <c:v>72582</c:v>
              </c:pt>
              <c:pt idx="18">
                <c:v>69022</c:v>
              </c:pt>
              <c:pt idx="19">
                <c:v>76200</c:v>
              </c:pt>
              <c:pt idx="20">
                <c:v>69701</c:v>
              </c:pt>
              <c:pt idx="21">
                <c:v>77005</c:v>
              </c:pt>
              <c:pt idx="22">
                <c:v>70987</c:v>
              </c:pt>
              <c:pt idx="23">
                <c:v>75643</c:v>
              </c:pt>
            </c:numLit>
          </c:yVal>
          <c:smooth val="0"/>
          <c:extLst>
            <c:ext xmlns:c16="http://schemas.microsoft.com/office/drawing/2014/chart" uri="{C3380CC4-5D6E-409C-BE32-E72D297353CC}">
              <c16:uniqueId val="{00000001-6CE2-4E9D-B838-DA1E5F68427F}"/>
            </c:ext>
          </c:extLst>
        </c:ser>
        <c:dLbls>
          <c:showLegendKey val="0"/>
          <c:showVal val="0"/>
          <c:showCatName val="0"/>
          <c:showSerName val="0"/>
          <c:showPercent val="0"/>
          <c:showBubbleSize val="0"/>
        </c:dLbls>
        <c:axId val="618589824"/>
        <c:axId val="618582280"/>
      </c:scatterChart>
      <c:valAx>
        <c:axId val="618589824"/>
        <c:scaling>
          <c:orientation val="minMax"/>
          <c:max val="53"/>
          <c:min val="47"/>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Ad</a:t>
                </a:r>
                <a:r>
                  <a:rPr lang="en-US" b="1" baseline="0"/>
                  <a:t> Expenditure</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quot;$&quot;#,##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8582280"/>
        <c:crosses val="autoZero"/>
        <c:crossBetween val="midCat"/>
        <c:majorUnit val="1"/>
      </c:valAx>
      <c:valAx>
        <c:axId val="618582280"/>
        <c:scaling>
          <c:orientation val="minMax"/>
        </c:scaling>
        <c:delete val="0"/>
        <c:axPos val="l"/>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Unit Sales</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858982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9050"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Standardized Residual</a:t>
            </a:r>
            <a:r>
              <a:rPr lang="en-US" b="1" baseline="0"/>
              <a:t> Plot</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2782484604817862"/>
          <c:y val="0.15429652077111405"/>
          <c:w val="0.77317540899544868"/>
          <c:h val="0.65511609257784387"/>
        </c:manualLayout>
      </c:layout>
      <c:scatterChart>
        <c:scatterStyle val="lineMarker"/>
        <c:varyColors val="0"/>
        <c:ser>
          <c:idx val="0"/>
          <c:order val="0"/>
          <c:tx>
            <c:v>Standard Residuals</c:v>
          </c:tx>
          <c:spPr>
            <a:ln w="25400" cap="rnd">
              <a:noFill/>
              <a:round/>
            </a:ln>
            <a:effectLst/>
          </c:spPr>
          <c:marker>
            <c:symbol val="circle"/>
            <c:size val="5"/>
            <c:spPr>
              <a:solidFill>
                <a:schemeClr val="accent1"/>
              </a:solidFill>
              <a:ln w="9525">
                <a:solidFill>
                  <a:schemeClr val="accent1"/>
                </a:solidFill>
              </a:ln>
              <a:effectLst/>
            </c:spPr>
          </c:marker>
          <c:xVal>
            <c:numLit>
              <c:formatCode>General</c:formatCode>
              <c:ptCount val="24"/>
              <c:pt idx="0">
                <c:v>73319.714997815696</c:v>
              </c:pt>
              <c:pt idx="1">
                <c:v>70866.0244294195</c:v>
              </c:pt>
              <c:pt idx="2">
                <c:v>76152.519960677193</c:v>
              </c:pt>
              <c:pt idx="3">
                <c:v>79699.842371863197</c:v>
              </c:pt>
              <c:pt idx="4">
                <c:v>78369.442448826303</c:v>
              </c:pt>
              <c:pt idx="5">
                <c:v>72725.922174698702</c:v>
              </c:pt>
              <c:pt idx="6">
                <c:v>73842.822680740195</c:v>
              </c:pt>
              <c:pt idx="7">
                <c:v>75795.3002153462</c:v>
              </c:pt>
              <c:pt idx="8">
                <c:v>77517.906468196306</c:v>
              </c:pt>
              <c:pt idx="9">
                <c:v>71055.984425770104</c:v>
              </c:pt>
              <c:pt idx="10">
                <c:v>73439.680198004004</c:v>
              </c:pt>
              <c:pt idx="11">
                <c:v>75094.577113711406</c:v>
              </c:pt>
              <c:pt idx="12">
                <c:v>71811.172020034297</c:v>
              </c:pt>
              <c:pt idx="13">
                <c:v>78309.533606630095</c:v>
              </c:pt>
              <c:pt idx="14">
                <c:v>74875.929811661903</c:v>
              </c:pt>
              <c:pt idx="15">
                <c:v>73289.597673076205</c:v>
              </c:pt>
              <c:pt idx="16">
                <c:v>76512.8287994774</c:v>
              </c:pt>
              <c:pt idx="17">
                <c:v>71965.730164130495</c:v>
              </c:pt>
              <c:pt idx="18">
                <c:v>69297.733353651201</c:v>
              </c:pt>
              <c:pt idx="19">
                <c:v>76252.824045749207</c:v>
              </c:pt>
              <c:pt idx="20">
                <c:v>69420.802361620707</c:v>
              </c:pt>
              <c:pt idx="21">
                <c:v>77246.942600793904</c:v>
              </c:pt>
              <c:pt idx="22">
                <c:v>70650.407535297607</c:v>
              </c:pt>
              <c:pt idx="23">
                <c:v>74685.7605428073</c:v>
              </c:pt>
            </c:numLit>
          </c:xVal>
          <c:yVal>
            <c:numLit>
              <c:formatCode>General</c:formatCode>
              <c:ptCount val="24"/>
              <c:pt idx="0">
                <c:v>0.53771878894339098</c:v>
              </c:pt>
              <c:pt idx="1">
                <c:v>0.57026240487451696</c:v>
              </c:pt>
              <c:pt idx="2">
                <c:v>2.04770275226049</c:v>
              </c:pt>
              <c:pt idx="3">
                <c:v>0.55863978389759905</c:v>
              </c:pt>
              <c:pt idx="4">
                <c:v>0.33776021550713797</c:v>
              </c:pt>
              <c:pt idx="5">
                <c:v>-0.62236726081789895</c:v>
              </c:pt>
              <c:pt idx="6">
                <c:v>0.87660170981944197</c:v>
              </c:pt>
              <c:pt idx="7">
                <c:v>-2.06100950255684</c:v>
              </c:pt>
              <c:pt idx="8">
                <c:v>-0.72244796032471204</c:v>
              </c:pt>
              <c:pt idx="9">
                <c:v>0.69310034668655296</c:v>
              </c:pt>
              <c:pt idx="10">
                <c:v>0.13316679087446401</c:v>
              </c:pt>
              <c:pt idx="11">
                <c:v>-0.169551610147752</c:v>
              </c:pt>
              <c:pt idx="12">
                <c:v>-2.3620245314663602</c:v>
              </c:pt>
              <c:pt idx="13">
                <c:v>0.19553336475244101</c:v>
              </c:pt>
              <c:pt idx="14">
                <c:v>-1.9622862866026101</c:v>
              </c:pt>
              <c:pt idx="15">
                <c:v>0.80529531899875595</c:v>
              </c:pt>
              <c:pt idx="16">
                <c:v>-0.218548576785427</c:v>
              </c:pt>
              <c:pt idx="17">
                <c:v>0.51836015028326099</c:v>
              </c:pt>
              <c:pt idx="18">
                <c:v>-0.23192629967862399</c:v>
              </c:pt>
              <c:pt idx="19">
                <c:v>-4.4431641302969102E-2</c:v>
              </c:pt>
              <c:pt idx="20">
                <c:v>0.23568132250764101</c:v>
              </c:pt>
              <c:pt idx="21">
                <c:v>-0.20350404256038901</c:v>
              </c:pt>
              <c:pt idx="22">
                <c:v>0.28311643769033601</c:v>
              </c:pt>
              <c:pt idx="23">
                <c:v>0.80515832514739405</c:v>
              </c:pt>
            </c:numLit>
          </c:yVal>
          <c:smooth val="0"/>
          <c:extLst>
            <c:ext xmlns:c16="http://schemas.microsoft.com/office/drawing/2014/chart" uri="{C3380CC4-5D6E-409C-BE32-E72D297353CC}">
              <c16:uniqueId val="{00000000-EB11-47BE-B1C8-3EE329781D90}"/>
            </c:ext>
          </c:extLst>
        </c:ser>
        <c:dLbls>
          <c:showLegendKey val="0"/>
          <c:showVal val="0"/>
          <c:showCatName val="0"/>
          <c:showSerName val="0"/>
          <c:showPercent val="0"/>
          <c:showBubbleSize val="0"/>
        </c:dLbls>
        <c:axId val="700684432"/>
        <c:axId val="700685744"/>
      </c:scatterChart>
      <c:valAx>
        <c:axId val="700684432"/>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Predicted Unit Sales</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low"/>
        <c:spPr>
          <a:noFill/>
          <a:ln w="9525" cap="flat" cmpd="sng" algn="ctr">
            <a:solidFill>
              <a:schemeClr val="tx2">
                <a:lumMod val="75000"/>
              </a:schemeClr>
            </a:solidFill>
            <a:prstDash val="sysDot"/>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0685744"/>
        <c:crosses val="autoZero"/>
        <c:crossBetween val="midCat"/>
      </c:valAx>
      <c:valAx>
        <c:axId val="700685744"/>
        <c:scaling>
          <c:orientation val="minMax"/>
        </c:scaling>
        <c:delete val="0"/>
        <c:axPos val="l"/>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Standardized Residuals</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0684432"/>
        <c:crosses val="autoZero"/>
        <c:crossBetween val="midCat"/>
      </c:valAx>
      <c:spPr>
        <a:noFill/>
        <a:ln>
          <a:noFill/>
        </a:ln>
        <a:effectLst/>
      </c:spPr>
    </c:plotArea>
    <c:plotVisOnly val="1"/>
    <c:dispBlanksAs val="gap"/>
    <c:showDLblsOverMax val="0"/>
  </c:chart>
  <c:spPr>
    <a:solidFill>
      <a:schemeClr val="bg1"/>
    </a:solidFill>
    <a:ln w="19050"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Predicted</a:t>
            </a:r>
            <a:r>
              <a:rPr lang="en-US" b="1" baseline="0"/>
              <a:t> Unit Sales vs Actual</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8575" cap="rnd">
              <a:noFill/>
              <a:round/>
            </a:ln>
            <a:effectLst/>
          </c:spPr>
          <c:marker>
            <c:symbol val="circle"/>
            <c:size val="5"/>
            <c:spPr>
              <a:solidFill>
                <a:schemeClr val="accent1"/>
              </a:solidFill>
              <a:ln w="9525">
                <a:solidFill>
                  <a:schemeClr val="accent1"/>
                </a:solidFill>
              </a:ln>
              <a:effectLst/>
            </c:spPr>
          </c:marker>
          <c:trendline>
            <c:spPr>
              <a:ln w="0" cap="rnd" cmpd="sng">
                <a:solidFill>
                  <a:schemeClr val="accent6">
                    <a:lumMod val="75000"/>
                  </a:schemeClr>
                </a:solidFill>
                <a:prstDash val="solid"/>
              </a:ln>
              <a:effectLst/>
            </c:spPr>
            <c:trendlineType val="linear"/>
            <c:dispRSqr val="1"/>
            <c:dispEq val="0"/>
            <c:trendlineLbl>
              <c:layout>
                <c:manualLayout>
                  <c:x val="-0.3132432195975503"/>
                  <c:y val="1.7976783124725245E-3"/>
                </c:manualLayout>
              </c:layout>
              <c:numFmt formatCode="General" sourceLinked="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rendlineLbl>
          </c:trendline>
          <c:xVal>
            <c:numLit>
              <c:formatCode>General</c:formatCode>
              <c:ptCount val="24"/>
              <c:pt idx="0">
                <c:v>73959</c:v>
              </c:pt>
              <c:pt idx="1">
                <c:v>71544</c:v>
              </c:pt>
              <c:pt idx="2">
                <c:v>78587</c:v>
              </c:pt>
              <c:pt idx="3">
                <c:v>80364</c:v>
              </c:pt>
              <c:pt idx="4">
                <c:v>78771</c:v>
              </c:pt>
              <c:pt idx="5">
                <c:v>71986</c:v>
              </c:pt>
              <c:pt idx="6">
                <c:v>74885</c:v>
              </c:pt>
              <c:pt idx="7">
                <c:v>73345</c:v>
              </c:pt>
              <c:pt idx="8">
                <c:v>76659</c:v>
              </c:pt>
              <c:pt idx="9">
                <c:v>71880</c:v>
              </c:pt>
              <c:pt idx="10">
                <c:v>73598</c:v>
              </c:pt>
              <c:pt idx="11">
                <c:v>74893</c:v>
              </c:pt>
              <c:pt idx="12">
                <c:v>69003</c:v>
              </c:pt>
              <c:pt idx="13">
                <c:v>78542</c:v>
              </c:pt>
              <c:pt idx="14">
                <c:v>72543</c:v>
              </c:pt>
              <c:pt idx="15">
                <c:v>74247</c:v>
              </c:pt>
              <c:pt idx="16">
                <c:v>76253</c:v>
              </c:pt>
              <c:pt idx="17">
                <c:v>72582</c:v>
              </c:pt>
              <c:pt idx="18">
                <c:v>69022</c:v>
              </c:pt>
              <c:pt idx="19">
                <c:v>76200</c:v>
              </c:pt>
              <c:pt idx="20">
                <c:v>69701</c:v>
              </c:pt>
              <c:pt idx="21">
                <c:v>77005</c:v>
              </c:pt>
              <c:pt idx="22">
                <c:v>70987</c:v>
              </c:pt>
              <c:pt idx="23">
                <c:v>75643</c:v>
              </c:pt>
            </c:numLit>
          </c:xVal>
          <c:yVal>
            <c:numLit>
              <c:formatCode>General</c:formatCode>
              <c:ptCount val="24"/>
              <c:pt idx="0">
                <c:v>73319.714997815798</c:v>
              </c:pt>
              <c:pt idx="1">
                <c:v>70866.0244294195</c:v>
              </c:pt>
              <c:pt idx="2">
                <c:v>76152.519960677295</c:v>
              </c:pt>
              <c:pt idx="3">
                <c:v>79699.842371863298</c:v>
              </c:pt>
              <c:pt idx="4">
                <c:v>78369.442448826303</c:v>
              </c:pt>
              <c:pt idx="5">
                <c:v>72725.922174698702</c:v>
              </c:pt>
              <c:pt idx="6">
                <c:v>73842.822680740297</c:v>
              </c:pt>
              <c:pt idx="7">
                <c:v>75795.3002153462</c:v>
              </c:pt>
              <c:pt idx="8">
                <c:v>77517.906468196306</c:v>
              </c:pt>
              <c:pt idx="9">
                <c:v>71055.984425770104</c:v>
              </c:pt>
              <c:pt idx="10">
                <c:v>73439.680198004004</c:v>
              </c:pt>
              <c:pt idx="11">
                <c:v>75094.577113711493</c:v>
              </c:pt>
              <c:pt idx="12">
                <c:v>71811.172020034399</c:v>
              </c:pt>
              <c:pt idx="13">
                <c:v>78309.533606630197</c:v>
              </c:pt>
              <c:pt idx="14">
                <c:v>74875.929811661903</c:v>
              </c:pt>
              <c:pt idx="15">
                <c:v>73289.597673076205</c:v>
              </c:pt>
              <c:pt idx="16">
                <c:v>76512.8287994774</c:v>
              </c:pt>
              <c:pt idx="17">
                <c:v>71965.730164130597</c:v>
              </c:pt>
              <c:pt idx="18">
                <c:v>69297.733353651201</c:v>
              </c:pt>
              <c:pt idx="19">
                <c:v>76252.824045749294</c:v>
              </c:pt>
              <c:pt idx="20">
                <c:v>69420.802361620794</c:v>
              </c:pt>
              <c:pt idx="21">
                <c:v>77246.942600793904</c:v>
              </c:pt>
              <c:pt idx="22">
                <c:v>70650.407535297607</c:v>
              </c:pt>
              <c:pt idx="23">
                <c:v>74685.7605428073</c:v>
              </c:pt>
            </c:numLit>
          </c:yVal>
          <c:smooth val="0"/>
          <c:extLst>
            <c:ext xmlns:c16="http://schemas.microsoft.com/office/drawing/2014/chart" uri="{C3380CC4-5D6E-409C-BE32-E72D297353CC}">
              <c16:uniqueId val="{00000001-7E50-4DBC-BB3F-CD57F9BC2533}"/>
            </c:ext>
          </c:extLst>
        </c:ser>
        <c:dLbls>
          <c:showLegendKey val="0"/>
          <c:showVal val="0"/>
          <c:showCatName val="0"/>
          <c:showSerName val="0"/>
          <c:showPercent val="0"/>
          <c:showBubbleSize val="0"/>
        </c:dLbls>
        <c:axId val="636816472"/>
        <c:axId val="636813848"/>
      </c:scatterChart>
      <c:valAx>
        <c:axId val="636816472"/>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Predicted</a:t>
                </a:r>
                <a:r>
                  <a:rPr lang="en-US" b="1" baseline="0"/>
                  <a:t> Unit Sales</a:t>
                </a:r>
                <a:endParaRPr lang="en-US" b="1"/>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6813848"/>
        <c:crosses val="autoZero"/>
        <c:crossBetween val="midCat"/>
      </c:valAx>
      <c:valAx>
        <c:axId val="636813848"/>
        <c:scaling>
          <c:orientation val="minMax"/>
        </c:scaling>
        <c:delete val="0"/>
        <c:axPos val="l"/>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Actual Unit Sales</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681647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9050"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Promotional Expenditure ($'000)</c:v>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6">
                    <a:lumMod val="75000"/>
                  </a:schemeClr>
                </a:solidFill>
                <a:prstDash val="solid"/>
              </a:ln>
              <a:effectLst/>
            </c:spPr>
            <c:trendlineType val="linear"/>
            <c:dispRSqr val="1"/>
            <c:dispEq val="0"/>
            <c:trendlineLbl>
              <c:layout>
                <c:manualLayout>
                  <c:x val="-0.20247308429739289"/>
                  <c:y val="-0.14550297960826009"/>
                </c:manualLayout>
              </c:layout>
              <c:numFmt formatCode="General" sourceLinked="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rendlineLbl>
          </c:trendline>
          <c:xVal>
            <c:numLit>
              <c:formatCode>General</c:formatCode>
              <c:ptCount val="24"/>
              <c:pt idx="0">
                <c:v>61.13</c:v>
              </c:pt>
              <c:pt idx="1">
                <c:v>60.19</c:v>
              </c:pt>
              <c:pt idx="2">
                <c:v>59.16</c:v>
              </c:pt>
              <c:pt idx="3">
                <c:v>60.38</c:v>
              </c:pt>
              <c:pt idx="4">
                <c:v>59.71</c:v>
              </c:pt>
              <c:pt idx="5">
                <c:v>59.88</c:v>
              </c:pt>
              <c:pt idx="6">
                <c:v>60.14</c:v>
              </c:pt>
              <c:pt idx="7">
                <c:v>60.08</c:v>
              </c:pt>
              <c:pt idx="8">
                <c:v>59.9</c:v>
              </c:pt>
              <c:pt idx="9">
                <c:v>59.68</c:v>
              </c:pt>
              <c:pt idx="10">
                <c:v>59.83</c:v>
              </c:pt>
              <c:pt idx="11">
                <c:v>59.77</c:v>
              </c:pt>
              <c:pt idx="12">
                <c:v>59.29</c:v>
              </c:pt>
              <c:pt idx="13">
                <c:v>60.4</c:v>
              </c:pt>
              <c:pt idx="14">
                <c:v>59.89</c:v>
              </c:pt>
              <c:pt idx="15">
                <c:v>60.06</c:v>
              </c:pt>
              <c:pt idx="16">
                <c:v>60.51</c:v>
              </c:pt>
              <c:pt idx="17">
                <c:v>58.93</c:v>
              </c:pt>
              <c:pt idx="18">
                <c:v>60.09</c:v>
              </c:pt>
              <c:pt idx="19">
                <c:v>61</c:v>
              </c:pt>
              <c:pt idx="20">
                <c:v>59</c:v>
              </c:pt>
              <c:pt idx="21">
                <c:v>59.5</c:v>
              </c:pt>
              <c:pt idx="22">
                <c:v>58</c:v>
              </c:pt>
              <c:pt idx="23">
                <c:v>60.5</c:v>
              </c:pt>
            </c:numLit>
          </c:xVal>
          <c:yVal>
            <c:numLit>
              <c:formatCode>General</c:formatCode>
              <c:ptCount val="24"/>
              <c:pt idx="0">
                <c:v>73959</c:v>
              </c:pt>
              <c:pt idx="1">
                <c:v>71544</c:v>
              </c:pt>
              <c:pt idx="2">
                <c:v>78587</c:v>
              </c:pt>
              <c:pt idx="3">
                <c:v>80364</c:v>
              </c:pt>
              <c:pt idx="4">
                <c:v>78771</c:v>
              </c:pt>
              <c:pt idx="5">
                <c:v>71986</c:v>
              </c:pt>
              <c:pt idx="6">
                <c:v>74885</c:v>
              </c:pt>
              <c:pt idx="7">
                <c:v>73345</c:v>
              </c:pt>
              <c:pt idx="8">
                <c:v>76659</c:v>
              </c:pt>
              <c:pt idx="9">
                <c:v>71880</c:v>
              </c:pt>
              <c:pt idx="10">
                <c:v>73598</c:v>
              </c:pt>
              <c:pt idx="11">
                <c:v>74893</c:v>
              </c:pt>
              <c:pt idx="12">
                <c:v>69003</c:v>
              </c:pt>
              <c:pt idx="13">
                <c:v>78542</c:v>
              </c:pt>
              <c:pt idx="14">
                <c:v>72543</c:v>
              </c:pt>
              <c:pt idx="15">
                <c:v>74247</c:v>
              </c:pt>
              <c:pt idx="16">
                <c:v>76253</c:v>
              </c:pt>
              <c:pt idx="17">
                <c:v>72582</c:v>
              </c:pt>
              <c:pt idx="18">
                <c:v>69022</c:v>
              </c:pt>
              <c:pt idx="19">
                <c:v>76200</c:v>
              </c:pt>
              <c:pt idx="20">
                <c:v>69701</c:v>
              </c:pt>
              <c:pt idx="21">
                <c:v>77005</c:v>
              </c:pt>
              <c:pt idx="22">
                <c:v>70987</c:v>
              </c:pt>
              <c:pt idx="23">
                <c:v>75643</c:v>
              </c:pt>
            </c:numLit>
          </c:yVal>
          <c:smooth val="0"/>
          <c:extLst>
            <c:ext xmlns:c16="http://schemas.microsoft.com/office/drawing/2014/chart" uri="{C3380CC4-5D6E-409C-BE32-E72D297353CC}">
              <c16:uniqueId val="{00000001-531E-411A-B758-CDD5E472A87E}"/>
            </c:ext>
          </c:extLst>
        </c:ser>
        <c:dLbls>
          <c:showLegendKey val="0"/>
          <c:showVal val="0"/>
          <c:showCatName val="0"/>
          <c:showSerName val="0"/>
          <c:showPercent val="0"/>
          <c:showBubbleSize val="0"/>
        </c:dLbls>
        <c:axId val="995583520"/>
        <c:axId val="995583848"/>
      </c:scatterChart>
      <c:valAx>
        <c:axId val="995583520"/>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Promotional</a:t>
                </a:r>
                <a:r>
                  <a:rPr lang="en-US" b="1" baseline="0"/>
                  <a:t> Expenditure</a:t>
                </a:r>
                <a:endParaRPr lang="en-US" b="1"/>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quot;$&quot;#,##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5583848"/>
        <c:crosses val="autoZero"/>
        <c:crossBetween val="midCat"/>
      </c:valAx>
      <c:valAx>
        <c:axId val="995583848"/>
        <c:scaling>
          <c:orientation val="minMax"/>
        </c:scaling>
        <c:delete val="0"/>
        <c:axPos val="l"/>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Unit</a:t>
                </a:r>
                <a:r>
                  <a:rPr lang="en-US" b="1" baseline="0"/>
                  <a:t> Slaes</a:t>
                </a:r>
                <a:endParaRPr lang="en-US" b="1"/>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558352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9050"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_xlchart.v1.0</cx:f>
      </cx:numDim>
    </cx:data>
  </cx:chartData>
  <cx:chart>
    <cx:title pos="t" align="ctr" overlay="0">
      <cx:tx>
        <cx:txData>
          <cx:v>$/Lb Price</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$/Lb Price</a:t>
          </a:r>
        </a:p>
      </cx:txPr>
    </cx:title>
    <cx:plotArea>
      <cx:plotAreaRegion>
        <cx:series layoutId="clusteredColumn" uniqueId="{CEC0E1E5-58CC-418C-A7D2-371FB911A5BE}" formatIdx="0">
          <cx:dataId val="0"/>
          <cx:layoutPr>
            <cx:binning intervalClosed="r"/>
          </cx:layoutPr>
        </cx:series>
      </cx:plotAreaRegion>
      <cx:axis id="0">
        <cx:catScaling gapWidth="0"/>
        <cx:tickLabels/>
      </cx:axis>
      <cx:axis id="1">
        <cx:valScaling/>
        <cx:majorGridlines/>
        <cx:tickLabels/>
      </cx:axis>
    </cx:plotArea>
  </cx:chart>
  <cx:spPr>
    <a:ln w="19050">
      <a:solidFill>
        <a:sysClr val="windowText" lastClr="000000"/>
      </a:solidFill>
    </a:ln>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_xlchart.v1.2</cx:f>
      </cx:numDim>
    </cx:data>
  </cx:chartData>
  <cx:chart>
    <cx:title pos="t" align="ctr" overlay="0">
      <cx:tx>
        <cx:txData>
          <cx:v>Per Capita Income</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Per Capita Income</a:t>
          </a:r>
        </a:p>
      </cx:txPr>
    </cx:title>
    <cx:plotArea>
      <cx:plotAreaRegion>
        <cx:series layoutId="clusteredColumn" uniqueId="{879CB4B7-FFA0-488C-8909-38CD0C07C0F0}" formatIdx="0">
          <cx:dataId val="0"/>
          <cx:layoutPr>
            <cx:binning intervalClosed="r"/>
          </cx:layoutPr>
        </cx:series>
      </cx:plotAreaRegion>
      <cx:axis id="0">
        <cx:catScaling gapWidth="0"/>
        <cx:tickLabels/>
      </cx:axis>
      <cx:axis id="1">
        <cx:valScaling/>
        <cx:majorGridlines/>
        <cx:tickLabels/>
      </cx:axis>
    </cx:plotArea>
  </cx:chart>
  <cx:spPr>
    <a:ln w="19050">
      <a:solidFill>
        <a:sysClr val="windowText" lastClr="000000"/>
      </a:solidFill>
    </a:ln>
  </cx:spPr>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numDim type="val">
        <cx:f>_xlchart.v1.4</cx:f>
      </cx:numDim>
    </cx:data>
  </cx:chartData>
  <cx:chart>
    <cx:title pos="t" align="ctr" overlay="0">
      <cx:tx>
        <cx:txData>
          <cx:v>Demand in Millions of Lbs</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Demand in Millions of Lbs</a:t>
          </a:r>
        </a:p>
      </cx:txPr>
    </cx:title>
    <cx:plotArea>
      <cx:plotAreaRegion>
        <cx:plotSurface>
          <cx:spPr>
            <a:ln w="19050"/>
          </cx:spPr>
        </cx:plotSurface>
        <cx:series layoutId="clusteredColumn" uniqueId="{DD630275-B637-4030-8BAA-C5E9CBEF7821}" formatIdx="0">
          <cx:dataId val="0"/>
          <cx:layoutPr>
            <cx:binning intervalClosed="r"/>
          </cx:layoutPr>
        </cx:series>
      </cx:plotAreaRegion>
      <cx:axis id="0">
        <cx:catScaling gapWidth="0"/>
        <cx:tickLabels/>
      </cx:axis>
      <cx:axis id="1">
        <cx:valScaling/>
        <cx:majorGridlines/>
        <cx:tickLabels/>
      </cx:axis>
    </cx:plotArea>
  </cx:chart>
  <cx:spPr>
    <a:ln w="19050">
      <a:solidFill>
        <a:sysClr val="windowText" lastClr="000000"/>
      </a:solidFill>
    </a:ln>
  </cx:spPr>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numDim type="val">
        <cx:f>_xlchart.v1.5</cx:f>
      </cx:numDim>
    </cx:data>
  </cx:chartData>
  <cx:chart>
    <cx:title pos="t" align="ctr" overlay="0">
      <cx:tx>
        <cx:txData>
          <cx:v>Log Normal Demand_10^6 Lbs</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Log Normal Demand_10^6 Lbs</a:t>
          </a:r>
        </a:p>
      </cx:txPr>
    </cx:title>
    <cx:plotArea>
      <cx:plotAreaRegion>
        <cx:series layoutId="clusteredColumn" uniqueId="{080FBA7D-2BDD-42E2-B85F-FB3119B8C441}" formatIdx="0">
          <cx:dataId val="0"/>
          <cx:layoutPr>
            <cx:binning intervalClosed="r">
              <cx:binCount val="4"/>
            </cx:binning>
          </cx:layoutPr>
        </cx:series>
      </cx:plotAreaRegion>
      <cx:axis id="0">
        <cx:catScaling gapWidth="0"/>
        <cx:tickLabels/>
      </cx:axis>
      <cx:axis id="1">
        <cx:valScaling/>
        <cx:majorGridlines/>
        <cx:tickLabels/>
      </cx:axis>
    </cx:plotArea>
  </cx:chart>
  <cx:spPr>
    <a:ln w="19050">
      <a:solidFill>
        <a:sysClr val="windowText" lastClr="000000"/>
      </a:solidFill>
    </a:ln>
  </cx:spPr>
</cx:chartSpace>
</file>

<file path=xl/charts/chartEx5.xml><?xml version="1.0" encoding="utf-8"?>
<cx:chartSpace xmlns:a="http://schemas.openxmlformats.org/drawingml/2006/main" xmlns:r="http://schemas.openxmlformats.org/officeDocument/2006/relationships" xmlns:cx="http://schemas.microsoft.com/office/drawing/2014/chartex">
  <cx:chartData>
    <cx:data id="0">
      <cx:numDim type="val">
        <cx:f>_xlchart.v1.3</cx:f>
      </cx:numDim>
    </cx:data>
  </cx:chartData>
  <cx:chart>
    <cx:title pos="t" align="ctr" overlay="0">
      <cx:tx>
        <cx:txData>
          <cx:v>Log Normal $/Lb Price</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Log Normal $/Lb Price</a:t>
          </a:r>
        </a:p>
      </cx:txPr>
    </cx:title>
    <cx:plotArea>
      <cx:plotAreaRegion>
        <cx:series layoutId="clusteredColumn" uniqueId="{A4CB0AD5-51C7-4200-8BE9-8BC39A6C10FE}" formatIdx="0">
          <cx:dataId val="0"/>
          <cx:layoutPr>
            <cx:binning intervalClosed="r">
              <cx:binCount val="4"/>
            </cx:binning>
          </cx:layoutPr>
        </cx:series>
      </cx:plotAreaRegion>
      <cx:axis id="0">
        <cx:catScaling gapWidth="0"/>
        <cx:tickLabels/>
      </cx:axis>
      <cx:axis id="1">
        <cx:valScaling/>
        <cx:majorGridlines/>
        <cx:tickLabels/>
      </cx:axis>
    </cx:plotArea>
  </cx:chart>
  <cx:spPr>
    <a:ln w="19050">
      <a:solidFill>
        <a:sysClr val="windowText" lastClr="000000"/>
      </a:solidFill>
    </a:ln>
  </cx:spPr>
</cx:chartSpace>
</file>

<file path=xl/charts/chartEx6.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tx>
        <cx:txData>
          <cx:v>Log Normal PC Income</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Log Normal PC Income</a:t>
          </a:r>
        </a:p>
      </cx:txPr>
    </cx:title>
    <cx:plotArea>
      <cx:plotAreaRegion>
        <cx:series layoutId="clusteredColumn" uniqueId="{F08E51D8-7FA8-4C95-91B6-466FD50AAC00}" formatIdx="0">
          <cx:dataId val="0"/>
          <cx:layoutPr>
            <cx:binning intervalClosed="r"/>
          </cx:layoutPr>
        </cx:series>
      </cx:plotAreaRegion>
      <cx:axis id="0">
        <cx:catScaling gapWidth="0"/>
        <cx:tickLabels/>
      </cx:axis>
      <cx:axis id="1">
        <cx:valScaling/>
        <cx:majorGridlines/>
        <cx:tickLabels/>
      </cx:axis>
    </cx:plotArea>
  </cx:chart>
  <cx:spPr>
    <a:ln w="19050">
      <a:solidFill>
        <a:sysClr val="windowText" lastClr="000000"/>
      </a:solidFill>
    </a:ln>
  </cx:spPr>
</cx:chartSpace>
</file>

<file path=xl/charts/chartEx7.xml><?xml version="1.0" encoding="utf-8"?>
<cx:chartSpace xmlns:a="http://schemas.openxmlformats.org/drawingml/2006/main" xmlns:r="http://schemas.openxmlformats.org/officeDocument/2006/relationships" xmlns:cx="http://schemas.microsoft.com/office/drawing/2014/chartex">
  <cx:chartData>
    <cx:data id="0">
      <cx:numDim type="val">
        <cx:f>_xlchart.v1.7</cx:f>
      </cx:numDim>
    </cx:data>
  </cx:chartData>
  <cx:chart>
    <cx:title pos="t" align="ctr" overlay="0">
      <cx:tx>
        <cx:txData>
          <cx:v>Before Scores</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Before Scores</a:t>
          </a:r>
        </a:p>
      </cx:txPr>
    </cx:title>
    <cx:plotArea>
      <cx:plotAreaRegion>
        <cx:series layoutId="clusteredColumn" uniqueId="{B8F535A4-9330-493C-8269-934C553DF2BE}">
          <cx:dataLabels>
            <cx:visibility seriesName="0" categoryName="0" value="1"/>
          </cx:dataLabels>
          <cx:dataId val="0"/>
          <cx:layoutPr>
            <cx:binning intervalClosed="r"/>
          </cx:layoutPr>
        </cx:series>
      </cx:plotAreaRegion>
      <cx:axis id="0">
        <cx:catScaling gapWidth="0"/>
        <cx:tickLabels/>
      </cx:axis>
      <cx:axis id="1">
        <cx:valScaling/>
        <cx:majorGridlines/>
        <cx:tickLabels/>
      </cx:axis>
    </cx:plotArea>
  </cx:chart>
</cx:chartSpace>
</file>

<file path=xl/charts/chartEx8.xml><?xml version="1.0" encoding="utf-8"?>
<cx:chartSpace xmlns:a="http://schemas.openxmlformats.org/drawingml/2006/main" xmlns:r="http://schemas.openxmlformats.org/officeDocument/2006/relationships" xmlns:cx="http://schemas.microsoft.com/office/drawing/2014/chartex">
  <cx:chartData>
    <cx:data id="0">
      <cx:numDim type="val">
        <cx:f>_xlchart.v1.6</cx:f>
      </cx:numDim>
    </cx:data>
  </cx:chartData>
  <cx:chart>
    <cx:title pos="t" align="ctr" overlay="0">
      <cx:tx>
        <cx:txData>
          <cx:v>After Scores</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After Scores</a:t>
          </a:r>
        </a:p>
      </cx:txPr>
    </cx:title>
    <cx:plotArea>
      <cx:plotAreaRegion>
        <cx:series layoutId="clusteredColumn" uniqueId="{7FDD855C-25E0-4BEA-B1D5-9806349F063C}">
          <cx:spPr>
            <a:solidFill>
              <a:schemeClr val="accent4">
                <a:lumMod val="60000"/>
                <a:lumOff val="40000"/>
              </a:schemeClr>
            </a:solidFill>
          </cx:spPr>
          <cx:dataLabels>
            <cx:visibility seriesName="0" categoryName="0" value="1"/>
          </cx:dataLabels>
          <cx:dataId val="0"/>
          <cx:layoutPr>
            <cx:binning intervalClosed="r" overflow="auto">
              <cx:binSize val="17"/>
            </cx:binning>
          </cx:layoutPr>
        </cx:series>
      </cx:plotAreaRegion>
      <cx:axis id="0">
        <cx:catScaling gapWidth="0"/>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withinLinear" id="16">
  <a:schemeClr val="accent3"/>
</cs:colorStyle>
</file>

<file path=xl/charts/colors13.xml><?xml version="1.0" encoding="utf-8"?>
<cs:colorStyle xmlns:cs="http://schemas.microsoft.com/office/drawing/2012/chartStyle" xmlns:a="http://schemas.openxmlformats.org/drawingml/2006/main" meth="withinLinear" id="16">
  <a:schemeClr val="accent3"/>
</cs:colorStyle>
</file>

<file path=xl/charts/colors14.xml><?xml version="1.0" encoding="utf-8"?>
<cs:colorStyle xmlns:cs="http://schemas.microsoft.com/office/drawing/2012/chartStyle" xmlns:a="http://schemas.openxmlformats.org/drawingml/2006/main" meth="withinLinear" id="19">
  <a:schemeClr val="accent6"/>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3.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4.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5.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8.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chart" Target="../charts/chart9.xml"/><Relationship Id="rId4" Type="http://schemas.openxmlformats.org/officeDocument/2006/relationships/chart" Target="../charts/chart8.xml"/></Relationships>
</file>

<file path=xl/drawings/_rels/drawing3.xml.rels><?xml version="1.0" encoding="UTF-8" standalone="yes"?>
<Relationships xmlns="http://schemas.openxmlformats.org/package/2006/relationships"><Relationship Id="rId3" Type="http://schemas.microsoft.com/office/2014/relationships/chartEx" Target="../charts/chartEx3.xml"/><Relationship Id="rId7" Type="http://schemas.openxmlformats.org/officeDocument/2006/relationships/chart" Target="../charts/chart10.xml"/><Relationship Id="rId2" Type="http://schemas.microsoft.com/office/2014/relationships/chartEx" Target="../charts/chartEx2.xml"/><Relationship Id="rId1" Type="http://schemas.microsoft.com/office/2014/relationships/chartEx" Target="../charts/chartEx1.xml"/><Relationship Id="rId6" Type="http://schemas.microsoft.com/office/2014/relationships/chartEx" Target="../charts/chartEx6.xml"/><Relationship Id="rId5" Type="http://schemas.microsoft.com/office/2014/relationships/chartEx" Target="../charts/chartEx5.xml"/><Relationship Id="rId4" Type="http://schemas.microsoft.com/office/2014/relationships/chartEx" Target="../charts/chartEx4.xml"/></Relationships>
</file>

<file path=xl/drawings/_rels/drawing4.xml.rels><?xml version="1.0" encoding="UTF-8" standalone="yes"?>
<Relationships xmlns="http://schemas.openxmlformats.org/package/2006/relationships"><Relationship Id="rId2" Type="http://schemas.microsoft.com/office/2014/relationships/chartEx" Target="../charts/chartEx8.xml"/><Relationship Id="rId1" Type="http://schemas.microsoft.com/office/2014/relationships/chartEx" Target="../charts/chartEx7.xml"/></Relationships>
</file>

<file path=xl/drawings/drawing1.xml><?xml version="1.0" encoding="utf-8"?>
<xdr:wsDr xmlns:xdr="http://schemas.openxmlformats.org/drawingml/2006/spreadsheetDrawing" xmlns:a="http://schemas.openxmlformats.org/drawingml/2006/main">
  <xdr:twoCellAnchor>
    <xdr:from>
      <xdr:col>12</xdr:col>
      <xdr:colOff>419100</xdr:colOff>
      <xdr:row>5</xdr:row>
      <xdr:rowOff>152400</xdr:rowOff>
    </xdr:from>
    <xdr:to>
      <xdr:col>22</xdr:col>
      <xdr:colOff>267053</xdr:colOff>
      <xdr:row>30</xdr:row>
      <xdr:rowOff>137160</xdr:rowOff>
    </xdr:to>
    <xdr:grpSp>
      <xdr:nvGrpSpPr>
        <xdr:cNvPr id="10" name="Group 9">
          <a:extLst>
            <a:ext uri="{FF2B5EF4-FFF2-40B4-BE49-F238E27FC236}">
              <a16:creationId xmlns:a16="http://schemas.microsoft.com/office/drawing/2014/main" id="{B3A3819F-6FD2-411A-8101-50222F028501}"/>
            </a:ext>
          </a:extLst>
        </xdr:cNvPr>
        <xdr:cNvGrpSpPr/>
      </xdr:nvGrpSpPr>
      <xdr:grpSpPr>
        <a:xfrm>
          <a:off x="10584180" y="1074420"/>
          <a:ext cx="6820253" cy="4754880"/>
          <a:chOff x="11064240" y="861060"/>
          <a:chExt cx="6820253" cy="4579620"/>
        </a:xfrm>
      </xdr:grpSpPr>
      <xdr:graphicFrame macro="">
        <xdr:nvGraphicFramePr>
          <xdr:cNvPr id="2" name="Chart 1">
            <a:extLst>
              <a:ext uri="{FF2B5EF4-FFF2-40B4-BE49-F238E27FC236}">
                <a16:creationId xmlns:a16="http://schemas.microsoft.com/office/drawing/2014/main" id="{EBC14C93-2FF8-4E72-8BC1-2DCF32F288A4}"/>
              </a:ext>
            </a:extLst>
          </xdr:cNvPr>
          <xdr:cNvGraphicFramePr/>
        </xdr:nvGraphicFramePr>
        <xdr:xfrm>
          <a:off x="11064240" y="861060"/>
          <a:ext cx="3421380" cy="2293620"/>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3" name="Chart 2">
            <a:extLst>
              <a:ext uri="{FF2B5EF4-FFF2-40B4-BE49-F238E27FC236}">
                <a16:creationId xmlns:a16="http://schemas.microsoft.com/office/drawing/2014/main" id="{C5C72A97-235A-4EB4-BDF7-ACB5BCE94A19}"/>
              </a:ext>
            </a:extLst>
          </xdr:cNvPr>
          <xdr:cNvGraphicFramePr/>
        </xdr:nvGraphicFramePr>
        <xdr:xfrm>
          <a:off x="11064240" y="3147060"/>
          <a:ext cx="3413760" cy="2293620"/>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4" name="Chart 3">
            <a:extLst>
              <a:ext uri="{FF2B5EF4-FFF2-40B4-BE49-F238E27FC236}">
                <a16:creationId xmlns:a16="http://schemas.microsoft.com/office/drawing/2014/main" id="{13AFC5DC-4BE7-4055-8FF6-433A6FDB67A5}"/>
              </a:ext>
            </a:extLst>
          </xdr:cNvPr>
          <xdr:cNvGraphicFramePr/>
        </xdr:nvGraphicFramePr>
        <xdr:xfrm>
          <a:off x="14493241" y="861060"/>
          <a:ext cx="3391252" cy="2293620"/>
        </xdr:xfrm>
        <a:graphic>
          <a:graphicData uri="http://schemas.openxmlformats.org/drawingml/2006/chart">
            <c:chart xmlns:c="http://schemas.openxmlformats.org/drawingml/2006/chart" xmlns:r="http://schemas.openxmlformats.org/officeDocument/2006/relationships" r:id="rId3"/>
          </a:graphicData>
        </a:graphic>
      </xdr:graphicFrame>
      <xdr:graphicFrame macro="">
        <xdr:nvGraphicFramePr>
          <xdr:cNvPr id="5" name="Chart 4">
            <a:extLst>
              <a:ext uri="{FF2B5EF4-FFF2-40B4-BE49-F238E27FC236}">
                <a16:creationId xmlns:a16="http://schemas.microsoft.com/office/drawing/2014/main" id="{EA584722-6862-4AD9-AD49-F83B94C3B17E}"/>
              </a:ext>
            </a:extLst>
          </xdr:cNvPr>
          <xdr:cNvGraphicFramePr/>
        </xdr:nvGraphicFramePr>
        <xdr:xfrm>
          <a:off x="14485620" y="3147060"/>
          <a:ext cx="3398520" cy="2293620"/>
        </xdr:xfrm>
        <a:graphic>
          <a:graphicData uri="http://schemas.openxmlformats.org/drawingml/2006/chart">
            <c:chart xmlns:c="http://schemas.openxmlformats.org/drawingml/2006/chart" xmlns:r="http://schemas.openxmlformats.org/officeDocument/2006/relationships" r:id="rId4"/>
          </a:graphicData>
        </a:graphic>
      </xdr:graphicFrame>
    </xdr:grpSp>
    <xdr:clientData/>
  </xdr:twoCellAnchor>
</xdr:wsDr>
</file>

<file path=xl/drawings/drawing2.xml><?xml version="1.0" encoding="utf-8"?>
<xdr:wsDr xmlns:xdr="http://schemas.openxmlformats.org/drawingml/2006/spreadsheetDrawing" xmlns:a="http://schemas.openxmlformats.org/drawingml/2006/main">
  <xdr:twoCellAnchor>
    <xdr:from>
      <xdr:col>14</xdr:col>
      <xdr:colOff>15240</xdr:colOff>
      <xdr:row>2</xdr:row>
      <xdr:rowOff>25400</xdr:rowOff>
    </xdr:from>
    <xdr:to>
      <xdr:col>16</xdr:col>
      <xdr:colOff>0</xdr:colOff>
      <xdr:row>15</xdr:row>
      <xdr:rowOff>68580</xdr:rowOff>
    </xdr:to>
    <xdr:graphicFrame macro="">
      <xdr:nvGraphicFramePr>
        <xdr:cNvPr id="2" name="Chart 1">
          <a:extLst>
            <a:ext uri="{FF2B5EF4-FFF2-40B4-BE49-F238E27FC236}">
              <a16:creationId xmlns:a16="http://schemas.microsoft.com/office/drawing/2014/main" id="{64C0BE58-73C2-4395-8755-C0576F3D95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25</xdr:col>
      <xdr:colOff>15240</xdr:colOff>
      <xdr:row>2</xdr:row>
      <xdr:rowOff>16933</xdr:rowOff>
    </xdr:from>
    <xdr:to>
      <xdr:col>26</xdr:col>
      <xdr:colOff>1181100</xdr:colOff>
      <xdr:row>15</xdr:row>
      <xdr:rowOff>38100</xdr:rowOff>
    </xdr:to>
    <xdr:graphicFrame macro="">
      <xdr:nvGraphicFramePr>
        <xdr:cNvPr id="3" name="Chart 2">
          <a:extLst>
            <a:ext uri="{FF2B5EF4-FFF2-40B4-BE49-F238E27FC236}">
              <a16:creationId xmlns:a16="http://schemas.microsoft.com/office/drawing/2014/main" id="{4D95397C-BB63-4C1B-889D-F5647A9033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305647</xdr:colOff>
      <xdr:row>2</xdr:row>
      <xdr:rowOff>17778</xdr:rowOff>
    </xdr:from>
    <xdr:to>
      <xdr:col>7</xdr:col>
      <xdr:colOff>1163320</xdr:colOff>
      <xdr:row>15</xdr:row>
      <xdr:rowOff>90592</xdr:rowOff>
    </xdr:to>
    <xdr:graphicFrame macro="">
      <xdr:nvGraphicFramePr>
        <xdr:cNvPr id="4" name="Chart 3">
          <a:extLst>
            <a:ext uri="{FF2B5EF4-FFF2-40B4-BE49-F238E27FC236}">
              <a16:creationId xmlns:a16="http://schemas.microsoft.com/office/drawing/2014/main" id="{7A95D71B-008D-42DE-B43F-079B510D21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7620</xdr:colOff>
      <xdr:row>2</xdr:row>
      <xdr:rowOff>25401</xdr:rowOff>
    </xdr:from>
    <xdr:to>
      <xdr:col>5</xdr:col>
      <xdr:colOff>75353</xdr:colOff>
      <xdr:row>15</xdr:row>
      <xdr:rowOff>98214</xdr:rowOff>
    </xdr:to>
    <xdr:graphicFrame macro="">
      <xdr:nvGraphicFramePr>
        <xdr:cNvPr id="5" name="Chart 4">
          <a:extLst>
            <a:ext uri="{FF2B5EF4-FFF2-40B4-BE49-F238E27FC236}">
              <a16:creationId xmlns:a16="http://schemas.microsoft.com/office/drawing/2014/main" id="{FCD8A075-0256-42C3-80E2-CDED390334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35</xdr:col>
      <xdr:colOff>245533</xdr:colOff>
      <xdr:row>2</xdr:row>
      <xdr:rowOff>29633</xdr:rowOff>
    </xdr:from>
    <xdr:to>
      <xdr:col>46</xdr:col>
      <xdr:colOff>508000</xdr:colOff>
      <xdr:row>14</xdr:row>
      <xdr:rowOff>177800</xdr:rowOff>
    </xdr:to>
    <xdr:graphicFrame macro="">
      <xdr:nvGraphicFramePr>
        <xdr:cNvPr id="6" name="Chart 5">
          <a:extLst>
            <a:ext uri="{FF2B5EF4-FFF2-40B4-BE49-F238E27FC236}">
              <a16:creationId xmlns:a16="http://schemas.microsoft.com/office/drawing/2014/main" id="{0C6F3E56-BBDD-47C2-A4EE-AA23B9570C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7</xdr:col>
      <xdr:colOff>491266</xdr:colOff>
      <xdr:row>26</xdr:row>
      <xdr:rowOff>121024</xdr:rowOff>
    </xdr:from>
    <xdr:to>
      <xdr:col>12</xdr:col>
      <xdr:colOff>323626</xdr:colOff>
      <xdr:row>37</xdr:row>
      <xdr:rowOff>174364</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5A9C2805-1354-423C-895B-4183F175BEE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6793006" y="4883524"/>
              <a:ext cx="2880360" cy="208788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7</xdr:col>
      <xdr:colOff>514126</xdr:colOff>
      <xdr:row>39</xdr:row>
      <xdr:rowOff>31825</xdr:rowOff>
    </xdr:from>
    <xdr:to>
      <xdr:col>12</xdr:col>
      <xdr:colOff>331246</xdr:colOff>
      <xdr:row>50</xdr:row>
      <xdr:rowOff>12998</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FBFCF5E8-1C3F-4629-9B47-9188A639069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6815866" y="7202245"/>
              <a:ext cx="2865120" cy="1992853"/>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7</xdr:col>
      <xdr:colOff>476026</xdr:colOff>
      <xdr:row>13</xdr:row>
      <xdr:rowOff>163158</xdr:rowOff>
    </xdr:from>
    <xdr:to>
      <xdr:col>12</xdr:col>
      <xdr:colOff>308386</xdr:colOff>
      <xdr:row>25</xdr:row>
      <xdr:rowOff>136263</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B6FCEA6F-C11F-4EF9-BF6A-41C69EB7633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6777766" y="2525358"/>
              <a:ext cx="2880360" cy="2190525"/>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13</xdr:col>
      <xdr:colOff>133126</xdr:colOff>
      <xdr:row>14</xdr:row>
      <xdr:rowOff>14343</xdr:rowOff>
    </xdr:from>
    <xdr:to>
      <xdr:col>17</xdr:col>
      <xdr:colOff>361726</xdr:colOff>
      <xdr:row>25</xdr:row>
      <xdr:rowOff>151503</xdr:rowOff>
    </xdr:to>
    <mc:AlternateContent xmlns:mc="http://schemas.openxmlformats.org/markup-compatibility/2006">
      <mc:Choice xmlns:cx1="http://schemas.microsoft.com/office/drawing/2015/9/8/chartex" Requires="cx1">
        <xdr:graphicFrame macro="">
          <xdr:nvGraphicFramePr>
            <xdr:cNvPr id="5" name="Chart 4">
              <a:extLst>
                <a:ext uri="{FF2B5EF4-FFF2-40B4-BE49-F238E27FC236}">
                  <a16:creationId xmlns:a16="http://schemas.microsoft.com/office/drawing/2014/main" id="{48E0891D-B4A4-4ED9-87A7-BB069622FC0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10092466" y="2559423"/>
              <a:ext cx="3025140" cy="21717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13</xdr:col>
      <xdr:colOff>125506</xdr:colOff>
      <xdr:row>26</xdr:row>
      <xdr:rowOff>128644</xdr:rowOff>
    </xdr:from>
    <xdr:to>
      <xdr:col>17</xdr:col>
      <xdr:colOff>369346</xdr:colOff>
      <xdr:row>38</xdr:row>
      <xdr:rowOff>10309</xdr:rowOff>
    </xdr:to>
    <mc:AlternateContent xmlns:mc="http://schemas.openxmlformats.org/markup-compatibility/2006">
      <mc:Choice xmlns:cx1="http://schemas.microsoft.com/office/drawing/2015/9/8/chartex" Requires="cx1">
        <xdr:graphicFrame macro="">
          <xdr:nvGraphicFramePr>
            <xdr:cNvPr id="6" name="Chart 5">
              <a:extLst>
                <a:ext uri="{FF2B5EF4-FFF2-40B4-BE49-F238E27FC236}">
                  <a16:creationId xmlns:a16="http://schemas.microsoft.com/office/drawing/2014/main" id="{BB7E6BC6-2DA5-46A1-B362-02697E34B22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10084846" y="4891144"/>
              <a:ext cx="3040380" cy="2099085"/>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13</xdr:col>
      <xdr:colOff>155986</xdr:colOff>
      <xdr:row>39</xdr:row>
      <xdr:rowOff>24205</xdr:rowOff>
    </xdr:from>
    <xdr:to>
      <xdr:col>17</xdr:col>
      <xdr:colOff>354106</xdr:colOff>
      <xdr:row>49</xdr:row>
      <xdr:rowOff>169432</xdr:rowOff>
    </xdr:to>
    <mc:AlternateContent xmlns:mc="http://schemas.openxmlformats.org/markup-compatibility/2006">
      <mc:Choice xmlns:cx1="http://schemas.microsoft.com/office/drawing/2015/9/8/chartex" Requires="cx1">
        <xdr:graphicFrame macro="">
          <xdr:nvGraphicFramePr>
            <xdr:cNvPr id="7" name="Chart 6">
              <a:extLst>
                <a:ext uri="{FF2B5EF4-FFF2-40B4-BE49-F238E27FC236}">
                  <a16:creationId xmlns:a16="http://schemas.microsoft.com/office/drawing/2014/main" id="{8E5C9EE1-1894-4E76-A44F-4F3BEC78336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10115326" y="7194625"/>
              <a:ext cx="2994660" cy="1974027"/>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11</xdr:col>
      <xdr:colOff>121920</xdr:colOff>
      <xdr:row>1</xdr:row>
      <xdr:rowOff>45720</xdr:rowOff>
    </xdr:from>
    <xdr:to>
      <xdr:col>16</xdr:col>
      <xdr:colOff>220980</xdr:colOff>
      <xdr:row>13</xdr:row>
      <xdr:rowOff>68580</xdr:rowOff>
    </xdr:to>
    <xdr:graphicFrame macro="">
      <xdr:nvGraphicFramePr>
        <xdr:cNvPr id="8" name="Chart 7">
          <a:extLst>
            <a:ext uri="{FF2B5EF4-FFF2-40B4-BE49-F238E27FC236}">
              <a16:creationId xmlns:a16="http://schemas.microsoft.com/office/drawing/2014/main" id="{02A88992-611F-470F-82B7-FE0EF5A247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176648</xdr:colOff>
      <xdr:row>11</xdr:row>
      <xdr:rowOff>41563</xdr:rowOff>
    </xdr:from>
    <xdr:to>
      <xdr:col>8</xdr:col>
      <xdr:colOff>297872</xdr:colOff>
      <xdr:row>22</xdr:row>
      <xdr:rowOff>166254</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AD40D0E1-DB0A-40D9-A89C-8BEC9E1EAF2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758048" y="2053243"/>
              <a:ext cx="4434144" cy="2136371"/>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8</xdr:col>
      <xdr:colOff>356754</xdr:colOff>
      <xdr:row>11</xdr:row>
      <xdr:rowOff>34636</xdr:rowOff>
    </xdr:from>
    <xdr:to>
      <xdr:col>15</xdr:col>
      <xdr:colOff>426027</xdr:colOff>
      <xdr:row>22</xdr:row>
      <xdr:rowOff>159328</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B3C96002-10FD-4F3C-A900-9B8D77A3C38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8251074" y="2046316"/>
              <a:ext cx="4572693" cy="2136372"/>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6</xdr:col>
      <xdr:colOff>304800</xdr:colOff>
      <xdr:row>2</xdr:row>
      <xdr:rowOff>0</xdr:rowOff>
    </xdr:from>
    <xdr:to>
      <xdr:col>11</xdr:col>
      <xdr:colOff>256309</xdr:colOff>
      <xdr:row>8</xdr:row>
      <xdr:rowOff>6927</xdr:rowOff>
    </xdr:to>
    <xdr:sp macro="" textlink="">
      <xdr:nvSpPr>
        <xdr:cNvPr id="4" name="TextBox 3">
          <a:extLst>
            <a:ext uri="{FF2B5EF4-FFF2-40B4-BE49-F238E27FC236}">
              <a16:creationId xmlns:a16="http://schemas.microsoft.com/office/drawing/2014/main" id="{E16F0FD1-A7FF-40A0-BBCE-88DC0EA24010}"/>
            </a:ext>
          </a:extLst>
        </xdr:cNvPr>
        <xdr:cNvSpPr txBox="1"/>
      </xdr:nvSpPr>
      <xdr:spPr>
        <a:xfrm>
          <a:off x="3962400" y="365760"/>
          <a:ext cx="2999509" cy="1104207"/>
        </a:xfrm>
        <a:prstGeom prst="rect">
          <a:avLst/>
        </a:prstGeom>
        <a:ln>
          <a:solidFill>
            <a:sysClr val="windowText" lastClr="000000"/>
          </a:solidFill>
        </a:ln>
      </xdr:spPr>
      <xdr:style>
        <a:lnRef idx="2">
          <a:schemeClr val="accent5"/>
        </a:lnRef>
        <a:fillRef idx="1">
          <a:schemeClr val="lt1"/>
        </a:fillRef>
        <a:effectRef idx="0">
          <a:schemeClr val="accent5"/>
        </a:effectRef>
        <a:fontRef idx="minor">
          <a:schemeClr val="dk1"/>
        </a:fontRef>
      </xdr:style>
      <xdr:txBody>
        <a:bodyPr vertOverflow="clip" horzOverflow="clip" wrap="square" rtlCol="0" anchor="t"/>
        <a:lstStyle/>
        <a:p>
          <a:r>
            <a:rPr lang="en-US" sz="1100" b="0" i="0" u="none" strike="noStrike">
              <a:solidFill>
                <a:schemeClr val="dk1"/>
              </a:solidFill>
              <a:effectLst/>
              <a:latin typeface="+mn-lt"/>
              <a:ea typeface="+mn-ea"/>
              <a:cs typeface="+mn-cs"/>
            </a:rPr>
            <a:t>Company wishes to test whether computer skills training is effective by administering a comp skills test</a:t>
          </a:r>
          <a:r>
            <a:rPr lang="en-US"/>
            <a:t> </a:t>
          </a:r>
          <a:r>
            <a:rPr lang="en-US" sz="1100" b="0" i="0" u="none" strike="noStrike">
              <a:solidFill>
                <a:schemeClr val="dk1"/>
              </a:solidFill>
              <a:effectLst/>
              <a:latin typeface="+mn-lt"/>
              <a:ea typeface="+mn-ea"/>
              <a:cs typeface="+mn-cs"/>
            </a:rPr>
            <a:t>before and after the training. The training is deemed effective if the average score of employees improves</a:t>
          </a:r>
          <a:r>
            <a:rPr lang="en-US"/>
            <a:t> </a:t>
          </a:r>
          <a:r>
            <a:rPr lang="en-US" sz="1100" b="0" i="0" u="none" strike="noStrike">
              <a:solidFill>
                <a:schemeClr val="dk1"/>
              </a:solidFill>
              <a:effectLst/>
              <a:latin typeface="+mn-lt"/>
              <a:ea typeface="+mn-ea"/>
              <a:cs typeface="+mn-cs"/>
            </a:rPr>
            <a:t>by at leat 10 points. Here we have a sample of 50 employees. </a:t>
          </a:r>
          <a:r>
            <a:rPr lang="en-US"/>
            <a:t> </a:t>
          </a:r>
          <a:r>
            <a:rPr lang="en-US" sz="1100" b="0" i="0" u="none" strike="noStrike">
              <a:solidFill>
                <a:schemeClr val="dk1"/>
              </a:solidFill>
              <a:effectLst/>
              <a:latin typeface="+mn-lt"/>
              <a:ea typeface="+mn-ea"/>
              <a:cs typeface="+mn-cs"/>
            </a:rPr>
            <a:t>The firm hypothesizes that the training was effective. Test that claim, below. </a:t>
          </a:r>
          <a:r>
            <a:rPr lang="en-US"/>
            <a:t> </a:t>
          </a:r>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B4B493-4E2B-4BD8-9459-A714E37C7008}">
  <dimension ref="A1"/>
  <sheetViews>
    <sheetView workbookViewId="0">
      <selection sqref="A1:B1"/>
    </sheetView>
  </sheetViews>
  <sheetFormatPr defaultRowHeight="14.4" x14ac:dyDescent="0.3"/>
  <sheetData>
    <row r="1" spans="1:1" x14ac:dyDescent="0.3">
      <c r="A1" t="s">
        <v>112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P182"/>
  <sheetViews>
    <sheetView showGridLines="0" tabSelected="1" topLeftCell="A8" zoomScaleNormal="100" workbookViewId="0">
      <selection activeCell="D20" sqref="D20"/>
    </sheetView>
  </sheetViews>
  <sheetFormatPr defaultColWidth="9.109375" defaultRowHeight="14.4" outlineLevelCol="1" x14ac:dyDescent="0.3"/>
  <cols>
    <col min="1" max="1" width="5" style="1" customWidth="1" outlineLevel="1"/>
    <col min="2" max="3" width="6.88671875" style="1" customWidth="1" outlineLevel="1"/>
    <col min="4" max="4" width="11.6640625" style="1" customWidth="1" outlineLevel="1"/>
    <col min="5" max="5" width="9.109375" style="1" customWidth="1" outlineLevel="1"/>
    <col min="6" max="6" width="16.44140625" style="1" customWidth="1" outlineLevel="1"/>
    <col min="7" max="7" width="5.109375" style="1" customWidth="1"/>
    <col min="8" max="8" width="21.88671875" style="1" customWidth="1"/>
    <col min="9" max="9" width="24.109375" style="1" bestFit="1" customWidth="1"/>
    <col min="10" max="10" width="18" style="1" customWidth="1"/>
    <col min="11" max="11" width="17" style="1" bestFit="1" customWidth="1"/>
    <col min="12" max="12" width="6.109375" style="1" customWidth="1"/>
    <col min="13" max="13" width="11.88671875" style="1" customWidth="1"/>
    <col min="14" max="14" width="10.88671875" style="1" customWidth="1"/>
    <col min="15" max="15" width="11.33203125" style="1" customWidth="1"/>
    <col min="16" max="16" width="12.88671875" style="1" customWidth="1"/>
    <col min="17" max="16384" width="9.109375" style="1"/>
  </cols>
  <sheetData>
    <row r="2" spans="1:16" x14ac:dyDescent="0.3">
      <c r="A2" s="2" t="s">
        <v>5</v>
      </c>
      <c r="B2" s="7" t="s">
        <v>2</v>
      </c>
      <c r="C2" s="3" t="s">
        <v>3</v>
      </c>
      <c r="D2" s="7" t="s">
        <v>6</v>
      </c>
      <c r="E2" s="3" t="s">
        <v>4</v>
      </c>
      <c r="F2" s="47" t="s">
        <v>62</v>
      </c>
      <c r="H2" s="13" t="s">
        <v>34</v>
      </c>
    </row>
    <row r="3" spans="1:16" ht="15" customHeight="1" x14ac:dyDescent="0.3">
      <c r="A3" s="4">
        <v>3</v>
      </c>
      <c r="B3" s="5" t="s">
        <v>0</v>
      </c>
      <c r="C3" s="5">
        <v>34</v>
      </c>
      <c r="D3" s="1">
        <v>9</v>
      </c>
      <c r="E3" s="5">
        <v>447.9</v>
      </c>
      <c r="F3" s="48">
        <v>444.38620053555479</v>
      </c>
    </row>
    <row r="4" spans="1:16" x14ac:dyDescent="0.3">
      <c r="A4" s="4">
        <v>4</v>
      </c>
      <c r="B4" s="5" t="s">
        <v>0</v>
      </c>
      <c r="C4" s="5">
        <v>44</v>
      </c>
      <c r="D4" s="1">
        <v>1</v>
      </c>
      <c r="E4" s="5">
        <v>506.6</v>
      </c>
      <c r="F4" s="48">
        <v>511.28333234156497</v>
      </c>
      <c r="H4" s="1" t="s">
        <v>100</v>
      </c>
    </row>
    <row r="5" spans="1:16" x14ac:dyDescent="0.3">
      <c r="A5" s="4">
        <v>6</v>
      </c>
      <c r="B5" s="5" t="s">
        <v>0</v>
      </c>
      <c r="C5" s="5">
        <v>30</v>
      </c>
      <c r="D5" s="1">
        <v>7</v>
      </c>
      <c r="E5" s="5">
        <v>415.1</v>
      </c>
      <c r="F5" s="48">
        <v>394.54129723296637</v>
      </c>
      <c r="H5" s="1" t="s">
        <v>114</v>
      </c>
    </row>
    <row r="6" spans="1:16" x14ac:dyDescent="0.3">
      <c r="A6" s="4">
        <v>7</v>
      </c>
      <c r="B6" s="5" t="s">
        <v>0</v>
      </c>
      <c r="C6" s="5">
        <v>48</v>
      </c>
      <c r="D6" s="1">
        <v>2</v>
      </c>
      <c r="E6" s="5">
        <v>546.29999999999995</v>
      </c>
      <c r="F6" s="48">
        <v>556.68861053257956</v>
      </c>
    </row>
    <row r="7" spans="1:16" x14ac:dyDescent="0.3">
      <c r="A7" s="4">
        <v>10</v>
      </c>
      <c r="B7" s="5" t="s">
        <v>0</v>
      </c>
      <c r="C7" s="5">
        <v>40</v>
      </c>
      <c r="D7" s="1">
        <v>4</v>
      </c>
      <c r="E7" s="5">
        <v>486.2</v>
      </c>
      <c r="F7" s="48">
        <v>483.63655459684617</v>
      </c>
      <c r="H7" s="12" t="s">
        <v>98</v>
      </c>
    </row>
    <row r="8" spans="1:16" x14ac:dyDescent="0.3">
      <c r="A8" s="33">
        <v>15</v>
      </c>
      <c r="B8" s="34" t="s">
        <v>0</v>
      </c>
      <c r="C8" s="34">
        <v>24</v>
      </c>
      <c r="D8" s="35">
        <v>11</v>
      </c>
      <c r="E8" s="34">
        <v>347</v>
      </c>
      <c r="F8" s="48">
        <v>350.85131806010111</v>
      </c>
    </row>
    <row r="9" spans="1:16" x14ac:dyDescent="0.3">
      <c r="A9" s="4">
        <v>16</v>
      </c>
      <c r="B9" s="5" t="s">
        <v>0</v>
      </c>
      <c r="C9" s="5">
        <v>22</v>
      </c>
      <c r="D9" s="1">
        <v>12</v>
      </c>
      <c r="E9" s="5">
        <v>321.3</v>
      </c>
      <c r="F9" s="48">
        <v>334.8081166319547</v>
      </c>
      <c r="H9" s="1" t="s">
        <v>8</v>
      </c>
    </row>
    <row r="10" spans="1:16" x14ac:dyDescent="0.3">
      <c r="A10" s="4">
        <v>17</v>
      </c>
      <c r="B10" s="5" t="s">
        <v>0</v>
      </c>
      <c r="C10" s="5">
        <v>26</v>
      </c>
      <c r="D10" s="1">
        <v>14</v>
      </c>
      <c r="E10" s="5">
        <v>381.4</v>
      </c>
      <c r="F10" s="48">
        <v>384.65301993454324</v>
      </c>
      <c r="H10" s="1" t="s">
        <v>99</v>
      </c>
    </row>
    <row r="11" spans="1:16" ht="15" thickBot="1" x14ac:dyDescent="0.35">
      <c r="A11" s="4">
        <v>19</v>
      </c>
      <c r="B11" s="5" t="s">
        <v>0</v>
      </c>
      <c r="C11" s="5">
        <v>38</v>
      </c>
      <c r="D11" s="1">
        <v>6</v>
      </c>
      <c r="E11" s="5">
        <v>488.9</v>
      </c>
      <c r="F11" s="48">
        <v>472.03297828027365</v>
      </c>
      <c r="P11"/>
    </row>
    <row r="12" spans="1:16" ht="14.4" customHeight="1" x14ac:dyDescent="0.3">
      <c r="A12" s="4">
        <v>21</v>
      </c>
      <c r="B12" s="5" t="s">
        <v>0</v>
      </c>
      <c r="C12" s="5">
        <v>36</v>
      </c>
      <c r="D12" s="1">
        <v>8</v>
      </c>
      <c r="E12" s="5">
        <v>464.4</v>
      </c>
      <c r="F12" s="48">
        <v>460.42940196370125</v>
      </c>
      <c r="H12" s="64"/>
      <c r="I12" s="82" t="s">
        <v>108</v>
      </c>
      <c r="J12" s="82"/>
      <c r="K12" s="65"/>
      <c r="L12" s="66"/>
      <c r="P12"/>
    </row>
    <row r="13" spans="1:16" ht="14.4" customHeight="1" x14ac:dyDescent="0.3">
      <c r="A13" s="4">
        <v>22</v>
      </c>
      <c r="B13" s="5" t="s">
        <v>0</v>
      </c>
      <c r="C13" s="5">
        <v>28</v>
      </c>
      <c r="D13" s="1">
        <v>15</v>
      </c>
      <c r="E13" s="5">
        <v>413.5</v>
      </c>
      <c r="F13" s="48">
        <v>409.57547158583748</v>
      </c>
      <c r="H13" s="67"/>
      <c r="I13" s="83"/>
      <c r="J13" s="83"/>
      <c r="K13" s="68"/>
      <c r="L13" s="69"/>
      <c r="P13"/>
    </row>
    <row r="14" spans="1:16" x14ac:dyDescent="0.3">
      <c r="A14" s="4">
        <v>24</v>
      </c>
      <c r="B14" s="5" t="s">
        <v>0</v>
      </c>
      <c r="C14" s="6">
        <v>20</v>
      </c>
      <c r="D14" s="1">
        <v>15</v>
      </c>
      <c r="E14" s="6">
        <v>315.7</v>
      </c>
      <c r="F14" s="48">
        <v>327.64416542695619</v>
      </c>
      <c r="G14" s="74"/>
      <c r="H14" s="68" t="s">
        <v>109</v>
      </c>
      <c r="I14" s="68"/>
      <c r="J14" s="68"/>
      <c r="K14" s="68"/>
      <c r="L14" s="69"/>
      <c r="P14"/>
    </row>
    <row r="15" spans="1:16" x14ac:dyDescent="0.3">
      <c r="A15" s="4">
        <v>29</v>
      </c>
      <c r="B15" s="5" t="s">
        <v>0</v>
      </c>
      <c r="C15" s="5">
        <v>32</v>
      </c>
      <c r="D15" s="1">
        <v>9</v>
      </c>
      <c r="E15" s="5">
        <v>434</v>
      </c>
      <c r="F15" s="48">
        <v>423.9033739958345</v>
      </c>
      <c r="G15" s="74"/>
      <c r="H15" s="68"/>
      <c r="I15" s="68"/>
      <c r="J15" s="68"/>
      <c r="K15" s="68"/>
      <c r="L15" s="69"/>
      <c r="P15"/>
    </row>
    <row r="16" spans="1:16" x14ac:dyDescent="0.3">
      <c r="A16" s="33">
        <v>30</v>
      </c>
      <c r="B16" s="34" t="s">
        <v>0</v>
      </c>
      <c r="C16" s="34">
        <v>46</v>
      </c>
      <c r="D16" s="35">
        <v>1</v>
      </c>
      <c r="E16" s="34">
        <v>517.9</v>
      </c>
      <c r="F16" s="48">
        <v>531.76615888128526</v>
      </c>
      <c r="G16" s="74"/>
      <c r="H16" s="75"/>
      <c r="I16" s="76" t="s">
        <v>110</v>
      </c>
      <c r="J16" s="70" t="s">
        <v>113</v>
      </c>
      <c r="K16" s="68"/>
      <c r="L16" s="69"/>
      <c r="P16"/>
    </row>
    <row r="17" spans="1:12" x14ac:dyDescent="0.3">
      <c r="A17" s="33"/>
      <c r="B17" s="34"/>
      <c r="C17" s="34"/>
      <c r="D17" s="34"/>
      <c r="E17" s="35"/>
      <c r="F17" s="34"/>
      <c r="G17" s="74"/>
      <c r="H17" s="75"/>
      <c r="I17" s="76" t="s">
        <v>86</v>
      </c>
      <c r="J17" s="70">
        <v>30</v>
      </c>
      <c r="K17" s="68"/>
      <c r="L17" s="69"/>
    </row>
    <row r="18" spans="1:12" x14ac:dyDescent="0.3">
      <c r="A18" s="45" t="s">
        <v>5</v>
      </c>
      <c r="B18" s="46" t="s">
        <v>2</v>
      </c>
      <c r="C18" s="46" t="s">
        <v>3</v>
      </c>
      <c r="D18" s="21" t="s">
        <v>6</v>
      </c>
      <c r="E18" s="46" t="s">
        <v>4</v>
      </c>
      <c r="F18" s="46" t="s">
        <v>62</v>
      </c>
      <c r="G18" s="74"/>
      <c r="H18" s="75"/>
      <c r="I18" s="76" t="s">
        <v>85</v>
      </c>
      <c r="J18" s="70">
        <v>11</v>
      </c>
      <c r="K18" s="68"/>
      <c r="L18" s="69"/>
    </row>
    <row r="19" spans="1:12" x14ac:dyDescent="0.3">
      <c r="A19" s="4">
        <v>5</v>
      </c>
      <c r="B19" s="5" t="s">
        <v>1</v>
      </c>
      <c r="C19" s="5">
        <v>30</v>
      </c>
      <c r="D19" s="1">
        <v>13</v>
      </c>
      <c r="E19" s="5">
        <v>303</v>
      </c>
      <c r="F19" s="49">
        <v>305.82499071193905</v>
      </c>
      <c r="G19" s="74"/>
      <c r="I19" s="73"/>
      <c r="J19" s="68"/>
      <c r="K19" s="68"/>
      <c r="L19" s="69"/>
    </row>
    <row r="20" spans="1:12" ht="28.8" x14ac:dyDescent="0.3">
      <c r="A20" s="4">
        <v>8</v>
      </c>
      <c r="B20" s="5" t="s">
        <v>1</v>
      </c>
      <c r="C20" s="5">
        <v>32</v>
      </c>
      <c r="D20" s="86">
        <v>1</v>
      </c>
      <c r="E20" s="5">
        <v>273.10000000000002</v>
      </c>
      <c r="F20" s="49">
        <v>281.89864030071476</v>
      </c>
      <c r="G20" s="74"/>
      <c r="H20" s="75"/>
      <c r="I20" s="79" t="s">
        <v>111</v>
      </c>
      <c r="J20" s="80" t="str">
        <f>IFERROR(IF($J$16="A", INT(($I$57+($I$58*$J$17)+($I$59*$J$18))/60)&amp;" hours, "&amp;ROUNDDOWN(((($I$57+($I$58*$J$17)+($I$59*$J$18))/60)-INT(($I$57+($I$58*$J$17)+($I$59*$J$18))/60))*60, 0)&amp;" minutes", IF($J$16="B", INT(($I$97+($I$98*$J$17)+($I$99*$J$18))/60)&amp;" hours, "&amp;ROUNDDOWN(((($I$97+($I$98*$J$17)+($I$99*$J$18))/60)-INT(($I$97+($I$98*$J$17)+($I$99*$J$18))/60))*60, 0)&amp;" minutes", "Please correct the information entered above")), "Please correct the information entered above")</f>
        <v>4 hours, 58 minutes</v>
      </c>
      <c r="K20" s="81"/>
      <c r="L20" s="69"/>
    </row>
    <row r="21" spans="1:12" x14ac:dyDescent="0.3">
      <c r="A21" s="4">
        <v>9</v>
      </c>
      <c r="B21" s="5" t="s">
        <v>1</v>
      </c>
      <c r="C21" s="5">
        <v>44</v>
      </c>
      <c r="D21" s="1">
        <v>7</v>
      </c>
      <c r="E21" s="5">
        <v>419</v>
      </c>
      <c r="F21" s="49">
        <v>419.48120861349292</v>
      </c>
      <c r="H21" s="67"/>
      <c r="I21" s="68"/>
      <c r="J21" s="68"/>
      <c r="K21" s="68"/>
      <c r="L21" s="69"/>
    </row>
    <row r="22" spans="1:12" x14ac:dyDescent="0.3">
      <c r="A22" s="4">
        <v>11</v>
      </c>
      <c r="B22" s="5" t="s">
        <v>1</v>
      </c>
      <c r="C22" s="5">
        <v>36</v>
      </c>
      <c r="D22" s="1">
        <v>15</v>
      </c>
      <c r="E22" s="5">
        <v>367.7</v>
      </c>
      <c r="F22" s="49">
        <v>371.01190729422399</v>
      </c>
      <c r="G22" s="74"/>
      <c r="L22" s="74"/>
    </row>
    <row r="23" spans="1:12" ht="15" thickBot="1" x14ac:dyDescent="0.35">
      <c r="A23" s="4">
        <v>12</v>
      </c>
      <c r="B23" s="5" t="s">
        <v>1</v>
      </c>
      <c r="C23" s="5">
        <v>42</v>
      </c>
      <c r="D23" s="1">
        <v>2</v>
      </c>
      <c r="E23" s="5">
        <v>380.6</v>
      </c>
      <c r="F23" s="49">
        <v>382.13331026494654</v>
      </c>
      <c r="H23" s="77" t="s">
        <v>96</v>
      </c>
      <c r="I23" s="71"/>
      <c r="J23" s="71"/>
      <c r="K23" s="71"/>
      <c r="L23" s="72"/>
    </row>
    <row r="24" spans="1:12" x14ac:dyDescent="0.3">
      <c r="A24" s="4">
        <v>13</v>
      </c>
      <c r="B24" s="5" t="s">
        <v>1</v>
      </c>
      <c r="C24" s="5">
        <v>38</v>
      </c>
      <c r="D24" s="1">
        <v>1</v>
      </c>
      <c r="E24" s="5">
        <v>333.5</v>
      </c>
      <c r="F24" s="49">
        <v>339.87682173479135</v>
      </c>
    </row>
    <row r="25" spans="1:12" x14ac:dyDescent="0.3">
      <c r="A25" s="4">
        <v>14</v>
      </c>
      <c r="B25" s="5" t="s">
        <v>1</v>
      </c>
      <c r="C25" s="5">
        <v>26</v>
      </c>
      <c r="D25" s="1">
        <v>14</v>
      </c>
      <c r="E25" s="5">
        <v>264.89999999999998</v>
      </c>
      <c r="F25" s="49">
        <v>270.77723732999209</v>
      </c>
    </row>
    <row r="26" spans="1:12" x14ac:dyDescent="0.3">
      <c r="A26" s="4">
        <v>18</v>
      </c>
      <c r="B26" s="5" t="s">
        <v>1</v>
      </c>
      <c r="C26" s="5">
        <v>20</v>
      </c>
      <c r="D26" s="1">
        <v>15</v>
      </c>
      <c r="E26" s="5">
        <v>216.7</v>
      </c>
      <c r="F26" s="49">
        <v>216.40342347001967</v>
      </c>
    </row>
    <row r="27" spans="1:12" x14ac:dyDescent="0.3">
      <c r="A27" s="4">
        <v>20</v>
      </c>
      <c r="B27" s="5" t="s">
        <v>1</v>
      </c>
      <c r="C27" s="5">
        <v>48</v>
      </c>
      <c r="D27" s="1">
        <v>10</v>
      </c>
      <c r="E27" s="5">
        <v>474.4</v>
      </c>
      <c r="F27" s="49">
        <v>468.94643229185635</v>
      </c>
    </row>
    <row r="28" spans="1:12" x14ac:dyDescent="0.3">
      <c r="A28" s="4">
        <v>23</v>
      </c>
      <c r="B28" s="5" t="s">
        <v>1</v>
      </c>
      <c r="C28" s="5">
        <v>22</v>
      </c>
      <c r="D28" s="1">
        <v>3</v>
      </c>
      <c r="E28" s="5">
        <v>196.1</v>
      </c>
      <c r="F28" s="49">
        <v>192.47707305879536</v>
      </c>
    </row>
    <row r="29" spans="1:12" x14ac:dyDescent="0.3">
      <c r="A29" s="4">
        <v>25</v>
      </c>
      <c r="B29" s="5" t="s">
        <v>1</v>
      </c>
      <c r="C29" s="5">
        <v>34</v>
      </c>
      <c r="D29" s="1">
        <v>9</v>
      </c>
      <c r="E29" s="5">
        <v>330.3</v>
      </c>
      <c r="F29" s="49">
        <v>330.05964137157349</v>
      </c>
    </row>
    <row r="30" spans="1:12" x14ac:dyDescent="0.3">
      <c r="A30" s="4">
        <v>26</v>
      </c>
      <c r="B30" s="5" t="s">
        <v>1</v>
      </c>
      <c r="C30" s="5">
        <v>40</v>
      </c>
      <c r="D30" s="1">
        <v>7</v>
      </c>
      <c r="E30" s="5">
        <v>388</v>
      </c>
      <c r="F30" s="49">
        <v>380.82908765744185</v>
      </c>
    </row>
    <row r="31" spans="1:12" x14ac:dyDescent="0.3">
      <c r="A31" s="4">
        <v>27</v>
      </c>
      <c r="B31" s="5" t="s">
        <v>1</v>
      </c>
      <c r="C31" s="5">
        <v>28</v>
      </c>
      <c r="D31" s="1">
        <v>5</v>
      </c>
      <c r="E31" s="5">
        <v>264.10000000000002</v>
      </c>
      <c r="F31" s="49">
        <v>257.66398964108026</v>
      </c>
    </row>
    <row r="32" spans="1:12" x14ac:dyDescent="0.3">
      <c r="A32" s="4">
        <v>28</v>
      </c>
      <c r="B32" s="5" t="s">
        <v>1</v>
      </c>
      <c r="C32" s="5">
        <v>24</v>
      </c>
      <c r="D32" s="1">
        <v>6</v>
      </c>
      <c r="E32" s="5">
        <v>228.6</v>
      </c>
      <c r="F32" s="49">
        <v>222.61623625913333</v>
      </c>
    </row>
    <row r="34" spans="1:16" ht="13.2" customHeight="1" x14ac:dyDescent="0.3">
      <c r="A34" s="2" t="s">
        <v>5</v>
      </c>
      <c r="B34" s="7" t="s">
        <v>2</v>
      </c>
      <c r="C34" s="7" t="s">
        <v>7</v>
      </c>
      <c r="D34" s="3" t="s">
        <v>3</v>
      </c>
      <c r="E34" s="7" t="s">
        <v>6</v>
      </c>
      <c r="F34" s="3" t="s">
        <v>4</v>
      </c>
    </row>
    <row r="35" spans="1:16" x14ac:dyDescent="0.3">
      <c r="A35" s="33">
        <v>1</v>
      </c>
      <c r="B35" s="34" t="s">
        <v>1</v>
      </c>
      <c r="C35" s="34">
        <f>IF(B35="A", 1, 0)</f>
        <v>0</v>
      </c>
      <c r="D35" s="34">
        <v>42</v>
      </c>
      <c r="E35" s="35">
        <v>3</v>
      </c>
      <c r="F35" s="34">
        <v>489.4</v>
      </c>
    </row>
    <row r="36" spans="1:16" x14ac:dyDescent="0.3">
      <c r="A36" s="33">
        <v>2</v>
      </c>
      <c r="B36" s="34" t="s">
        <v>1</v>
      </c>
      <c r="C36" s="34">
        <f t="shared" ref="C36:C64" si="0">IF(B36="A", 1, 0)</f>
        <v>0</v>
      </c>
      <c r="D36" s="34">
        <v>46</v>
      </c>
      <c r="E36" s="35">
        <v>11</v>
      </c>
      <c r="F36" s="34">
        <v>461.9</v>
      </c>
    </row>
    <row r="37" spans="1:16" x14ac:dyDescent="0.3">
      <c r="A37" s="33">
        <v>3</v>
      </c>
      <c r="B37" s="34" t="s">
        <v>0</v>
      </c>
      <c r="C37" s="34">
        <f t="shared" si="0"/>
        <v>1</v>
      </c>
      <c r="D37" s="34">
        <v>34</v>
      </c>
      <c r="E37" s="35">
        <v>9</v>
      </c>
      <c r="F37" s="34">
        <v>447.9</v>
      </c>
    </row>
    <row r="38" spans="1:16" x14ac:dyDescent="0.3">
      <c r="A38" s="33">
        <v>4</v>
      </c>
      <c r="B38" s="34" t="s">
        <v>0</v>
      </c>
      <c r="C38" s="34">
        <f t="shared" si="0"/>
        <v>1</v>
      </c>
      <c r="D38" s="34">
        <v>44</v>
      </c>
      <c r="E38" s="35">
        <v>1</v>
      </c>
      <c r="F38" s="34">
        <v>506.6</v>
      </c>
    </row>
    <row r="39" spans="1:16" x14ac:dyDescent="0.3">
      <c r="A39" s="33">
        <v>5</v>
      </c>
      <c r="B39" s="34" t="s">
        <v>1</v>
      </c>
      <c r="C39" s="34">
        <f t="shared" si="0"/>
        <v>0</v>
      </c>
      <c r="D39" s="34">
        <v>30</v>
      </c>
      <c r="E39" s="35">
        <v>13</v>
      </c>
      <c r="F39" s="34">
        <v>303</v>
      </c>
    </row>
    <row r="40" spans="1:16" x14ac:dyDescent="0.3">
      <c r="A40" s="33">
        <v>6</v>
      </c>
      <c r="B40" s="34" t="s">
        <v>0</v>
      </c>
      <c r="C40" s="34">
        <f t="shared" si="0"/>
        <v>1</v>
      </c>
      <c r="D40" s="34">
        <v>30</v>
      </c>
      <c r="E40" s="35">
        <v>7</v>
      </c>
      <c r="F40" s="34">
        <v>415.1</v>
      </c>
    </row>
    <row r="41" spans="1:16" x14ac:dyDescent="0.3">
      <c r="A41" s="33">
        <v>7</v>
      </c>
      <c r="B41" s="34" t="s">
        <v>0</v>
      </c>
      <c r="C41" s="34">
        <f t="shared" si="0"/>
        <v>1</v>
      </c>
      <c r="D41" s="34">
        <v>48</v>
      </c>
      <c r="E41" s="35">
        <v>2</v>
      </c>
      <c r="F41" s="34">
        <v>546.29999999999995</v>
      </c>
      <c r="H41" s="12" t="s">
        <v>95</v>
      </c>
      <c r="I41"/>
      <c r="J41"/>
      <c r="K41"/>
      <c r="L41"/>
      <c r="M41"/>
      <c r="N41"/>
      <c r="O41"/>
      <c r="P41"/>
    </row>
    <row r="42" spans="1:16" ht="15" thickBot="1" x14ac:dyDescent="0.35">
      <c r="A42" s="33">
        <v>8</v>
      </c>
      <c r="B42" s="34" t="s">
        <v>1</v>
      </c>
      <c r="C42" s="34">
        <f t="shared" si="0"/>
        <v>0</v>
      </c>
      <c r="D42" s="34">
        <v>32</v>
      </c>
      <c r="E42" s="35">
        <v>1</v>
      </c>
      <c r="F42" s="34">
        <v>273.10000000000002</v>
      </c>
      <c r="H42"/>
      <c r="I42"/>
      <c r="J42"/>
      <c r="K42"/>
      <c r="L42"/>
      <c r="M42"/>
      <c r="N42"/>
      <c r="O42"/>
      <c r="P42"/>
    </row>
    <row r="43" spans="1:16" x14ac:dyDescent="0.3">
      <c r="A43" s="33">
        <v>9</v>
      </c>
      <c r="B43" s="34" t="s">
        <v>1</v>
      </c>
      <c r="C43" s="34">
        <f t="shared" si="0"/>
        <v>0</v>
      </c>
      <c r="D43" s="34">
        <v>44</v>
      </c>
      <c r="E43" s="35">
        <v>7</v>
      </c>
      <c r="F43" s="34">
        <v>419</v>
      </c>
      <c r="H43" s="11" t="s">
        <v>10</v>
      </c>
      <c r="I43" s="11"/>
      <c r="J43"/>
      <c r="K43"/>
      <c r="L43"/>
      <c r="M43"/>
      <c r="N43"/>
      <c r="O43"/>
      <c r="P43"/>
    </row>
    <row r="44" spans="1:16" x14ac:dyDescent="0.3">
      <c r="A44" s="33">
        <v>10</v>
      </c>
      <c r="B44" s="34" t="s">
        <v>0</v>
      </c>
      <c r="C44" s="34">
        <f t="shared" si="0"/>
        <v>1</v>
      </c>
      <c r="D44" s="34">
        <v>40</v>
      </c>
      <c r="E44" s="35">
        <v>4</v>
      </c>
      <c r="F44" s="34">
        <v>486.2</v>
      </c>
      <c r="H44" s="8" t="s">
        <v>11</v>
      </c>
      <c r="I44" s="8">
        <v>0.98893075535654285</v>
      </c>
      <c r="J44"/>
      <c r="K44"/>
      <c r="L44"/>
      <c r="M44"/>
      <c r="N44"/>
      <c r="O44"/>
      <c r="P44"/>
    </row>
    <row r="45" spans="1:16" x14ac:dyDescent="0.3">
      <c r="A45" s="33">
        <v>11</v>
      </c>
      <c r="B45" s="34" t="s">
        <v>1</v>
      </c>
      <c r="C45" s="34">
        <f t="shared" si="0"/>
        <v>0</v>
      </c>
      <c r="D45" s="34">
        <v>36</v>
      </c>
      <c r="E45" s="35">
        <v>15</v>
      </c>
      <c r="F45" s="34">
        <v>367.7</v>
      </c>
      <c r="H45" s="8" t="s">
        <v>12</v>
      </c>
      <c r="I45" s="8">
        <v>0.97798403889006247</v>
      </c>
      <c r="J45"/>
      <c r="K45"/>
      <c r="L45"/>
      <c r="M45"/>
      <c r="N45"/>
      <c r="O45"/>
      <c r="P45"/>
    </row>
    <row r="46" spans="1:16" x14ac:dyDescent="0.3">
      <c r="A46" s="33">
        <v>12</v>
      </c>
      <c r="B46" s="34" t="s">
        <v>1</v>
      </c>
      <c r="C46" s="34">
        <f t="shared" si="0"/>
        <v>0</v>
      </c>
      <c r="D46" s="34">
        <v>42</v>
      </c>
      <c r="E46" s="35">
        <v>2</v>
      </c>
      <c r="F46" s="34">
        <v>380.6</v>
      </c>
      <c r="H46" s="8" t="s">
        <v>13</v>
      </c>
      <c r="I46" s="8">
        <v>0.97398113687007382</v>
      </c>
      <c r="J46"/>
      <c r="K46"/>
      <c r="L46"/>
      <c r="M46"/>
      <c r="N46"/>
      <c r="O46"/>
      <c r="P46"/>
    </row>
    <row r="47" spans="1:16" x14ac:dyDescent="0.3">
      <c r="A47" s="33">
        <v>13</v>
      </c>
      <c r="B47" s="34" t="s">
        <v>1</v>
      </c>
      <c r="C47" s="34">
        <f t="shared" si="0"/>
        <v>0</v>
      </c>
      <c r="D47" s="34">
        <v>38</v>
      </c>
      <c r="E47" s="35">
        <v>1</v>
      </c>
      <c r="F47" s="34">
        <v>333.5</v>
      </c>
      <c r="H47" s="8" t="s">
        <v>14</v>
      </c>
      <c r="I47" s="8">
        <v>11.800841394499511</v>
      </c>
      <c r="J47"/>
      <c r="K47"/>
      <c r="L47"/>
      <c r="M47"/>
      <c r="N47"/>
      <c r="O47"/>
      <c r="P47"/>
    </row>
    <row r="48" spans="1:16" ht="15" thickBot="1" x14ac:dyDescent="0.35">
      <c r="A48" s="33">
        <v>14</v>
      </c>
      <c r="B48" s="34" t="s">
        <v>1</v>
      </c>
      <c r="C48" s="34">
        <f t="shared" si="0"/>
        <v>0</v>
      </c>
      <c r="D48" s="34">
        <v>26</v>
      </c>
      <c r="E48" s="35">
        <v>14</v>
      </c>
      <c r="F48" s="34">
        <v>264.89999999999998</v>
      </c>
      <c r="H48" s="9" t="s">
        <v>15</v>
      </c>
      <c r="I48" s="9">
        <v>14</v>
      </c>
      <c r="J48"/>
      <c r="K48"/>
      <c r="L48"/>
      <c r="M48"/>
      <c r="N48"/>
      <c r="O48"/>
      <c r="P48"/>
    </row>
    <row r="49" spans="1:16" x14ac:dyDescent="0.3">
      <c r="A49" s="33">
        <v>15</v>
      </c>
      <c r="B49" s="34" t="s">
        <v>0</v>
      </c>
      <c r="C49" s="34">
        <f t="shared" si="0"/>
        <v>1</v>
      </c>
      <c r="D49" s="34">
        <v>24</v>
      </c>
      <c r="E49" s="35">
        <v>11</v>
      </c>
      <c r="F49" s="34">
        <v>347</v>
      </c>
      <c r="H49"/>
      <c r="I49"/>
      <c r="J49"/>
      <c r="K49"/>
      <c r="L49"/>
      <c r="M49"/>
      <c r="N49"/>
      <c r="O49"/>
      <c r="P49"/>
    </row>
    <row r="50" spans="1:16" ht="15" thickBot="1" x14ac:dyDescent="0.35">
      <c r="A50" s="33">
        <v>16</v>
      </c>
      <c r="B50" s="34" t="s">
        <v>0</v>
      </c>
      <c r="C50" s="34">
        <f t="shared" si="0"/>
        <v>1</v>
      </c>
      <c r="D50" s="34">
        <v>22</v>
      </c>
      <c r="E50" s="35">
        <v>12</v>
      </c>
      <c r="F50" s="34">
        <v>321.3</v>
      </c>
      <c r="H50" t="s">
        <v>16</v>
      </c>
      <c r="I50"/>
      <c r="J50"/>
      <c r="K50"/>
      <c r="L50"/>
      <c r="M50"/>
      <c r="N50"/>
      <c r="O50"/>
      <c r="P50"/>
    </row>
    <row r="51" spans="1:16" x14ac:dyDescent="0.3">
      <c r="A51" s="33">
        <v>17</v>
      </c>
      <c r="B51" s="34" t="s">
        <v>0</v>
      </c>
      <c r="C51" s="34">
        <f t="shared" si="0"/>
        <v>1</v>
      </c>
      <c r="D51" s="34">
        <v>26</v>
      </c>
      <c r="E51" s="35">
        <v>14</v>
      </c>
      <c r="F51" s="34">
        <v>381.4</v>
      </c>
      <c r="H51" s="10"/>
      <c r="I51" s="10" t="s">
        <v>21</v>
      </c>
      <c r="J51" s="10" t="s">
        <v>22</v>
      </c>
      <c r="K51" s="10" t="s">
        <v>23</v>
      </c>
      <c r="L51" s="10" t="s">
        <v>24</v>
      </c>
      <c r="M51" s="10" t="s">
        <v>25</v>
      </c>
      <c r="N51"/>
      <c r="O51"/>
      <c r="P51"/>
    </row>
    <row r="52" spans="1:16" x14ac:dyDescent="0.3">
      <c r="A52" s="33">
        <v>18</v>
      </c>
      <c r="B52" s="34" t="s">
        <v>1</v>
      </c>
      <c r="C52" s="34">
        <f t="shared" si="0"/>
        <v>0</v>
      </c>
      <c r="D52" s="34">
        <v>20</v>
      </c>
      <c r="E52" s="35">
        <v>15</v>
      </c>
      <c r="F52" s="34">
        <v>216.7</v>
      </c>
      <c r="H52" s="8" t="s">
        <v>17</v>
      </c>
      <c r="I52" s="8">
        <v>2</v>
      </c>
      <c r="J52" s="8">
        <v>68047.590137629086</v>
      </c>
      <c r="K52" s="8">
        <v>34023.795068814543</v>
      </c>
      <c r="L52" s="8">
        <v>244.31875524468637</v>
      </c>
      <c r="M52" s="8">
        <v>7.6746233681115126E-10</v>
      </c>
      <c r="N52"/>
      <c r="O52"/>
      <c r="P52"/>
    </row>
    <row r="53" spans="1:16" x14ac:dyDescent="0.3">
      <c r="A53" s="33">
        <v>19</v>
      </c>
      <c r="B53" s="34" t="s">
        <v>0</v>
      </c>
      <c r="C53" s="34">
        <f t="shared" si="0"/>
        <v>1</v>
      </c>
      <c r="D53" s="34">
        <v>38</v>
      </c>
      <c r="E53" s="35">
        <v>6</v>
      </c>
      <c r="F53" s="34">
        <v>488.9</v>
      </c>
      <c r="H53" s="8" t="s">
        <v>18</v>
      </c>
      <c r="I53" s="8">
        <v>11</v>
      </c>
      <c r="J53" s="8">
        <v>1531.8584337994646</v>
      </c>
      <c r="K53" s="8">
        <v>139.25985761813314</v>
      </c>
      <c r="L53" s="8"/>
      <c r="M53" s="8"/>
      <c r="N53"/>
      <c r="O53"/>
      <c r="P53"/>
    </row>
    <row r="54" spans="1:16" ht="15" thickBot="1" x14ac:dyDescent="0.35">
      <c r="A54" s="33">
        <v>20</v>
      </c>
      <c r="B54" s="34" t="s">
        <v>1</v>
      </c>
      <c r="C54" s="34">
        <f t="shared" si="0"/>
        <v>0</v>
      </c>
      <c r="D54" s="34">
        <v>48</v>
      </c>
      <c r="E54" s="35">
        <v>10</v>
      </c>
      <c r="F54" s="34">
        <v>474.4</v>
      </c>
      <c r="G54"/>
      <c r="H54" s="9" t="s">
        <v>19</v>
      </c>
      <c r="I54" s="9">
        <v>13</v>
      </c>
      <c r="J54" s="9">
        <v>69579.448571428555</v>
      </c>
      <c r="K54" s="9"/>
      <c r="L54" s="9"/>
      <c r="M54" s="9"/>
      <c r="N54"/>
      <c r="O54"/>
      <c r="P54"/>
    </row>
    <row r="55" spans="1:16" ht="15" thickBot="1" x14ac:dyDescent="0.35">
      <c r="A55" s="33">
        <v>21</v>
      </c>
      <c r="B55" s="34" t="s">
        <v>0</v>
      </c>
      <c r="C55" s="34">
        <f t="shared" si="0"/>
        <v>1</v>
      </c>
      <c r="D55" s="34">
        <v>36</v>
      </c>
      <c r="E55" s="35">
        <v>8</v>
      </c>
      <c r="F55" s="34">
        <v>464.4</v>
      </c>
      <c r="G55"/>
      <c r="H55"/>
      <c r="I55"/>
      <c r="J55"/>
      <c r="K55"/>
      <c r="L55"/>
      <c r="M55"/>
      <c r="N55"/>
      <c r="O55"/>
      <c r="P55"/>
    </row>
    <row r="56" spans="1:16" x14ac:dyDescent="0.3">
      <c r="A56" s="33">
        <v>22</v>
      </c>
      <c r="B56" s="34" t="s">
        <v>0</v>
      </c>
      <c r="C56" s="34">
        <f t="shared" si="0"/>
        <v>1</v>
      </c>
      <c r="D56" s="34">
        <v>28</v>
      </c>
      <c r="E56" s="35">
        <v>15</v>
      </c>
      <c r="F56" s="34">
        <v>413.5</v>
      </c>
      <c r="G56"/>
      <c r="H56" s="10"/>
      <c r="I56" s="10" t="s">
        <v>26</v>
      </c>
      <c r="J56" s="10" t="s">
        <v>14</v>
      </c>
      <c r="K56" s="10" t="s">
        <v>27</v>
      </c>
      <c r="L56" s="10" t="s">
        <v>28</v>
      </c>
      <c r="M56" s="10" t="s">
        <v>29</v>
      </c>
      <c r="N56" s="10" t="s">
        <v>30</v>
      </c>
      <c r="O56" s="10" t="s">
        <v>31</v>
      </c>
      <c r="P56" s="10" t="s">
        <v>32</v>
      </c>
    </row>
    <row r="57" spans="1:16" x14ac:dyDescent="0.3">
      <c r="A57" s="33">
        <v>23</v>
      </c>
      <c r="B57" s="34" t="s">
        <v>1</v>
      </c>
      <c r="C57" s="34">
        <f t="shared" si="0"/>
        <v>0</v>
      </c>
      <c r="D57" s="34">
        <v>22</v>
      </c>
      <c r="E57" s="35">
        <v>3</v>
      </c>
      <c r="F57" s="34">
        <v>196.1</v>
      </c>
      <c r="H57" s="8" t="s">
        <v>20</v>
      </c>
      <c r="I57" s="8">
        <v>56.221523356144118</v>
      </c>
      <c r="J57" s="8">
        <v>45.571775147596178</v>
      </c>
      <c r="K57" s="8">
        <v>1.2336917571030739</v>
      </c>
      <c r="L57" s="8">
        <v>0.24302830367151804</v>
      </c>
      <c r="M57" s="8">
        <v>-44.081277462748005</v>
      </c>
      <c r="N57" s="8">
        <v>156.52432417503624</v>
      </c>
      <c r="O57" s="8">
        <v>-44.081277462748005</v>
      </c>
      <c r="P57" s="8">
        <v>156.52432417503624</v>
      </c>
    </row>
    <row r="58" spans="1:16" x14ac:dyDescent="0.3">
      <c r="A58" s="33">
        <v>24</v>
      </c>
      <c r="B58" s="34" t="s">
        <v>0</v>
      </c>
      <c r="C58" s="34">
        <f t="shared" si="0"/>
        <v>1</v>
      </c>
      <c r="D58" s="50">
        <v>20</v>
      </c>
      <c r="E58" s="35">
        <v>15</v>
      </c>
      <c r="F58" s="50">
        <v>315.7</v>
      </c>
      <c r="H58" s="8" t="s">
        <v>3</v>
      </c>
      <c r="I58" s="8">
        <v>10.241413269860157</v>
      </c>
      <c r="J58" s="8">
        <v>0.95691828667189516</v>
      </c>
      <c r="K58" s="8">
        <v>10.702495095458133</v>
      </c>
      <c r="L58" s="8">
        <v>3.7362195393535617E-7</v>
      </c>
      <c r="M58" s="8">
        <v>8.1352503214749987</v>
      </c>
      <c r="N58" s="8">
        <v>12.347576218245315</v>
      </c>
      <c r="O58" s="8">
        <v>8.1352503214749987</v>
      </c>
      <c r="P58" s="8">
        <v>12.347576218245315</v>
      </c>
    </row>
    <row r="59" spans="1:16" ht="15" thickBot="1" x14ac:dyDescent="0.35">
      <c r="A59" s="33">
        <v>25</v>
      </c>
      <c r="B59" s="34" t="s">
        <v>1</v>
      </c>
      <c r="C59" s="34">
        <f t="shared" si="0"/>
        <v>0</v>
      </c>
      <c r="D59" s="34">
        <v>34</v>
      </c>
      <c r="E59" s="35">
        <v>9</v>
      </c>
      <c r="F59" s="34">
        <v>330.3</v>
      </c>
      <c r="H59" s="9" t="s">
        <v>6</v>
      </c>
      <c r="I59" s="9">
        <v>4.4396251115739291</v>
      </c>
      <c r="J59" s="9">
        <v>1.7462950555146135</v>
      </c>
      <c r="K59" s="9">
        <v>2.5423109900895993</v>
      </c>
      <c r="L59" s="9">
        <v>2.7367164716602287E-2</v>
      </c>
      <c r="M59" s="9">
        <v>0.59605560924486101</v>
      </c>
      <c r="N59" s="9">
        <v>8.2831946139029977</v>
      </c>
      <c r="O59" s="9">
        <v>0.59605560924486101</v>
      </c>
      <c r="P59" s="9">
        <v>8.2831946139029977</v>
      </c>
    </row>
    <row r="60" spans="1:16" x14ac:dyDescent="0.3">
      <c r="A60" s="33">
        <v>26</v>
      </c>
      <c r="B60" s="34" t="s">
        <v>1</v>
      </c>
      <c r="C60" s="34">
        <f t="shared" si="0"/>
        <v>0</v>
      </c>
      <c r="D60" s="34">
        <v>40</v>
      </c>
      <c r="E60" s="35">
        <v>7</v>
      </c>
      <c r="F60" s="34">
        <v>388</v>
      </c>
      <c r="H60"/>
      <c r="I60"/>
      <c r="J60"/>
      <c r="K60"/>
      <c r="L60"/>
      <c r="M60"/>
      <c r="N60"/>
      <c r="O60"/>
      <c r="P60"/>
    </row>
    <row r="61" spans="1:16" x14ac:dyDescent="0.3">
      <c r="A61" s="33">
        <v>27</v>
      </c>
      <c r="B61" s="34" t="s">
        <v>1</v>
      </c>
      <c r="C61" s="34">
        <f t="shared" si="0"/>
        <v>0</v>
      </c>
      <c r="D61" s="34">
        <v>28</v>
      </c>
      <c r="E61" s="35">
        <v>5</v>
      </c>
      <c r="F61" s="34">
        <v>264.10000000000002</v>
      </c>
      <c r="H61" t="s">
        <v>56</v>
      </c>
      <c r="I61"/>
      <c r="J61"/>
      <c r="K61"/>
      <c r="L61"/>
      <c r="M61"/>
      <c r="N61"/>
      <c r="O61"/>
      <c r="P61"/>
    </row>
    <row r="62" spans="1:16" ht="15" thickBot="1" x14ac:dyDescent="0.35">
      <c r="A62" s="33">
        <v>28</v>
      </c>
      <c r="B62" s="34" t="s">
        <v>1</v>
      </c>
      <c r="C62" s="34">
        <f t="shared" si="0"/>
        <v>0</v>
      </c>
      <c r="D62" s="34">
        <v>24</v>
      </c>
      <c r="E62" s="35">
        <v>6</v>
      </c>
      <c r="F62" s="34">
        <v>228.6</v>
      </c>
      <c r="H62"/>
      <c r="I62"/>
      <c r="J62"/>
      <c r="K62"/>
      <c r="L62"/>
      <c r="M62"/>
      <c r="N62"/>
      <c r="O62"/>
      <c r="P62"/>
    </row>
    <row r="63" spans="1:16" x14ac:dyDescent="0.3">
      <c r="A63" s="33">
        <v>29</v>
      </c>
      <c r="B63" s="34" t="s">
        <v>0</v>
      </c>
      <c r="C63" s="34">
        <f t="shared" si="0"/>
        <v>1</v>
      </c>
      <c r="D63" s="34">
        <v>32</v>
      </c>
      <c r="E63" s="35">
        <v>9</v>
      </c>
      <c r="F63" s="34">
        <v>434</v>
      </c>
      <c r="H63" s="10" t="s">
        <v>57</v>
      </c>
      <c r="I63" s="10" t="s">
        <v>62</v>
      </c>
      <c r="J63" s="10" t="s">
        <v>61</v>
      </c>
      <c r="K63"/>
      <c r="L63"/>
      <c r="M63"/>
      <c r="N63"/>
      <c r="O63"/>
      <c r="P63"/>
    </row>
    <row r="64" spans="1:16" x14ac:dyDescent="0.3">
      <c r="A64" s="33">
        <v>30</v>
      </c>
      <c r="B64" s="34" t="s">
        <v>0</v>
      </c>
      <c r="C64" s="34">
        <f t="shared" si="0"/>
        <v>1</v>
      </c>
      <c r="D64" s="34">
        <v>46</v>
      </c>
      <c r="E64" s="35">
        <v>1</v>
      </c>
      <c r="F64" s="34">
        <v>517.9</v>
      </c>
      <c r="H64" s="8">
        <v>1</v>
      </c>
      <c r="I64" s="8">
        <v>444.38620053555479</v>
      </c>
      <c r="J64" s="8">
        <v>3.5137994644451851</v>
      </c>
      <c r="K64"/>
      <c r="L64"/>
      <c r="M64"/>
      <c r="N64"/>
      <c r="O64"/>
      <c r="P64"/>
    </row>
    <row r="65" spans="4:16" x14ac:dyDescent="0.3">
      <c r="D65"/>
      <c r="E65"/>
      <c r="F65"/>
      <c r="H65" s="8">
        <v>2</v>
      </c>
      <c r="I65" s="8">
        <v>511.28333234156497</v>
      </c>
      <c r="J65" s="8">
        <v>-4.6833323415649488</v>
      </c>
      <c r="K65"/>
      <c r="L65"/>
      <c r="M65"/>
      <c r="N65"/>
      <c r="O65"/>
      <c r="P65"/>
    </row>
    <row r="66" spans="4:16" x14ac:dyDescent="0.3">
      <c r="E66"/>
      <c r="F66"/>
      <c r="H66" s="8">
        <v>3</v>
      </c>
      <c r="I66" s="8">
        <v>394.54129723296637</v>
      </c>
      <c r="J66" s="8">
        <v>20.558702767033651</v>
      </c>
      <c r="K66"/>
      <c r="L66"/>
      <c r="M66"/>
      <c r="N66"/>
      <c r="O66"/>
      <c r="P66"/>
    </row>
    <row r="67" spans="4:16" x14ac:dyDescent="0.3">
      <c r="E67"/>
      <c r="F67"/>
      <c r="H67" s="8">
        <v>4</v>
      </c>
      <c r="I67" s="8">
        <v>556.68861053257956</v>
      </c>
      <c r="J67" s="8">
        <v>-10.388610532579605</v>
      </c>
      <c r="K67"/>
      <c r="L67"/>
      <c r="M67"/>
      <c r="N67"/>
      <c r="O67"/>
      <c r="P67"/>
    </row>
    <row r="68" spans="4:16" x14ac:dyDescent="0.3">
      <c r="E68"/>
      <c r="F68"/>
      <c r="H68" s="8">
        <v>5</v>
      </c>
      <c r="I68" s="8">
        <v>483.63655459684617</v>
      </c>
      <c r="J68" s="8">
        <v>2.5634454031538212</v>
      </c>
      <c r="K68"/>
      <c r="L68"/>
      <c r="M68"/>
      <c r="N68"/>
      <c r="O68"/>
      <c r="P68"/>
    </row>
    <row r="69" spans="4:16" x14ac:dyDescent="0.3">
      <c r="E69"/>
      <c r="F69"/>
      <c r="H69" s="8">
        <v>6</v>
      </c>
      <c r="I69" s="8">
        <v>350.85131806010111</v>
      </c>
      <c r="J69" s="8">
        <v>-3.8513180601011072</v>
      </c>
      <c r="K69"/>
      <c r="L69"/>
      <c r="M69"/>
      <c r="N69"/>
      <c r="O69"/>
      <c r="P69"/>
    </row>
    <row r="70" spans="4:16" x14ac:dyDescent="0.3">
      <c r="E70"/>
      <c r="F70"/>
      <c r="H70" s="8">
        <v>7</v>
      </c>
      <c r="I70" s="8">
        <v>334.8081166319547</v>
      </c>
      <c r="J70" s="8">
        <v>-13.508116631954692</v>
      </c>
      <c r="K70"/>
      <c r="L70"/>
      <c r="M70"/>
      <c r="N70"/>
      <c r="O70"/>
      <c r="P70"/>
    </row>
    <row r="71" spans="4:16" x14ac:dyDescent="0.3">
      <c r="H71" s="8">
        <v>8</v>
      </c>
      <c r="I71" s="8">
        <v>384.65301993454324</v>
      </c>
      <c r="J71" s="8">
        <v>-3.2530199345432607</v>
      </c>
      <c r="K71"/>
      <c r="L71"/>
      <c r="M71"/>
      <c r="N71"/>
      <c r="O71"/>
      <c r="P71"/>
    </row>
    <row r="72" spans="4:16" x14ac:dyDescent="0.3">
      <c r="H72" s="8">
        <v>9</v>
      </c>
      <c r="I72" s="8">
        <v>472.03297828027365</v>
      </c>
      <c r="J72" s="8">
        <v>16.867021719726324</v>
      </c>
      <c r="K72"/>
      <c r="L72"/>
      <c r="M72"/>
      <c r="N72"/>
      <c r="O72"/>
      <c r="P72"/>
    </row>
    <row r="73" spans="4:16" x14ac:dyDescent="0.3">
      <c r="H73" s="8">
        <v>10</v>
      </c>
      <c r="I73" s="8">
        <v>460.42940196370125</v>
      </c>
      <c r="J73" s="8">
        <v>3.9705980362987248</v>
      </c>
      <c r="K73"/>
      <c r="L73"/>
      <c r="M73"/>
      <c r="N73"/>
      <c r="O73"/>
      <c r="P73"/>
    </row>
    <row r="74" spans="4:16" x14ac:dyDescent="0.3">
      <c r="H74" s="8">
        <v>11</v>
      </c>
      <c r="I74" s="8">
        <v>409.57547158583748</v>
      </c>
      <c r="J74" s="8">
        <v>3.9245284141625234</v>
      </c>
      <c r="K74"/>
      <c r="L74"/>
      <c r="M74"/>
      <c r="N74"/>
      <c r="O74"/>
      <c r="P74"/>
    </row>
    <row r="75" spans="4:16" x14ac:dyDescent="0.3">
      <c r="H75" s="8">
        <v>12</v>
      </c>
      <c r="I75" s="8">
        <v>327.64416542695619</v>
      </c>
      <c r="J75" s="8">
        <v>-11.944165426956204</v>
      </c>
      <c r="K75"/>
      <c r="L75"/>
      <c r="M75"/>
      <c r="N75"/>
      <c r="O75"/>
      <c r="P75"/>
    </row>
    <row r="76" spans="4:16" x14ac:dyDescent="0.3">
      <c r="H76" s="8">
        <v>13</v>
      </c>
      <c r="I76" s="8">
        <v>423.9033739958345</v>
      </c>
      <c r="J76" s="8">
        <v>10.0966260041655</v>
      </c>
      <c r="K76"/>
      <c r="L76"/>
      <c r="M76"/>
      <c r="N76"/>
      <c r="O76"/>
      <c r="P76"/>
    </row>
    <row r="77" spans="4:16" ht="15" thickBot="1" x14ac:dyDescent="0.35">
      <c r="H77" s="9">
        <v>14</v>
      </c>
      <c r="I77" s="9">
        <v>531.76615888128526</v>
      </c>
      <c r="J77" s="9">
        <v>-13.866158881285287</v>
      </c>
      <c r="K77"/>
      <c r="L77"/>
      <c r="M77"/>
      <c r="N77"/>
      <c r="O77"/>
      <c r="P77"/>
    </row>
    <row r="79" spans="4:16" x14ac:dyDescent="0.3">
      <c r="H79" s="12" t="s">
        <v>97</v>
      </c>
    </row>
    <row r="81" spans="7:16" x14ac:dyDescent="0.3">
      <c r="H81" t="s">
        <v>9</v>
      </c>
      <c r="I81"/>
      <c r="J81"/>
      <c r="K81"/>
      <c r="L81"/>
      <c r="M81"/>
      <c r="N81"/>
      <c r="O81"/>
      <c r="P81"/>
    </row>
    <row r="82" spans="7:16" ht="15" thickBot="1" x14ac:dyDescent="0.35">
      <c r="H82"/>
      <c r="I82"/>
      <c r="J82"/>
      <c r="K82"/>
      <c r="L82"/>
      <c r="M82"/>
      <c r="N82"/>
      <c r="O82"/>
      <c r="P82"/>
    </row>
    <row r="83" spans="7:16" x14ac:dyDescent="0.3">
      <c r="H83" s="11" t="s">
        <v>10</v>
      </c>
      <c r="I83" s="11"/>
      <c r="J83"/>
      <c r="K83"/>
      <c r="L83"/>
      <c r="M83"/>
      <c r="N83"/>
      <c r="O83"/>
      <c r="P83"/>
    </row>
    <row r="84" spans="7:16" x14ac:dyDescent="0.3">
      <c r="H84" s="8" t="s">
        <v>11</v>
      </c>
      <c r="I84" s="8">
        <v>0.99801994810207229</v>
      </c>
      <c r="J84"/>
      <c r="K84"/>
      <c r="L84"/>
      <c r="M84"/>
      <c r="N84"/>
      <c r="O84"/>
      <c r="P84"/>
    </row>
    <row r="85" spans="7:16" x14ac:dyDescent="0.3">
      <c r="H85" s="8" t="s">
        <v>12</v>
      </c>
      <c r="I85" s="8">
        <v>0.99604381680966303</v>
      </c>
      <c r="J85"/>
      <c r="K85"/>
      <c r="L85"/>
      <c r="M85"/>
      <c r="N85"/>
      <c r="O85"/>
      <c r="P85"/>
    </row>
    <row r="86" spans="7:16" x14ac:dyDescent="0.3">
      <c r="H86" s="8" t="s">
        <v>13</v>
      </c>
      <c r="I86" s="8">
        <v>0.99532451077505624</v>
      </c>
      <c r="J86"/>
      <c r="K86"/>
      <c r="L86"/>
      <c r="M86"/>
      <c r="N86"/>
      <c r="O86"/>
      <c r="P86"/>
    </row>
    <row r="87" spans="7:16" x14ac:dyDescent="0.3">
      <c r="H87" s="8" t="s">
        <v>14</v>
      </c>
      <c r="I87" s="8">
        <v>5.6069447336347533</v>
      </c>
      <c r="J87"/>
      <c r="K87"/>
      <c r="L87"/>
      <c r="M87"/>
      <c r="N87"/>
      <c r="O87"/>
      <c r="P87"/>
    </row>
    <row r="88" spans="7:16" ht="15" thickBot="1" x14ac:dyDescent="0.35">
      <c r="G88"/>
      <c r="H88" s="9" t="s">
        <v>15</v>
      </c>
      <c r="I88" s="9">
        <v>14</v>
      </c>
      <c r="J88"/>
      <c r="K88"/>
      <c r="L88"/>
      <c r="M88"/>
      <c r="N88"/>
      <c r="O88"/>
      <c r="P88"/>
    </row>
    <row r="89" spans="7:16" x14ac:dyDescent="0.3">
      <c r="G89"/>
      <c r="H89"/>
      <c r="I89"/>
      <c r="J89"/>
      <c r="K89"/>
      <c r="L89"/>
      <c r="M89"/>
      <c r="N89"/>
      <c r="O89"/>
      <c r="P89"/>
    </row>
    <row r="90" spans="7:16" ht="15" thickBot="1" x14ac:dyDescent="0.35">
      <c r="G90"/>
      <c r="H90" t="s">
        <v>16</v>
      </c>
      <c r="I90"/>
      <c r="J90"/>
      <c r="K90"/>
      <c r="L90"/>
      <c r="M90"/>
      <c r="N90"/>
      <c r="O90"/>
      <c r="P90"/>
    </row>
    <row r="91" spans="7:16" x14ac:dyDescent="0.3">
      <c r="G91"/>
      <c r="H91" s="10"/>
      <c r="I91" s="10" t="s">
        <v>21</v>
      </c>
      <c r="J91" s="10" t="s">
        <v>22</v>
      </c>
      <c r="K91" s="10" t="s">
        <v>23</v>
      </c>
      <c r="L91" s="10" t="s">
        <v>24</v>
      </c>
      <c r="M91" s="10" t="s">
        <v>25</v>
      </c>
      <c r="N91"/>
      <c r="O91"/>
      <c r="P91"/>
    </row>
    <row r="92" spans="7:16" x14ac:dyDescent="0.3">
      <c r="G92"/>
      <c r="H92" s="8" t="s">
        <v>17</v>
      </c>
      <c r="I92" s="8">
        <v>2</v>
      </c>
      <c r="J92" s="8">
        <v>87065.738164007911</v>
      </c>
      <c r="K92" s="8">
        <v>43532.869082003956</v>
      </c>
      <c r="L92" s="8">
        <v>1384.7288482074539</v>
      </c>
      <c r="M92" s="8">
        <v>6.0956519722321461E-14</v>
      </c>
      <c r="N92"/>
      <c r="O92"/>
      <c r="P92"/>
    </row>
    <row r="93" spans="7:16" x14ac:dyDescent="0.3">
      <c r="G93"/>
      <c r="H93" s="8" t="s">
        <v>18</v>
      </c>
      <c r="I93" s="8">
        <v>11</v>
      </c>
      <c r="J93" s="8">
        <v>345.81612170637948</v>
      </c>
      <c r="K93" s="8">
        <v>31.437829246034497</v>
      </c>
      <c r="L93" s="8"/>
      <c r="M93" s="8"/>
      <c r="N93"/>
      <c r="O93"/>
      <c r="P93"/>
    </row>
    <row r="94" spans="7:16" ht="15" thickBot="1" x14ac:dyDescent="0.35">
      <c r="G94"/>
      <c r="H94" s="9" t="s">
        <v>19</v>
      </c>
      <c r="I94" s="9">
        <v>13</v>
      </c>
      <c r="J94" s="9">
        <v>87411.554285714286</v>
      </c>
      <c r="K94" s="9"/>
      <c r="L94" s="9"/>
      <c r="M94" s="9"/>
      <c r="N94"/>
      <c r="O94"/>
      <c r="P94"/>
    </row>
    <row r="95" spans="7:16" ht="15" thickBot="1" x14ac:dyDescent="0.35">
      <c r="G95"/>
      <c r="H95"/>
      <c r="I95"/>
      <c r="J95"/>
      <c r="K95"/>
      <c r="L95"/>
      <c r="M95"/>
      <c r="N95"/>
      <c r="O95"/>
      <c r="P95"/>
    </row>
    <row r="96" spans="7:16" x14ac:dyDescent="0.3">
      <c r="G96"/>
      <c r="H96" s="10"/>
      <c r="I96" s="10" t="s">
        <v>26</v>
      </c>
      <c r="J96" s="10" t="s">
        <v>14</v>
      </c>
      <c r="K96" s="10" t="s">
        <v>27</v>
      </c>
      <c r="L96" s="10" t="s">
        <v>28</v>
      </c>
      <c r="M96" s="10" t="s">
        <v>29</v>
      </c>
      <c r="N96" s="10" t="s">
        <v>30</v>
      </c>
      <c r="O96" s="10" t="s">
        <v>31</v>
      </c>
      <c r="P96" s="10" t="s">
        <v>32</v>
      </c>
    </row>
    <row r="97" spans="7:16" x14ac:dyDescent="0.3">
      <c r="G97"/>
      <c r="H97" s="8" t="s">
        <v>20</v>
      </c>
      <c r="I97" s="8">
        <v>-30.922694921798001</v>
      </c>
      <c r="J97" s="8">
        <v>7.112096722490044</v>
      </c>
      <c r="K97" s="8">
        <v>-4.3479013472937602</v>
      </c>
      <c r="L97" s="8">
        <v>1.1594264683663215E-3</v>
      </c>
      <c r="M97" s="8">
        <v>-46.576314265134968</v>
      </c>
      <c r="N97" s="8">
        <v>-15.269075578461035</v>
      </c>
      <c r="O97" s="8">
        <v>-46.576314265134968</v>
      </c>
      <c r="P97" s="8">
        <v>-15.269075578461035</v>
      </c>
    </row>
    <row r="98" spans="7:16" x14ac:dyDescent="0.3">
      <c r="G98"/>
      <c r="H98" s="8" t="s">
        <v>3</v>
      </c>
      <c r="I98" s="8">
        <v>9.6630302390127678</v>
      </c>
      <c r="J98" s="8">
        <v>0.18371542506160587</v>
      </c>
      <c r="K98" s="8">
        <v>52.597816627386806</v>
      </c>
      <c r="L98" s="8">
        <v>1.4442824111762098E-14</v>
      </c>
      <c r="M98" s="8">
        <v>9.2586753147722458</v>
      </c>
      <c r="N98" s="8">
        <v>10.06738516325329</v>
      </c>
      <c r="O98" s="8">
        <v>9.2586753147722458</v>
      </c>
      <c r="P98" s="8">
        <v>10.06738516325329</v>
      </c>
    </row>
    <row r="99" spans="7:16" ht="15" thickBot="1" x14ac:dyDescent="0.35">
      <c r="G99"/>
      <c r="H99" s="9" t="s">
        <v>6</v>
      </c>
      <c r="I99" s="9">
        <v>3.6043675741041539</v>
      </c>
      <c r="J99" s="9">
        <v>0.31106207845122219</v>
      </c>
      <c r="K99" s="9">
        <v>11.587293417604283</v>
      </c>
      <c r="L99" s="9">
        <v>1.6655305684462696E-7</v>
      </c>
      <c r="M99" s="9">
        <v>2.9197245555657529</v>
      </c>
      <c r="N99" s="9">
        <v>4.2890105926425548</v>
      </c>
      <c r="O99" s="9">
        <v>2.9197245555657529</v>
      </c>
      <c r="P99" s="9">
        <v>4.2890105926425548</v>
      </c>
    </row>
    <row r="100" spans="7:16" x14ac:dyDescent="0.3">
      <c r="G100"/>
      <c r="H100"/>
      <c r="I100"/>
      <c r="J100"/>
      <c r="K100"/>
      <c r="L100"/>
      <c r="M100"/>
      <c r="N100"/>
      <c r="O100"/>
      <c r="P100"/>
    </row>
    <row r="101" spans="7:16" x14ac:dyDescent="0.3">
      <c r="G101"/>
      <c r="H101"/>
      <c r="I101"/>
      <c r="J101"/>
      <c r="K101"/>
      <c r="L101"/>
      <c r="M101"/>
      <c r="N101"/>
      <c r="O101"/>
      <c r="P101"/>
    </row>
    <row r="102" spans="7:16" x14ac:dyDescent="0.3">
      <c r="G102"/>
      <c r="H102"/>
      <c r="I102"/>
      <c r="J102"/>
      <c r="K102"/>
      <c r="L102"/>
      <c r="M102"/>
      <c r="N102"/>
      <c r="O102"/>
      <c r="P102"/>
    </row>
    <row r="103" spans="7:16" x14ac:dyDescent="0.3">
      <c r="G103"/>
      <c r="H103" t="s">
        <v>56</v>
      </c>
      <c r="I103"/>
      <c r="J103"/>
      <c r="K103"/>
      <c r="L103"/>
      <c r="M103"/>
      <c r="N103"/>
      <c r="O103"/>
      <c r="P103"/>
    </row>
    <row r="104" spans="7:16" ht="15" thickBot="1" x14ac:dyDescent="0.35">
      <c r="G104"/>
      <c r="H104"/>
      <c r="I104"/>
      <c r="J104"/>
      <c r="K104"/>
      <c r="L104"/>
      <c r="M104"/>
      <c r="N104"/>
      <c r="O104"/>
      <c r="P104"/>
    </row>
    <row r="105" spans="7:16" x14ac:dyDescent="0.3">
      <c r="G105"/>
      <c r="H105" s="10" t="s">
        <v>57</v>
      </c>
      <c r="I105" s="10" t="s">
        <v>62</v>
      </c>
      <c r="J105" s="10" t="s">
        <v>61</v>
      </c>
      <c r="K105"/>
      <c r="L105"/>
      <c r="M105"/>
      <c r="N105"/>
      <c r="O105"/>
      <c r="P105"/>
    </row>
    <row r="106" spans="7:16" x14ac:dyDescent="0.3">
      <c r="G106"/>
      <c r="H106" s="8">
        <v>1</v>
      </c>
      <c r="I106" s="8">
        <v>305.82499071193905</v>
      </c>
      <c r="J106" s="8">
        <v>-2.8249907119390514</v>
      </c>
      <c r="K106"/>
      <c r="L106"/>
      <c r="M106"/>
      <c r="N106"/>
      <c r="O106"/>
      <c r="P106"/>
    </row>
    <row r="107" spans="7:16" x14ac:dyDescent="0.3">
      <c r="G107"/>
      <c r="H107" s="8">
        <v>2</v>
      </c>
      <c r="I107" s="8">
        <v>281.89864030071476</v>
      </c>
      <c r="J107" s="8">
        <v>-8.7986403007147374</v>
      </c>
      <c r="K107"/>
      <c r="L107"/>
      <c r="M107"/>
      <c r="N107"/>
      <c r="O107"/>
      <c r="P107"/>
    </row>
    <row r="108" spans="7:16" x14ac:dyDescent="0.3">
      <c r="G108"/>
      <c r="H108" s="8">
        <v>3</v>
      </c>
      <c r="I108" s="8">
        <v>419.48120861349292</v>
      </c>
      <c r="J108" s="8">
        <v>-0.48120861349292454</v>
      </c>
      <c r="K108"/>
      <c r="L108"/>
      <c r="M108"/>
      <c r="N108"/>
      <c r="O108"/>
      <c r="P108"/>
    </row>
    <row r="109" spans="7:16" x14ac:dyDescent="0.3">
      <c r="G109"/>
      <c r="H109" s="8">
        <v>4</v>
      </c>
      <c r="I109" s="8">
        <v>371.01190729422399</v>
      </c>
      <c r="J109" s="8">
        <v>-3.3119072942239995</v>
      </c>
      <c r="K109"/>
      <c r="L109"/>
      <c r="M109"/>
      <c r="N109"/>
      <c r="O109"/>
      <c r="P109"/>
    </row>
    <row r="110" spans="7:16" x14ac:dyDescent="0.3">
      <c r="H110" s="8">
        <v>5</v>
      </c>
      <c r="I110" s="8">
        <v>382.13331026494654</v>
      </c>
      <c r="J110" s="8">
        <v>-1.5333102649465218</v>
      </c>
      <c r="K110"/>
      <c r="L110"/>
      <c r="M110"/>
      <c r="N110"/>
      <c r="O110"/>
      <c r="P110"/>
    </row>
    <row r="111" spans="7:16" x14ac:dyDescent="0.3">
      <c r="H111" s="8">
        <v>6</v>
      </c>
      <c r="I111" s="8">
        <v>339.87682173479135</v>
      </c>
      <c r="J111" s="8">
        <v>-6.3768217347913492</v>
      </c>
      <c r="K111"/>
      <c r="L111"/>
      <c r="M111"/>
      <c r="N111"/>
      <c r="O111"/>
      <c r="P111"/>
    </row>
    <row r="112" spans="7:16" x14ac:dyDescent="0.3">
      <c r="H112" s="8">
        <v>7</v>
      </c>
      <c r="I112" s="8">
        <v>270.77723732999209</v>
      </c>
      <c r="J112" s="8">
        <v>-5.8772373299921128</v>
      </c>
      <c r="K112"/>
      <c r="L112"/>
      <c r="M112"/>
      <c r="N112"/>
      <c r="O112"/>
      <c r="P112"/>
    </row>
    <row r="113" spans="7:16" x14ac:dyDescent="0.3">
      <c r="H113" s="8">
        <v>8</v>
      </c>
      <c r="I113" s="8">
        <v>216.40342347001967</v>
      </c>
      <c r="J113" s="8">
        <v>0.29657652998031381</v>
      </c>
      <c r="K113"/>
      <c r="L113"/>
      <c r="M113"/>
      <c r="N113"/>
      <c r="O113"/>
      <c r="P113"/>
    </row>
    <row r="114" spans="7:16" x14ac:dyDescent="0.3">
      <c r="H114" s="8">
        <v>9</v>
      </c>
      <c r="I114" s="8">
        <v>468.94643229185635</v>
      </c>
      <c r="J114" s="8">
        <v>5.4535677081436233</v>
      </c>
      <c r="K114"/>
      <c r="L114"/>
      <c r="M114"/>
      <c r="N114"/>
      <c r="O114"/>
      <c r="P114"/>
    </row>
    <row r="115" spans="7:16" x14ac:dyDescent="0.3">
      <c r="H115" s="8">
        <v>10</v>
      </c>
      <c r="I115" s="8">
        <v>192.47707305879536</v>
      </c>
      <c r="J115" s="8">
        <v>3.6229269412046392</v>
      </c>
      <c r="K115"/>
      <c r="L115"/>
      <c r="M115"/>
      <c r="N115"/>
      <c r="O115"/>
      <c r="P115"/>
    </row>
    <row r="116" spans="7:16" x14ac:dyDescent="0.3">
      <c r="H116" s="8">
        <v>11</v>
      </c>
      <c r="I116" s="8">
        <v>330.05964137157349</v>
      </c>
      <c r="J116" s="8">
        <v>0.24035862842652023</v>
      </c>
      <c r="K116"/>
      <c r="L116"/>
      <c r="M116"/>
      <c r="N116"/>
      <c r="O116"/>
      <c r="P116"/>
    </row>
    <row r="117" spans="7:16" x14ac:dyDescent="0.3">
      <c r="H117" s="8">
        <v>12</v>
      </c>
      <c r="I117" s="8">
        <v>380.82908765744185</v>
      </c>
      <c r="J117" s="8">
        <v>7.1709123425581538</v>
      </c>
      <c r="K117"/>
      <c r="L117"/>
      <c r="M117"/>
      <c r="N117"/>
      <c r="O117"/>
      <c r="P117"/>
    </row>
    <row r="118" spans="7:16" x14ac:dyDescent="0.3">
      <c r="H118" s="8">
        <v>13</v>
      </c>
      <c r="I118" s="8">
        <v>257.66398964108026</v>
      </c>
      <c r="J118" s="8">
        <v>6.4360103589197593</v>
      </c>
      <c r="K118"/>
      <c r="L118"/>
      <c r="M118"/>
      <c r="N118"/>
      <c r="O118"/>
      <c r="P118"/>
    </row>
    <row r="119" spans="7:16" ht="15" thickBot="1" x14ac:dyDescent="0.35">
      <c r="H119" s="9">
        <v>14</v>
      </c>
      <c r="I119" s="9">
        <v>222.61623625913333</v>
      </c>
      <c r="J119" s="9">
        <v>5.9837637408666637</v>
      </c>
      <c r="K119"/>
      <c r="L119"/>
      <c r="M119"/>
      <c r="N119"/>
      <c r="O119"/>
      <c r="P119"/>
    </row>
    <row r="121" spans="7:16" x14ac:dyDescent="0.3">
      <c r="G121" s="12" t="s">
        <v>9</v>
      </c>
      <c r="H121"/>
      <c r="I121"/>
      <c r="J121"/>
      <c r="K121"/>
    </row>
    <row r="122" spans="7:16" ht="15" thickBot="1" x14ac:dyDescent="0.35">
      <c r="G122"/>
      <c r="H122"/>
      <c r="I122"/>
      <c r="J122"/>
      <c r="K122"/>
    </row>
    <row r="123" spans="7:16" x14ac:dyDescent="0.3">
      <c r="G123" s="11" t="s">
        <v>10</v>
      </c>
      <c r="H123" s="11"/>
      <c r="I123"/>
      <c r="J123"/>
      <c r="K123"/>
      <c r="L123"/>
      <c r="M123"/>
      <c r="N123"/>
      <c r="O123"/>
    </row>
    <row r="124" spans="7:16" x14ac:dyDescent="0.3">
      <c r="G124" s="8" t="s">
        <v>11</v>
      </c>
      <c r="H124" s="8">
        <v>0.97886672362447735</v>
      </c>
      <c r="I124"/>
      <c r="J124"/>
      <c r="K124"/>
      <c r="L124"/>
      <c r="M124"/>
      <c r="N124"/>
      <c r="O124"/>
    </row>
    <row r="125" spans="7:16" x14ac:dyDescent="0.3">
      <c r="G125" s="8" t="s">
        <v>12</v>
      </c>
      <c r="H125" s="8">
        <v>0.95818006261931898</v>
      </c>
      <c r="I125"/>
      <c r="J125"/>
      <c r="K125"/>
      <c r="L125"/>
      <c r="M125"/>
      <c r="N125"/>
      <c r="O125"/>
    </row>
    <row r="126" spans="7:16" x14ac:dyDescent="0.3">
      <c r="G126" s="8" t="s">
        <v>13</v>
      </c>
      <c r="H126" s="8">
        <v>0.95335468522924038</v>
      </c>
      <c r="I126"/>
      <c r="J126"/>
      <c r="K126"/>
      <c r="L126"/>
      <c r="M126"/>
      <c r="N126"/>
      <c r="O126"/>
    </row>
    <row r="127" spans="7:16" x14ac:dyDescent="0.3">
      <c r="G127" s="8" t="s">
        <v>14</v>
      </c>
      <c r="H127" s="8">
        <v>20.943959858237367</v>
      </c>
      <c r="I127"/>
      <c r="J127"/>
      <c r="K127"/>
      <c r="L127"/>
      <c r="M127"/>
      <c r="N127"/>
      <c r="O127"/>
    </row>
    <row r="128" spans="7:16" ht="15" thickBot="1" x14ac:dyDescent="0.35">
      <c r="G128" s="9" t="s">
        <v>15</v>
      </c>
      <c r="H128" s="9">
        <v>30</v>
      </c>
      <c r="I128"/>
      <c r="J128"/>
      <c r="K128"/>
      <c r="L128"/>
      <c r="M128"/>
      <c r="N128"/>
      <c r="O128"/>
    </row>
    <row r="129" spans="7:15" x14ac:dyDescent="0.3">
      <c r="G129"/>
      <c r="H129"/>
      <c r="I129"/>
      <c r="J129"/>
      <c r="K129"/>
      <c r="L129"/>
      <c r="M129"/>
      <c r="N129"/>
      <c r="O129"/>
    </row>
    <row r="130" spans="7:15" ht="15" thickBot="1" x14ac:dyDescent="0.35">
      <c r="G130" t="s">
        <v>16</v>
      </c>
      <c r="H130"/>
      <c r="I130"/>
      <c r="J130"/>
      <c r="K130"/>
      <c r="L130"/>
      <c r="M130"/>
      <c r="N130"/>
      <c r="O130"/>
    </row>
    <row r="131" spans="7:15" x14ac:dyDescent="0.3">
      <c r="G131" s="10"/>
      <c r="H131" s="10" t="s">
        <v>21</v>
      </c>
      <c r="I131" s="10" t="s">
        <v>22</v>
      </c>
      <c r="J131" s="10" t="s">
        <v>23</v>
      </c>
      <c r="K131" s="10" t="s">
        <v>24</v>
      </c>
      <c r="L131" s="10" t="s">
        <v>25</v>
      </c>
      <c r="M131"/>
      <c r="N131"/>
    </row>
    <row r="132" spans="7:15" x14ac:dyDescent="0.3">
      <c r="G132" s="8" t="s">
        <v>17</v>
      </c>
      <c r="H132" s="8">
        <v>3</v>
      </c>
      <c r="I132" s="8">
        <v>261309.19584853668</v>
      </c>
      <c r="J132" s="8">
        <v>87103.065282845564</v>
      </c>
      <c r="K132" s="8">
        <v>198.57101013268448</v>
      </c>
      <c r="L132" s="8">
        <v>4.9093636790097475E-18</v>
      </c>
      <c r="M132"/>
      <c r="N132"/>
    </row>
    <row r="133" spans="7:15" x14ac:dyDescent="0.3">
      <c r="G133" s="8" t="s">
        <v>18</v>
      </c>
      <c r="H133" s="8">
        <v>26</v>
      </c>
      <c r="I133" s="8">
        <v>11404.885818129915</v>
      </c>
      <c r="J133" s="8">
        <v>438.64945454345826</v>
      </c>
      <c r="K133" s="8"/>
      <c r="L133" s="8"/>
      <c r="M133"/>
      <c r="N133"/>
    </row>
    <row r="134" spans="7:15" ht="15" thickBot="1" x14ac:dyDescent="0.35">
      <c r="G134" s="9" t="s">
        <v>19</v>
      </c>
      <c r="H134" s="9">
        <v>29</v>
      </c>
      <c r="I134" s="9">
        <v>272714.08166666661</v>
      </c>
      <c r="J134" s="9"/>
      <c r="K134" s="9"/>
      <c r="L134" s="9"/>
      <c r="M134"/>
      <c r="N134"/>
    </row>
    <row r="135" spans="7:15" ht="15" thickBot="1" x14ac:dyDescent="0.35">
      <c r="G135"/>
      <c r="H135"/>
      <c r="I135"/>
      <c r="J135"/>
      <c r="K135"/>
      <c r="L135"/>
      <c r="M135"/>
      <c r="N135"/>
      <c r="O135"/>
    </row>
    <row r="136" spans="7:15" x14ac:dyDescent="0.3">
      <c r="G136" s="10"/>
      <c r="H136" s="10" t="s">
        <v>26</v>
      </c>
      <c r="I136" s="10" t="s">
        <v>14</v>
      </c>
      <c r="J136" s="10" t="s">
        <v>27</v>
      </c>
      <c r="K136" s="10" t="s">
        <v>28</v>
      </c>
      <c r="L136" s="10" t="s">
        <v>29</v>
      </c>
      <c r="M136" s="10" t="s">
        <v>30</v>
      </c>
      <c r="N136" s="10" t="s">
        <v>31</v>
      </c>
      <c r="O136" s="10" t="s">
        <v>32</v>
      </c>
    </row>
    <row r="137" spans="7:15" x14ac:dyDescent="0.3">
      <c r="G137" s="8" t="s">
        <v>20</v>
      </c>
      <c r="H137" s="8">
        <v>-33.12862651293046</v>
      </c>
      <c r="I137" s="8">
        <v>22.978085799468065</v>
      </c>
      <c r="J137" s="8">
        <v>-1.4417487514864</v>
      </c>
      <c r="K137" s="8">
        <v>0.16131090911439502</v>
      </c>
      <c r="L137" s="8">
        <v>-80.360758317398819</v>
      </c>
      <c r="M137" s="8">
        <v>14.103505291537907</v>
      </c>
      <c r="N137" s="8">
        <v>-80.360758317398819</v>
      </c>
      <c r="O137" s="8">
        <v>14.103505291537907</v>
      </c>
    </row>
    <row r="138" spans="7:15" x14ac:dyDescent="0.3">
      <c r="G138" s="26" t="s">
        <v>67</v>
      </c>
      <c r="H138" s="26">
        <v>106.8414849782158</v>
      </c>
      <c r="I138" s="8">
        <v>7.6819522121312946</v>
      </c>
      <c r="J138" s="8">
        <v>13.90811632614589</v>
      </c>
      <c r="K138" s="8">
        <v>1.4902544772456911E-13</v>
      </c>
      <c r="L138" s="8">
        <v>91.051006059932192</v>
      </c>
      <c r="M138" s="8">
        <v>122.63196389649941</v>
      </c>
      <c r="N138" s="8">
        <v>91.051006059932192</v>
      </c>
      <c r="O138" s="8">
        <v>122.63196389649941</v>
      </c>
    </row>
    <row r="139" spans="7:15" x14ac:dyDescent="0.3">
      <c r="G139" s="27" t="s">
        <v>68</v>
      </c>
      <c r="H139" s="27">
        <v>10.01714283578405</v>
      </c>
      <c r="I139" s="8">
        <v>0.51751006274852218</v>
      </c>
      <c r="J139" s="8">
        <v>19.356421366151793</v>
      </c>
      <c r="K139" s="8">
        <v>5.7834524361280483E-17</v>
      </c>
      <c r="L139" s="8">
        <v>8.9533856670105418</v>
      </c>
      <c r="M139" s="8">
        <v>11.080900004557558</v>
      </c>
      <c r="N139" s="8">
        <v>8.9533856670105418</v>
      </c>
      <c r="O139" s="8">
        <v>11.080900004557558</v>
      </c>
    </row>
    <row r="140" spans="7:15" ht="15" thickBot="1" x14ac:dyDescent="0.35">
      <c r="G140" s="28" t="s">
        <v>69</v>
      </c>
      <c r="H140" s="28">
        <v>3.2122555643777995</v>
      </c>
      <c r="I140" s="9">
        <v>0.93372261499124798</v>
      </c>
      <c r="J140" s="9">
        <v>3.4402674978670285</v>
      </c>
      <c r="K140" s="9">
        <v>1.9735198493121874E-3</v>
      </c>
      <c r="L140" s="9">
        <v>1.292961241736684</v>
      </c>
      <c r="M140" s="9">
        <v>5.1315498870189149</v>
      </c>
      <c r="N140" s="9">
        <v>1.292961241736684</v>
      </c>
      <c r="O140" s="9">
        <v>5.1315498870189149</v>
      </c>
    </row>
    <row r="141" spans="7:15" x14ac:dyDescent="0.3">
      <c r="G141"/>
      <c r="H141"/>
      <c r="I141"/>
      <c r="J141"/>
      <c r="K141"/>
    </row>
    <row r="142" spans="7:15" x14ac:dyDescent="0.3">
      <c r="G142"/>
      <c r="H142"/>
      <c r="I142"/>
      <c r="J142"/>
      <c r="K142"/>
    </row>
    <row r="143" spans="7:15" x14ac:dyDescent="0.3">
      <c r="G143" s="12" t="s">
        <v>33</v>
      </c>
      <c r="I143"/>
      <c r="J143"/>
      <c r="K143"/>
      <c r="L143"/>
      <c r="M143"/>
      <c r="N143"/>
      <c r="O143"/>
    </row>
    <row r="144" spans="7:15" x14ac:dyDescent="0.3">
      <c r="K144"/>
      <c r="L144"/>
      <c r="M144"/>
      <c r="N144"/>
      <c r="O144"/>
    </row>
    <row r="145" spans="7:15" x14ac:dyDescent="0.3">
      <c r="G145" s="26" t="s">
        <v>64</v>
      </c>
      <c r="H145"/>
      <c r="K145"/>
      <c r="L145"/>
      <c r="M145"/>
      <c r="N145"/>
      <c r="O145"/>
    </row>
    <row r="146" spans="7:15" x14ac:dyDescent="0.3">
      <c r="G146" s="27" t="s">
        <v>65</v>
      </c>
      <c r="H146"/>
      <c r="K146"/>
      <c r="L146"/>
      <c r="M146"/>
      <c r="N146"/>
      <c r="O146"/>
    </row>
    <row r="147" spans="7:15" x14ac:dyDescent="0.3">
      <c r="G147" s="29" t="s">
        <v>66</v>
      </c>
      <c r="K147"/>
      <c r="L147"/>
      <c r="M147"/>
      <c r="N147"/>
      <c r="O147"/>
    </row>
    <row r="148" spans="7:15" x14ac:dyDescent="0.3">
      <c r="K148"/>
      <c r="L148"/>
      <c r="M148"/>
      <c r="N148"/>
      <c r="O148"/>
    </row>
    <row r="149" spans="7:15" x14ac:dyDescent="0.3">
      <c r="K149"/>
      <c r="L149"/>
      <c r="M149"/>
      <c r="N149"/>
      <c r="O149"/>
    </row>
    <row r="150" spans="7:15" x14ac:dyDescent="0.3">
      <c r="G150" t="s">
        <v>56</v>
      </c>
      <c r="H150"/>
      <c r="I150"/>
      <c r="J150"/>
      <c r="K150"/>
      <c r="L150"/>
      <c r="M150"/>
      <c r="N150"/>
      <c r="O150"/>
    </row>
    <row r="151" spans="7:15" ht="15" thickBot="1" x14ac:dyDescent="0.35">
      <c r="G151"/>
      <c r="H151"/>
      <c r="I151"/>
      <c r="J151"/>
      <c r="K151"/>
      <c r="L151"/>
      <c r="M151"/>
      <c r="N151"/>
      <c r="O151"/>
    </row>
    <row r="152" spans="7:15" x14ac:dyDescent="0.3">
      <c r="G152" s="10" t="s">
        <v>57</v>
      </c>
      <c r="H152" s="10" t="s">
        <v>62</v>
      </c>
      <c r="I152" s="10" t="s">
        <v>63</v>
      </c>
      <c r="J152" s="10" t="s">
        <v>60</v>
      </c>
      <c r="K152" s="10" t="s">
        <v>61</v>
      </c>
      <c r="L152"/>
      <c r="M152"/>
      <c r="N152"/>
      <c r="O152"/>
    </row>
    <row r="153" spans="7:15" x14ac:dyDescent="0.3">
      <c r="G153" s="8">
        <v>1</v>
      </c>
      <c r="H153" s="8">
        <v>397.22813928313298</v>
      </c>
      <c r="I153" s="8">
        <v>489.4</v>
      </c>
      <c r="J153" s="8">
        <v>4.6478476390684902</v>
      </c>
      <c r="K153" s="8">
        <v>92.171860716866945</v>
      </c>
      <c r="L153"/>
      <c r="M153"/>
      <c r="N153"/>
      <c r="O153"/>
    </row>
    <row r="154" spans="7:15" x14ac:dyDescent="0.3">
      <c r="G154" s="8">
        <v>2</v>
      </c>
      <c r="H154" s="8">
        <v>462.99475514129159</v>
      </c>
      <c r="I154" s="8">
        <v>461.9</v>
      </c>
      <c r="J154" s="8">
        <v>-5.5203996743001596E-2</v>
      </c>
      <c r="K154" s="8">
        <v>-1.0947551412916141</v>
      </c>
      <c r="M154"/>
      <c r="N154"/>
      <c r="O154"/>
    </row>
    <row r="155" spans="7:15" x14ac:dyDescent="0.3">
      <c r="G155" s="8">
        <v>3</v>
      </c>
      <c r="H155" s="8">
        <v>443.20601496134321</v>
      </c>
      <c r="I155" s="8">
        <v>447.9</v>
      </c>
      <c r="J155" s="8">
        <v>0.23669834925824895</v>
      </c>
      <c r="K155" s="8">
        <v>4.6939850386567628</v>
      </c>
      <c r="M155"/>
      <c r="N155"/>
      <c r="O155"/>
    </row>
    <row r="156" spans="7:15" x14ac:dyDescent="0.3">
      <c r="G156" s="8">
        <v>4</v>
      </c>
      <c r="H156" s="8">
        <v>517.67939880416122</v>
      </c>
      <c r="I156" s="8">
        <v>506.6</v>
      </c>
      <c r="J156" s="8">
        <v>-0.55868848880464794</v>
      </c>
      <c r="K156" s="8">
        <v>-11.079398804161201</v>
      </c>
      <c r="M156"/>
      <c r="N156"/>
      <c r="O156"/>
    </row>
    <row r="157" spans="7:15" x14ac:dyDescent="0.3">
      <c r="G157" s="8">
        <v>5</v>
      </c>
      <c r="H157" s="8">
        <v>309.14498089750242</v>
      </c>
      <c r="I157" s="8">
        <v>303</v>
      </c>
      <c r="J157" s="8">
        <v>-0.3098660994195499</v>
      </c>
      <c r="K157" s="8">
        <v>-6.1449808975024212</v>
      </c>
      <c r="M157"/>
      <c r="N157"/>
      <c r="O157"/>
    </row>
    <row r="158" spans="7:15" x14ac:dyDescent="0.3">
      <c r="G158" s="8">
        <v>6</v>
      </c>
      <c r="H158" s="8">
        <v>396.71293248945136</v>
      </c>
      <c r="I158" s="8">
        <v>415.1</v>
      </c>
      <c r="J158" s="8">
        <v>0.92718414984387709</v>
      </c>
      <c r="K158" s="8">
        <v>18.387067510548661</v>
      </c>
      <c r="M158"/>
      <c r="N158"/>
      <c r="O158"/>
    </row>
    <row r="159" spans="7:15" x14ac:dyDescent="0.3">
      <c r="G159" s="8">
        <v>7</v>
      </c>
      <c r="H159" s="8">
        <v>560.96022571167532</v>
      </c>
      <c r="I159" s="8">
        <v>546.29999999999995</v>
      </c>
      <c r="J159" s="8">
        <v>-0.73925485427194537</v>
      </c>
      <c r="K159" s="8">
        <v>-14.660225711675366</v>
      </c>
      <c r="M159"/>
      <c r="N159"/>
      <c r="O159"/>
    </row>
    <row r="160" spans="7:15" x14ac:dyDescent="0.3">
      <c r="G160" s="8">
        <v>8</v>
      </c>
      <c r="H160" s="8">
        <v>290.63219979653695</v>
      </c>
      <c r="I160" s="8">
        <v>273.10000000000002</v>
      </c>
      <c r="J160" s="8">
        <v>-0.88407668889665314</v>
      </c>
      <c r="K160" s="8">
        <v>-17.532199796536929</v>
      </c>
      <c r="M160"/>
      <c r="N160"/>
      <c r="O160"/>
    </row>
    <row r="161" spans="7:15" x14ac:dyDescent="0.3">
      <c r="G161" s="8">
        <v>9</v>
      </c>
      <c r="H161" s="8">
        <v>430.11144721221228</v>
      </c>
      <c r="I161" s="8">
        <v>419</v>
      </c>
      <c r="J161" s="8">
        <v>-0.56030455814010049</v>
      </c>
      <c r="K161" s="8">
        <v>-11.111447212212283</v>
      </c>
      <c r="M161"/>
      <c r="N161"/>
      <c r="O161"/>
    </row>
    <row r="162" spans="7:15" x14ac:dyDescent="0.3">
      <c r="G162" s="8">
        <v>10</v>
      </c>
      <c r="H162" s="8">
        <v>487.24759415415855</v>
      </c>
      <c r="I162" s="8">
        <v>486.2</v>
      </c>
      <c r="J162" s="8">
        <v>-5.2825862234294717E-2</v>
      </c>
      <c r="K162" s="8">
        <v>-1.0475941541585598</v>
      </c>
      <c r="M162"/>
      <c r="N162"/>
      <c r="O162"/>
    </row>
    <row r="163" spans="7:15" x14ac:dyDescent="0.3">
      <c r="G163" s="8">
        <v>11</v>
      </c>
      <c r="H163" s="8">
        <v>375.67234904096233</v>
      </c>
      <c r="I163" s="8">
        <v>367.7</v>
      </c>
      <c r="J163" s="8">
        <v>-0.40201275508248513</v>
      </c>
      <c r="K163" s="8">
        <v>-7.9723490409623423</v>
      </c>
      <c r="M163"/>
      <c r="N163"/>
      <c r="O163"/>
    </row>
    <row r="164" spans="7:15" x14ac:dyDescent="0.3">
      <c r="G164" s="8">
        <v>12</v>
      </c>
      <c r="H164" s="8">
        <v>394.01588371875528</v>
      </c>
      <c r="I164" s="8">
        <v>380.6</v>
      </c>
      <c r="J164" s="8">
        <v>-0.6765078081669168</v>
      </c>
      <c r="K164" s="8">
        <v>-13.415883718755254</v>
      </c>
      <c r="M164"/>
      <c r="N164"/>
      <c r="O164"/>
    </row>
    <row r="165" spans="7:15" x14ac:dyDescent="0.3">
      <c r="G165" s="8">
        <v>13</v>
      </c>
      <c r="H165" s="8">
        <v>350.73505681124124</v>
      </c>
      <c r="I165" s="8">
        <v>333.5</v>
      </c>
      <c r="J165" s="8">
        <v>-0.86909299092277015</v>
      </c>
      <c r="K165" s="8">
        <v>-17.235056811241236</v>
      </c>
      <c r="M165"/>
      <c r="N165"/>
      <c r="O165"/>
    </row>
    <row r="166" spans="7:15" x14ac:dyDescent="0.3">
      <c r="G166" s="8">
        <v>14</v>
      </c>
      <c r="H166" s="8">
        <v>272.28866511874406</v>
      </c>
      <c r="I166" s="8">
        <v>264.89999999999998</v>
      </c>
      <c r="J166" s="8">
        <v>-0.37257997680563387</v>
      </c>
      <c r="K166" s="8">
        <v>-7.3886651187440862</v>
      </c>
      <c r="M166"/>
      <c r="N166"/>
      <c r="O166"/>
    </row>
    <row r="167" spans="7:15" x14ac:dyDescent="0.3">
      <c r="G167" s="8">
        <v>15</v>
      </c>
      <c r="H167" s="8">
        <v>349.45909773225833</v>
      </c>
      <c r="I167" s="8">
        <v>347</v>
      </c>
      <c r="J167" s="8">
        <v>-0.12400217919246163</v>
      </c>
      <c r="K167" s="8">
        <v>-2.4590977322583285</v>
      </c>
      <c r="M167"/>
      <c r="N167"/>
      <c r="O167"/>
    </row>
    <row r="168" spans="7:15" x14ac:dyDescent="0.3">
      <c r="G168" s="8">
        <v>16</v>
      </c>
      <c r="H168" s="8">
        <v>332.63706762506803</v>
      </c>
      <c r="I168" s="8">
        <v>321.3</v>
      </c>
      <c r="J168" s="8">
        <v>-0.57168166710873036</v>
      </c>
      <c r="K168" s="8">
        <v>-11.337067625068016</v>
      </c>
      <c r="M168"/>
      <c r="N168"/>
      <c r="O168"/>
    </row>
    <row r="169" spans="7:15" x14ac:dyDescent="0.3">
      <c r="G169" s="8">
        <v>17</v>
      </c>
      <c r="H169" s="8">
        <v>379.13015009695988</v>
      </c>
      <c r="I169" s="8">
        <v>381.4</v>
      </c>
      <c r="J169" s="8">
        <v>0.11445918993967079</v>
      </c>
      <c r="K169" s="8">
        <v>2.2698499030400967</v>
      </c>
      <c r="M169"/>
      <c r="N169"/>
      <c r="O169"/>
    </row>
    <row r="170" spans="7:15" x14ac:dyDescent="0.3">
      <c r="G170" s="8">
        <v>18</v>
      </c>
      <c r="H170" s="8">
        <v>215.39806366841754</v>
      </c>
      <c r="I170" s="8">
        <v>216.7</v>
      </c>
      <c r="J170" s="8">
        <v>6.5651291597020572E-2</v>
      </c>
      <c r="K170" s="8">
        <v>1.3019363315824535</v>
      </c>
      <c r="M170"/>
      <c r="N170"/>
      <c r="O170"/>
    </row>
    <row r="171" spans="7:15" x14ac:dyDescent="0.3">
      <c r="G171" s="8">
        <v>19</v>
      </c>
      <c r="H171" s="8">
        <v>473.63781961134606</v>
      </c>
      <c r="I171" s="8">
        <v>488.9</v>
      </c>
      <c r="J171" s="8">
        <v>0.76960895152528441</v>
      </c>
      <c r="K171" s="8">
        <v>15.262180388653917</v>
      </c>
      <c r="M171"/>
      <c r="N171"/>
      <c r="O171"/>
    </row>
    <row r="172" spans="7:15" x14ac:dyDescent="0.3">
      <c r="G172" s="8">
        <v>20</v>
      </c>
      <c r="H172" s="8">
        <v>479.81678524848195</v>
      </c>
      <c r="I172" s="8">
        <v>474.4</v>
      </c>
      <c r="J172" s="8">
        <v>-0.27314618944099078</v>
      </c>
      <c r="K172" s="8">
        <v>-5.4167852484819718</v>
      </c>
      <c r="M172"/>
      <c r="N172"/>
      <c r="O172"/>
    </row>
    <row r="173" spans="7:15" x14ac:dyDescent="0.3">
      <c r="G173" s="8">
        <v>21</v>
      </c>
      <c r="H173" s="8">
        <v>460.02804506853352</v>
      </c>
      <c r="I173" s="8">
        <v>464.4</v>
      </c>
      <c r="J173" s="8">
        <v>0.22045969614034008</v>
      </c>
      <c r="K173" s="8">
        <v>4.3719549314664619</v>
      </c>
      <c r="M173"/>
      <c r="N173"/>
    </row>
    <row r="174" spans="7:15" x14ac:dyDescent="0.3">
      <c r="G174" s="8">
        <v>22</v>
      </c>
      <c r="H174" s="8">
        <v>402.37669133290569</v>
      </c>
      <c r="I174" s="8">
        <v>413.5</v>
      </c>
      <c r="J174" s="8">
        <v>0.56090268249866881</v>
      </c>
      <c r="K174" s="8">
        <v>11.123308667094307</v>
      </c>
      <c r="M174"/>
      <c r="N174"/>
    </row>
    <row r="175" spans="7:15" x14ac:dyDescent="0.3">
      <c r="G175" s="8">
        <v>23</v>
      </c>
      <c r="H175" s="8">
        <v>196.88528256745204</v>
      </c>
      <c r="I175" s="8">
        <v>196.1</v>
      </c>
      <c r="J175" s="8">
        <v>-3.9598568356402013E-2</v>
      </c>
      <c r="K175" s="8">
        <v>-0.78528256745204317</v>
      </c>
      <c r="M175"/>
      <c r="N175"/>
    </row>
    <row r="176" spans="7:15" x14ac:dyDescent="0.3">
      <c r="G176" s="8">
        <v>24</v>
      </c>
      <c r="H176" s="8">
        <v>322.23954864663335</v>
      </c>
      <c r="I176" s="8">
        <v>315.7</v>
      </c>
      <c r="J176" s="8">
        <v>-0.3297625273205137</v>
      </c>
      <c r="K176" s="8">
        <v>-6.5395486466333637</v>
      </c>
      <c r="M176"/>
      <c r="N176"/>
    </row>
    <row r="177" spans="7:14" x14ac:dyDescent="0.3">
      <c r="G177" s="8">
        <v>25</v>
      </c>
      <c r="H177" s="8">
        <v>336.36452998312745</v>
      </c>
      <c r="I177" s="8">
        <v>330.3</v>
      </c>
      <c r="J177" s="8">
        <v>-0.30580929087157821</v>
      </c>
      <c r="K177" s="8">
        <v>-6.0645299831274428</v>
      </c>
      <c r="M177"/>
      <c r="N177"/>
    </row>
    <row r="178" spans="7:14" x14ac:dyDescent="0.3">
      <c r="G178" s="8">
        <v>26</v>
      </c>
      <c r="H178" s="8">
        <v>390.04287586907611</v>
      </c>
      <c r="I178" s="8">
        <v>388</v>
      </c>
      <c r="J178" s="8">
        <v>-0.10301382342884473</v>
      </c>
      <c r="K178" s="8">
        <v>-2.0428758690761128</v>
      </c>
      <c r="M178"/>
      <c r="N178"/>
    </row>
    <row r="179" spans="7:14" x14ac:dyDescent="0.3">
      <c r="G179" s="8">
        <v>27</v>
      </c>
      <c r="H179" s="8">
        <v>263.41265071091192</v>
      </c>
      <c r="I179" s="8">
        <v>264.10000000000002</v>
      </c>
      <c r="J179" s="8">
        <v>3.4660196134230117E-2</v>
      </c>
      <c r="K179" s="8">
        <v>0.68734928908810389</v>
      </c>
    </row>
    <row r="180" spans="7:14" x14ac:dyDescent="0.3">
      <c r="G180" s="8">
        <v>28</v>
      </c>
      <c r="H180" s="8">
        <v>226.55633493215353</v>
      </c>
      <c r="I180" s="8">
        <v>228.6</v>
      </c>
      <c r="J180" s="8">
        <v>0.10305361947519762</v>
      </c>
      <c r="K180" s="8">
        <v>2.0436650678464616</v>
      </c>
    </row>
    <row r="181" spans="7:14" x14ac:dyDescent="0.3">
      <c r="G181" s="8">
        <v>29</v>
      </c>
      <c r="H181" s="8">
        <v>423.1717292897751</v>
      </c>
      <c r="I181" s="8">
        <v>434</v>
      </c>
      <c r="J181" s="8">
        <v>0.54602513244591033</v>
      </c>
      <c r="K181" s="8">
        <v>10.828270710224899</v>
      </c>
    </row>
    <row r="182" spans="7:14" ht="15" thickBot="1" x14ac:dyDescent="0.35">
      <c r="G182" s="9">
        <v>30</v>
      </c>
      <c r="H182" s="9">
        <v>537.71368447572934</v>
      </c>
      <c r="I182" s="9">
        <v>517.9</v>
      </c>
      <c r="J182" s="9">
        <v>-0.99912257271936089</v>
      </c>
      <c r="K182" s="9">
        <v>-19.81368447572936</v>
      </c>
    </row>
  </sheetData>
  <sortState xmlns:xlrd2="http://schemas.microsoft.com/office/spreadsheetml/2017/richdata2" ref="A4:G33">
    <sortCondition ref="A4:A33"/>
  </sortState>
  <mergeCells count="1">
    <mergeCell ref="I12:J13"/>
  </mergeCells>
  <conditionalFormatting sqref="J16:J18">
    <cfRule type="expression" dxfId="0" priority="1">
      <formula>COUNTIF($J$20, "*Please*")=1</formula>
    </cfRule>
  </conditionalFormatting>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FF7DB8-811E-4072-B7CD-4AD8E588A7BF}">
  <dimension ref="B17:AU96"/>
  <sheetViews>
    <sheetView showGridLines="0" topLeftCell="B13" workbookViewId="0">
      <selection activeCell="D22" sqref="D22"/>
    </sheetView>
  </sheetViews>
  <sheetFormatPr defaultRowHeight="14.4" outlineLevelCol="2" x14ac:dyDescent="0.3"/>
  <cols>
    <col min="1" max="1" width="5" customWidth="1"/>
    <col min="2" max="2" width="6.88671875" customWidth="1"/>
    <col min="3" max="3" width="18.5546875" customWidth="1"/>
    <col min="4" max="4" width="19.21875" bestFit="1" customWidth="1"/>
    <col min="5" max="5" width="11.44140625" customWidth="1"/>
    <col min="6" max="8" width="17.44140625" customWidth="1"/>
    <col min="9" max="10" width="17.44140625" hidden="1" customWidth="1" outlineLevel="1"/>
    <col min="11" max="11" width="17.77734375" hidden="1" customWidth="1" outlineLevel="1"/>
    <col min="12" max="13" width="16.77734375" hidden="1" customWidth="1" outlineLevel="1"/>
    <col min="14" max="14" width="4.77734375" customWidth="1" collapsed="1"/>
    <col min="15" max="15" width="17.44140625" bestFit="1" customWidth="1"/>
    <col min="16" max="16" width="17.88671875" bestFit="1" customWidth="1"/>
    <col min="17" max="17" width="13.44140625" hidden="1" customWidth="1" outlineLevel="1"/>
    <col min="18" max="18" width="8.88671875" hidden="1" customWidth="1" outlineLevel="1"/>
    <col min="19" max="19" width="12.5546875" hidden="1" customWidth="1" outlineLevel="1"/>
    <col min="20" max="20" width="12.6640625" hidden="1" customWidth="1" outlineLevel="2"/>
    <col min="21" max="23" width="8.88671875" hidden="1" customWidth="1" outlineLevel="2"/>
    <col min="24" max="24" width="8.88671875" hidden="1" customWidth="1" outlineLevel="1" collapsed="1"/>
    <col min="25" max="25" width="4.109375" customWidth="1" collapsed="1"/>
    <col min="26" max="26" width="19.21875" customWidth="1"/>
    <col min="27" max="27" width="17.5546875" customWidth="1"/>
    <col min="28" max="28" width="14.6640625" hidden="1" customWidth="1" outlineLevel="1"/>
    <col min="29" max="29" width="8.88671875" hidden="1" customWidth="1" outlineLevel="1"/>
    <col min="30" max="30" width="12" hidden="1" customWidth="1" outlineLevel="1"/>
    <col min="31" max="31" width="12.6640625" hidden="1" customWidth="1" outlineLevel="2"/>
    <col min="32" max="34" width="8.88671875" hidden="1" customWidth="1" outlineLevel="2"/>
    <col min="35" max="35" width="8.44140625" hidden="1" customWidth="1" outlineLevel="1" collapsed="1"/>
    <col min="36" max="36" width="3.6640625" customWidth="1" collapsed="1"/>
    <col min="37" max="37" width="18.21875" bestFit="1" customWidth="1"/>
    <col min="38" max="38" width="14.88671875" bestFit="1" customWidth="1"/>
    <col min="39" max="40" width="8.88671875" hidden="1" customWidth="1" outlineLevel="1"/>
    <col min="41" max="41" width="9.109375" hidden="1" customWidth="1" outlineLevel="1"/>
    <col min="42" max="42" width="13.88671875" hidden="1" customWidth="1" outlineLevel="2"/>
    <col min="43" max="43" width="13.33203125" hidden="1" customWidth="1" outlineLevel="2"/>
    <col min="44" max="44" width="13.88671875" hidden="1" customWidth="1" outlineLevel="2"/>
    <col min="45" max="45" width="13.33203125" hidden="1" customWidth="1" outlineLevel="2"/>
    <col min="46" max="46" width="8.88671875" hidden="1" customWidth="1" outlineLevel="1" collapsed="1"/>
    <col min="47" max="47" width="8.88671875" collapsed="1"/>
  </cols>
  <sheetData>
    <row r="17" spans="2:45" ht="15" thickBot="1" x14ac:dyDescent="0.35">
      <c r="O17" t="s">
        <v>9</v>
      </c>
      <c r="Z17" t="s">
        <v>9</v>
      </c>
      <c r="AK17" t="s">
        <v>9</v>
      </c>
    </row>
    <row r="18" spans="2:45" ht="18.600000000000001" customHeight="1" thickBot="1" x14ac:dyDescent="0.35">
      <c r="B18" s="56"/>
      <c r="C18" s="84" t="s">
        <v>102</v>
      </c>
      <c r="D18" s="84"/>
      <c r="E18" s="57"/>
    </row>
    <row r="19" spans="2:45" x14ac:dyDescent="0.3">
      <c r="B19" s="60"/>
      <c r="C19" s="85"/>
      <c r="D19" s="85"/>
      <c r="E19" s="59"/>
      <c r="L19" s="15"/>
      <c r="M19" s="15"/>
      <c r="N19" s="15"/>
      <c r="O19" s="14" t="s">
        <v>10</v>
      </c>
      <c r="P19" s="14"/>
      <c r="Z19" s="14" t="s">
        <v>10</v>
      </c>
      <c r="AA19" s="14"/>
      <c r="AK19" s="14" t="s">
        <v>10</v>
      </c>
      <c r="AL19" s="14"/>
    </row>
    <row r="20" spans="2:45" x14ac:dyDescent="0.3">
      <c r="B20" s="60"/>
      <c r="C20" s="63" t="s">
        <v>103</v>
      </c>
      <c r="D20" s="58"/>
      <c r="E20" s="59"/>
      <c r="O20" t="s">
        <v>11</v>
      </c>
      <c r="P20">
        <v>0.78675932103710255</v>
      </c>
      <c r="Z20" t="s">
        <v>11</v>
      </c>
      <c r="AA20">
        <v>0.32054740260171682</v>
      </c>
      <c r="AK20" t="s">
        <v>11</v>
      </c>
      <c r="AL20">
        <v>0.3550499460046071</v>
      </c>
    </row>
    <row r="21" spans="2:45" x14ac:dyDescent="0.3">
      <c r="B21" s="60"/>
      <c r="C21" s="58"/>
      <c r="D21" s="58"/>
      <c r="E21" s="59"/>
      <c r="O21" t="s">
        <v>12</v>
      </c>
      <c r="P21">
        <v>0.61899022923876268</v>
      </c>
      <c r="Z21" t="s">
        <v>12</v>
      </c>
      <c r="AA21">
        <v>0.10275063731470713</v>
      </c>
      <c r="AK21" t="s">
        <v>12</v>
      </c>
      <c r="AL21">
        <v>0.12606046415787442</v>
      </c>
    </row>
    <row r="22" spans="2:45" ht="27.6" customHeight="1" x14ac:dyDescent="0.3">
      <c r="B22" s="60"/>
      <c r="C22" s="53" t="s">
        <v>107</v>
      </c>
      <c r="D22" s="52">
        <v>7.99</v>
      </c>
      <c r="E22" s="59"/>
      <c r="O22" t="s">
        <v>13</v>
      </c>
      <c r="P22">
        <v>0.60167160329507008</v>
      </c>
      <c r="Z22" t="s">
        <v>13</v>
      </c>
      <c r="AA22">
        <v>6.1966575374466544E-2</v>
      </c>
      <c r="AK22" t="s">
        <v>13</v>
      </c>
      <c r="AL22">
        <v>8.6335939801414158E-2</v>
      </c>
    </row>
    <row r="23" spans="2:45" ht="28.8" x14ac:dyDescent="0.3">
      <c r="B23" s="60"/>
      <c r="C23" s="54" t="s">
        <v>104</v>
      </c>
      <c r="D23" s="52">
        <v>49.5</v>
      </c>
      <c r="E23" s="59"/>
      <c r="O23" t="s">
        <v>14</v>
      </c>
      <c r="P23">
        <v>1997.1526938260167</v>
      </c>
      <c r="Z23" t="s">
        <v>14</v>
      </c>
      <c r="AA23">
        <v>3064.7834460066479</v>
      </c>
      <c r="AK23" t="s">
        <v>14</v>
      </c>
      <c r="AL23">
        <v>3024.7111500829392</v>
      </c>
    </row>
    <row r="24" spans="2:45" ht="29.4" thickBot="1" x14ac:dyDescent="0.35">
      <c r="B24" s="60"/>
      <c r="C24" s="54" t="s">
        <v>105</v>
      </c>
      <c r="D24" s="52">
        <v>60</v>
      </c>
      <c r="E24" s="59"/>
      <c r="O24" s="16" t="s">
        <v>15</v>
      </c>
      <c r="P24" s="16">
        <v>24</v>
      </c>
      <c r="Z24" s="16" t="s">
        <v>15</v>
      </c>
      <c r="AA24" s="16">
        <v>24</v>
      </c>
      <c r="AK24" s="16" t="s">
        <v>15</v>
      </c>
      <c r="AL24" s="16">
        <v>24</v>
      </c>
    </row>
    <row r="25" spans="2:45" x14ac:dyDescent="0.3">
      <c r="B25" s="60"/>
      <c r="C25" s="58"/>
      <c r="D25" s="58"/>
      <c r="E25" s="59"/>
    </row>
    <row r="26" spans="2:45" ht="15" thickBot="1" x14ac:dyDescent="0.35">
      <c r="B26" s="60"/>
      <c r="C26" s="55" t="s">
        <v>106</v>
      </c>
      <c r="D26" s="78">
        <f>IFERROR(ROUNDDOWN(D46+(D47*D22)+(D48*D23)+(D49*D24), 0), "Please ensure all values entered are numerical")</f>
        <v>74774</v>
      </c>
      <c r="E26" s="59"/>
      <c r="O26" t="s">
        <v>16</v>
      </c>
      <c r="Z26" t="s">
        <v>16</v>
      </c>
      <c r="AK26" t="s">
        <v>16</v>
      </c>
    </row>
    <row r="27" spans="2:45" ht="15" thickBot="1" x14ac:dyDescent="0.35">
      <c r="B27" s="61"/>
      <c r="C27" s="16"/>
      <c r="D27" s="16"/>
      <c r="E27" s="62"/>
      <c r="N27" s="18"/>
      <c r="O27" s="17"/>
      <c r="P27" s="17" t="s">
        <v>21</v>
      </c>
      <c r="Q27" s="17" t="s">
        <v>22</v>
      </c>
      <c r="R27" s="17" t="s">
        <v>23</v>
      </c>
      <c r="S27" s="17" t="s">
        <v>24</v>
      </c>
      <c r="T27" s="17" t="s">
        <v>25</v>
      </c>
      <c r="Z27" s="19"/>
      <c r="AA27" s="17" t="s">
        <v>21</v>
      </c>
      <c r="AB27" s="17" t="s">
        <v>22</v>
      </c>
      <c r="AC27" s="17" t="s">
        <v>23</v>
      </c>
      <c r="AD27" s="17" t="s">
        <v>24</v>
      </c>
      <c r="AE27" s="17" t="s">
        <v>25</v>
      </c>
      <c r="AK27" s="17"/>
      <c r="AL27" s="17" t="s">
        <v>21</v>
      </c>
      <c r="AM27" s="17" t="s">
        <v>22</v>
      </c>
      <c r="AN27" s="17" t="s">
        <v>23</v>
      </c>
      <c r="AO27" s="17" t="s">
        <v>24</v>
      </c>
      <c r="AP27" s="17" t="s">
        <v>25</v>
      </c>
    </row>
    <row r="28" spans="2:45" x14ac:dyDescent="0.3">
      <c r="O28" t="s">
        <v>17</v>
      </c>
      <c r="P28">
        <v>1</v>
      </c>
      <c r="Q28">
        <v>142558429.54429004</v>
      </c>
      <c r="R28">
        <v>142558429.54429004</v>
      </c>
      <c r="S28">
        <v>35.74130137409643</v>
      </c>
      <c r="T28">
        <v>5.1250702001991347E-6</v>
      </c>
      <c r="Z28" t="s">
        <v>17</v>
      </c>
      <c r="AA28">
        <v>1</v>
      </c>
      <c r="AB28">
        <v>23664298.398172975</v>
      </c>
      <c r="AC28">
        <v>23664298.398172975</v>
      </c>
      <c r="AD28">
        <v>2.5193821416136508</v>
      </c>
      <c r="AE28">
        <v>0.12672428644805267</v>
      </c>
      <c r="AK28" t="s">
        <v>17</v>
      </c>
      <c r="AL28">
        <v>1</v>
      </c>
      <c r="AM28">
        <v>29032739.046740115</v>
      </c>
      <c r="AN28">
        <v>29032739.046740115</v>
      </c>
      <c r="AO28">
        <v>3.1733662315675697</v>
      </c>
      <c r="AP28">
        <v>8.8660058070556463E-2</v>
      </c>
    </row>
    <row r="29" spans="2:45" x14ac:dyDescent="0.3">
      <c r="O29" t="s">
        <v>18</v>
      </c>
      <c r="P29">
        <v>22</v>
      </c>
      <c r="Q29">
        <v>87749615.414043337</v>
      </c>
      <c r="R29">
        <v>3988618.8824565155</v>
      </c>
      <c r="Z29" t="s">
        <v>18</v>
      </c>
      <c r="AA29">
        <v>22</v>
      </c>
      <c r="AB29">
        <v>206643746.5601604</v>
      </c>
      <c r="AC29">
        <v>9392897.5709163826</v>
      </c>
      <c r="AK29" t="s">
        <v>18</v>
      </c>
      <c r="AL29">
        <v>22</v>
      </c>
      <c r="AM29">
        <v>201275305.91159326</v>
      </c>
      <c r="AN29">
        <v>9148877.5414360575</v>
      </c>
    </row>
    <row r="30" spans="2:45" ht="15" thickBot="1" x14ac:dyDescent="0.35">
      <c r="C30" t="s">
        <v>9</v>
      </c>
      <c r="O30" s="16" t="s">
        <v>19</v>
      </c>
      <c r="P30" s="16">
        <v>23</v>
      </c>
      <c r="Q30" s="16">
        <v>230308044.95833337</v>
      </c>
      <c r="R30" s="16"/>
      <c r="S30" s="16"/>
      <c r="T30" s="16"/>
      <c r="Z30" s="16" t="s">
        <v>19</v>
      </c>
      <c r="AA30" s="16">
        <v>23</v>
      </c>
      <c r="AB30" s="16">
        <v>230308044.95833337</v>
      </c>
      <c r="AC30" s="16"/>
      <c r="AD30" s="16"/>
      <c r="AE30" s="16"/>
      <c r="AK30" s="16" t="s">
        <v>19</v>
      </c>
      <c r="AL30" s="16">
        <v>23</v>
      </c>
      <c r="AM30" s="16">
        <v>230308044.95833337</v>
      </c>
      <c r="AN30" s="16"/>
      <c r="AO30" s="16"/>
      <c r="AP30" s="16"/>
    </row>
    <row r="31" spans="2:45" ht="15" thickBot="1" x14ac:dyDescent="0.35"/>
    <row r="32" spans="2:45" x14ac:dyDescent="0.3">
      <c r="C32" s="14" t="s">
        <v>10</v>
      </c>
      <c r="D32" s="14"/>
      <c r="I32" s="17" t="s">
        <v>30</v>
      </c>
      <c r="J32" s="17" t="s">
        <v>31</v>
      </c>
      <c r="K32" s="17" t="s">
        <v>32</v>
      </c>
      <c r="N32" s="18"/>
      <c r="O32" s="17"/>
      <c r="P32" s="17" t="s">
        <v>26</v>
      </c>
      <c r="Q32" s="17" t="s">
        <v>14</v>
      </c>
      <c r="R32" s="17" t="s">
        <v>27</v>
      </c>
      <c r="S32" s="17" t="s">
        <v>28</v>
      </c>
      <c r="T32" s="17" t="s">
        <v>29</v>
      </c>
      <c r="U32" s="17" t="s">
        <v>30</v>
      </c>
      <c r="V32" s="17" t="s">
        <v>31</v>
      </c>
      <c r="W32" s="17" t="s">
        <v>32</v>
      </c>
      <c r="Z32" s="19"/>
      <c r="AA32" s="17" t="s">
        <v>26</v>
      </c>
      <c r="AB32" s="17" t="s">
        <v>14</v>
      </c>
      <c r="AC32" s="17" t="s">
        <v>27</v>
      </c>
      <c r="AD32" s="17" t="s">
        <v>28</v>
      </c>
      <c r="AE32" s="17" t="s">
        <v>29</v>
      </c>
      <c r="AF32" s="17" t="s">
        <v>30</v>
      </c>
      <c r="AG32" s="17" t="s">
        <v>31</v>
      </c>
      <c r="AH32" s="17" t="s">
        <v>32</v>
      </c>
      <c r="AK32" s="17"/>
      <c r="AL32" s="17" t="s">
        <v>26</v>
      </c>
      <c r="AM32" s="17" t="s">
        <v>14</v>
      </c>
      <c r="AN32" s="17" t="s">
        <v>27</v>
      </c>
      <c r="AO32" s="17" t="s">
        <v>28</v>
      </c>
      <c r="AP32" s="17" t="s">
        <v>29</v>
      </c>
      <c r="AQ32" s="17" t="s">
        <v>30</v>
      </c>
      <c r="AR32" s="17" t="s">
        <v>31</v>
      </c>
      <c r="AS32" s="17" t="s">
        <v>32</v>
      </c>
    </row>
    <row r="33" spans="3:45" x14ac:dyDescent="0.3">
      <c r="C33" t="s">
        <v>11</v>
      </c>
      <c r="D33">
        <v>0.9267387185932412</v>
      </c>
      <c r="I33">
        <v>26759.407582202068</v>
      </c>
      <c r="J33">
        <v>-76953.073425942348</v>
      </c>
      <c r="K33">
        <v>26759.407582202068</v>
      </c>
      <c r="O33" t="s">
        <v>20</v>
      </c>
      <c r="P33">
        <v>114215.08110145092</v>
      </c>
      <c r="Q33">
        <v>6695.9437991365921</v>
      </c>
      <c r="R33">
        <v>17.057353605055404</v>
      </c>
      <c r="S33">
        <v>3.6027918833382967E-14</v>
      </c>
      <c r="T33">
        <v>100328.54359222259</v>
      </c>
      <c r="U33">
        <v>128101.61861067926</v>
      </c>
      <c r="V33">
        <v>100328.54359222259</v>
      </c>
      <c r="W33">
        <v>128101.61861067926</v>
      </c>
      <c r="Z33" t="s">
        <v>20</v>
      </c>
      <c r="AA33">
        <v>34486.805842205911</v>
      </c>
      <c r="AB33">
        <v>25064.561522539541</v>
      </c>
      <c r="AC33">
        <v>1.3759189767270945</v>
      </c>
      <c r="AD33">
        <v>0.18269341239826695</v>
      </c>
      <c r="AE33">
        <v>-17493.913258212371</v>
      </c>
      <c r="AF33">
        <v>86467.524942624193</v>
      </c>
      <c r="AG33">
        <v>-17493.913258212371</v>
      </c>
      <c r="AH33">
        <v>86467.524942624193</v>
      </c>
      <c r="AK33" t="s">
        <v>20</v>
      </c>
      <c r="AL33">
        <v>-24349.377297107698</v>
      </c>
      <c r="AM33">
        <v>55357.645222253348</v>
      </c>
      <c r="AN33">
        <v>-0.43985572723240468</v>
      </c>
      <c r="AO33">
        <v>0.66433242094095446</v>
      </c>
      <c r="AP33">
        <v>-139154.10682612489</v>
      </c>
      <c r="AQ33">
        <v>90455.352231909492</v>
      </c>
      <c r="AR33">
        <v>-139154.10682612489</v>
      </c>
      <c r="AS33">
        <v>90455.352231909492</v>
      </c>
    </row>
    <row r="34" spans="3:45" ht="15" thickBot="1" x14ac:dyDescent="0.35">
      <c r="C34" t="s">
        <v>12</v>
      </c>
      <c r="D34">
        <v>0.85884465253984277</v>
      </c>
      <c r="I34">
        <v>-3957.2196382506231</v>
      </c>
      <c r="J34">
        <v>-6153.3200935910681</v>
      </c>
      <c r="K34">
        <v>-3957.2196382506231</v>
      </c>
      <c r="O34" s="16" t="s">
        <v>35</v>
      </c>
      <c r="P34" s="16">
        <v>-4913.7269237283344</v>
      </c>
      <c r="Q34" s="16">
        <v>821.91297514393898</v>
      </c>
      <c r="R34" s="16">
        <v>-5.9784029116559561</v>
      </c>
      <c r="S34" s="16">
        <v>5.1250702001991347E-6</v>
      </c>
      <c r="T34" s="16">
        <v>-6618.27010704022</v>
      </c>
      <c r="U34" s="16">
        <v>-3209.1837404164485</v>
      </c>
      <c r="V34" s="16">
        <v>-6618.27010704022</v>
      </c>
      <c r="W34" s="16">
        <v>-3209.1837404164485</v>
      </c>
      <c r="Z34" s="16" t="s">
        <v>36</v>
      </c>
      <c r="AA34" s="16">
        <v>792.99785639626657</v>
      </c>
      <c r="AB34" s="16">
        <v>499.60294537124724</v>
      </c>
      <c r="AC34" s="16">
        <v>1.5872561676092645</v>
      </c>
      <c r="AD34" s="16">
        <v>0.12672428644805259</v>
      </c>
      <c r="AE34" s="16">
        <v>-243.1152366546894</v>
      </c>
      <c r="AF34" s="16">
        <v>1829.1109494472225</v>
      </c>
      <c r="AG34" s="16">
        <v>-243.1152366546894</v>
      </c>
      <c r="AH34" s="16">
        <v>1829.1109494472225</v>
      </c>
      <c r="AK34" s="16" t="s">
        <v>37</v>
      </c>
      <c r="AL34" s="16">
        <v>1646.8692538242929</v>
      </c>
      <c r="AM34" s="16">
        <v>924.48320029718229</v>
      </c>
      <c r="AN34" s="16">
        <v>1.7813944626521001</v>
      </c>
      <c r="AO34" s="16">
        <v>8.8660058070556783E-2</v>
      </c>
      <c r="AP34" s="16">
        <v>-270.39155700175661</v>
      </c>
      <c r="AQ34" s="16">
        <v>3564.1300646503423</v>
      </c>
      <c r="AR34" s="16">
        <v>-270.39155700175661</v>
      </c>
      <c r="AS34" s="16">
        <v>3564.1300646503423</v>
      </c>
    </row>
    <row r="35" spans="3:45" x14ac:dyDescent="0.3">
      <c r="C35" t="s">
        <v>13</v>
      </c>
      <c r="D35">
        <v>0.83767135042081919</v>
      </c>
      <c r="I35">
        <v>1084.588677547421</v>
      </c>
      <c r="J35">
        <v>212.63560297202258</v>
      </c>
      <c r="K35">
        <v>1084.588677547421</v>
      </c>
    </row>
    <row r="36" spans="3:45" ht="15" thickBot="1" x14ac:dyDescent="0.35">
      <c r="C36" t="s">
        <v>14</v>
      </c>
      <c r="D36">
        <v>1274.9355299183383</v>
      </c>
      <c r="I36" s="16">
        <v>2622.078656527814</v>
      </c>
      <c r="J36" s="16">
        <v>983.14325572138762</v>
      </c>
      <c r="K36" s="16">
        <v>2622.078656527814</v>
      </c>
    </row>
    <row r="37" spans="3:45" ht="15" thickBot="1" x14ac:dyDescent="0.35">
      <c r="C37" s="16" t="s">
        <v>15</v>
      </c>
      <c r="D37" s="16">
        <v>24</v>
      </c>
      <c r="N37" s="20"/>
      <c r="O37" s="20"/>
      <c r="R37" s="20"/>
      <c r="S37" s="20"/>
      <c r="AK37" s="20"/>
    </row>
    <row r="38" spans="3:45" x14ac:dyDescent="0.3">
      <c r="N38" s="21"/>
      <c r="O38" s="21" t="s">
        <v>39</v>
      </c>
      <c r="P38" s="21" t="s">
        <v>35</v>
      </c>
      <c r="R38" s="21"/>
      <c r="S38" s="21"/>
      <c r="Z38" s="21" t="s">
        <v>39</v>
      </c>
      <c r="AA38" s="21" t="s">
        <v>40</v>
      </c>
      <c r="AK38" s="21" t="s">
        <v>39</v>
      </c>
      <c r="AL38" s="21" t="s">
        <v>41</v>
      </c>
    </row>
    <row r="39" spans="3:45" ht="15" thickBot="1" x14ac:dyDescent="0.35">
      <c r="C39" t="s">
        <v>16</v>
      </c>
      <c r="L39" s="22"/>
      <c r="M39" s="22"/>
      <c r="O39">
        <v>73959</v>
      </c>
      <c r="P39" s="22">
        <v>8.75</v>
      </c>
      <c r="Z39">
        <v>73959</v>
      </c>
      <c r="AA39" s="22">
        <v>50.04</v>
      </c>
      <c r="AK39">
        <v>73959</v>
      </c>
      <c r="AL39" s="22">
        <v>61.13</v>
      </c>
    </row>
    <row r="40" spans="3:45" x14ac:dyDescent="0.3">
      <c r="C40" s="17"/>
      <c r="D40" s="17" t="s">
        <v>21</v>
      </c>
      <c r="E40" s="17" t="s">
        <v>22</v>
      </c>
      <c r="F40" s="17" t="s">
        <v>23</v>
      </c>
      <c r="G40" s="17" t="s">
        <v>24</v>
      </c>
      <c r="H40" s="17" t="s">
        <v>25</v>
      </c>
      <c r="L40" s="22"/>
      <c r="M40" s="22"/>
      <c r="O40">
        <v>71544</v>
      </c>
      <c r="P40" s="22">
        <v>8.99</v>
      </c>
      <c r="Z40">
        <v>71544</v>
      </c>
      <c r="AA40" s="22">
        <v>50.74</v>
      </c>
      <c r="AK40">
        <v>71544</v>
      </c>
      <c r="AL40" s="22">
        <v>60.19</v>
      </c>
    </row>
    <row r="41" spans="3:45" x14ac:dyDescent="0.3">
      <c r="C41" t="s">
        <v>17</v>
      </c>
      <c r="D41">
        <v>3</v>
      </c>
      <c r="E41">
        <v>197798832.8493703</v>
      </c>
      <c r="F41">
        <v>65932944.283123434</v>
      </c>
      <c r="G41">
        <v>40.56262210362528</v>
      </c>
      <c r="H41">
        <v>1.0848241924601749E-8</v>
      </c>
      <c r="L41" s="22"/>
      <c r="M41" s="22"/>
      <c r="O41">
        <v>78587</v>
      </c>
      <c r="P41" s="22">
        <v>7.5</v>
      </c>
      <c r="Z41">
        <v>78587</v>
      </c>
      <c r="AA41" s="22">
        <v>50.14</v>
      </c>
      <c r="AK41">
        <v>78587</v>
      </c>
      <c r="AL41" s="22">
        <v>59.16</v>
      </c>
    </row>
    <row r="42" spans="3:45" x14ac:dyDescent="0.3">
      <c r="C42" t="s">
        <v>18</v>
      </c>
      <c r="D42">
        <v>20</v>
      </c>
      <c r="E42">
        <v>32509212.108963087</v>
      </c>
      <c r="F42">
        <v>1625460.6054481543</v>
      </c>
      <c r="I42" s="24" t="s">
        <v>44</v>
      </c>
      <c r="J42" s="21" t="s">
        <v>45</v>
      </c>
      <c r="K42" s="21" t="s">
        <v>35</v>
      </c>
      <c r="L42" s="21" t="s">
        <v>36</v>
      </c>
      <c r="M42" s="21" t="s">
        <v>37</v>
      </c>
      <c r="O42">
        <v>80364</v>
      </c>
      <c r="P42" s="22">
        <v>7.25</v>
      </c>
      <c r="Z42">
        <v>80364</v>
      </c>
      <c r="AA42" s="22">
        <v>50.27</v>
      </c>
      <c r="AK42">
        <v>80364</v>
      </c>
      <c r="AL42" s="22">
        <v>60.38</v>
      </c>
    </row>
    <row r="43" spans="3:45" ht="15" thickBot="1" x14ac:dyDescent="0.35">
      <c r="C43" s="16" t="s">
        <v>19</v>
      </c>
      <c r="D43" s="16">
        <v>23</v>
      </c>
      <c r="E43" s="16">
        <v>230308044.95833337</v>
      </c>
      <c r="F43" s="16"/>
      <c r="G43" s="16"/>
      <c r="H43" s="16"/>
      <c r="I43">
        <v>1</v>
      </c>
      <c r="J43">
        <v>73959</v>
      </c>
      <c r="K43" s="22">
        <v>8.75</v>
      </c>
      <c r="L43">
        <v>50.04</v>
      </c>
      <c r="M43" s="22">
        <v>61.13</v>
      </c>
      <c r="O43">
        <v>78771</v>
      </c>
      <c r="P43" s="22">
        <v>7.4</v>
      </c>
      <c r="Z43">
        <v>78771</v>
      </c>
      <c r="AA43" s="22">
        <v>51.25</v>
      </c>
      <c r="AK43">
        <v>78771</v>
      </c>
      <c r="AL43" s="22">
        <v>59.71</v>
      </c>
    </row>
    <row r="44" spans="3:45" ht="15" thickBot="1" x14ac:dyDescent="0.35">
      <c r="I44">
        <v>2</v>
      </c>
      <c r="J44">
        <v>71544</v>
      </c>
      <c r="K44" s="22">
        <v>8.99</v>
      </c>
      <c r="L44">
        <v>50.74</v>
      </c>
      <c r="M44" s="22">
        <v>60.19</v>
      </c>
      <c r="O44">
        <v>71986</v>
      </c>
      <c r="P44" s="22">
        <v>8.5</v>
      </c>
      <c r="Z44">
        <v>71986</v>
      </c>
      <c r="AA44" s="22">
        <v>50.65</v>
      </c>
      <c r="AK44">
        <v>71986</v>
      </c>
      <c r="AL44" s="22">
        <v>59.88</v>
      </c>
    </row>
    <row r="45" spans="3:45" x14ac:dyDescent="0.3">
      <c r="C45" s="17"/>
      <c r="D45" s="17" t="s">
        <v>26</v>
      </c>
      <c r="E45" s="17" t="s">
        <v>14</v>
      </c>
      <c r="F45" s="17" t="s">
        <v>27</v>
      </c>
      <c r="G45" s="17" t="s">
        <v>28</v>
      </c>
      <c r="H45" s="17" t="s">
        <v>29</v>
      </c>
      <c r="I45">
        <v>3</v>
      </c>
      <c r="J45">
        <v>78587</v>
      </c>
      <c r="K45" s="22">
        <v>7.5</v>
      </c>
      <c r="L45">
        <v>50.14</v>
      </c>
      <c r="M45" s="22">
        <v>59.16</v>
      </c>
      <c r="O45">
        <v>74885</v>
      </c>
      <c r="P45" s="22">
        <v>8.4</v>
      </c>
      <c r="Z45">
        <v>74885</v>
      </c>
      <c r="AA45" s="22">
        <v>50.87</v>
      </c>
      <c r="AK45">
        <v>74885</v>
      </c>
      <c r="AL45" s="22">
        <v>60.14</v>
      </c>
    </row>
    <row r="46" spans="3:45" x14ac:dyDescent="0.3">
      <c r="C46" t="s">
        <v>20</v>
      </c>
      <c r="D46">
        <v>-25096.83292187014</v>
      </c>
      <c r="E46">
        <v>24859.611309125165</v>
      </c>
      <c r="F46">
        <v>-1.0095424505956736</v>
      </c>
      <c r="G46">
        <v>0.3247731563783578</v>
      </c>
      <c r="H46">
        <v>-76953.073425942348</v>
      </c>
      <c r="I46">
        <v>4</v>
      </c>
      <c r="J46">
        <v>80364</v>
      </c>
      <c r="K46" s="22">
        <v>7.25</v>
      </c>
      <c r="L46">
        <v>50.27</v>
      </c>
      <c r="M46" s="22">
        <v>60.38</v>
      </c>
      <c r="O46">
        <v>73345</v>
      </c>
      <c r="P46" s="22">
        <v>7.9</v>
      </c>
      <c r="Z46">
        <v>73345</v>
      </c>
      <c r="AA46" s="22">
        <v>50.15</v>
      </c>
      <c r="AK46">
        <v>73345</v>
      </c>
      <c r="AL46" s="22">
        <v>60.08</v>
      </c>
    </row>
    <row r="47" spans="3:45" x14ac:dyDescent="0.3">
      <c r="C47" t="s">
        <v>70</v>
      </c>
      <c r="D47">
        <v>-5055.2698659208454</v>
      </c>
      <c r="E47">
        <v>526.39955369758263</v>
      </c>
      <c r="F47">
        <v>-9.603484331267321</v>
      </c>
      <c r="G47">
        <v>6.2195445077898593E-9</v>
      </c>
      <c r="H47">
        <v>-6153.3200935910681</v>
      </c>
      <c r="I47">
        <v>5</v>
      </c>
      <c r="J47">
        <v>78771</v>
      </c>
      <c r="K47" s="22">
        <v>7.4</v>
      </c>
      <c r="L47">
        <v>51.25</v>
      </c>
      <c r="M47" s="22">
        <v>59.71</v>
      </c>
      <c r="O47">
        <v>76659</v>
      </c>
      <c r="P47" s="22">
        <v>7.25</v>
      </c>
      <c r="Z47">
        <v>76659</v>
      </c>
      <c r="AA47" s="22">
        <v>48.24</v>
      </c>
      <c r="AK47">
        <v>76659</v>
      </c>
      <c r="AL47" s="22">
        <v>59.9</v>
      </c>
    </row>
    <row r="48" spans="3:45" x14ac:dyDescent="0.3">
      <c r="C48" t="s">
        <v>71</v>
      </c>
      <c r="D48">
        <v>648.61214025972174</v>
      </c>
      <c r="E48">
        <v>209.0048787092347</v>
      </c>
      <c r="F48">
        <v>3.10333492818636</v>
      </c>
      <c r="G48">
        <v>5.6023444867755188E-3</v>
      </c>
      <c r="H48">
        <v>212.63560297202258</v>
      </c>
      <c r="I48">
        <v>6</v>
      </c>
      <c r="J48">
        <v>71986</v>
      </c>
      <c r="K48" s="22">
        <v>8.5</v>
      </c>
      <c r="L48">
        <v>50.65</v>
      </c>
      <c r="M48" s="22">
        <v>59.88</v>
      </c>
      <c r="O48">
        <v>71880</v>
      </c>
      <c r="P48" s="22">
        <v>8.7000000000000011</v>
      </c>
      <c r="Z48">
        <v>71880</v>
      </c>
      <c r="AA48" s="22">
        <v>50.19</v>
      </c>
      <c r="AK48">
        <v>71880</v>
      </c>
      <c r="AL48" s="22">
        <v>59.68</v>
      </c>
    </row>
    <row r="49" spans="3:38" ht="15" thickBot="1" x14ac:dyDescent="0.35">
      <c r="C49" s="16" t="s">
        <v>72</v>
      </c>
      <c r="D49" s="16">
        <v>1802.6109561246008</v>
      </c>
      <c r="E49" s="16">
        <v>392.84854270927622</v>
      </c>
      <c r="F49" s="16">
        <v>4.5885647015333477</v>
      </c>
      <c r="G49" s="16">
        <v>1.7801627164016712E-4</v>
      </c>
      <c r="H49" s="16">
        <v>983.14325572138762</v>
      </c>
      <c r="I49">
        <v>7</v>
      </c>
      <c r="J49">
        <v>74885</v>
      </c>
      <c r="K49" s="22">
        <v>8.4</v>
      </c>
      <c r="L49">
        <v>50.87</v>
      </c>
      <c r="M49" s="22">
        <v>60.14</v>
      </c>
      <c r="O49">
        <v>73598</v>
      </c>
      <c r="P49" s="22">
        <v>8.4</v>
      </c>
      <c r="Z49">
        <v>73598</v>
      </c>
      <c r="AA49" s="22">
        <v>51.11</v>
      </c>
      <c r="AK49">
        <v>73598</v>
      </c>
      <c r="AL49" s="22">
        <v>59.83</v>
      </c>
    </row>
    <row r="50" spans="3:38" x14ac:dyDescent="0.3">
      <c r="I50">
        <v>8</v>
      </c>
      <c r="J50">
        <v>73345</v>
      </c>
      <c r="K50" s="22">
        <v>7.9</v>
      </c>
      <c r="L50">
        <v>50.15</v>
      </c>
      <c r="M50" s="22">
        <v>60.08</v>
      </c>
      <c r="O50">
        <v>74893</v>
      </c>
      <c r="P50" s="22">
        <v>8.1</v>
      </c>
      <c r="Z50">
        <v>74893</v>
      </c>
      <c r="AA50" s="22">
        <v>51.49</v>
      </c>
      <c r="AK50">
        <v>74893</v>
      </c>
      <c r="AL50" s="22">
        <v>59.77</v>
      </c>
    </row>
    <row r="51" spans="3:38" x14ac:dyDescent="0.3">
      <c r="C51" s="12" t="s">
        <v>38</v>
      </c>
      <c r="I51">
        <v>9</v>
      </c>
      <c r="J51">
        <v>76659</v>
      </c>
      <c r="K51" s="22">
        <v>7.25</v>
      </c>
      <c r="L51">
        <v>48.24</v>
      </c>
      <c r="M51" s="22">
        <v>59.9</v>
      </c>
      <c r="O51">
        <v>69003</v>
      </c>
      <c r="P51" s="22">
        <v>8.4</v>
      </c>
      <c r="Z51">
        <v>69003</v>
      </c>
      <c r="AA51" s="22">
        <v>50.1</v>
      </c>
      <c r="AK51">
        <v>69003</v>
      </c>
      <c r="AL51" s="22">
        <v>59.29</v>
      </c>
    </row>
    <row r="52" spans="3:38" x14ac:dyDescent="0.3">
      <c r="C52" s="12"/>
      <c r="I52">
        <v>10</v>
      </c>
      <c r="J52">
        <v>71880</v>
      </c>
      <c r="K52" s="22">
        <v>8.7000000000000011</v>
      </c>
      <c r="L52">
        <v>50.19</v>
      </c>
      <c r="M52" s="22">
        <v>59.68</v>
      </c>
      <c r="O52">
        <v>78542</v>
      </c>
      <c r="P52" s="22">
        <v>7.4</v>
      </c>
      <c r="Z52">
        <v>78542</v>
      </c>
      <c r="AA52" s="22">
        <v>49.24</v>
      </c>
      <c r="AK52">
        <v>78542</v>
      </c>
      <c r="AL52" s="22">
        <v>60.4</v>
      </c>
    </row>
    <row r="53" spans="3:38" x14ac:dyDescent="0.3">
      <c r="C53" s="12" t="s">
        <v>42</v>
      </c>
      <c r="I53">
        <v>11</v>
      </c>
      <c r="J53">
        <v>73598</v>
      </c>
      <c r="K53" s="22">
        <v>8.4</v>
      </c>
      <c r="L53">
        <v>51.11</v>
      </c>
      <c r="M53" s="22">
        <v>59.83</v>
      </c>
      <c r="O53">
        <v>72543</v>
      </c>
      <c r="P53" s="22">
        <v>8</v>
      </c>
      <c r="Z53">
        <v>72543</v>
      </c>
      <c r="AA53" s="22">
        <v>50.04</v>
      </c>
      <c r="AK53">
        <v>72543</v>
      </c>
      <c r="AL53" s="22">
        <v>59.89</v>
      </c>
    </row>
    <row r="54" spans="3:38" x14ac:dyDescent="0.3">
      <c r="C54" s="23" t="s">
        <v>43</v>
      </c>
      <c r="I54">
        <v>12</v>
      </c>
      <c r="J54">
        <v>74893</v>
      </c>
      <c r="K54" s="22">
        <v>8.1</v>
      </c>
      <c r="L54">
        <v>51.49</v>
      </c>
      <c r="M54" s="22">
        <v>59.77</v>
      </c>
      <c r="O54">
        <v>74247</v>
      </c>
      <c r="P54" s="22">
        <v>8.3000000000000007</v>
      </c>
      <c r="Z54">
        <v>74247</v>
      </c>
      <c r="AA54" s="22">
        <v>49.46</v>
      </c>
      <c r="AK54">
        <v>74247</v>
      </c>
      <c r="AL54" s="22">
        <v>60.06</v>
      </c>
    </row>
    <row r="55" spans="3:38" x14ac:dyDescent="0.3">
      <c r="I55">
        <v>13</v>
      </c>
      <c r="J55">
        <v>69003</v>
      </c>
      <c r="K55" s="22">
        <v>8.4</v>
      </c>
      <c r="L55">
        <v>50.1</v>
      </c>
      <c r="M55" s="22">
        <v>59.29</v>
      </c>
      <c r="O55">
        <v>76253</v>
      </c>
      <c r="P55" s="22">
        <v>8.1</v>
      </c>
      <c r="Z55">
        <v>76253</v>
      </c>
      <c r="AA55" s="22">
        <v>51.62</v>
      </c>
      <c r="AK55">
        <v>76253</v>
      </c>
      <c r="AL55" s="22">
        <v>60.51</v>
      </c>
    </row>
    <row r="56" spans="3:38" x14ac:dyDescent="0.3">
      <c r="C56" s="12" t="s">
        <v>46</v>
      </c>
      <c r="I56">
        <v>14</v>
      </c>
      <c r="J56">
        <v>78542</v>
      </c>
      <c r="K56" s="22">
        <v>7.4</v>
      </c>
      <c r="L56">
        <v>49.24</v>
      </c>
      <c r="M56" s="22">
        <v>60.4</v>
      </c>
      <c r="O56">
        <v>72582</v>
      </c>
      <c r="P56" s="22">
        <v>8.2000000000000011</v>
      </c>
      <c r="Z56">
        <v>72582</v>
      </c>
      <c r="AA56" s="22">
        <v>49.78</v>
      </c>
      <c r="AK56">
        <v>72582</v>
      </c>
      <c r="AL56" s="22">
        <v>58.93</v>
      </c>
    </row>
    <row r="57" spans="3:38" x14ac:dyDescent="0.3">
      <c r="C57" t="s">
        <v>47</v>
      </c>
      <c r="I57">
        <v>15</v>
      </c>
      <c r="J57">
        <v>72543</v>
      </c>
      <c r="K57" s="22">
        <v>8</v>
      </c>
      <c r="L57">
        <v>50.04</v>
      </c>
      <c r="M57" s="22">
        <v>59.89</v>
      </c>
      <c r="O57">
        <v>69022</v>
      </c>
      <c r="P57" s="22">
        <v>8.99</v>
      </c>
      <c r="Z57">
        <v>69022</v>
      </c>
      <c r="AA57" s="22">
        <v>48.6</v>
      </c>
      <c r="AK57">
        <v>69022</v>
      </c>
      <c r="AL57" s="22">
        <v>60.09</v>
      </c>
    </row>
    <row r="58" spans="3:38" x14ac:dyDescent="0.3">
      <c r="C58" t="s">
        <v>48</v>
      </c>
      <c r="I58">
        <v>16</v>
      </c>
      <c r="J58">
        <v>74247</v>
      </c>
      <c r="K58" s="22">
        <v>8.3000000000000007</v>
      </c>
      <c r="L58">
        <v>49.46</v>
      </c>
      <c r="M58" s="22">
        <v>60.06</v>
      </c>
      <c r="O58">
        <v>76200</v>
      </c>
      <c r="P58" s="22">
        <v>7.99</v>
      </c>
      <c r="Z58">
        <v>76200</v>
      </c>
      <c r="AA58" s="22">
        <v>49</v>
      </c>
      <c r="AK58">
        <v>76200</v>
      </c>
      <c r="AL58" s="22">
        <v>61</v>
      </c>
    </row>
    <row r="59" spans="3:38" x14ac:dyDescent="0.3">
      <c r="I59">
        <v>17</v>
      </c>
      <c r="J59">
        <v>76253</v>
      </c>
      <c r="K59" s="22">
        <v>8.1</v>
      </c>
      <c r="L59">
        <v>51.62</v>
      </c>
      <c r="M59" s="22">
        <v>60.51</v>
      </c>
      <c r="O59">
        <v>69701</v>
      </c>
      <c r="P59" s="22">
        <v>8.5</v>
      </c>
      <c r="Z59">
        <v>69701</v>
      </c>
      <c r="AA59" s="22">
        <v>48</v>
      </c>
      <c r="AK59">
        <v>69701</v>
      </c>
      <c r="AL59" s="22">
        <v>59</v>
      </c>
    </row>
    <row r="60" spans="3:38" x14ac:dyDescent="0.3">
      <c r="C60" s="12" t="s">
        <v>49</v>
      </c>
      <c r="I60">
        <v>18</v>
      </c>
      <c r="J60">
        <v>72582</v>
      </c>
      <c r="K60" s="22">
        <v>8.2000000000000011</v>
      </c>
      <c r="L60">
        <v>49.78</v>
      </c>
      <c r="M60" s="22">
        <v>58.93</v>
      </c>
      <c r="O60">
        <v>77005</v>
      </c>
      <c r="P60" s="22">
        <v>7.9</v>
      </c>
      <c r="Z60">
        <v>77005</v>
      </c>
      <c r="AA60" s="22">
        <v>54</v>
      </c>
      <c r="AK60">
        <v>77005</v>
      </c>
      <c r="AL60" s="22">
        <v>59.5</v>
      </c>
    </row>
    <row r="61" spans="3:38" x14ac:dyDescent="0.3">
      <c r="C61" t="s">
        <v>50</v>
      </c>
      <c r="I61">
        <v>19</v>
      </c>
      <c r="J61">
        <v>69022</v>
      </c>
      <c r="K61" s="22">
        <v>8.99</v>
      </c>
      <c r="L61">
        <v>48.6</v>
      </c>
      <c r="M61" s="22">
        <v>60.09</v>
      </c>
      <c r="O61">
        <v>70987</v>
      </c>
      <c r="P61" s="22">
        <v>7.99</v>
      </c>
      <c r="Z61">
        <v>70987</v>
      </c>
      <c r="AA61" s="22">
        <v>48.7</v>
      </c>
      <c r="AK61">
        <v>70987</v>
      </c>
      <c r="AL61" s="22">
        <v>58</v>
      </c>
    </row>
    <row r="62" spans="3:38" x14ac:dyDescent="0.3">
      <c r="I62">
        <v>20</v>
      </c>
      <c r="J62">
        <v>76200</v>
      </c>
      <c r="K62" s="22">
        <v>7.99</v>
      </c>
      <c r="L62">
        <v>49</v>
      </c>
      <c r="M62" s="22">
        <v>61</v>
      </c>
      <c r="O62">
        <v>75643</v>
      </c>
      <c r="P62" s="22">
        <v>8.25</v>
      </c>
      <c r="Z62">
        <v>75643</v>
      </c>
      <c r="AA62" s="22">
        <v>50</v>
      </c>
      <c r="AK62">
        <v>75643</v>
      </c>
      <c r="AL62" s="22">
        <v>60.5</v>
      </c>
    </row>
    <row r="63" spans="3:38" x14ac:dyDescent="0.3">
      <c r="C63" s="12" t="s">
        <v>51</v>
      </c>
      <c r="I63">
        <v>21</v>
      </c>
      <c r="J63">
        <v>69701</v>
      </c>
      <c r="K63" s="22">
        <v>8.5</v>
      </c>
      <c r="L63">
        <v>48</v>
      </c>
      <c r="M63" s="22">
        <v>59</v>
      </c>
    </row>
    <row r="64" spans="3:38" x14ac:dyDescent="0.3">
      <c r="C64" t="s">
        <v>52</v>
      </c>
      <c r="I64">
        <v>22</v>
      </c>
      <c r="J64">
        <v>77005</v>
      </c>
      <c r="K64" s="22">
        <v>7.9</v>
      </c>
      <c r="L64">
        <v>54</v>
      </c>
      <c r="M64" s="22">
        <v>59.5</v>
      </c>
    </row>
    <row r="65" spans="3:34" x14ac:dyDescent="0.3">
      <c r="I65">
        <v>23</v>
      </c>
      <c r="J65">
        <v>70987</v>
      </c>
      <c r="K65" s="22">
        <v>7.99</v>
      </c>
      <c r="L65">
        <v>48.7</v>
      </c>
      <c r="M65" s="22">
        <v>58</v>
      </c>
    </row>
    <row r="66" spans="3:34" x14ac:dyDescent="0.3">
      <c r="C66" t="s">
        <v>53</v>
      </c>
      <c r="I66">
        <v>24</v>
      </c>
      <c r="J66">
        <v>75643</v>
      </c>
      <c r="K66" s="22">
        <v>8.25</v>
      </c>
      <c r="L66">
        <v>50</v>
      </c>
      <c r="M66" s="22">
        <v>60.5</v>
      </c>
      <c r="Z66" s="15"/>
      <c r="AA66" s="15"/>
    </row>
    <row r="67" spans="3:34" x14ac:dyDescent="0.3">
      <c r="C67" t="s">
        <v>54</v>
      </c>
      <c r="L67" s="22"/>
    </row>
    <row r="68" spans="3:34" x14ac:dyDescent="0.3">
      <c r="C68" t="s">
        <v>55</v>
      </c>
      <c r="L68" s="22"/>
    </row>
    <row r="69" spans="3:34" x14ac:dyDescent="0.3">
      <c r="L69" s="22"/>
    </row>
    <row r="70" spans="3:34" x14ac:dyDescent="0.3">
      <c r="C70" t="s">
        <v>56</v>
      </c>
      <c r="L70" s="22"/>
    </row>
    <row r="71" spans="3:34" ht="15" thickBot="1" x14ac:dyDescent="0.35">
      <c r="L71" s="22"/>
    </row>
    <row r="72" spans="3:34" x14ac:dyDescent="0.3">
      <c r="C72" s="17" t="s">
        <v>57</v>
      </c>
      <c r="D72" s="17" t="s">
        <v>58</v>
      </c>
      <c r="E72" s="17" t="s">
        <v>59</v>
      </c>
      <c r="F72" s="17" t="s">
        <v>60</v>
      </c>
      <c r="G72" s="17" t="s">
        <v>61</v>
      </c>
      <c r="L72" s="22"/>
    </row>
    <row r="73" spans="3:34" ht="15" thickBot="1" x14ac:dyDescent="0.35">
      <c r="C73">
        <v>1</v>
      </c>
      <c r="D73">
        <v>73959</v>
      </c>
      <c r="E73">
        <v>73319.714997815798</v>
      </c>
      <c r="F73">
        <v>0.53771878894339176</v>
      </c>
      <c r="G73">
        <v>639.28500218420231</v>
      </c>
      <c r="L73" s="22"/>
    </row>
    <row r="74" spans="3:34" x14ac:dyDescent="0.3">
      <c r="C74">
        <v>2</v>
      </c>
      <c r="D74">
        <v>71544</v>
      </c>
      <c r="E74">
        <v>70866.024429419456</v>
      </c>
      <c r="F74">
        <v>0.5702624048745184</v>
      </c>
      <c r="G74">
        <v>677.97557058054372</v>
      </c>
      <c r="Z74" s="25"/>
      <c r="AA74" s="25"/>
      <c r="AB74" s="18"/>
      <c r="AC74" s="25"/>
      <c r="AD74" s="25"/>
      <c r="AE74" s="17" t="s">
        <v>25</v>
      </c>
    </row>
    <row r="75" spans="3:34" x14ac:dyDescent="0.3">
      <c r="C75">
        <v>3</v>
      </c>
      <c r="D75">
        <v>78587</v>
      </c>
      <c r="E75">
        <v>76152.519960677339</v>
      </c>
      <c r="F75">
        <v>2.0477027522604865</v>
      </c>
      <c r="G75">
        <v>2434.4800393226615</v>
      </c>
      <c r="AE75">
        <v>0.12672428644805267</v>
      </c>
    </row>
    <row r="76" spans="3:34" x14ac:dyDescent="0.3">
      <c r="C76">
        <v>4</v>
      </c>
      <c r="D76">
        <v>80364</v>
      </c>
      <c r="E76">
        <v>79699.842371863342</v>
      </c>
      <c r="F76">
        <v>0.5586397838975995</v>
      </c>
      <c r="G76">
        <v>664.15762813665788</v>
      </c>
    </row>
    <row r="77" spans="3:34" ht="15" thickBot="1" x14ac:dyDescent="0.35">
      <c r="C77">
        <v>5</v>
      </c>
      <c r="D77">
        <v>78771</v>
      </c>
      <c r="E77">
        <v>78369.442448826259</v>
      </c>
      <c r="F77">
        <v>0.33776021550713881</v>
      </c>
      <c r="G77">
        <v>401.55755117374065</v>
      </c>
      <c r="AE77" s="16"/>
    </row>
    <row r="78" spans="3:34" x14ac:dyDescent="0.3">
      <c r="C78">
        <v>6</v>
      </c>
      <c r="D78">
        <v>71986</v>
      </c>
      <c r="E78">
        <v>72725.922174698702</v>
      </c>
      <c r="F78">
        <v>-0.6223672608178995</v>
      </c>
      <c r="G78">
        <v>-739.92217469870229</v>
      </c>
    </row>
    <row r="79" spans="3:34" x14ac:dyDescent="0.3">
      <c r="C79">
        <v>7</v>
      </c>
      <c r="D79">
        <v>74885</v>
      </c>
      <c r="E79">
        <v>73842.822680740297</v>
      </c>
      <c r="F79">
        <v>0.87660170981944285</v>
      </c>
      <c r="G79">
        <v>1042.1773192597029</v>
      </c>
      <c r="AE79" t="s">
        <v>29</v>
      </c>
      <c r="AF79" t="s">
        <v>30</v>
      </c>
      <c r="AG79" t="s">
        <v>31</v>
      </c>
      <c r="AH79" t="s">
        <v>32</v>
      </c>
    </row>
    <row r="80" spans="3:34" x14ac:dyDescent="0.3">
      <c r="C80">
        <v>8</v>
      </c>
      <c r="D80">
        <v>73345</v>
      </c>
      <c r="E80">
        <v>75795.300215346244</v>
      </c>
      <c r="F80">
        <v>-2.0610095025568449</v>
      </c>
      <c r="G80">
        <v>-2450.3002153462439</v>
      </c>
      <c r="AE80">
        <v>-17493.913258212371</v>
      </c>
      <c r="AF80">
        <v>86467.524942624193</v>
      </c>
      <c r="AG80">
        <v>-17493.913258212371</v>
      </c>
      <c r="AH80">
        <v>86467.524942624193</v>
      </c>
    </row>
    <row r="81" spans="3:34" x14ac:dyDescent="0.3">
      <c r="C81">
        <v>9</v>
      </c>
      <c r="D81">
        <v>76659</v>
      </c>
      <c r="E81">
        <v>77517.906468196292</v>
      </c>
      <c r="F81">
        <v>-0.7224479603247117</v>
      </c>
      <c r="G81">
        <v>-858.90646819629183</v>
      </c>
      <c r="AE81">
        <v>-243.1152366546894</v>
      </c>
      <c r="AF81">
        <v>1829.1109494472225</v>
      </c>
      <c r="AG81">
        <v>-243.1152366546894</v>
      </c>
      <c r="AH81">
        <v>1829.1109494472225</v>
      </c>
    </row>
    <row r="82" spans="3:34" x14ac:dyDescent="0.3">
      <c r="C82">
        <v>10</v>
      </c>
      <c r="D82">
        <v>71880</v>
      </c>
      <c r="E82">
        <v>71055.984425770119</v>
      </c>
      <c r="F82">
        <v>0.69310034668655429</v>
      </c>
      <c r="G82">
        <v>824.01557422988117</v>
      </c>
    </row>
    <row r="83" spans="3:34" x14ac:dyDescent="0.3">
      <c r="C83">
        <v>11</v>
      </c>
      <c r="D83">
        <v>73598</v>
      </c>
      <c r="E83">
        <v>73439.680198004004</v>
      </c>
      <c r="F83">
        <v>0.1331667908744637</v>
      </c>
      <c r="G83">
        <v>158.31980199599639</v>
      </c>
    </row>
    <row r="84" spans="3:34" x14ac:dyDescent="0.3">
      <c r="C84">
        <v>12</v>
      </c>
      <c r="D84">
        <v>74893</v>
      </c>
      <c r="E84">
        <v>75094.577113711479</v>
      </c>
      <c r="F84">
        <v>-0.16955161014775222</v>
      </c>
      <c r="G84">
        <v>-201.57711371147889</v>
      </c>
    </row>
    <row r="85" spans="3:34" x14ac:dyDescent="0.3">
      <c r="C85">
        <v>13</v>
      </c>
      <c r="D85">
        <v>69003</v>
      </c>
      <c r="E85">
        <v>71811.172020034399</v>
      </c>
      <c r="F85">
        <v>-2.3620245314663655</v>
      </c>
      <c r="G85">
        <v>-2808.1720200343989</v>
      </c>
    </row>
    <row r="86" spans="3:34" x14ac:dyDescent="0.3">
      <c r="C86">
        <v>14</v>
      </c>
      <c r="D86">
        <v>78542</v>
      </c>
      <c r="E86">
        <v>78309.533606630197</v>
      </c>
      <c r="F86">
        <v>0.19553336475244082</v>
      </c>
      <c r="G86">
        <v>232.46639336980297</v>
      </c>
    </row>
    <row r="87" spans="3:34" x14ac:dyDescent="0.3">
      <c r="C87">
        <v>15</v>
      </c>
      <c r="D87">
        <v>72543</v>
      </c>
      <c r="E87">
        <v>74875.929811661917</v>
      </c>
      <c r="F87">
        <v>-1.9622862866026123</v>
      </c>
      <c r="G87">
        <v>-2332.9298116619175</v>
      </c>
    </row>
    <row r="88" spans="3:34" x14ac:dyDescent="0.3">
      <c r="C88">
        <v>16</v>
      </c>
      <c r="D88">
        <v>74247</v>
      </c>
      <c r="E88">
        <v>73289.597673076205</v>
      </c>
      <c r="F88">
        <v>0.80529531899875706</v>
      </c>
      <c r="G88">
        <v>957.40232692379504</v>
      </c>
    </row>
    <row r="89" spans="3:34" x14ac:dyDescent="0.3">
      <c r="C89">
        <v>17</v>
      </c>
      <c r="D89">
        <v>76253</v>
      </c>
      <c r="E89">
        <v>76512.828799477444</v>
      </c>
      <c r="F89">
        <v>-0.21854857678542761</v>
      </c>
      <c r="G89">
        <v>-259.82879947744368</v>
      </c>
    </row>
    <row r="90" spans="3:34" x14ac:dyDescent="0.3">
      <c r="C90">
        <v>18</v>
      </c>
      <c r="D90">
        <v>72582</v>
      </c>
      <c r="E90">
        <v>71965.730164130597</v>
      </c>
      <c r="F90">
        <v>0.51836015028326166</v>
      </c>
      <c r="G90">
        <v>616.26983586940332</v>
      </c>
    </row>
    <row r="91" spans="3:34" x14ac:dyDescent="0.3">
      <c r="C91">
        <v>19</v>
      </c>
      <c r="D91">
        <v>69022</v>
      </c>
      <c r="E91">
        <v>69297.733353651201</v>
      </c>
      <c r="F91">
        <v>-0.23192629967862538</v>
      </c>
      <c r="G91">
        <v>-275.73335365120147</v>
      </c>
    </row>
    <row r="92" spans="3:34" x14ac:dyDescent="0.3">
      <c r="C92">
        <v>20</v>
      </c>
      <c r="D92">
        <v>76200</v>
      </c>
      <c r="E92">
        <v>76252.824045749323</v>
      </c>
      <c r="F92">
        <v>-4.443164130296906E-2</v>
      </c>
      <c r="G92">
        <v>-52.824045749322977</v>
      </c>
    </row>
    <row r="93" spans="3:34" x14ac:dyDescent="0.3">
      <c r="C93">
        <v>21</v>
      </c>
      <c r="D93">
        <v>69701</v>
      </c>
      <c r="E93">
        <v>69420.802361620779</v>
      </c>
      <c r="F93">
        <v>0.23568132250764104</v>
      </c>
      <c r="G93">
        <v>280.19763837922073</v>
      </c>
    </row>
    <row r="94" spans="3:34" x14ac:dyDescent="0.3">
      <c r="C94">
        <v>22</v>
      </c>
      <c r="D94">
        <v>77005</v>
      </c>
      <c r="E94">
        <v>77246.942600793904</v>
      </c>
      <c r="F94">
        <v>-0.20350404256038915</v>
      </c>
      <c r="G94">
        <v>-241.94260079390369</v>
      </c>
    </row>
    <row r="95" spans="3:34" x14ac:dyDescent="0.3">
      <c r="C95">
        <v>23</v>
      </c>
      <c r="D95">
        <v>70987</v>
      </c>
      <c r="E95">
        <v>70650.407535297592</v>
      </c>
      <c r="F95">
        <v>0.28311643769033584</v>
      </c>
      <c r="G95">
        <v>336.5924647024076</v>
      </c>
    </row>
    <row r="96" spans="3:34" ht="15" thickBot="1" x14ac:dyDescent="0.35">
      <c r="C96" s="16">
        <v>24</v>
      </c>
      <c r="D96" s="16">
        <v>75643</v>
      </c>
      <c r="E96" s="16">
        <v>74685.760542807315</v>
      </c>
      <c r="F96" s="16">
        <v>0.80515832514739383</v>
      </c>
      <c r="G96" s="16">
        <v>957.23945719268522</v>
      </c>
    </row>
  </sheetData>
  <mergeCells count="1">
    <mergeCell ref="C18:D19"/>
  </mergeCells>
  <pageMargins left="0.7" right="0.7" top="0.75" bottom="0.75" header="0.3" footer="0.3"/>
  <drawing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E60ECA-5E39-4211-B19C-4BE22F03FA5F}">
  <dimension ref="A2:AA89"/>
  <sheetViews>
    <sheetView zoomScaleNormal="100" workbookViewId="0">
      <selection activeCell="I4" sqref="I4"/>
    </sheetView>
  </sheetViews>
  <sheetFormatPr defaultRowHeight="13.2" x14ac:dyDescent="0.25"/>
  <cols>
    <col min="1" max="1" width="16.88671875" style="36" bestFit="1" customWidth="1"/>
    <col min="2" max="2" width="9.88671875" style="36" bestFit="1" customWidth="1"/>
    <col min="3" max="3" width="16.44140625" style="36" bestFit="1" customWidth="1"/>
    <col min="4" max="4" width="5" style="36" bestFit="1" customWidth="1"/>
    <col min="5" max="5" width="12.5546875" style="36" customWidth="1"/>
    <col min="6" max="6" width="14.109375" style="36" bestFit="1" customWidth="1"/>
    <col min="7" max="7" width="17" style="36" bestFit="1" customWidth="1"/>
    <col min="8" max="14" width="8.88671875" style="36"/>
    <col min="15" max="15" width="14.109375" style="36" bestFit="1" customWidth="1"/>
    <col min="16" max="18" width="8.88671875" style="36"/>
    <col min="19" max="19" width="17.77734375" style="36" bestFit="1" customWidth="1"/>
    <col min="20" max="20" width="26.44140625" style="36" bestFit="1" customWidth="1"/>
    <col min="21" max="21" width="17.77734375" style="36" bestFit="1" customWidth="1"/>
    <col min="22" max="22" width="18.109375" style="36" customWidth="1"/>
    <col min="23" max="16384" width="8.88671875" style="36"/>
  </cols>
  <sheetData>
    <row r="2" spans="1:19" ht="14.4" x14ac:dyDescent="0.3">
      <c r="A2" s="44" t="s">
        <v>94</v>
      </c>
      <c r="B2" s="44" t="s">
        <v>93</v>
      </c>
      <c r="C2" s="44" t="s">
        <v>92</v>
      </c>
      <c r="D2" s="44" t="s">
        <v>91</v>
      </c>
      <c r="E2" s="44" t="s">
        <v>90</v>
      </c>
      <c r="F2" s="44" t="s">
        <v>89</v>
      </c>
      <c r="G2" s="44" t="s">
        <v>87</v>
      </c>
      <c r="I2" s="36" t="s">
        <v>101</v>
      </c>
    </row>
    <row r="3" spans="1:19" ht="14.4" x14ac:dyDescent="0.3">
      <c r="A3" s="40">
        <v>646</v>
      </c>
      <c r="B3" s="40">
        <v>1.398623446292518</v>
      </c>
      <c r="C3" s="38">
        <v>13253</v>
      </c>
      <c r="D3" s="39">
        <v>1960</v>
      </c>
      <c r="E3" s="38">
        <f t="shared" ref="E3:E34" si="0">LN(B3)</f>
        <v>0.33548850026302768</v>
      </c>
      <c r="F3" s="38">
        <f t="shared" ref="F3:F34" si="1">LN(C3)</f>
        <v>9.4919792208806779</v>
      </c>
      <c r="G3" s="38">
        <f t="shared" ref="G3:G34" si="2">LN(A3)</f>
        <v>6.4707995037826018</v>
      </c>
      <c r="O3" s="43"/>
    </row>
    <row r="4" spans="1:19" ht="14.4" x14ac:dyDescent="0.3">
      <c r="A4" s="40">
        <v>714</v>
      </c>
      <c r="B4" s="40">
        <v>1.1146536332231682</v>
      </c>
      <c r="C4" s="38">
        <v>13438</v>
      </c>
      <c r="D4" s="39">
        <v>1961</v>
      </c>
      <c r="E4" s="38">
        <f t="shared" si="0"/>
        <v>0.10854371380342118</v>
      </c>
      <c r="F4" s="38">
        <f t="shared" si="1"/>
        <v>9.5058417934800961</v>
      </c>
      <c r="G4" s="38">
        <f t="shared" si="2"/>
        <v>6.5708829623395841</v>
      </c>
    </row>
    <row r="5" spans="1:19" ht="14.4" x14ac:dyDescent="0.3">
      <c r="A5" s="40">
        <v>710</v>
      </c>
      <c r="B5" s="40">
        <v>1.0471519824818363</v>
      </c>
      <c r="C5" s="38">
        <v>13898</v>
      </c>
      <c r="D5" s="39">
        <v>1962</v>
      </c>
      <c r="E5" s="38">
        <f t="shared" si="0"/>
        <v>4.6074081317261206E-2</v>
      </c>
      <c r="F5" s="38">
        <f t="shared" si="1"/>
        <v>9.5395002238742723</v>
      </c>
      <c r="G5" s="38">
        <f t="shared" si="2"/>
        <v>6.5652649700353614</v>
      </c>
    </row>
    <row r="6" spans="1:19" ht="14.4" x14ac:dyDescent="0.3">
      <c r="A6" s="40">
        <v>734</v>
      </c>
      <c r="B6" s="40">
        <v>1.2865090891682454</v>
      </c>
      <c r="C6" s="38">
        <v>14235</v>
      </c>
      <c r="D6" s="39">
        <v>1963</v>
      </c>
      <c r="E6" s="38">
        <f t="shared" si="0"/>
        <v>0.25193241775026254</v>
      </c>
      <c r="F6" s="38">
        <f t="shared" si="1"/>
        <v>9.5634589997121378</v>
      </c>
      <c r="G6" s="38">
        <f t="shared" si="2"/>
        <v>6.5985090286145152</v>
      </c>
    </row>
    <row r="7" spans="1:19" ht="14.4" x14ac:dyDescent="0.3">
      <c r="A7" s="40">
        <v>753</v>
      </c>
      <c r="B7" s="40">
        <v>1.1617107625414136</v>
      </c>
      <c r="C7" s="38">
        <v>14836</v>
      </c>
      <c r="D7" s="39">
        <v>1964</v>
      </c>
      <c r="E7" s="38">
        <f t="shared" si="0"/>
        <v>0.14989371397007095</v>
      </c>
      <c r="F7" s="38">
        <f t="shared" si="1"/>
        <v>9.6048119386094815</v>
      </c>
      <c r="G7" s="38">
        <f t="shared" si="2"/>
        <v>6.6240652277998935</v>
      </c>
    </row>
    <row r="8" spans="1:19" ht="14.4" x14ac:dyDescent="0.3">
      <c r="A8" s="40">
        <v>787</v>
      </c>
      <c r="B8" s="40">
        <v>0.83113422648525903</v>
      </c>
      <c r="C8" s="38">
        <v>15539</v>
      </c>
      <c r="D8" s="39">
        <v>1965</v>
      </c>
      <c r="E8" s="38">
        <f t="shared" si="0"/>
        <v>-0.18496397312064375</v>
      </c>
      <c r="F8" s="38">
        <f t="shared" si="1"/>
        <v>9.6511082717867342</v>
      </c>
      <c r="G8" s="38">
        <f t="shared" si="2"/>
        <v>6.6682282484174031</v>
      </c>
    </row>
    <row r="9" spans="1:19" ht="14.4" x14ac:dyDescent="0.3">
      <c r="A9" s="40">
        <v>825</v>
      </c>
      <c r="B9" s="40">
        <v>1.1358219026483907</v>
      </c>
      <c r="C9" s="38">
        <v>16230</v>
      </c>
      <c r="D9" s="39">
        <v>1966</v>
      </c>
      <c r="E9" s="38">
        <f t="shared" si="0"/>
        <v>0.12735653217065909</v>
      </c>
      <c r="F9" s="38">
        <f t="shared" si="1"/>
        <v>9.6946166605086361</v>
      </c>
      <c r="G9" s="38">
        <f t="shared" si="2"/>
        <v>6.7153833863346808</v>
      </c>
    </row>
    <row r="10" spans="1:19" ht="14.4" x14ac:dyDescent="0.3">
      <c r="A10" s="40">
        <v>840</v>
      </c>
      <c r="B10" s="40">
        <v>1.3009882535035726</v>
      </c>
      <c r="C10" s="38">
        <v>16718</v>
      </c>
      <c r="D10" s="39">
        <v>1967</v>
      </c>
      <c r="E10" s="38">
        <f t="shared" si="0"/>
        <v>0.26312417066837268</v>
      </c>
      <c r="F10" s="38">
        <f t="shared" si="1"/>
        <v>9.7242412622591008</v>
      </c>
      <c r="G10" s="38">
        <f t="shared" si="2"/>
        <v>6.7334018918373593</v>
      </c>
    </row>
    <row r="11" spans="1:19" ht="14.4" x14ac:dyDescent="0.3">
      <c r="A11" s="40">
        <v>856</v>
      </c>
      <c r="B11" s="40">
        <v>1.5818051630900498</v>
      </c>
      <c r="C11" s="38">
        <v>17435</v>
      </c>
      <c r="D11" s="39">
        <v>1968</v>
      </c>
      <c r="E11" s="38">
        <f t="shared" si="0"/>
        <v>0.458566703157816</v>
      </c>
      <c r="F11" s="38">
        <f t="shared" si="1"/>
        <v>9.7662349591097524</v>
      </c>
      <c r="G11" s="38">
        <f t="shared" si="2"/>
        <v>6.752270376141742</v>
      </c>
    </row>
    <row r="12" spans="1:19" ht="14.4" x14ac:dyDescent="0.3">
      <c r="A12" s="40">
        <v>793</v>
      </c>
      <c r="B12" s="40">
        <v>1.8697261922651636</v>
      </c>
      <c r="C12" s="38">
        <v>17985</v>
      </c>
      <c r="D12" s="39">
        <v>1969</v>
      </c>
      <c r="E12" s="38">
        <f t="shared" si="0"/>
        <v>0.6257919988972821</v>
      </c>
      <c r="F12" s="38">
        <f t="shared" si="1"/>
        <v>9.7972933561297246</v>
      </c>
      <c r="G12" s="38">
        <f t="shared" si="2"/>
        <v>6.6758232216348476</v>
      </c>
    </row>
    <row r="13" spans="1:19" ht="14.4" x14ac:dyDescent="0.3">
      <c r="A13" s="40">
        <v>813</v>
      </c>
      <c r="B13" s="40">
        <v>1.3216600440659181</v>
      </c>
      <c r="C13" s="38">
        <v>18190</v>
      </c>
      <c r="D13" s="39">
        <v>1970</v>
      </c>
      <c r="E13" s="38">
        <f t="shared" si="0"/>
        <v>0.27888855561112968</v>
      </c>
      <c r="F13" s="38">
        <f t="shared" si="1"/>
        <v>9.8086272715121687</v>
      </c>
      <c r="G13" s="38">
        <f t="shared" si="2"/>
        <v>6.7007311095478101</v>
      </c>
    </row>
    <row r="14" spans="1:19" ht="14.4" x14ac:dyDescent="0.3">
      <c r="A14" s="40">
        <v>826</v>
      </c>
      <c r="B14" s="40">
        <v>1.0016341272564679</v>
      </c>
      <c r="C14" s="38">
        <v>18425</v>
      </c>
      <c r="D14" s="39">
        <v>1971</v>
      </c>
      <c r="E14" s="38">
        <f t="shared" si="0"/>
        <v>1.6327935233182136E-3</v>
      </c>
      <c r="F14" s="38">
        <f t="shared" si="1"/>
        <v>9.8214637170575365</v>
      </c>
      <c r="G14" s="38">
        <f t="shared" si="2"/>
        <v>6.7165947735209777</v>
      </c>
    </row>
    <row r="15" spans="1:19" ht="14.4" x14ac:dyDescent="0.3">
      <c r="A15" s="40">
        <v>929</v>
      </c>
      <c r="B15" s="40">
        <v>1.0991290365773818</v>
      </c>
      <c r="C15" s="38">
        <v>19195</v>
      </c>
      <c r="D15" s="39">
        <v>1972</v>
      </c>
      <c r="E15" s="38">
        <f t="shared" si="0"/>
        <v>9.4518081247423405E-2</v>
      </c>
      <c r="F15" s="38">
        <f t="shared" si="1"/>
        <v>9.8624051074348973</v>
      </c>
      <c r="G15" s="38">
        <f t="shared" si="2"/>
        <v>6.8341087388138382</v>
      </c>
      <c r="S15" s="36" t="s">
        <v>9</v>
      </c>
    </row>
    <row r="16" spans="1:19" ht="15" thickBot="1" x14ac:dyDescent="0.35">
      <c r="A16" s="40">
        <v>893</v>
      </c>
      <c r="B16" s="40">
        <v>1.6644464352733725</v>
      </c>
      <c r="C16" s="38">
        <v>20149</v>
      </c>
      <c r="D16" s="39">
        <v>1973</v>
      </c>
      <c r="E16" s="38">
        <f t="shared" si="0"/>
        <v>0.50949259684428516</v>
      </c>
      <c r="F16" s="38">
        <f t="shared" si="1"/>
        <v>9.9109099383517663</v>
      </c>
      <c r="G16" s="38">
        <f t="shared" si="2"/>
        <v>6.7945865808764987</v>
      </c>
    </row>
    <row r="17" spans="1:27" ht="14.4" x14ac:dyDescent="0.3">
      <c r="A17" s="40">
        <v>802</v>
      </c>
      <c r="B17" s="40">
        <v>1.8850865752132815</v>
      </c>
      <c r="C17" s="38">
        <v>20162</v>
      </c>
      <c r="D17" s="39">
        <v>1974</v>
      </c>
      <c r="E17" s="38">
        <f t="shared" si="0"/>
        <v>0.63397374834040254</v>
      </c>
      <c r="F17" s="38">
        <f t="shared" si="1"/>
        <v>9.9115549236138865</v>
      </c>
      <c r="G17" s="38">
        <f t="shared" si="2"/>
        <v>6.6871086078665147</v>
      </c>
      <c r="S17" s="42" t="s">
        <v>10</v>
      </c>
      <c r="T17" s="42"/>
    </row>
    <row r="18" spans="1:27" ht="14.4" x14ac:dyDescent="0.3">
      <c r="A18" s="40">
        <v>713</v>
      </c>
      <c r="B18" s="40">
        <v>1.3548447330009363</v>
      </c>
      <c r="C18" s="38">
        <v>19915</v>
      </c>
      <c r="D18" s="39">
        <v>1975</v>
      </c>
      <c r="E18" s="38">
        <f t="shared" si="0"/>
        <v>0.30368685957474495</v>
      </c>
      <c r="F18" s="38">
        <f t="shared" si="1"/>
        <v>9.8992284956157448</v>
      </c>
      <c r="G18" s="38">
        <f t="shared" si="2"/>
        <v>6.5694814204142959</v>
      </c>
      <c r="S18" s="36" t="s">
        <v>11</v>
      </c>
      <c r="T18" s="36">
        <v>0.97843105264122099</v>
      </c>
    </row>
    <row r="19" spans="1:27" ht="14.4" x14ac:dyDescent="0.3">
      <c r="A19" s="40">
        <v>831</v>
      </c>
      <c r="B19" s="40">
        <v>2.1974834890264452</v>
      </c>
      <c r="C19" s="38">
        <v>20603</v>
      </c>
      <c r="D19" s="39">
        <v>1976</v>
      </c>
      <c r="E19" s="38">
        <f t="shared" si="0"/>
        <v>0.78731283702289101</v>
      </c>
      <c r="F19" s="38">
        <f t="shared" si="1"/>
        <v>9.9331919752424582</v>
      </c>
      <c r="G19" s="38">
        <f t="shared" si="2"/>
        <v>6.7226297948554485</v>
      </c>
      <c r="S19" s="36" t="s">
        <v>12</v>
      </c>
      <c r="T19" s="36">
        <v>0.95732732477260774</v>
      </c>
    </row>
    <row r="20" spans="1:27" ht="14.4" x14ac:dyDescent="0.3">
      <c r="A20" s="40">
        <v>750</v>
      </c>
      <c r="B20" s="40">
        <v>3.7662247943471678</v>
      </c>
      <c r="C20" s="38">
        <v>21237</v>
      </c>
      <c r="D20" s="39">
        <v>1977</v>
      </c>
      <c r="E20" s="38">
        <f t="shared" si="0"/>
        <v>1.3260731189334189</v>
      </c>
      <c r="F20" s="38">
        <f t="shared" si="1"/>
        <v>9.963500222442299</v>
      </c>
      <c r="G20" s="38">
        <f t="shared" si="2"/>
        <v>6.620073206530356</v>
      </c>
      <c r="S20" s="36" t="s">
        <v>13</v>
      </c>
      <c r="T20" s="36">
        <v>0.95448247975744827</v>
      </c>
    </row>
    <row r="21" spans="1:27" ht="14.4" x14ac:dyDescent="0.3">
      <c r="A21" s="40">
        <v>772</v>
      </c>
      <c r="B21" s="40">
        <v>2.9100006554672313</v>
      </c>
      <c r="C21" s="38">
        <v>22092</v>
      </c>
      <c r="D21" s="39">
        <v>1978</v>
      </c>
      <c r="E21" s="38">
        <f t="shared" si="0"/>
        <v>1.068153306429847</v>
      </c>
      <c r="F21" s="38">
        <f t="shared" si="1"/>
        <v>10.002970831021079</v>
      </c>
      <c r="G21" s="38">
        <f t="shared" si="2"/>
        <v>6.6489845500247764</v>
      </c>
      <c r="S21" s="36" t="s">
        <v>14</v>
      </c>
      <c r="T21" s="36">
        <v>8.5379708023640394E-2</v>
      </c>
    </row>
    <row r="22" spans="1:27" ht="15" thickBot="1" x14ac:dyDescent="0.35">
      <c r="A22" s="40">
        <v>773</v>
      </c>
      <c r="B22" s="40">
        <v>2.5240758888341679</v>
      </c>
      <c r="C22" s="38">
        <v>22643</v>
      </c>
      <c r="D22" s="39">
        <v>1979</v>
      </c>
      <c r="E22" s="38">
        <f t="shared" si="0"/>
        <v>0.92587501111847548</v>
      </c>
      <c r="F22" s="38">
        <f t="shared" si="1"/>
        <v>10.027606032372521</v>
      </c>
      <c r="G22" s="38">
        <f t="shared" si="2"/>
        <v>6.6502790485874224</v>
      </c>
      <c r="S22" s="37" t="s">
        <v>15</v>
      </c>
      <c r="T22" s="37">
        <v>49</v>
      </c>
    </row>
    <row r="23" spans="1:27" ht="14.4" x14ac:dyDescent="0.3">
      <c r="A23" s="40">
        <v>797</v>
      </c>
      <c r="B23" s="40">
        <v>1.8143610662402951</v>
      </c>
      <c r="C23" s="38">
        <v>23006</v>
      </c>
      <c r="D23" s="39">
        <v>1980</v>
      </c>
      <c r="E23" s="38">
        <f t="shared" si="0"/>
        <v>0.59573337612016986</v>
      </c>
      <c r="F23" s="38">
        <f t="shared" si="1"/>
        <v>10.043510330455955</v>
      </c>
      <c r="G23" s="38">
        <f t="shared" si="2"/>
        <v>6.6808546787902152</v>
      </c>
    </row>
    <row r="24" spans="1:27" ht="15" thickBot="1" x14ac:dyDescent="0.35">
      <c r="A24" s="40">
        <v>855</v>
      </c>
      <c r="B24" s="40">
        <v>1.4475754768262816</v>
      </c>
      <c r="C24" s="38">
        <v>23387</v>
      </c>
      <c r="D24" s="39">
        <v>1981</v>
      </c>
      <c r="E24" s="38">
        <f t="shared" si="0"/>
        <v>0.36989007199078894</v>
      </c>
      <c r="F24" s="38">
        <f t="shared" si="1"/>
        <v>10.059935591412071</v>
      </c>
      <c r="G24" s="38">
        <f t="shared" si="2"/>
        <v>6.7511014689367599</v>
      </c>
      <c r="S24" s="36" t="s">
        <v>16</v>
      </c>
    </row>
    <row r="25" spans="1:27" ht="14.4" x14ac:dyDescent="0.3">
      <c r="A25" s="40">
        <v>902</v>
      </c>
      <c r="B25" s="40">
        <v>1.2452526378625908</v>
      </c>
      <c r="C25" s="38">
        <v>23382</v>
      </c>
      <c r="D25" s="39">
        <v>1982</v>
      </c>
      <c r="E25" s="38">
        <f t="shared" si="0"/>
        <v>0.21933843130877576</v>
      </c>
      <c r="F25" s="38">
        <f t="shared" si="1"/>
        <v>10.059721774566764</v>
      </c>
      <c r="G25" s="38">
        <f t="shared" si="2"/>
        <v>6.804614520062624</v>
      </c>
      <c r="S25" s="41"/>
      <c r="T25" s="41" t="s">
        <v>21</v>
      </c>
      <c r="U25" s="41" t="s">
        <v>22</v>
      </c>
      <c r="V25" s="41" t="s">
        <v>23</v>
      </c>
      <c r="W25" s="41" t="s">
        <v>24</v>
      </c>
      <c r="X25" s="41" t="s">
        <v>25</v>
      </c>
    </row>
    <row r="26" spans="1:27" ht="14.4" x14ac:dyDescent="0.3">
      <c r="A26" s="40">
        <v>961</v>
      </c>
      <c r="B26" s="40">
        <v>1.5623723816993544</v>
      </c>
      <c r="C26" s="38">
        <v>23779</v>
      </c>
      <c r="D26" s="39">
        <v>1983</v>
      </c>
      <c r="E26" s="38">
        <f t="shared" si="0"/>
        <v>0.44620542358036375</v>
      </c>
      <c r="F26" s="38">
        <f t="shared" si="1"/>
        <v>10.076558117215898</v>
      </c>
      <c r="G26" s="38">
        <f t="shared" si="2"/>
        <v>6.8679744089702925</v>
      </c>
      <c r="S26" s="36" t="s">
        <v>17</v>
      </c>
      <c r="T26" s="36">
        <v>3</v>
      </c>
      <c r="U26" s="36">
        <v>7.3592308937482516</v>
      </c>
      <c r="V26" s="36">
        <v>2.4530769645827504</v>
      </c>
      <c r="W26" s="36">
        <v>336.51299795638909</v>
      </c>
      <c r="X26" s="36">
        <v>8.0351264549833709E-31</v>
      </c>
    </row>
    <row r="27" spans="1:27" ht="14.4" x14ac:dyDescent="0.3">
      <c r="A27" s="40">
        <v>1052</v>
      </c>
      <c r="B27" s="40">
        <v>1.8056176560462318</v>
      </c>
      <c r="C27" s="38">
        <v>25244</v>
      </c>
      <c r="D27" s="39">
        <v>1984</v>
      </c>
      <c r="E27" s="38">
        <f t="shared" si="0"/>
        <v>0.59090272496597596</v>
      </c>
      <c r="F27" s="38">
        <f t="shared" si="1"/>
        <v>10.136343782704131</v>
      </c>
      <c r="G27" s="38">
        <f t="shared" si="2"/>
        <v>6.9584483932976555</v>
      </c>
      <c r="S27" s="36" t="s">
        <v>18</v>
      </c>
      <c r="T27" s="36">
        <v>45</v>
      </c>
      <c r="U27" s="36">
        <v>0.32803625439909373</v>
      </c>
      <c r="V27" s="36">
        <v>7.2896945422020829E-3</v>
      </c>
    </row>
    <row r="28" spans="1:27" ht="15" thickBot="1" x14ac:dyDescent="0.35">
      <c r="A28" s="40">
        <v>1136</v>
      </c>
      <c r="B28" s="40">
        <v>1.7168554968460135</v>
      </c>
      <c r="C28" s="38">
        <v>26033</v>
      </c>
      <c r="D28" s="39">
        <v>1985</v>
      </c>
      <c r="E28" s="38">
        <f t="shared" si="0"/>
        <v>0.54049441812090704</v>
      </c>
      <c r="F28" s="38">
        <f t="shared" si="1"/>
        <v>10.167120242980383</v>
      </c>
      <c r="G28" s="38">
        <f t="shared" si="2"/>
        <v>7.035268599281097</v>
      </c>
      <c r="S28" s="37" t="s">
        <v>19</v>
      </c>
      <c r="T28" s="37">
        <v>48</v>
      </c>
      <c r="U28" s="37">
        <v>7.6872671481473454</v>
      </c>
      <c r="V28" s="37"/>
      <c r="W28" s="37"/>
      <c r="X28" s="37"/>
    </row>
    <row r="29" spans="1:27" ht="15" thickBot="1" x14ac:dyDescent="0.35">
      <c r="A29" s="40">
        <v>1165</v>
      </c>
      <c r="B29" s="40">
        <v>1.3703211987408361</v>
      </c>
      <c r="C29" s="38">
        <v>26634</v>
      </c>
      <c r="D29" s="39">
        <v>1986</v>
      </c>
      <c r="E29" s="38">
        <f t="shared" si="0"/>
        <v>0.31504516399619065</v>
      </c>
      <c r="F29" s="38">
        <f t="shared" si="1"/>
        <v>10.18994387406209</v>
      </c>
      <c r="G29" s="38">
        <f t="shared" si="2"/>
        <v>7.0604763659998007</v>
      </c>
    </row>
    <row r="30" spans="1:27" ht="14.4" x14ac:dyDescent="0.3">
      <c r="A30" s="40">
        <v>1191.5183380000001</v>
      </c>
      <c r="B30" s="40">
        <v>1.2049174995004637</v>
      </c>
      <c r="C30" s="38">
        <v>27253</v>
      </c>
      <c r="D30" s="39">
        <v>1987</v>
      </c>
      <c r="E30" s="38">
        <f t="shared" si="0"/>
        <v>0.18641109945392989</v>
      </c>
      <c r="F30" s="38">
        <f t="shared" si="1"/>
        <v>10.212918885774858</v>
      </c>
      <c r="G30" s="38">
        <f t="shared" si="2"/>
        <v>7.082983687104373</v>
      </c>
      <c r="S30" s="41"/>
      <c r="T30" s="41" t="s">
        <v>26</v>
      </c>
      <c r="U30" s="41" t="s">
        <v>14</v>
      </c>
      <c r="V30" s="41" t="s">
        <v>27</v>
      </c>
      <c r="W30" s="41" t="s">
        <v>28</v>
      </c>
      <c r="X30" s="41" t="s">
        <v>29</v>
      </c>
      <c r="Y30" s="41" t="s">
        <v>30</v>
      </c>
      <c r="Z30" s="41" t="s">
        <v>31</v>
      </c>
      <c r="AA30" s="41" t="s">
        <v>32</v>
      </c>
    </row>
    <row r="31" spans="1:27" ht="14.4" x14ac:dyDescent="0.3">
      <c r="A31" s="40">
        <v>1215.6614549999999</v>
      </c>
      <c r="B31" s="40">
        <v>0.89906925755193179</v>
      </c>
      <c r="C31" s="38">
        <v>28140</v>
      </c>
      <c r="D31" s="39">
        <v>1988</v>
      </c>
      <c r="E31" s="38">
        <f t="shared" si="0"/>
        <v>-0.10639520904408505</v>
      </c>
      <c r="F31" s="38">
        <f t="shared" si="1"/>
        <v>10.24494733066838</v>
      </c>
      <c r="G31" s="38">
        <f t="shared" si="2"/>
        <v>7.1030436150461052</v>
      </c>
      <c r="S31" s="36" t="s">
        <v>20</v>
      </c>
      <c r="T31" s="36">
        <v>-58.865477233546855</v>
      </c>
      <c r="U31" s="36">
        <v>12.766408462224337</v>
      </c>
      <c r="V31" s="36">
        <v>-4.6109661466440741</v>
      </c>
      <c r="W31" s="36">
        <v>3.3184514961978807E-5</v>
      </c>
      <c r="X31" s="36">
        <v>-84.578343781149997</v>
      </c>
      <c r="Y31" s="36">
        <v>-33.152610685943714</v>
      </c>
      <c r="Z31" s="36">
        <v>-84.578343781149997</v>
      </c>
      <c r="AA31" s="36">
        <v>-33.152610685943714</v>
      </c>
    </row>
    <row r="32" spans="1:27" ht="14.4" x14ac:dyDescent="0.3">
      <c r="A32" s="40">
        <v>1320.9465720000001</v>
      </c>
      <c r="B32" s="40">
        <v>0.70838107068027723</v>
      </c>
      <c r="C32" s="38">
        <v>28970</v>
      </c>
      <c r="D32" s="39">
        <v>1989</v>
      </c>
      <c r="E32" s="38">
        <f t="shared" si="0"/>
        <v>-0.34477309466102862</v>
      </c>
      <c r="F32" s="38">
        <f t="shared" si="1"/>
        <v>10.274016090763396</v>
      </c>
      <c r="G32" s="38">
        <f t="shared" si="2"/>
        <v>7.1861038585870638</v>
      </c>
      <c r="S32" s="36" t="s">
        <v>91</v>
      </c>
      <c r="T32" s="36">
        <v>3.6148663489968112E-2</v>
      </c>
      <c r="U32" s="36">
        <v>8.217057368092107E-3</v>
      </c>
      <c r="V32" s="36">
        <v>4.3992224796115007</v>
      </c>
      <c r="W32" s="36">
        <v>6.5901630105097254E-5</v>
      </c>
      <c r="X32" s="36">
        <v>1.9598660398265477E-2</v>
      </c>
      <c r="Y32" s="36">
        <v>5.2698666581670744E-2</v>
      </c>
      <c r="Z32" s="36">
        <v>1.9598660398265477E-2</v>
      </c>
      <c r="AA32" s="36">
        <v>5.2698666581670744E-2</v>
      </c>
    </row>
    <row r="33" spans="1:27" ht="14.4" x14ac:dyDescent="0.3">
      <c r="A33" s="40">
        <v>1485.7380549999998</v>
      </c>
      <c r="B33" s="40">
        <v>0.69643300316535905</v>
      </c>
      <c r="C33" s="38">
        <v>29345</v>
      </c>
      <c r="D33" s="39">
        <v>1990</v>
      </c>
      <c r="E33" s="38">
        <f t="shared" si="0"/>
        <v>-0.36178368110625997</v>
      </c>
      <c r="F33" s="38">
        <f t="shared" si="1"/>
        <v>10.286877452992435</v>
      </c>
      <c r="G33" s="38">
        <f t="shared" si="2"/>
        <v>7.3036669345038669</v>
      </c>
      <c r="S33" s="36" t="s">
        <v>90</v>
      </c>
      <c r="T33" s="36">
        <v>-0.22200236923928685</v>
      </c>
      <c r="U33" s="36">
        <v>3.3721564034405412E-2</v>
      </c>
      <c r="V33" s="36">
        <v>-6.5833947978445613</v>
      </c>
      <c r="W33" s="36">
        <v>4.2368039988532675E-8</v>
      </c>
      <c r="X33" s="36">
        <v>-0.28992108563934521</v>
      </c>
      <c r="Y33" s="36">
        <v>-0.15408365283922848</v>
      </c>
      <c r="Z33" s="36">
        <v>-0.28992108563934521</v>
      </c>
      <c r="AA33" s="36">
        <v>-0.15408365283922848</v>
      </c>
    </row>
    <row r="34" spans="1:27" ht="15" thickBot="1" x14ac:dyDescent="0.35">
      <c r="A34" s="40">
        <v>1576.7079670000001</v>
      </c>
      <c r="B34" s="40">
        <v>0.66315983991496363</v>
      </c>
      <c r="C34" s="38">
        <v>28978</v>
      </c>
      <c r="D34" s="39">
        <v>1991</v>
      </c>
      <c r="E34" s="38">
        <f t="shared" si="0"/>
        <v>-0.41073923200820611</v>
      </c>
      <c r="F34" s="38">
        <f t="shared" si="1"/>
        <v>10.274292200380668</v>
      </c>
      <c r="G34" s="38">
        <f t="shared" si="2"/>
        <v>7.3630943871893813</v>
      </c>
      <c r="S34" s="37" t="s">
        <v>89</v>
      </c>
      <c r="T34" s="37">
        <v>-0.57197058191103645</v>
      </c>
      <c r="U34" s="37">
        <v>0.35340681813913777</v>
      </c>
      <c r="V34" s="37">
        <v>-1.6184480676483417</v>
      </c>
      <c r="W34" s="37">
        <v>0.11255482551303671</v>
      </c>
      <c r="X34" s="37">
        <v>-1.2837684519786705</v>
      </c>
      <c r="Y34" s="37">
        <v>0.13982728815659762</v>
      </c>
      <c r="Z34" s="37">
        <v>-1.2837684519786705</v>
      </c>
      <c r="AA34" s="37">
        <v>0.13982728815659762</v>
      </c>
    </row>
    <row r="35" spans="1:27" ht="14.4" x14ac:dyDescent="0.3">
      <c r="A35" s="40">
        <v>1610.274328</v>
      </c>
      <c r="B35" s="40">
        <v>0.59897434203336819</v>
      </c>
      <c r="C35" s="38">
        <v>29662</v>
      </c>
      <c r="D35" s="39">
        <v>1992</v>
      </c>
      <c r="E35" s="38">
        <f t="shared" ref="E35:E51" si="3">LN(B35)</f>
        <v>-0.51253651645295273</v>
      </c>
      <c r="F35" s="38">
        <f t="shared" ref="F35:F51" si="4">LN(C35)</f>
        <v>10.297622044301908</v>
      </c>
      <c r="G35" s="38">
        <f t="shared" ref="G35:G51" si="5">LN(A35)</f>
        <v>7.3841598335258825</v>
      </c>
    </row>
    <row r="36" spans="1:27" ht="14.4" x14ac:dyDescent="0.3">
      <c r="A36" s="40">
        <v>1581.4547399999999</v>
      </c>
      <c r="B36" s="40">
        <v>0.58813465350270444</v>
      </c>
      <c r="C36" s="38">
        <v>29667</v>
      </c>
      <c r="D36" s="39">
        <v>1993</v>
      </c>
      <c r="E36" s="38">
        <f t="shared" si="3"/>
        <v>-0.53079935474497308</v>
      </c>
      <c r="F36" s="38">
        <f t="shared" si="4"/>
        <v>10.2977905959381</v>
      </c>
      <c r="G36" s="38">
        <f t="shared" si="5"/>
        <v>7.3661004239359364</v>
      </c>
    </row>
    <row r="37" spans="1:27" ht="14.4" x14ac:dyDescent="0.3">
      <c r="A37" s="40">
        <v>1442.208253</v>
      </c>
      <c r="B37" s="40">
        <v>0.75782987657912715</v>
      </c>
      <c r="C37" s="38">
        <v>30165</v>
      </c>
      <c r="D37" s="39">
        <v>1994</v>
      </c>
      <c r="E37" s="38">
        <f t="shared" si="3"/>
        <v>-0.27729635576027273</v>
      </c>
      <c r="F37" s="38">
        <f t="shared" si="4"/>
        <v>10.314437590874862</v>
      </c>
      <c r="G37" s="38">
        <f t="shared" si="5"/>
        <v>7.2739307269735658</v>
      </c>
    </row>
    <row r="38" spans="1:27" ht="14.4" x14ac:dyDescent="0.3">
      <c r="A38" s="40">
        <v>1402.12320576962</v>
      </c>
      <c r="B38" s="40">
        <v>0.70833552132994537</v>
      </c>
      <c r="C38" s="38">
        <v>30761</v>
      </c>
      <c r="D38" s="39">
        <v>1995</v>
      </c>
      <c r="E38" s="38">
        <f t="shared" si="3"/>
        <v>-0.34483739736010682</v>
      </c>
      <c r="F38" s="38">
        <f t="shared" si="4"/>
        <v>10.334002932844076</v>
      </c>
      <c r="G38" s="38">
        <f t="shared" si="5"/>
        <v>7.2457429423137674</v>
      </c>
      <c r="S38" s="36" t="s">
        <v>56</v>
      </c>
    </row>
    <row r="39" spans="1:27" ht="15" thickBot="1" x14ac:dyDescent="0.35">
      <c r="A39" s="40">
        <v>1621.8019620795101</v>
      </c>
      <c r="B39" s="40">
        <v>0.73375992550874547</v>
      </c>
      <c r="C39" s="38">
        <v>31630</v>
      </c>
      <c r="D39" s="39">
        <v>1996</v>
      </c>
      <c r="E39" s="38">
        <f t="shared" si="3"/>
        <v>-0.3095733808325199</v>
      </c>
      <c r="F39" s="38">
        <f t="shared" si="4"/>
        <v>10.361861316299695</v>
      </c>
      <c r="G39" s="38">
        <f t="shared" si="5"/>
        <v>7.3912931323256768</v>
      </c>
    </row>
    <row r="40" spans="1:27" ht="14.4" x14ac:dyDescent="0.3">
      <c r="A40" s="40">
        <v>1586.8131330871636</v>
      </c>
      <c r="B40" s="40">
        <v>0.85634268041656358</v>
      </c>
      <c r="C40" s="38">
        <v>32605</v>
      </c>
      <c r="D40" s="39">
        <v>1997</v>
      </c>
      <c r="E40" s="38">
        <f t="shared" si="3"/>
        <v>-0.15508465536066157</v>
      </c>
      <c r="F40" s="38">
        <f t="shared" si="4"/>
        <v>10.392220929827303</v>
      </c>
      <c r="G40" s="38">
        <f t="shared" si="5"/>
        <v>7.3694829650661999</v>
      </c>
      <c r="S40" s="41" t="s">
        <v>57</v>
      </c>
      <c r="T40" s="41" t="s">
        <v>88</v>
      </c>
      <c r="U40" s="41" t="s">
        <v>87</v>
      </c>
      <c r="V40" s="41" t="s">
        <v>61</v>
      </c>
      <c r="W40" s="41" t="s">
        <v>60</v>
      </c>
    </row>
    <row r="41" spans="1:27" ht="14.4" x14ac:dyDescent="0.3">
      <c r="A41" s="40">
        <v>1727.3418766106679</v>
      </c>
      <c r="B41" s="40">
        <v>0.92732603285987258</v>
      </c>
      <c r="C41" s="38">
        <v>34207</v>
      </c>
      <c r="D41" s="39">
        <v>1998</v>
      </c>
      <c r="E41" s="38">
        <f t="shared" si="3"/>
        <v>-7.545006774291628E-2</v>
      </c>
      <c r="F41" s="38">
        <f t="shared" si="4"/>
        <v>10.440185580469512</v>
      </c>
      <c r="G41" s="38">
        <f t="shared" si="5"/>
        <v>7.4543390183761034</v>
      </c>
      <c r="S41" s="36">
        <v>1</v>
      </c>
      <c r="T41" s="36">
        <v>6.482291086425124</v>
      </c>
      <c r="U41" s="36">
        <v>6.4707995037826018</v>
      </c>
      <c r="V41" s="36">
        <v>-1.1491582642522147E-2</v>
      </c>
      <c r="W41" s="36">
        <v>-0.13900791878629826</v>
      </c>
    </row>
    <row r="42" spans="1:27" ht="14.4" x14ac:dyDescent="0.3">
      <c r="A42" s="40">
        <v>1853.7616307729963</v>
      </c>
      <c r="B42" s="40">
        <v>0.64033272421491361</v>
      </c>
      <c r="C42" s="38">
        <v>35027</v>
      </c>
      <c r="D42" s="39">
        <v>1999</v>
      </c>
      <c r="E42" s="38">
        <f t="shared" si="3"/>
        <v>-0.44576735613422958</v>
      </c>
      <c r="F42" s="38">
        <f t="shared" si="4"/>
        <v>10.463874471644896</v>
      </c>
      <c r="G42" s="38">
        <f t="shared" si="5"/>
        <v>7.5249721676188361</v>
      </c>
      <c r="S42" s="36">
        <v>2</v>
      </c>
      <c r="T42" s="36">
        <v>6.5608930464791539</v>
      </c>
      <c r="U42" s="36">
        <v>6.5708829623395841</v>
      </c>
      <c r="V42" s="36">
        <v>9.9899158604301874E-3</v>
      </c>
      <c r="W42" s="36">
        <v>0.12084300794828107</v>
      </c>
    </row>
    <row r="43" spans="1:27" ht="14.4" x14ac:dyDescent="0.3">
      <c r="A43" s="40">
        <v>1967.6083689793845</v>
      </c>
      <c r="B43" s="40">
        <v>0.517503030180259</v>
      </c>
      <c r="C43" s="38">
        <v>36582</v>
      </c>
      <c r="D43" s="39">
        <v>2000</v>
      </c>
      <c r="E43" s="38">
        <f t="shared" si="3"/>
        <v>-0.65873989843896552</v>
      </c>
      <c r="F43" s="38">
        <f t="shared" si="4"/>
        <v>10.507311595135871</v>
      </c>
      <c r="G43" s="38">
        <f t="shared" si="5"/>
        <v>7.5845740583068251</v>
      </c>
      <c r="S43" s="36">
        <v>3</v>
      </c>
      <c r="T43" s="36">
        <v>6.5916584843678017</v>
      </c>
      <c r="U43" s="36">
        <v>6.5652649700353614</v>
      </c>
      <c r="V43" s="36">
        <v>-2.6393514332440304E-2</v>
      </c>
      <c r="W43" s="36">
        <v>-0.31926912166413463</v>
      </c>
    </row>
    <row r="44" spans="1:27" ht="14.4" x14ac:dyDescent="0.3">
      <c r="A44" s="40">
        <v>1963.7323743998438</v>
      </c>
      <c r="B44" s="40">
        <v>0.63437932184779999</v>
      </c>
      <c r="C44" s="38">
        <v>36600</v>
      </c>
      <c r="D44" s="39">
        <v>2001</v>
      </c>
      <c r="E44" s="38">
        <f t="shared" si="3"/>
        <v>-0.45510820401018676</v>
      </c>
      <c r="F44" s="38">
        <f t="shared" si="4"/>
        <v>10.507803519389457</v>
      </c>
      <c r="G44" s="38">
        <f t="shared" si="5"/>
        <v>7.5826022140488858</v>
      </c>
      <c r="S44" s="36">
        <v>4</v>
      </c>
      <c r="T44" s="36">
        <v>6.5684023944841261</v>
      </c>
      <c r="U44" s="36">
        <v>6.5985090286145152</v>
      </c>
      <c r="V44" s="36">
        <v>3.0106634130389054E-2</v>
      </c>
      <c r="W44" s="36">
        <v>0.36418487185916365</v>
      </c>
    </row>
    <row r="45" spans="1:27" ht="14.4" x14ac:dyDescent="0.3">
      <c r="A45" s="40">
        <v>1747.0249653648466</v>
      </c>
      <c r="B45" s="40">
        <v>1.0677688093347226</v>
      </c>
      <c r="C45" s="38">
        <v>36279</v>
      </c>
      <c r="D45" s="39">
        <v>2002</v>
      </c>
      <c r="E45" s="38">
        <f t="shared" si="3"/>
        <v>6.5571246444475831E-2</v>
      </c>
      <c r="F45" s="38">
        <f t="shared" si="4"/>
        <v>10.498994340453384</v>
      </c>
      <c r="G45" s="38">
        <f t="shared" si="5"/>
        <v>7.4656696004525829</v>
      </c>
      <c r="S45" s="36">
        <v>5</v>
      </c>
      <c r="T45" s="36">
        <v>6.6035512274425576</v>
      </c>
      <c r="U45" s="36">
        <v>6.6240652277998935</v>
      </c>
      <c r="V45" s="36">
        <v>2.051400035733586E-2</v>
      </c>
      <c r="W45" s="36">
        <v>0.24814758631268671</v>
      </c>
    </row>
    <row r="46" spans="1:27" ht="14.4" x14ac:dyDescent="0.3">
      <c r="A46" s="40">
        <v>1918.4167189177147</v>
      </c>
      <c r="B46" s="40">
        <v>0.99958999251509073</v>
      </c>
      <c r="C46" s="38">
        <v>36337</v>
      </c>
      <c r="D46" s="39">
        <v>2003</v>
      </c>
      <c r="E46" s="38">
        <f t="shared" si="3"/>
        <v>-4.1009156096010239E-4</v>
      </c>
      <c r="F46" s="38">
        <f t="shared" si="4"/>
        <v>10.500591784882543</v>
      </c>
      <c r="G46" s="38">
        <f t="shared" si="5"/>
        <v>7.5592554992674437</v>
      </c>
      <c r="S46" s="36">
        <v>6</v>
      </c>
      <c r="T46" s="36">
        <v>6.6875589501969106</v>
      </c>
      <c r="U46" s="36">
        <v>6.6682282484174031</v>
      </c>
      <c r="V46" s="36">
        <v>-1.9330701779507464E-2</v>
      </c>
      <c r="W46" s="36">
        <v>-0.23383381616251961</v>
      </c>
    </row>
    <row r="47" spans="1:27" ht="14.4" x14ac:dyDescent="0.3">
      <c r="A47" s="40">
        <v>2143.7696845079081</v>
      </c>
      <c r="B47" s="40">
        <v>0.82854189124819089</v>
      </c>
      <c r="C47" s="38">
        <v>37152</v>
      </c>
      <c r="D47" s="39">
        <v>2004</v>
      </c>
      <c r="E47" s="38">
        <f t="shared" si="3"/>
        <v>-0.18808788063192503</v>
      </c>
      <c r="F47" s="38">
        <f t="shared" si="4"/>
        <v>10.522772884497618</v>
      </c>
      <c r="G47" s="38">
        <f t="shared" si="5"/>
        <v>7.6703210931498349</v>
      </c>
      <c r="S47" s="36">
        <v>7</v>
      </c>
      <c r="T47" s="36">
        <v>6.6294862031349187</v>
      </c>
      <c r="U47" s="36">
        <v>6.7153833863346808</v>
      </c>
      <c r="V47" s="36">
        <v>8.5897183199762139E-2</v>
      </c>
      <c r="W47" s="36">
        <v>1.0390551969770867</v>
      </c>
    </row>
    <row r="48" spans="1:27" ht="14.4" x14ac:dyDescent="0.3">
      <c r="A48" s="40">
        <v>2283.0376649611894</v>
      </c>
      <c r="B48" s="40">
        <v>0.79716168754919992</v>
      </c>
      <c r="C48" s="38">
        <v>37641</v>
      </c>
      <c r="D48" s="39">
        <v>2005</v>
      </c>
      <c r="E48" s="38">
        <f t="shared" si="3"/>
        <v>-0.22669775056754932</v>
      </c>
      <c r="F48" s="38">
        <f t="shared" si="4"/>
        <v>10.535849160827809</v>
      </c>
      <c r="G48" s="38">
        <f t="shared" si="5"/>
        <v>7.7332621444056144</v>
      </c>
      <c r="S48" s="36">
        <v>8</v>
      </c>
      <c r="T48" s="36">
        <v>6.6185497285102759</v>
      </c>
      <c r="U48" s="36">
        <v>6.7334018918373593</v>
      </c>
      <c r="V48" s="36">
        <v>0.11485216332708337</v>
      </c>
      <c r="W48" s="36">
        <v>1.3893090872553502</v>
      </c>
    </row>
    <row r="49" spans="1:23" ht="14.4" x14ac:dyDescent="0.3">
      <c r="A49" s="40">
        <v>2318.3686169621469</v>
      </c>
      <c r="B49" s="40">
        <v>0.80465124390121812</v>
      </c>
      <c r="C49" s="38">
        <v>38672</v>
      </c>
      <c r="D49" s="39">
        <v>2006</v>
      </c>
      <c r="E49" s="38">
        <f t="shared" si="3"/>
        <v>-0.21734633282779706</v>
      </c>
      <c r="F49" s="38">
        <f t="shared" si="4"/>
        <v>10.562871102943264</v>
      </c>
      <c r="G49" s="38">
        <f t="shared" si="5"/>
        <v>7.7486190349677884</v>
      </c>
      <c r="S49" s="36">
        <v>9</v>
      </c>
      <c r="T49" s="36">
        <v>6.5872905275131979</v>
      </c>
      <c r="U49" s="36">
        <v>6.752270376141742</v>
      </c>
      <c r="V49" s="36">
        <v>0.16497984862854409</v>
      </c>
      <c r="W49" s="36">
        <v>1.9956785860523598</v>
      </c>
    </row>
    <row r="50" spans="1:23" ht="14.4" x14ac:dyDescent="0.3">
      <c r="A50" s="40">
        <v>2218.5628073818352</v>
      </c>
      <c r="B50" s="40">
        <v>0.92989387561088177</v>
      </c>
      <c r="C50" s="38">
        <v>39562</v>
      </c>
      <c r="D50" s="39">
        <v>2007</v>
      </c>
      <c r="E50" s="38">
        <f t="shared" si="3"/>
        <v>-7.2684811592496859E-2</v>
      </c>
      <c r="F50" s="38">
        <f t="shared" si="4"/>
        <v>10.585624340576022</v>
      </c>
      <c r="G50" s="38">
        <f t="shared" si="5"/>
        <v>7.7046148811605422</v>
      </c>
      <c r="S50" s="36">
        <v>10</v>
      </c>
      <c r="T50" s="36">
        <v>6.5685502897355255</v>
      </c>
      <c r="U50" s="36">
        <v>6.6758232216348476</v>
      </c>
      <c r="V50" s="36">
        <v>0.10727293189932219</v>
      </c>
      <c r="W50" s="36">
        <v>1.297626921312927</v>
      </c>
    </row>
    <row r="51" spans="1:23" ht="14.4" x14ac:dyDescent="0.3">
      <c r="A51" s="40">
        <v>2180.2217762448749</v>
      </c>
      <c r="B51" s="40">
        <v>1.1391345279426726</v>
      </c>
      <c r="C51" s="38">
        <v>39791</v>
      </c>
      <c r="D51" s="39">
        <v>2008</v>
      </c>
      <c r="E51" s="38">
        <f t="shared" si="3"/>
        <v>0.13026878806356296</v>
      </c>
      <c r="F51" s="38">
        <f t="shared" si="4"/>
        <v>10.591396035047872</v>
      </c>
      <c r="G51" s="38">
        <f t="shared" si="5"/>
        <v>7.6871818828311831</v>
      </c>
      <c r="S51" s="36">
        <v>11</v>
      </c>
      <c r="T51" s="36">
        <v>6.67522967335566</v>
      </c>
      <c r="U51" s="36">
        <v>6.7007311095478101</v>
      </c>
      <c r="V51" s="36">
        <v>2.5501436192150173E-2</v>
      </c>
      <c r="W51" s="36">
        <v>0.30847809926678227</v>
      </c>
    </row>
    <row r="52" spans="1:23" x14ac:dyDescent="0.25">
      <c r="S52" s="36">
        <v>12</v>
      </c>
      <c r="T52" s="36">
        <v>6.7655877036861121</v>
      </c>
      <c r="U52" s="36">
        <v>6.7165947735209777</v>
      </c>
      <c r="V52" s="36">
        <v>-4.8992930165134396E-2</v>
      </c>
      <c r="W52" s="36">
        <v>-0.59264293434198823</v>
      </c>
    </row>
    <row r="53" spans="1:23" x14ac:dyDescent="0.25">
      <c r="S53" s="36">
        <v>13</v>
      </c>
      <c r="T53" s="36">
        <v>6.7576983423554688</v>
      </c>
      <c r="U53" s="36">
        <v>6.8341087388138382</v>
      </c>
      <c r="V53" s="36">
        <v>7.6410396458369334E-2</v>
      </c>
      <c r="W53" s="36">
        <v>0.92429828995100372</v>
      </c>
    </row>
    <row r="54" spans="1:23" x14ac:dyDescent="0.25">
      <c r="S54" s="36">
        <v>14</v>
      </c>
      <c r="T54" s="36">
        <v>6.6739783438439897</v>
      </c>
      <c r="U54" s="36">
        <v>6.7945865808764987</v>
      </c>
      <c r="V54" s="36">
        <v>0.120608237032509</v>
      </c>
      <c r="W54" s="36">
        <v>1.4589374274990174</v>
      </c>
    </row>
    <row r="55" spans="1:23" x14ac:dyDescent="0.25">
      <c r="S55" s="36">
        <v>15</v>
      </c>
      <c r="T55" s="36">
        <v>6.682122984180487</v>
      </c>
      <c r="U55" s="36">
        <v>6.6871086078665147</v>
      </c>
      <c r="V55" s="36">
        <v>4.9856236860277292E-3</v>
      </c>
      <c r="W55" s="36">
        <v>6.0308592297977894E-2</v>
      </c>
    </row>
    <row r="56" spans="1:23" x14ac:dyDescent="0.25">
      <c r="S56" s="36">
        <v>16</v>
      </c>
      <c r="T56" s="36">
        <v>6.7986464737000842</v>
      </c>
      <c r="U56" s="36">
        <v>6.5694814204142959</v>
      </c>
      <c r="V56" s="36">
        <v>-0.22916505328578829</v>
      </c>
      <c r="W56" s="36">
        <v>-2.7720948547098421</v>
      </c>
    </row>
    <row r="57" spans="1:23" x14ac:dyDescent="0.25">
      <c r="S57" s="36">
        <v>17</v>
      </c>
      <c r="T57" s="36">
        <v>6.7080029131650827</v>
      </c>
      <c r="U57" s="36">
        <v>6.7226297948554485</v>
      </c>
      <c r="V57" s="36">
        <v>1.4626881690365856E-2</v>
      </c>
      <c r="W57" s="36">
        <v>0.17693406081313412</v>
      </c>
    </row>
    <row r="58" spans="1:23" x14ac:dyDescent="0.25">
      <c r="S58" s="36">
        <v>18</v>
      </c>
      <c r="T58" s="36">
        <v>6.6072100918312904</v>
      </c>
      <c r="U58" s="36">
        <v>6.620073206530356</v>
      </c>
      <c r="V58" s="36">
        <v>1.2863114699065648E-2</v>
      </c>
      <c r="W58" s="36">
        <v>0.15559865503731124</v>
      </c>
    </row>
    <row r="59" spans="1:23" x14ac:dyDescent="0.25">
      <c r="S59" s="36">
        <v>19</v>
      </c>
      <c r="T59" s="36">
        <v>6.6780415378136171</v>
      </c>
      <c r="U59" s="36">
        <v>6.6489845500247764</v>
      </c>
      <c r="V59" s="36">
        <v>-2.9056987788840694E-2</v>
      </c>
      <c r="W59" s="36">
        <v>-0.35148782586130572</v>
      </c>
    </row>
    <row r="60" spans="1:23" x14ac:dyDescent="0.25">
      <c r="S60" s="36">
        <v>20</v>
      </c>
      <c r="T60" s="36">
        <v>6.731685709501555</v>
      </c>
      <c r="U60" s="36">
        <v>6.6502790485874224</v>
      </c>
      <c r="V60" s="36">
        <v>-8.1406660914132623E-2</v>
      </c>
      <c r="W60" s="36">
        <v>-0.98473559831022728</v>
      </c>
    </row>
    <row r="61" spans="1:23" x14ac:dyDescent="0.25">
      <c r="S61" s="36">
        <v>21</v>
      </c>
      <c r="T61" s="36">
        <v>6.8320298075160117</v>
      </c>
      <c r="U61" s="36">
        <v>6.6808546787902152</v>
      </c>
      <c r="V61" s="36">
        <v>-0.15117512872579653</v>
      </c>
      <c r="W61" s="36">
        <v>-1.8286898045412729</v>
      </c>
    </row>
    <row r="62" spans="1:23" x14ac:dyDescent="0.25">
      <c r="S62" s="36">
        <v>22</v>
      </c>
      <c r="T62" s="36">
        <v>6.9089214535324199</v>
      </c>
      <c r="U62" s="36">
        <v>6.7511014689367599</v>
      </c>
      <c r="V62" s="36">
        <v>-0.15781998459566005</v>
      </c>
      <c r="W62" s="36">
        <v>-1.9090692974134502</v>
      </c>
    </row>
    <row r="63" spans="1:23" x14ac:dyDescent="0.25">
      <c r="S63" s="36">
        <v>23</v>
      </c>
      <c r="T63" s="36">
        <v>6.9786152348920893</v>
      </c>
      <c r="U63" s="36">
        <v>6.804614520062624</v>
      </c>
      <c r="V63" s="36">
        <v>-0.17400071482946533</v>
      </c>
      <c r="W63" s="36">
        <v>-2.1047994856923857</v>
      </c>
    </row>
    <row r="64" spans="1:23" x14ac:dyDescent="0.25">
      <c r="S64" s="36">
        <v>24</v>
      </c>
      <c r="T64" s="36">
        <v>6.9547689958932946</v>
      </c>
      <c r="U64" s="36">
        <v>6.8679744089702925</v>
      </c>
      <c r="V64" s="36">
        <v>-8.6794586923002015E-2</v>
      </c>
      <c r="W64" s="36">
        <v>-1.0499106402836555</v>
      </c>
    </row>
    <row r="65" spans="19:23" x14ac:dyDescent="0.25">
      <c r="S65" s="36">
        <v>25</v>
      </c>
      <c r="T65" s="36">
        <v>6.9245988737738813</v>
      </c>
      <c r="U65" s="36">
        <v>6.9584483932976555</v>
      </c>
      <c r="V65" s="36">
        <v>3.3849519523774241E-2</v>
      </c>
      <c r="W65" s="36">
        <v>0.40946068155180648</v>
      </c>
    </row>
    <row r="66" spans="19:23" x14ac:dyDescent="0.25">
      <c r="S66" s="36">
        <v>26</v>
      </c>
      <c r="T66" s="36">
        <v>6.9543350709194254</v>
      </c>
      <c r="U66" s="36">
        <v>7.035268599281097</v>
      </c>
      <c r="V66" s="36">
        <v>8.0933528361671669E-2</v>
      </c>
      <c r="W66" s="36">
        <v>0.9790123508278239</v>
      </c>
    </row>
    <row r="67" spans="19:23" x14ac:dyDescent="0.25">
      <c r="S67" s="36">
        <v>27</v>
      </c>
      <c r="T67" s="36">
        <v>7.027479557417184</v>
      </c>
      <c r="U67" s="36">
        <v>7.0604763659998007</v>
      </c>
      <c r="V67" s="36">
        <v>3.2996808582616666E-2</v>
      </c>
      <c r="W67" s="36">
        <v>0.3991458644422804</v>
      </c>
    </row>
    <row r="68" spans="19:23" x14ac:dyDescent="0.25">
      <c r="S68" s="36">
        <v>28</v>
      </c>
      <c r="T68" s="36">
        <v>7.079044257181649</v>
      </c>
      <c r="U68" s="36">
        <v>7.082983687104373</v>
      </c>
      <c r="V68" s="36">
        <v>3.9394299227240026E-3</v>
      </c>
      <c r="W68" s="36">
        <v>4.765331040965675E-2</v>
      </c>
    </row>
    <row r="69" spans="19:23" x14ac:dyDescent="0.25">
      <c r="S69" s="36">
        <v>29</v>
      </c>
      <c r="T69" s="36">
        <v>7.1618772866229312</v>
      </c>
      <c r="U69" s="36">
        <v>7.1030436150461052</v>
      </c>
      <c r="V69" s="36">
        <v>-5.8833671576826063E-2</v>
      </c>
      <c r="W69" s="36">
        <v>-0.71168145370934022</v>
      </c>
    </row>
    <row r="70" spans="19:23" x14ac:dyDescent="0.25">
      <c r="S70" s="36">
        <v>30</v>
      </c>
      <c r="T70" s="36">
        <v>7.2343199298671346</v>
      </c>
      <c r="U70" s="36">
        <v>7.1861038585870638</v>
      </c>
      <c r="V70" s="36">
        <v>-4.8216071280070771E-2</v>
      </c>
      <c r="W70" s="36">
        <v>-0.58324566155871238</v>
      </c>
    </row>
    <row r="71" spans="19:23" x14ac:dyDescent="0.25">
      <c r="S71" s="36">
        <v>31</v>
      </c>
      <c r="T71" s="36">
        <v>7.2668886630117813</v>
      </c>
      <c r="U71" s="36">
        <v>7.3036669345038669</v>
      </c>
      <c r="V71" s="36">
        <v>3.6778271492085679E-2</v>
      </c>
      <c r="W71" s="36">
        <v>0.44488832702248238</v>
      </c>
    </row>
    <row r="72" spans="19:23" x14ac:dyDescent="0.25">
      <c r="S72" s="36">
        <v>32</v>
      </c>
      <c r="T72" s="36">
        <v>7.3211039690492452</v>
      </c>
      <c r="U72" s="36">
        <v>7.3630943871893813</v>
      </c>
      <c r="V72" s="36">
        <v>4.1990418140136043E-2</v>
      </c>
      <c r="W72" s="36">
        <v>0.50793705412065371</v>
      </c>
    </row>
    <row r="73" spans="19:23" x14ac:dyDescent="0.25">
      <c r="S73" s="36">
        <v>33</v>
      </c>
      <c r="T73" s="36">
        <v>7.3665078864645457</v>
      </c>
      <c r="U73" s="36">
        <v>7.3841598335258825</v>
      </c>
      <c r="V73" s="36">
        <v>1.765194706133677E-2</v>
      </c>
      <c r="W73" s="36">
        <v>0.21352676126982909</v>
      </c>
    </row>
    <row r="74" spans="19:23" x14ac:dyDescent="0.25">
      <c r="S74" s="36">
        <v>34</v>
      </c>
      <c r="T74" s="36">
        <v>7.4066145367469423</v>
      </c>
      <c r="U74" s="36">
        <v>7.3661004239359364</v>
      </c>
      <c r="V74" s="36">
        <v>-4.0514112811005809E-2</v>
      </c>
      <c r="W74" s="36">
        <v>-0.49007892807488618</v>
      </c>
    </row>
    <row r="75" spans="19:23" x14ac:dyDescent="0.25">
      <c r="S75" s="36">
        <v>35</v>
      </c>
      <c r="T75" s="36">
        <v>7.3769633424719911</v>
      </c>
      <c r="U75" s="36">
        <v>7.2739307269735658</v>
      </c>
      <c r="V75" s="36">
        <v>-0.10303261549842535</v>
      </c>
      <c r="W75" s="36">
        <v>-1.2463339378988767</v>
      </c>
    </row>
    <row r="76" spans="19:23" x14ac:dyDescent="0.25">
      <c r="S76" s="36">
        <v>36</v>
      </c>
      <c r="T76" s="36">
        <v>7.4169154771865911</v>
      </c>
      <c r="U76" s="36">
        <v>7.2457429423137674</v>
      </c>
      <c r="V76" s="36">
        <v>-0.17117253487282369</v>
      </c>
      <c r="W76" s="36">
        <v>-2.0705884094676761</v>
      </c>
    </row>
    <row r="77" spans="19:23" x14ac:dyDescent="0.25">
      <c r="S77" s="36">
        <v>37</v>
      </c>
      <c r="T77" s="36">
        <v>7.4293012696623455</v>
      </c>
      <c r="U77" s="36">
        <v>7.3912931323256768</v>
      </c>
      <c r="V77" s="36">
        <v>-3.8008137336668746E-2</v>
      </c>
      <c r="W77" s="36">
        <v>-0.45976539807179456</v>
      </c>
    </row>
    <row r="78" spans="19:23" x14ac:dyDescent="0.25">
      <c r="S78" s="36">
        <v>38</v>
      </c>
      <c r="T78" s="36">
        <v>7.4137882642608224</v>
      </c>
      <c r="U78" s="36">
        <v>7.3694829650661999</v>
      </c>
      <c r="V78" s="36">
        <v>-4.4305299194622449E-2</v>
      </c>
      <c r="W78" s="36">
        <v>-0.53593901065110439</v>
      </c>
    </row>
    <row r="79" spans="19:23" x14ac:dyDescent="0.25">
      <c r="S79" s="36">
        <v>39</v>
      </c>
      <c r="T79" s="36">
        <v>7.4048234914872735</v>
      </c>
      <c r="U79" s="36">
        <v>7.4543390183761034</v>
      </c>
      <c r="V79" s="36">
        <v>4.9515526888829875E-2</v>
      </c>
      <c r="W79" s="36">
        <v>0.59896452512589293</v>
      </c>
    </row>
    <row r="80" spans="19:23" x14ac:dyDescent="0.25">
      <c r="S80" s="36">
        <v>40</v>
      </c>
      <c r="T80" s="36">
        <v>7.5096341214999693</v>
      </c>
      <c r="U80" s="36">
        <v>7.5249721676188361</v>
      </c>
      <c r="V80" s="36">
        <v>1.5338046118866799E-2</v>
      </c>
      <c r="W80" s="36">
        <v>0.18553666066347696</v>
      </c>
    </row>
    <row r="81" spans="19:23" x14ac:dyDescent="0.25">
      <c r="S81" s="36">
        <v>41</v>
      </c>
      <c r="T81" s="36">
        <v>7.5682184371648278</v>
      </c>
      <c r="U81" s="36">
        <v>7.5845740583068251</v>
      </c>
      <c r="V81" s="36">
        <v>1.635562114199729E-2</v>
      </c>
      <c r="W81" s="36">
        <v>0.19784575598781284</v>
      </c>
    </row>
    <row r="82" spans="19:23" x14ac:dyDescent="0.25">
      <c r="S82" s="36">
        <v>42</v>
      </c>
      <c r="T82" s="36">
        <v>7.5588790158378174</v>
      </c>
      <c r="U82" s="36">
        <v>7.5826022140488858</v>
      </c>
      <c r="V82" s="36">
        <v>2.3723198211068386E-2</v>
      </c>
      <c r="W82" s="36">
        <v>0.28696764517647638</v>
      </c>
    </row>
    <row r="83" spans="19:23" x14ac:dyDescent="0.25">
      <c r="S83" s="36">
        <v>43</v>
      </c>
      <c r="T83" s="36">
        <v>7.4844741989148638</v>
      </c>
      <c r="U83" s="36">
        <v>7.4656696004525829</v>
      </c>
      <c r="V83" s="36">
        <v>-1.8804598462280886E-2</v>
      </c>
      <c r="W83" s="36">
        <v>-0.2274698078732155</v>
      </c>
    </row>
    <row r="84" spans="19:23" x14ac:dyDescent="0.25">
      <c r="S84" s="36">
        <v>44</v>
      </c>
      <c r="T84" s="36">
        <v>7.5343571845478987</v>
      </c>
      <c r="U84" s="36">
        <v>7.5592554992674437</v>
      </c>
      <c r="V84" s="36">
        <v>2.4898314719544956E-2</v>
      </c>
      <c r="W84" s="36">
        <v>0.30118244093231128</v>
      </c>
    </row>
    <row r="85" spans="19:23" x14ac:dyDescent="0.25">
      <c r="S85" s="36">
        <v>45</v>
      </c>
      <c r="T85" s="36">
        <v>7.5994838254109505</v>
      </c>
      <c r="U85" s="36">
        <v>7.6703210931498349</v>
      </c>
      <c r="V85" s="36">
        <v>7.0837267738884435E-2</v>
      </c>
      <c r="W85" s="36">
        <v>0.85688294356023786</v>
      </c>
    </row>
    <row r="86" spans="19:23" x14ac:dyDescent="0.25">
      <c r="S86" s="36">
        <v>46</v>
      </c>
      <c r="T86" s="36">
        <v>7.6367247261208391</v>
      </c>
      <c r="U86" s="36">
        <v>7.7332621444056144</v>
      </c>
      <c r="V86" s="36">
        <v>9.6537418284775356E-2</v>
      </c>
      <c r="W86" s="36">
        <v>1.1677647908229014</v>
      </c>
    </row>
    <row r="87" spans="19:23" x14ac:dyDescent="0.25">
      <c r="S87" s="36">
        <v>47</v>
      </c>
      <c r="T87" s="36">
        <v>7.6553415967606915</v>
      </c>
      <c r="U87" s="36">
        <v>7.7486190349677884</v>
      </c>
      <c r="V87" s="36">
        <v>9.3277438207096885E-2</v>
      </c>
      <c r="W87" s="36">
        <v>1.1283304448342082</v>
      </c>
    </row>
    <row r="88" spans="19:23" x14ac:dyDescent="0.25">
      <c r="S88" s="36">
        <v>48</v>
      </c>
      <c r="T88" s="36">
        <v>7.6463608772294958</v>
      </c>
      <c r="U88" s="36">
        <v>7.7046148811605422</v>
      </c>
      <c r="V88" s="36">
        <v>5.8254003931046405E-2</v>
      </c>
      <c r="W88" s="36">
        <v>0.70466950456933053</v>
      </c>
    </row>
    <row r="89" spans="19:23" ht="13.8" thickBot="1" x14ac:dyDescent="0.3">
      <c r="S89" s="37">
        <v>49</v>
      </c>
      <c r="T89" s="37">
        <v>7.6341521213045</v>
      </c>
      <c r="U89" s="36">
        <v>7.6871818828311831</v>
      </c>
      <c r="V89" s="37">
        <v>5.3029761526683039E-2</v>
      </c>
      <c r="W89" s="37">
        <v>0.64147446116612772</v>
      </c>
    </row>
  </sheetData>
  <pageMargins left="0.75" right="0.75" top="1" bottom="1" header="0.5" footer="0.5"/>
  <pageSetup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E7D8AA-EC24-435E-92D7-A710FB0F9B4A}">
  <dimension ref="A1:I51"/>
  <sheetViews>
    <sheetView zoomScale="110" zoomScaleNormal="110" workbookViewId="0">
      <pane ySplit="1" topLeftCell="A17" activePane="bottomLeft" state="frozen"/>
      <selection pane="bottomLeft" activeCell="F62" sqref="F62"/>
    </sheetView>
  </sheetViews>
  <sheetFormatPr defaultRowHeight="14.4" x14ac:dyDescent="0.3"/>
  <cols>
    <col min="1" max="1" width="17.88671875" customWidth="1"/>
    <col min="2" max="2" width="12.44140625" customWidth="1"/>
    <col min="3" max="3" width="13" customWidth="1"/>
    <col min="7" max="7" width="32.44140625" bestFit="1" customWidth="1"/>
    <col min="8" max="8" width="12.6640625" bestFit="1" customWidth="1"/>
    <col min="9" max="9" width="12.33203125" bestFit="1" customWidth="1"/>
  </cols>
  <sheetData>
    <row r="1" spans="1:3" x14ac:dyDescent="0.3">
      <c r="A1" s="32" t="s">
        <v>84</v>
      </c>
      <c r="B1" s="32" t="s">
        <v>81</v>
      </c>
      <c r="C1" s="32" t="s">
        <v>82</v>
      </c>
    </row>
    <row r="2" spans="1:3" x14ac:dyDescent="0.3">
      <c r="A2" s="31">
        <v>1</v>
      </c>
      <c r="B2" s="30">
        <v>57</v>
      </c>
      <c r="C2" s="30">
        <v>57</v>
      </c>
    </row>
    <row r="3" spans="1:3" x14ac:dyDescent="0.3">
      <c r="A3" s="31">
        <v>2</v>
      </c>
      <c r="B3" s="30">
        <v>88</v>
      </c>
      <c r="C3" s="30">
        <v>92</v>
      </c>
    </row>
    <row r="4" spans="1:3" x14ac:dyDescent="0.3">
      <c r="A4" s="31">
        <v>3</v>
      </c>
      <c r="B4" s="30">
        <v>63</v>
      </c>
      <c r="C4" s="30">
        <v>86</v>
      </c>
    </row>
    <row r="5" spans="1:3" x14ac:dyDescent="0.3">
      <c r="A5" s="31">
        <v>4</v>
      </c>
      <c r="B5" s="30">
        <v>68</v>
      </c>
      <c r="C5" s="30">
        <v>92</v>
      </c>
    </row>
    <row r="6" spans="1:3" x14ac:dyDescent="0.3">
      <c r="A6" s="31">
        <v>5</v>
      </c>
      <c r="B6" s="30">
        <v>58</v>
      </c>
      <c r="C6" s="30">
        <v>30</v>
      </c>
    </row>
    <row r="7" spans="1:3" x14ac:dyDescent="0.3">
      <c r="A7" s="31">
        <v>6</v>
      </c>
      <c r="B7" s="30">
        <v>63</v>
      </c>
      <c r="C7" s="30">
        <v>80</v>
      </c>
    </row>
    <row r="8" spans="1:3" x14ac:dyDescent="0.3">
      <c r="A8" s="31">
        <v>7</v>
      </c>
      <c r="B8" s="30">
        <v>74</v>
      </c>
      <c r="C8" s="30">
        <v>71</v>
      </c>
    </row>
    <row r="9" spans="1:3" x14ac:dyDescent="0.3">
      <c r="A9" s="31">
        <v>8</v>
      </c>
      <c r="B9" s="30">
        <v>38</v>
      </c>
      <c r="C9" s="30">
        <v>77</v>
      </c>
    </row>
    <row r="10" spans="1:3" x14ac:dyDescent="0.3">
      <c r="A10" s="31">
        <v>9</v>
      </c>
      <c r="B10" s="30">
        <v>89</v>
      </c>
      <c r="C10" s="30">
        <v>47</v>
      </c>
    </row>
    <row r="11" spans="1:3" x14ac:dyDescent="0.3">
      <c r="A11" s="31">
        <v>10</v>
      </c>
      <c r="B11" s="30">
        <v>73</v>
      </c>
      <c r="C11" s="30">
        <v>61</v>
      </c>
    </row>
    <row r="12" spans="1:3" x14ac:dyDescent="0.3">
      <c r="A12" s="31">
        <v>11</v>
      </c>
      <c r="B12" s="30">
        <v>54</v>
      </c>
      <c r="C12" s="30">
        <v>85</v>
      </c>
    </row>
    <row r="13" spans="1:3" x14ac:dyDescent="0.3">
      <c r="A13" s="31">
        <v>12</v>
      </c>
      <c r="B13" s="30">
        <v>61</v>
      </c>
      <c r="C13" s="30">
        <v>67</v>
      </c>
    </row>
    <row r="14" spans="1:3" x14ac:dyDescent="0.3">
      <c r="A14" s="31">
        <v>13</v>
      </c>
      <c r="B14" s="30">
        <v>57</v>
      </c>
      <c r="C14" s="30">
        <v>73</v>
      </c>
    </row>
    <row r="15" spans="1:3" x14ac:dyDescent="0.3">
      <c r="A15" s="31">
        <v>14</v>
      </c>
      <c r="B15" s="30">
        <v>42</v>
      </c>
      <c r="C15" s="30">
        <v>40</v>
      </c>
    </row>
    <row r="16" spans="1:3" x14ac:dyDescent="0.3">
      <c r="A16" s="31">
        <v>15</v>
      </c>
      <c r="B16" s="30">
        <v>47</v>
      </c>
      <c r="C16" s="30">
        <v>45</v>
      </c>
    </row>
    <row r="17" spans="1:9" x14ac:dyDescent="0.3">
      <c r="A17" s="31">
        <v>16</v>
      </c>
      <c r="B17" s="30">
        <v>89</v>
      </c>
      <c r="C17" s="30">
        <v>30</v>
      </c>
    </row>
    <row r="18" spans="1:9" x14ac:dyDescent="0.3">
      <c r="A18" s="31">
        <v>17</v>
      </c>
      <c r="B18" s="30">
        <v>85</v>
      </c>
      <c r="C18" s="30">
        <v>73</v>
      </c>
    </row>
    <row r="19" spans="1:9" x14ac:dyDescent="0.3">
      <c r="A19" s="31">
        <v>18</v>
      </c>
      <c r="B19" s="30">
        <v>86</v>
      </c>
      <c r="C19" s="30">
        <v>95</v>
      </c>
    </row>
    <row r="20" spans="1:9" x14ac:dyDescent="0.3">
      <c r="A20" s="31">
        <v>19</v>
      </c>
      <c r="B20" s="30">
        <v>70</v>
      </c>
      <c r="C20" s="30">
        <v>59</v>
      </c>
    </row>
    <row r="21" spans="1:9" x14ac:dyDescent="0.3">
      <c r="A21" s="31">
        <v>20</v>
      </c>
      <c r="B21" s="30">
        <v>22</v>
      </c>
      <c r="C21" s="30">
        <v>51</v>
      </c>
    </row>
    <row r="22" spans="1:9" x14ac:dyDescent="0.3">
      <c r="A22" s="31">
        <v>21</v>
      </c>
      <c r="B22" s="30">
        <v>44</v>
      </c>
      <c r="C22" s="30">
        <v>69</v>
      </c>
    </row>
    <row r="23" spans="1:9" x14ac:dyDescent="0.3">
      <c r="A23" s="31">
        <v>22</v>
      </c>
      <c r="B23" s="30">
        <v>32</v>
      </c>
      <c r="C23" s="30">
        <v>36</v>
      </c>
    </row>
    <row r="24" spans="1:9" x14ac:dyDescent="0.3">
      <c r="A24" s="31">
        <v>23</v>
      </c>
      <c r="B24" s="30">
        <v>84</v>
      </c>
      <c r="C24" s="30">
        <v>60</v>
      </c>
    </row>
    <row r="25" spans="1:9" x14ac:dyDescent="0.3">
      <c r="A25" s="31">
        <v>24</v>
      </c>
      <c r="B25" s="30">
        <v>85</v>
      </c>
      <c r="C25" s="30">
        <v>72</v>
      </c>
    </row>
    <row r="26" spans="1:9" x14ac:dyDescent="0.3">
      <c r="A26" s="31">
        <v>25</v>
      </c>
      <c r="B26" s="30">
        <v>71</v>
      </c>
      <c r="C26" s="30">
        <v>54</v>
      </c>
    </row>
    <row r="27" spans="1:9" x14ac:dyDescent="0.3">
      <c r="A27" s="31">
        <v>26</v>
      </c>
      <c r="B27" s="30">
        <v>20</v>
      </c>
      <c r="C27" s="30">
        <v>38</v>
      </c>
      <c r="G27" t="s">
        <v>83</v>
      </c>
    </row>
    <row r="28" spans="1:9" ht="15" thickBot="1" x14ac:dyDescent="0.35">
      <c r="A28" s="31">
        <v>27</v>
      </c>
      <c r="B28" s="30">
        <v>90</v>
      </c>
      <c r="C28" s="30">
        <v>60</v>
      </c>
    </row>
    <row r="29" spans="1:9" x14ac:dyDescent="0.3">
      <c r="A29" s="31">
        <v>28</v>
      </c>
      <c r="B29" s="30">
        <v>45</v>
      </c>
      <c r="C29" s="30">
        <v>36</v>
      </c>
      <c r="G29" s="17"/>
      <c r="H29" s="17" t="s">
        <v>82</v>
      </c>
      <c r="I29" s="17" t="s">
        <v>81</v>
      </c>
    </row>
    <row r="30" spans="1:9" x14ac:dyDescent="0.3">
      <c r="A30" s="31">
        <v>29</v>
      </c>
      <c r="B30" s="30">
        <v>57</v>
      </c>
      <c r="C30" s="30">
        <v>82</v>
      </c>
      <c r="G30" t="s">
        <v>80</v>
      </c>
      <c r="H30">
        <v>62.3</v>
      </c>
      <c r="I30">
        <v>58.3</v>
      </c>
    </row>
    <row r="31" spans="1:9" x14ac:dyDescent="0.3">
      <c r="A31" s="31">
        <v>30</v>
      </c>
      <c r="B31" s="30">
        <v>33</v>
      </c>
      <c r="C31" s="30">
        <v>66</v>
      </c>
      <c r="G31" t="s">
        <v>79</v>
      </c>
      <c r="H31">
        <v>327.5204081632653</v>
      </c>
      <c r="I31">
        <v>460.90816326530614</v>
      </c>
    </row>
    <row r="32" spans="1:9" x14ac:dyDescent="0.3">
      <c r="A32" s="31">
        <v>31</v>
      </c>
      <c r="B32" s="30">
        <v>78</v>
      </c>
      <c r="C32" s="30">
        <v>85</v>
      </c>
      <c r="G32" t="s">
        <v>15</v>
      </c>
      <c r="H32">
        <v>50</v>
      </c>
      <c r="I32">
        <v>50</v>
      </c>
    </row>
    <row r="33" spans="1:9" x14ac:dyDescent="0.3">
      <c r="A33" s="31">
        <v>32</v>
      </c>
      <c r="B33" s="30">
        <v>77</v>
      </c>
      <c r="C33" s="30">
        <v>70</v>
      </c>
      <c r="G33" t="s">
        <v>78</v>
      </c>
      <c r="H33">
        <v>0.3162876448104055</v>
      </c>
    </row>
    <row r="34" spans="1:9" x14ac:dyDescent="0.3">
      <c r="A34" s="31">
        <v>33</v>
      </c>
      <c r="B34" s="30">
        <v>89</v>
      </c>
      <c r="C34" s="30">
        <v>61</v>
      </c>
      <c r="G34" t="s">
        <v>77</v>
      </c>
      <c r="H34">
        <v>10</v>
      </c>
    </row>
    <row r="35" spans="1:9" x14ac:dyDescent="0.3">
      <c r="A35" s="31">
        <v>34</v>
      </c>
      <c r="B35" s="30">
        <v>41</v>
      </c>
      <c r="C35" s="30">
        <v>29</v>
      </c>
      <c r="G35" t="s">
        <v>21</v>
      </c>
      <c r="H35">
        <v>49</v>
      </c>
    </row>
    <row r="36" spans="1:9" x14ac:dyDescent="0.3">
      <c r="A36" s="31">
        <v>35</v>
      </c>
      <c r="B36" s="30">
        <v>68</v>
      </c>
      <c r="C36" s="30">
        <v>59</v>
      </c>
      <c r="G36" t="s">
        <v>27</v>
      </c>
      <c r="H36" s="51">
        <v>-1.8212733127896137</v>
      </c>
    </row>
    <row r="37" spans="1:9" x14ac:dyDescent="0.3">
      <c r="A37" s="31">
        <v>36</v>
      </c>
      <c r="B37" s="30">
        <v>34</v>
      </c>
      <c r="C37" s="30">
        <v>65</v>
      </c>
      <c r="G37" t="s">
        <v>76</v>
      </c>
      <c r="H37">
        <v>3.7336679642727445E-2</v>
      </c>
    </row>
    <row r="38" spans="1:9" x14ac:dyDescent="0.3">
      <c r="A38" s="31">
        <v>37</v>
      </c>
      <c r="B38" s="30">
        <v>49</v>
      </c>
      <c r="C38" s="30">
        <v>48</v>
      </c>
      <c r="G38" t="s">
        <v>75</v>
      </c>
      <c r="H38">
        <v>1.6765508926168529</v>
      </c>
    </row>
    <row r="39" spans="1:9" x14ac:dyDescent="0.3">
      <c r="A39" s="31">
        <v>38</v>
      </c>
      <c r="B39" s="30">
        <v>70</v>
      </c>
      <c r="C39" s="30">
        <v>85</v>
      </c>
      <c r="G39" t="s">
        <v>74</v>
      </c>
      <c r="H39">
        <v>7.4673359285454891E-2</v>
      </c>
    </row>
    <row r="40" spans="1:9" ht="15" thickBot="1" x14ac:dyDescent="0.35">
      <c r="A40" s="31">
        <v>39</v>
      </c>
      <c r="B40" s="30">
        <v>31</v>
      </c>
      <c r="C40" s="30">
        <v>59</v>
      </c>
      <c r="G40" s="16" t="s">
        <v>73</v>
      </c>
      <c r="H40" s="16">
        <v>2.0095752371292388</v>
      </c>
      <c r="I40" s="16"/>
    </row>
    <row r="41" spans="1:9" x14ac:dyDescent="0.3">
      <c r="A41" s="31">
        <v>40</v>
      </c>
      <c r="B41" s="30">
        <v>30</v>
      </c>
      <c r="C41" s="30">
        <v>33</v>
      </c>
    </row>
    <row r="42" spans="1:9" x14ac:dyDescent="0.3">
      <c r="A42" s="31">
        <v>41</v>
      </c>
      <c r="B42" s="30">
        <v>74</v>
      </c>
      <c r="C42" s="30">
        <v>42</v>
      </c>
    </row>
    <row r="43" spans="1:9" x14ac:dyDescent="0.3">
      <c r="A43" s="31">
        <v>42</v>
      </c>
      <c r="B43" s="30">
        <v>63</v>
      </c>
      <c r="C43" s="30">
        <v>58</v>
      </c>
    </row>
    <row r="44" spans="1:9" x14ac:dyDescent="0.3">
      <c r="A44" s="31">
        <v>43</v>
      </c>
      <c r="B44" s="30">
        <v>24</v>
      </c>
      <c r="C44" s="30">
        <v>62</v>
      </c>
    </row>
    <row r="45" spans="1:9" x14ac:dyDescent="0.3">
      <c r="A45" s="31">
        <v>44</v>
      </c>
      <c r="B45" s="30">
        <v>53</v>
      </c>
      <c r="C45" s="30">
        <v>79</v>
      </c>
    </row>
    <row r="46" spans="1:9" x14ac:dyDescent="0.3">
      <c r="A46" s="31">
        <v>45</v>
      </c>
      <c r="B46" s="30">
        <v>73</v>
      </c>
      <c r="C46" s="30">
        <v>50</v>
      </c>
    </row>
    <row r="47" spans="1:9" x14ac:dyDescent="0.3">
      <c r="A47" s="31">
        <v>46</v>
      </c>
      <c r="B47" s="30">
        <v>22</v>
      </c>
      <c r="C47" s="30">
        <v>72</v>
      </c>
    </row>
    <row r="48" spans="1:9" x14ac:dyDescent="0.3">
      <c r="A48" s="31">
        <v>47</v>
      </c>
      <c r="B48" s="30">
        <v>84</v>
      </c>
      <c r="C48" s="30">
        <v>91</v>
      </c>
    </row>
    <row r="49" spans="1:3" x14ac:dyDescent="0.3">
      <c r="A49" s="31">
        <v>48</v>
      </c>
      <c r="B49" s="30">
        <v>47</v>
      </c>
      <c r="C49" s="30">
        <v>75</v>
      </c>
    </row>
    <row r="50" spans="1:3" x14ac:dyDescent="0.3">
      <c r="A50" s="31">
        <v>49</v>
      </c>
      <c r="B50" s="30">
        <v>37</v>
      </c>
      <c r="C50" s="30">
        <v>58</v>
      </c>
    </row>
    <row r="51" spans="1:3" x14ac:dyDescent="0.3">
      <c r="A51" s="31">
        <v>50</v>
      </c>
      <c r="B51" s="30">
        <v>26</v>
      </c>
      <c r="C51" s="30">
        <v>50</v>
      </c>
    </row>
  </sheetData>
  <pageMargins left="0.7" right="0.7" top="0.75" bottom="0.75" header="0.3" footer="0.3"/>
  <pageSetup orientation="portrait" horizontalDpi="1200" verticalDpi="12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DONOR DATA EXAMPLE</vt:lpstr>
      <vt:lpstr>Deliveries Regression</vt:lpstr>
      <vt:lpstr>Sales Regression</vt:lpstr>
      <vt:lpstr>Cocoa Demand Regression </vt:lpstr>
      <vt:lpstr>Paired T-Test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2015-11-10T15:50:43Z</dcterms:created>
  <dcterms:modified xsi:type="dcterms:W3CDTF">2021-04-16T20:55:02Z</dcterms:modified>
</cp:coreProperties>
</file>