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gupta/Downloads/"/>
    </mc:Choice>
  </mc:AlternateContent>
  <xr:revisionPtr revIDLastSave="0" documentId="13_ncr:1_{BD104D9D-2F0E-8E4E-9FFF-29ECD86FC3FD}" xr6:coauthVersionLast="45" xr6:coauthVersionMax="45" xr10:uidLastSave="{00000000-0000-0000-0000-000000000000}"/>
  <bookViews>
    <workbookView xWindow="0" yWindow="460" windowWidth="25600" windowHeight="14300" xr2:uid="{A62EDA11-F613-7D45-8E26-3187FEC95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/>
  <c r="H7" i="1"/>
  <c r="H8" i="1" s="1"/>
  <c r="C29" i="1"/>
  <c r="E28" i="1"/>
  <c r="C28" i="1" s="1"/>
  <c r="C26" i="1"/>
  <c r="C17" i="1"/>
  <c r="C7" i="1"/>
  <c r="H14" i="1" l="1"/>
  <c r="H16" i="1"/>
  <c r="H17" i="1" s="1"/>
  <c r="H10" i="1"/>
  <c r="C19" i="1"/>
  <c r="C21" i="1" s="1"/>
  <c r="C23" i="1" l="1"/>
  <c r="C31" i="1"/>
  <c r="C43" i="1" s="1"/>
  <c r="H19" i="1" s="1"/>
  <c r="H21" i="1" s="1"/>
</calcChain>
</file>

<file path=xl/sharedStrings.xml><?xml version="1.0" encoding="utf-8"?>
<sst xmlns="http://schemas.openxmlformats.org/spreadsheetml/2006/main" count="67" uniqueCount="58">
  <si>
    <t>Total Security Deposit</t>
  </si>
  <si>
    <t>A</t>
  </si>
  <si>
    <t>B</t>
  </si>
  <si>
    <t>September Rent - 25 days</t>
  </si>
  <si>
    <t>C</t>
  </si>
  <si>
    <t>Refundable Security Deposit (A-B)</t>
  </si>
  <si>
    <t>Repair &amp; Maintenance</t>
  </si>
  <si>
    <t>Laundry Bill</t>
  </si>
  <si>
    <t>Painting Material Bill</t>
  </si>
  <si>
    <t>Carpenter Material Bill</t>
  </si>
  <si>
    <t>Electricity Bills</t>
  </si>
  <si>
    <t>Wall Fancy Lights</t>
  </si>
  <si>
    <t>Labor Cost - All inclusive</t>
  </si>
  <si>
    <t>Deep Cleaning</t>
  </si>
  <si>
    <t>D</t>
  </si>
  <si>
    <t>Total Bill</t>
  </si>
  <si>
    <t>E</t>
  </si>
  <si>
    <t>Easyleases Service Fee (@10% + GST)</t>
  </si>
  <si>
    <t>F</t>
  </si>
  <si>
    <t>Total Bills (D + E)</t>
  </si>
  <si>
    <t>G</t>
  </si>
  <si>
    <t>Net Security Deposit Refundable (C-F)</t>
  </si>
  <si>
    <t>EL to recover from owner</t>
  </si>
  <si>
    <t>Oct &amp; Nov - Vacant</t>
  </si>
  <si>
    <t>Dec Rent</t>
  </si>
  <si>
    <t xml:space="preserve">Sep Rent - PMS Fee </t>
  </si>
  <si>
    <t>PMS Fee on Dec Rent (incl 18% GST)</t>
  </si>
  <si>
    <t>PMS Fee on Jan Rent (incl 18% GST)</t>
  </si>
  <si>
    <t>Jan Rent</t>
  </si>
  <si>
    <t>Painting &amp; Cleaning Charges from tenant</t>
  </si>
  <si>
    <t>Final EL Recovery from owner</t>
  </si>
  <si>
    <t>Hob Repair</t>
  </si>
  <si>
    <t>Bills attached</t>
  </si>
  <si>
    <t>Maintenance Calc</t>
  </si>
  <si>
    <t>Annual Maintenance</t>
  </si>
  <si>
    <t>New tenant calc</t>
  </si>
  <si>
    <t>till March' 20</t>
  </si>
  <si>
    <t>Maintenance (1/3)</t>
  </si>
  <si>
    <t>Payment to owner by EL</t>
  </si>
  <si>
    <t>Security Deposit</t>
  </si>
  <si>
    <t>Released Seperately</t>
  </si>
  <si>
    <t>EL Recovery</t>
  </si>
  <si>
    <t>Maintenance Payable</t>
  </si>
  <si>
    <t>Total Rent + Maintenance</t>
  </si>
  <si>
    <t>Total Recovery</t>
  </si>
  <si>
    <t>Net Payable to owner</t>
  </si>
  <si>
    <t>Hob Cell + Pipe (recent expense)</t>
  </si>
  <si>
    <t>Manju</t>
  </si>
  <si>
    <t>Rakesh</t>
  </si>
  <si>
    <t>Exhaust Fan</t>
  </si>
  <si>
    <t>Main Door lock</t>
  </si>
  <si>
    <t>Gas Pipe</t>
  </si>
  <si>
    <t>Plumbing - Washing machine</t>
  </si>
  <si>
    <t>Carpenter Work</t>
  </si>
  <si>
    <t>Transport</t>
  </si>
  <si>
    <t>Bulbs</t>
  </si>
  <si>
    <t>Electrician</t>
  </si>
  <si>
    <t>Cleaning (prior to tenant move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</si>
</sst>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1" xfId="0" applyFill="1" applyBorder="1"/>
    <xf numFmtId="1" fontId="0" fillId="2" borderId="1" xfId="0" applyNumberFormat="1" applyFill="1" applyBorder="1"/>
    <xf numFmtId="0" fontId="1" fillId="2" borderId="1" xfId="0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30BD-C031-AD49-BAED-F637AB2D4364}">
  <dimension ref="A2:I43"/>
  <sheetViews>
    <sheetView tabSelected="1" topLeftCell="A20" workbookViewId="0">
      <selection activeCell="C43" sqref="C43"/>
    </sheetView>
  </sheetViews>
  <sheetFormatPr baseColWidth="10" defaultRowHeight="16" x14ac:dyDescent="0.2"/>
  <cols>
    <col min="2" max="2" width="46.5" customWidth="1"/>
    <col min="7" max="7" width="22.6640625" bestFit="1" customWidth="1"/>
  </cols>
  <sheetData>
    <row r="2" spans="1:9" x14ac:dyDescent="0.2">
      <c r="A2" t="s">
        <v>1</v>
      </c>
      <c r="B2" t="s">
        <v>0</v>
      </c>
      <c r="C2">
        <v>665000</v>
      </c>
    </row>
    <row r="4" spans="1:9" x14ac:dyDescent="0.2">
      <c r="A4" t="s">
        <v>2</v>
      </c>
      <c r="B4" t="s">
        <v>3</v>
      </c>
      <c r="C4">
        <v>74375</v>
      </c>
    </row>
    <row r="5" spans="1:9" x14ac:dyDescent="0.2">
      <c r="G5" t="s">
        <v>33</v>
      </c>
    </row>
    <row r="6" spans="1:9" x14ac:dyDescent="0.2">
      <c r="G6" t="s">
        <v>34</v>
      </c>
      <c r="H6">
        <v>132508</v>
      </c>
    </row>
    <row r="7" spans="1:9" x14ac:dyDescent="0.2">
      <c r="A7" t="s">
        <v>4</v>
      </c>
      <c r="B7" t="s">
        <v>5</v>
      </c>
      <c r="C7">
        <f>C2-C4</f>
        <v>590625</v>
      </c>
      <c r="G7" t="s">
        <v>35</v>
      </c>
      <c r="H7" s="1">
        <f>H6*102/366</f>
        <v>36928.459016393441</v>
      </c>
      <c r="I7" t="s">
        <v>36</v>
      </c>
    </row>
    <row r="8" spans="1:9" x14ac:dyDescent="0.2">
      <c r="G8" t="s">
        <v>37</v>
      </c>
      <c r="H8" s="1">
        <f>H7/3</f>
        <v>12309.486338797813</v>
      </c>
    </row>
    <row r="9" spans="1:9" x14ac:dyDescent="0.2">
      <c r="B9" t="s">
        <v>6</v>
      </c>
      <c r="G9" t="s">
        <v>24</v>
      </c>
      <c r="H9">
        <v>28387</v>
      </c>
    </row>
    <row r="10" spans="1:9" x14ac:dyDescent="0.2">
      <c r="A10">
        <v>1</v>
      </c>
      <c r="B10" t="s">
        <v>7</v>
      </c>
      <c r="C10">
        <v>5480</v>
      </c>
      <c r="D10" t="s">
        <v>47</v>
      </c>
      <c r="H10" s="1">
        <f>H8+H9</f>
        <v>40696.486338797811</v>
      </c>
    </row>
    <row r="11" spans="1:9" x14ac:dyDescent="0.2">
      <c r="A11">
        <v>2</v>
      </c>
      <c r="B11" t="s">
        <v>8</v>
      </c>
      <c r="C11">
        <v>14160</v>
      </c>
      <c r="D11" t="s">
        <v>47</v>
      </c>
    </row>
    <row r="12" spans="1:9" x14ac:dyDescent="0.2">
      <c r="A12">
        <v>3</v>
      </c>
      <c r="B12" t="s">
        <v>9</v>
      </c>
      <c r="C12">
        <v>980</v>
      </c>
      <c r="D12" t="s">
        <v>47</v>
      </c>
      <c r="G12" t="s">
        <v>38</v>
      </c>
    </row>
    <row r="13" spans="1:9" x14ac:dyDescent="0.2">
      <c r="A13">
        <v>4</v>
      </c>
      <c r="B13" t="s">
        <v>10</v>
      </c>
      <c r="C13">
        <v>1020</v>
      </c>
      <c r="D13" t="s">
        <v>47</v>
      </c>
      <c r="G13" t="s">
        <v>39</v>
      </c>
      <c r="H13">
        <v>480000</v>
      </c>
      <c r="I13" t="s">
        <v>40</v>
      </c>
    </row>
    <row r="14" spans="1:9" x14ac:dyDescent="0.2">
      <c r="A14">
        <v>5</v>
      </c>
      <c r="B14" t="s">
        <v>11</v>
      </c>
      <c r="C14">
        <v>2500</v>
      </c>
      <c r="D14" t="s">
        <v>47</v>
      </c>
      <c r="G14" t="s">
        <v>24</v>
      </c>
      <c r="H14" s="1">
        <f>E28</f>
        <v>28387.096774193549</v>
      </c>
    </row>
    <row r="15" spans="1:9" x14ac:dyDescent="0.2">
      <c r="A15">
        <v>6</v>
      </c>
      <c r="B15" t="s">
        <v>12</v>
      </c>
      <c r="C15">
        <v>18000</v>
      </c>
      <c r="D15" t="s">
        <v>47</v>
      </c>
      <c r="G15" t="s">
        <v>28</v>
      </c>
      <c r="H15">
        <f>E29</f>
        <v>80000</v>
      </c>
    </row>
    <row r="16" spans="1:9" x14ac:dyDescent="0.2">
      <c r="A16">
        <v>7</v>
      </c>
      <c r="B16" t="s">
        <v>13</v>
      </c>
      <c r="C16">
        <v>8500</v>
      </c>
      <c r="D16" t="s">
        <v>48</v>
      </c>
      <c r="G16" t="s">
        <v>42</v>
      </c>
      <c r="H16" s="1">
        <f>H8</f>
        <v>12309.486338797813</v>
      </c>
    </row>
    <row r="17" spans="1:8" x14ac:dyDescent="0.2">
      <c r="A17" t="s">
        <v>14</v>
      </c>
      <c r="B17" t="s">
        <v>15</v>
      </c>
      <c r="C17">
        <f>SUM(C10:C16)</f>
        <v>50640</v>
      </c>
      <c r="D17" t="s">
        <v>22</v>
      </c>
      <c r="G17" t="s">
        <v>43</v>
      </c>
      <c r="H17" s="1">
        <f>SUM(H14:H16)</f>
        <v>120696.58311299136</v>
      </c>
    </row>
    <row r="19" spans="1:8" x14ac:dyDescent="0.2">
      <c r="A19" t="s">
        <v>16</v>
      </c>
      <c r="B19" t="s">
        <v>17</v>
      </c>
      <c r="C19" s="1">
        <f>C17*1.18/10</f>
        <v>5975.5199999999995</v>
      </c>
      <c r="G19" t="s">
        <v>41</v>
      </c>
      <c r="H19" s="1">
        <f>C43</f>
        <v>99935.55830645161</v>
      </c>
    </row>
    <row r="21" spans="1:8" x14ac:dyDescent="0.2">
      <c r="A21" t="s">
        <v>18</v>
      </c>
      <c r="B21" t="s">
        <v>19</v>
      </c>
      <c r="C21" s="1">
        <f>C17+C19</f>
        <v>56615.519999999997</v>
      </c>
      <c r="D21" t="s">
        <v>22</v>
      </c>
      <c r="G21" t="s">
        <v>45</v>
      </c>
      <c r="H21" s="1">
        <f>H17-H19</f>
        <v>20761.024806539746</v>
      </c>
    </row>
    <row r="23" spans="1:8" x14ac:dyDescent="0.2">
      <c r="A23" t="s">
        <v>20</v>
      </c>
      <c r="B23" t="s">
        <v>21</v>
      </c>
      <c r="C23" s="1">
        <f>C7-C21</f>
        <v>534009.48</v>
      </c>
    </row>
    <row r="25" spans="1:8" x14ac:dyDescent="0.2">
      <c r="B25" s="2" t="s">
        <v>30</v>
      </c>
    </row>
    <row r="26" spans="1:8" x14ac:dyDescent="0.2">
      <c r="B26" s="3" t="s">
        <v>25</v>
      </c>
      <c r="C26" s="4">
        <f>(C4*8.5%)*1.18</f>
        <v>7459.8125</v>
      </c>
    </row>
    <row r="27" spans="1:8" x14ac:dyDescent="0.2">
      <c r="B27" s="3" t="s">
        <v>23</v>
      </c>
      <c r="C27" s="3">
        <v>0</v>
      </c>
    </row>
    <row r="28" spans="1:8" x14ac:dyDescent="0.2">
      <c r="B28" s="3" t="s">
        <v>26</v>
      </c>
      <c r="C28" s="4">
        <f>(E28*8.5%)*1.18</f>
        <v>2847.2258064516127</v>
      </c>
      <c r="D28" t="s">
        <v>24</v>
      </c>
      <c r="E28" s="1">
        <f>80000*11/31</f>
        <v>28387.096774193549</v>
      </c>
    </row>
    <row r="29" spans="1:8" x14ac:dyDescent="0.2">
      <c r="B29" s="3" t="s">
        <v>27</v>
      </c>
      <c r="C29" s="4">
        <f>(E29*8.5%)*1.18</f>
        <v>8024.0000000000009</v>
      </c>
      <c r="D29" t="s">
        <v>28</v>
      </c>
      <c r="E29">
        <v>80000</v>
      </c>
    </row>
    <row r="30" spans="1:8" x14ac:dyDescent="0.2">
      <c r="B30" s="3"/>
      <c r="C30" s="3"/>
    </row>
    <row r="31" spans="1:8" x14ac:dyDescent="0.2">
      <c r="B31" s="3" t="s">
        <v>29</v>
      </c>
      <c r="C31" s="4">
        <f>C21</f>
        <v>56615.519999999997</v>
      </c>
    </row>
    <row r="32" spans="1:8" x14ac:dyDescent="0.2">
      <c r="B32" s="3" t="s">
        <v>31</v>
      </c>
      <c r="C32" s="3">
        <v>6089</v>
      </c>
      <c r="D32" t="s">
        <v>32</v>
      </c>
    </row>
    <row r="33" spans="2:3" x14ac:dyDescent="0.2">
      <c r="B33" s="3" t="s">
        <v>49</v>
      </c>
      <c r="C33" s="3">
        <v>1300</v>
      </c>
    </row>
    <row r="34" spans="2:3" x14ac:dyDescent="0.2">
      <c r="B34" s="3" t="s">
        <v>50</v>
      </c>
      <c r="C34" s="3">
        <v>2400</v>
      </c>
    </row>
    <row r="35" spans="2:3" x14ac:dyDescent="0.2">
      <c r="B35" s="3" t="s">
        <v>51</v>
      </c>
      <c r="C35" s="3">
        <v>800</v>
      </c>
    </row>
    <row r="36" spans="2:3" x14ac:dyDescent="0.2">
      <c r="B36" s="3" t="s">
        <v>52</v>
      </c>
      <c r="C36" s="3">
        <v>1600</v>
      </c>
    </row>
    <row r="37" spans="2:3" x14ac:dyDescent="0.2">
      <c r="B37" s="3" t="s">
        <v>53</v>
      </c>
      <c r="C37" s="3">
        <v>700</v>
      </c>
    </row>
    <row r="38" spans="2:3" x14ac:dyDescent="0.2">
      <c r="B38" s="3" t="s">
        <v>54</v>
      </c>
      <c r="C38" s="3">
        <v>3000</v>
      </c>
    </row>
    <row r="39" spans="2:3" x14ac:dyDescent="0.2">
      <c r="B39" s="3" t="s">
        <v>55</v>
      </c>
      <c r="C39" s="3">
        <v>600</v>
      </c>
    </row>
    <row r="40" spans="2:3" x14ac:dyDescent="0.2">
      <c r="B40" s="3" t="s">
        <v>56</v>
      </c>
      <c r="C40" s="3">
        <v>1000</v>
      </c>
    </row>
    <row r="41" spans="2:3" x14ac:dyDescent="0.2">
      <c r="B41" s="3" t="s">
        <v>57</v>
      </c>
      <c r="C41" s="3">
        <v>7500</v>
      </c>
    </row>
    <row r="42" spans="2:3" x14ac:dyDescent="0.2">
      <c r="B42" s="3" t="s">
        <v>46</v>
      </c>
      <c r="C42" s="3">
        <v>200</v>
      </c>
    </row>
    <row r="43" spans="2:3" x14ac:dyDescent="0.2">
      <c r="B43" s="5" t="s">
        <v>44</v>
      </c>
      <c r="C43" s="6">
        <f>SUM(C26:C41)</f>
        <v>99935.55830645161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2020-01-14T07:58:27Z</dcterms:created>
  <dcterms:modified xsi:type="dcterms:W3CDTF">2020-03-04T08:23:38Z</dcterms:modified>
</cp:coreProperties>
</file>