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ishgupta/Downloads/"/>
    </mc:Choice>
  </mc:AlternateContent>
  <xr:revisionPtr revIDLastSave="0" documentId="13_ncr:1_{96720F04-B263-6047-8B8B-9C962E4AC379}" xr6:coauthVersionLast="45" xr6:coauthVersionMax="45" xr10:uidLastSave="{00000000-0000-0000-0000-000000000000}"/>
  <bookViews>
    <workbookView xWindow="0" yWindow="460" windowWidth="25600" windowHeight="14480" activeTab="1" xr2:uid="{9C6C3CBA-F619-0C4B-A3DB-99C26C4B3127}"/>
  </bookViews>
  <sheets>
    <sheet name="Investments" sheetId="1" r:id="rId1"/>
    <sheet name="Liabilities" sheetId="4" r:id="rId2"/>
    <sheet name="Income" sheetId="5" r:id="rId3"/>
    <sheet name="Senthil-Balaji PG" sheetId="2" r:id="rId4"/>
    <sheet name="Shital-Balaji PG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5" l="1"/>
  <c r="C13" i="5" s="1"/>
  <c r="D21" i="4" l="1"/>
  <c r="D25" i="4" s="1"/>
  <c r="B16" i="3" l="1"/>
  <c r="B21" i="3" s="1"/>
  <c r="B8" i="3"/>
  <c r="C10" i="1"/>
  <c r="C15" i="1" s="1"/>
  <c r="B27" i="3" l="1"/>
  <c r="B31" i="3" s="1"/>
  <c r="C29" i="1" s="1"/>
  <c r="C31" i="1" s="1"/>
</calcChain>
</file>

<file path=xl/sharedStrings.xml><?xml version="1.0" encoding="utf-8"?>
<sst xmlns="http://schemas.openxmlformats.org/spreadsheetml/2006/main" count="278" uniqueCount="214">
  <si>
    <t>SENTHIL</t>
  </si>
  <si>
    <t>DATE</t>
  </si>
  <si>
    <t>AMOUNT</t>
  </si>
  <si>
    <t>PAYEE/PURPOSE</t>
  </si>
  <si>
    <t>SRINIVAS BALAJI PG - BUILDING RENT</t>
  </si>
  <si>
    <t>Nandi Traders - Groceries for Balaji PG</t>
  </si>
  <si>
    <t>Santhosh Reddy - Rice bags for Balaji PG</t>
  </si>
  <si>
    <t>Kanteshwara Tranders - 15 oil boxes for Balaji PG</t>
  </si>
  <si>
    <t>Balance C/F from Feb'2020 @ Balaji PG</t>
  </si>
  <si>
    <t>RAHUL BP</t>
  </si>
  <si>
    <t>B1-E3</t>
  </si>
  <si>
    <t>CASH COLLECTED ON 14 JAN</t>
  </si>
  <si>
    <t>SASHIDHAR</t>
  </si>
  <si>
    <t>B2-105</t>
  </si>
  <si>
    <t>B1-A7 2 GUESTS</t>
  </si>
  <si>
    <t>B1-A7</t>
  </si>
  <si>
    <t>VIA RAMESH</t>
  </si>
  <si>
    <t>GOURUV</t>
  </si>
  <si>
    <t>B3</t>
  </si>
  <si>
    <t>LAKSHAY SINGH</t>
  </si>
  <si>
    <t>B1-D4</t>
  </si>
  <si>
    <t>PRIYAVARAT PUROHIT</t>
  </si>
  <si>
    <t>B3-105</t>
  </si>
  <si>
    <t>SARAVANAN</t>
  </si>
  <si>
    <t>B2-501</t>
  </si>
  <si>
    <t>SHARANA BASAVA</t>
  </si>
  <si>
    <t>BLDG 3</t>
  </si>
  <si>
    <t>DEEPAK R</t>
  </si>
  <si>
    <t>B1-B4</t>
  </si>
  <si>
    <t>MOHAMMED ETHESHAM</t>
  </si>
  <si>
    <t>SATISH</t>
  </si>
  <si>
    <t>B3-204</t>
  </si>
  <si>
    <t>VIA RAMESH ON 7TH JAN</t>
  </si>
  <si>
    <t>JOWIN JOY</t>
  </si>
  <si>
    <t>A4</t>
  </si>
  <si>
    <t>VIA SHITAL</t>
  </si>
  <si>
    <t>RAJSHEKAR R</t>
  </si>
  <si>
    <t>B10</t>
  </si>
  <si>
    <t>VIA SHITAL, DEC PAYMENT</t>
  </si>
  <si>
    <t>JAYAVEL</t>
  </si>
  <si>
    <t>BLDG 2</t>
  </si>
  <si>
    <t>VIA SHITAL - AFTER DEDUCTING 3500 GIVEN TO RAMESH</t>
  </si>
  <si>
    <t>NIBEDAN, ACHTYNANDA SAHU</t>
  </si>
  <si>
    <t>B2-109</t>
  </si>
  <si>
    <t>VIA RAMESH ON 5 JAN - 5000 EACH</t>
  </si>
  <si>
    <t>GOWTHAM</t>
  </si>
  <si>
    <t>B2-405</t>
  </si>
  <si>
    <t>PAID TO SENTHIL VIA PAYTM</t>
  </si>
  <si>
    <t>CASH IN HAND FROM NAVEEN</t>
  </si>
  <si>
    <t>COLLECTED FROM NAVEEN ON 17/1</t>
  </si>
  <si>
    <t>VISHAP MITTAL B1-C7</t>
  </si>
  <si>
    <t>B1-C7</t>
  </si>
  <si>
    <t>PAID CASH TO SENTHIL ON 21/1</t>
  </si>
  <si>
    <t>JAYASHANKAR</t>
  </si>
  <si>
    <t>PAID CASH TO SENTHIL ON 24/1</t>
  </si>
  <si>
    <t>MURUGESAN</t>
  </si>
  <si>
    <t>B1-A2</t>
  </si>
  <si>
    <t>EXPENSES</t>
  </si>
  <si>
    <t>BUILDING RENT </t>
  </si>
  <si>
    <t>CASH PAID TO SRINIVAS</t>
  </si>
  <si>
    <t>CASH PAID TO MANJULA</t>
  </si>
  <si>
    <t>DTH RECHARGE</t>
  </si>
  <si>
    <t>PAID TO NAVEEN VIA PAYTM</t>
  </si>
  <si>
    <t>COOK-DEC BALANCE SAL</t>
  </si>
  <si>
    <t>CASH PAID TO COOKING TEAM</t>
  </si>
  <si>
    <t>COOK-JAN ADVANCE</t>
  </si>
  <si>
    <t>MAINTENANCE-SWITCH</t>
  </si>
  <si>
    <t>CASH PAID TO RAMESH</t>
  </si>
  <si>
    <t>WATER TANKER-OCT-NOV</t>
  </si>
  <si>
    <t>CASH DEDUCTED BY RAMESH FROM RENT PAYMENTS</t>
  </si>
  <si>
    <t>EGGS</t>
  </si>
  <si>
    <t>COCONUT, DOSA GRINDING</t>
  </si>
  <si>
    <t>BEDSHEETS, PILLOWS</t>
  </si>
  <si>
    <t>MIXER REPAIR</t>
  </si>
  <si>
    <t>CASH PAID TO NIRANJAN</t>
  </si>
  <si>
    <t>NOV-DEC MAINT ARREARS TO RAGHU</t>
  </si>
  <si>
    <t>CASH PAID TO RAGHU</t>
  </si>
  <si>
    <t>VEG. REIMB. TO RAMESH</t>
  </si>
  <si>
    <t>COOK - JAN ADVANCE</t>
  </si>
  <si>
    <t>TRANSFERRED TO NAVEEN</t>
  </si>
  <si>
    <t>DTH ANTENNA FOR B2</t>
  </si>
  <si>
    <t>CHICKEN</t>
  </si>
  <si>
    <t>WASHING M/C SERVICING</t>
  </si>
  <si>
    <t>VEGETABLES FOR THE WEEK</t>
  </si>
  <si>
    <t>MOTOR REPAIR FOR B3</t>
  </si>
  <si>
    <t>COOK - JAN SAL ADVANCE</t>
  </si>
  <si>
    <t>PAID TO NIRANJAN</t>
  </si>
  <si>
    <t>COOK-JAN SAL ADVANCE</t>
  </si>
  <si>
    <t>PAID TO NIRANJAN FOR SANJU</t>
  </si>
  <si>
    <t>TURMERIC</t>
  </si>
  <si>
    <t>FOOD REIMBURSEMENT</t>
  </si>
  <si>
    <t>PAID CASH TO RAMESH</t>
  </si>
  <si>
    <t>RAMESH-SAL ADVANCE</t>
  </si>
  <si>
    <t>PAID CASH TO NIRANJAN'S TEAM (Nageswhar)</t>
  </si>
  <si>
    <t>B3 MOTOR REPAIR</t>
  </si>
  <si>
    <t>GARBAGE BAGS &amp; OTHERS</t>
  </si>
  <si>
    <t>CHICKEN &amp; OTHER FOOD ITEMS</t>
  </si>
  <si>
    <t>PAID CASH TO NAVEEN</t>
  </si>
  <si>
    <t>OFFICE TABLE &amp; CHAIRS</t>
  </si>
  <si>
    <t>PAID VIA GPAY TO VENDOR</t>
  </si>
  <si>
    <t>MILK, CURD &amp; NEWSPAPERS</t>
  </si>
  <si>
    <t>B2-TRANSFORMER FLOOR REPAIR</t>
  </si>
  <si>
    <t>PAID CASH TO RAGHU</t>
  </si>
  <si>
    <t>POTATO &amp; LOKI</t>
  </si>
  <si>
    <t>WEEKLY VEG &amp; CHICKEN</t>
  </si>
  <si>
    <t>TOMATO 6 BOXES, WASHING M/C REPAIR</t>
  </si>
  <si>
    <t>PAID CASH TO RAMESH. BALANCE 900 TO BE PAID</t>
  </si>
  <si>
    <t>COOK-SAL ADV FOR JAN'20 (1-28 JAN)</t>
  </si>
  <si>
    <t>TRANSFERRED TO NAGESHWAR'S MOTHER'S ACCOUNT</t>
  </si>
  <si>
    <t>EGG FOR 29/1</t>
  </si>
  <si>
    <t>6 GAS CYLINDERS</t>
  </si>
  <si>
    <t>TRANSFERRED TO HARISH GOWDA, CYLINDER AGENCY</t>
  </si>
  <si>
    <t>CHICKEN, PANEER &amp; VEG</t>
  </si>
  <si>
    <t>BALANCE CASH IN HAND</t>
  </si>
  <si>
    <t>Harish Gowda - Indane cylinders for Balaji PG</t>
  </si>
  <si>
    <t>REMARKS</t>
  </si>
  <si>
    <t>Pls see Senthil-Balaji PG Sheet for details</t>
  </si>
  <si>
    <t>Rental income from Balaji PG guests in March</t>
  </si>
  <si>
    <t>JANUARY C/F</t>
  </si>
  <si>
    <t>GOWTHAM V (PAID VIA PAY TM)</t>
  </si>
  <si>
    <t>PRIYAVARAT PUROHIT B3-105</t>
  </si>
  <si>
    <t>VENKATESH B2-204</t>
  </si>
  <si>
    <t>GAGAN B1-E1</t>
  </si>
  <si>
    <t>KOPRESH 504-E</t>
  </si>
  <si>
    <t>CHANDRASHEKHAR BABU B1-02</t>
  </si>
  <si>
    <t>TOTAL RECEIVED</t>
  </si>
  <si>
    <t>EXPENSES - FEB</t>
  </si>
  <si>
    <t>For Petrol, miscellaneous to Ramesh</t>
  </si>
  <si>
    <t>JAN SAL FOR RAGHU</t>
  </si>
  <si>
    <t>For geyser tubes - paid cash to Naveen</t>
  </si>
  <si>
    <t>TOTAL SPENT</t>
  </si>
  <si>
    <t>C/F FROM JAN'20</t>
  </si>
  <si>
    <t>NET CASH IN HAND</t>
  </si>
  <si>
    <t>C/F FROM FEB'20</t>
  </si>
  <si>
    <t>SHUBHASH SHETTY B1-D7</t>
  </si>
  <si>
    <t>AJITH VIJAYAN B1-A2</t>
  </si>
  <si>
    <t>SHARANABASAVA B B1-D4</t>
  </si>
  <si>
    <t>ROHIT METI B2-105</t>
  </si>
  <si>
    <t>MANI KANTA B1-B5</t>
  </si>
  <si>
    <t>MATHANKUMAR G B1-B9</t>
  </si>
  <si>
    <t>DILLIP KUMAR SAHOO B2-209</t>
  </si>
  <si>
    <t>ABDUL BASITH B2-204</t>
  </si>
  <si>
    <t>SUMIT SINGH B1-A10</t>
  </si>
  <si>
    <t>PRANAV NATH DAS (B1-A6)</t>
  </si>
  <si>
    <t>VINAY BOGUR B1-E3</t>
  </si>
  <si>
    <t>RAVI BADAGE </t>
  </si>
  <si>
    <t>SOUVIK SINGHA B2-110</t>
  </si>
  <si>
    <t>SAKTHIRAJ B1-D9</t>
  </si>
  <si>
    <t>GURUPRAKASH RAVI B1-A4</t>
  </si>
  <si>
    <t>AMIT BARNAWAL B2-308</t>
  </si>
  <si>
    <t>RAJATH CHANNSETTY (NEW GUEST)</t>
  </si>
  <si>
    <t>ADITYA GUPTA B1-C7</t>
  </si>
  <si>
    <t>VISHWAS H</t>
  </si>
  <si>
    <t>JAGADISH PISE B2-202</t>
  </si>
  <si>
    <t>SAGAR HEBSUR B2-105</t>
  </si>
  <si>
    <t>TOTAL RECEIVED IN MARCH'20</t>
  </si>
  <si>
    <t>Sub-Total</t>
  </si>
  <si>
    <t>Net outstanding additional investment</t>
  </si>
  <si>
    <t>SHITAL</t>
  </si>
  <si>
    <t>PAVAN KRISHNA B2-205</t>
  </si>
  <si>
    <t>PAID VIA PAYTM</t>
  </si>
  <si>
    <t>JAYAVEL B2</t>
  </si>
  <si>
    <t>PAID BY CASH</t>
  </si>
  <si>
    <t>DOOR LOCK CHANGE</t>
  </si>
  <si>
    <t>REIMBURSEMENT TO RAMESH</t>
  </si>
  <si>
    <t>NET CASH</t>
  </si>
  <si>
    <t>INCOME</t>
  </si>
  <si>
    <t>EXPENSE</t>
  </si>
  <si>
    <t>GOWTHAM B2-405 (11 MAR)</t>
  </si>
  <si>
    <t>ANIL (19 MAR)</t>
  </si>
  <si>
    <t>EASYLEASES - DIRECTOR'S LOAN</t>
  </si>
  <si>
    <t>Pls see Shital-Balaji PG sheet for details</t>
  </si>
  <si>
    <t>Party</t>
  </si>
  <si>
    <t>Reason</t>
  </si>
  <si>
    <t>Amount</t>
  </si>
  <si>
    <t>Remarks</t>
  </si>
  <si>
    <t>Srinivas</t>
  </si>
  <si>
    <t>Prepaid bldg rent</t>
  </si>
  <si>
    <t>Over due</t>
  </si>
  <si>
    <t>Profit share</t>
  </si>
  <si>
    <t>3.15L less adjustments</t>
  </si>
  <si>
    <t>Maruti Stores</t>
  </si>
  <si>
    <t>Feb grocery bill</t>
  </si>
  <si>
    <t>Airtel</t>
  </si>
  <si>
    <t>WiFi</t>
  </si>
  <si>
    <t>DTH basic package</t>
  </si>
  <si>
    <t>Vinod</t>
  </si>
  <si>
    <t>March salary</t>
  </si>
  <si>
    <t>Pratap</t>
  </si>
  <si>
    <t>Naveen</t>
  </si>
  <si>
    <t>Hansika</t>
  </si>
  <si>
    <t>Waterville dep refund</t>
  </si>
  <si>
    <t>Less 20 days rent, cleaning &amp; painting charges</t>
  </si>
  <si>
    <t>Office Staff Salaries</t>
  </si>
  <si>
    <t>OFFICE RENT</t>
  </si>
  <si>
    <t>PMS Liabilities</t>
  </si>
  <si>
    <t>INTEREST PAYOUTS</t>
  </si>
  <si>
    <t>Balance C/F from Balaji PG accounts</t>
  </si>
  <si>
    <t>Party / Source</t>
  </si>
  <si>
    <t>Balaji PG - outstanding rent for Mar'20</t>
  </si>
  <si>
    <t>Balaji PG - outstanding rent for Feb'20</t>
  </si>
  <si>
    <t>SLN PG - Profit share due from Raju for Jan-Feb</t>
  </si>
  <si>
    <t>Royal PG - Profit share due from Krishna for Jan-Feb</t>
  </si>
  <si>
    <t>To be computed</t>
  </si>
  <si>
    <t>Total income due</t>
  </si>
  <si>
    <t>Total Liabilities</t>
  </si>
  <si>
    <t>Deposit refund from Geetha@Waterville Owner</t>
  </si>
  <si>
    <t>Less Mar rent</t>
  </si>
  <si>
    <t>Mar'20 rent from Anugraha Greenville</t>
  </si>
  <si>
    <t>Tenant holding off due to maintenance issues. To be discussed with owner</t>
  </si>
  <si>
    <t>Net liabilty</t>
  </si>
  <si>
    <t>PG Operations APP</t>
  </si>
  <si>
    <t>Freelancer.in</t>
  </si>
  <si>
    <t>Bettegowda + Senthil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</si>
</sst>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15" fontId="0" fillId="0" borderId="0" xfId="0" applyNumberFormat="1"/>
    <xf numFmtId="0" fontId="0" fillId="0" borderId="0" xfId="0" applyFont="1" applyAlignment="1">
      <alignment horizontal="left"/>
    </xf>
    <xf numFmtId="15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16" fontId="3" fillId="0" borderId="0" xfId="0" applyNumberFormat="1" applyFont="1"/>
    <xf numFmtId="17" fontId="0" fillId="2" borderId="0" xfId="0" applyNumberFormat="1" applyFill="1" applyAlignment="1">
      <alignment horizontal="center"/>
    </xf>
    <xf numFmtId="17" fontId="2" fillId="2" borderId="0" xfId="0" applyNumberFormat="1" applyFont="1" applyFill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3" borderId="0" xfId="0" applyFill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E71F8-34AB-834B-8451-F152336D379B}">
  <dimension ref="A1:D31"/>
  <sheetViews>
    <sheetView workbookViewId="0">
      <selection activeCell="C15" sqref="C15"/>
    </sheetView>
  </sheetViews>
  <sheetFormatPr baseColWidth="10" defaultRowHeight="16" x14ac:dyDescent="0.2"/>
  <cols>
    <col min="1" max="1" width="45.83203125" customWidth="1"/>
    <col min="2" max="2" width="17.33203125" customWidth="1"/>
    <col min="3" max="3" width="21" customWidth="1"/>
    <col min="4" max="4" width="38.6640625" customWidth="1"/>
  </cols>
  <sheetData>
    <row r="1" spans="1:4" x14ac:dyDescent="0.2">
      <c r="A1" s="1" t="s">
        <v>0</v>
      </c>
    </row>
    <row r="2" spans="1:4" x14ac:dyDescent="0.2">
      <c r="A2" s="3" t="s">
        <v>3</v>
      </c>
      <c r="B2" s="3" t="s">
        <v>1</v>
      </c>
      <c r="C2" s="3" t="s">
        <v>2</v>
      </c>
      <c r="D2" s="3" t="s">
        <v>115</v>
      </c>
    </row>
    <row r="3" spans="1:4" x14ac:dyDescent="0.2">
      <c r="A3" s="5" t="s">
        <v>7</v>
      </c>
      <c r="B3" s="6">
        <v>43897</v>
      </c>
      <c r="C3" s="7">
        <v>12000</v>
      </c>
    </row>
    <row r="4" spans="1:4" x14ac:dyDescent="0.2">
      <c r="A4" t="s">
        <v>170</v>
      </c>
      <c r="B4" s="4">
        <v>43878</v>
      </c>
      <c r="C4">
        <v>50000</v>
      </c>
    </row>
    <row r="5" spans="1:4" x14ac:dyDescent="0.2">
      <c r="A5" t="s">
        <v>4</v>
      </c>
      <c r="B5" s="4">
        <v>43896</v>
      </c>
      <c r="C5">
        <v>200000</v>
      </c>
    </row>
    <row r="6" spans="1:4" x14ac:dyDescent="0.2">
      <c r="A6" t="s">
        <v>114</v>
      </c>
      <c r="B6" s="4">
        <v>43909</v>
      </c>
      <c r="C6">
        <v>13150</v>
      </c>
    </row>
    <row r="7" spans="1:4" x14ac:dyDescent="0.2">
      <c r="A7" t="s">
        <v>170</v>
      </c>
      <c r="B7" s="4">
        <v>43910</v>
      </c>
      <c r="C7">
        <v>100000</v>
      </c>
    </row>
    <row r="8" spans="1:4" x14ac:dyDescent="0.2">
      <c r="A8" t="s">
        <v>5</v>
      </c>
      <c r="B8" s="4">
        <v>43914</v>
      </c>
      <c r="C8">
        <v>14640</v>
      </c>
    </row>
    <row r="9" spans="1:4" x14ac:dyDescent="0.2">
      <c r="A9" t="s">
        <v>6</v>
      </c>
      <c r="B9" s="4">
        <v>43914</v>
      </c>
      <c r="C9">
        <v>11700</v>
      </c>
    </row>
    <row r="10" spans="1:4" x14ac:dyDescent="0.2">
      <c r="A10" s="2" t="s">
        <v>156</v>
      </c>
      <c r="B10" s="2"/>
      <c r="C10" s="2">
        <f>SUM(C3:C9)</f>
        <v>401490</v>
      </c>
    </row>
    <row r="12" spans="1:4" x14ac:dyDescent="0.2">
      <c r="A12" t="s">
        <v>8</v>
      </c>
      <c r="C12">
        <v>28438</v>
      </c>
      <c r="D12" t="s">
        <v>116</v>
      </c>
    </row>
    <row r="13" spans="1:4" x14ac:dyDescent="0.2">
      <c r="A13" t="s">
        <v>117</v>
      </c>
      <c r="C13">
        <v>-147150</v>
      </c>
      <c r="D13" t="s">
        <v>116</v>
      </c>
    </row>
    <row r="15" spans="1:4" x14ac:dyDescent="0.2">
      <c r="A15" s="2" t="s">
        <v>157</v>
      </c>
      <c r="B15" s="2"/>
      <c r="C15" s="2">
        <f>C10+C12+C13</f>
        <v>282778</v>
      </c>
    </row>
    <row r="23" spans="1:4" x14ac:dyDescent="0.2">
      <c r="A23" s="1" t="s">
        <v>158</v>
      </c>
    </row>
    <row r="24" spans="1:4" x14ac:dyDescent="0.2">
      <c r="A24" s="3" t="s">
        <v>3</v>
      </c>
      <c r="B24" s="3" t="s">
        <v>1</v>
      </c>
      <c r="C24" s="3" t="s">
        <v>2</v>
      </c>
      <c r="D24" s="3" t="s">
        <v>115</v>
      </c>
    </row>
    <row r="25" spans="1:4" x14ac:dyDescent="0.2">
      <c r="A25" t="s">
        <v>170</v>
      </c>
      <c r="B25" s="4">
        <v>43891</v>
      </c>
      <c r="C25">
        <v>150000</v>
      </c>
    </row>
    <row r="26" spans="1:4" x14ac:dyDescent="0.2">
      <c r="A26" t="s">
        <v>170</v>
      </c>
      <c r="B26" s="4">
        <v>43910</v>
      </c>
      <c r="C26">
        <v>50000</v>
      </c>
    </row>
    <row r="29" spans="1:4" x14ac:dyDescent="0.2">
      <c r="A29" t="s">
        <v>197</v>
      </c>
      <c r="C29">
        <f>-'Shital-Balaji PG'!B31</f>
        <v>-19500</v>
      </c>
      <c r="D29" t="s">
        <v>171</v>
      </c>
    </row>
    <row r="31" spans="1:4" x14ac:dyDescent="0.2">
      <c r="A31" s="2" t="s">
        <v>157</v>
      </c>
      <c r="B31" s="2"/>
      <c r="C31" s="2">
        <f>C25+C26+C29</f>
        <v>180500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00713-21AD-F042-A0E8-72AAAC5C285F}">
  <dimension ref="B6:E25"/>
  <sheetViews>
    <sheetView tabSelected="1" topLeftCell="A8" workbookViewId="0">
      <selection activeCell="E20" sqref="E20"/>
    </sheetView>
  </sheetViews>
  <sheetFormatPr baseColWidth="10" defaultRowHeight="16" x14ac:dyDescent="0.2"/>
  <cols>
    <col min="2" max="2" width="17.83203125" bestFit="1" customWidth="1"/>
    <col min="3" max="3" width="19.1640625" bestFit="1" customWidth="1"/>
    <col min="4" max="4" width="14.6640625" customWidth="1"/>
    <col min="5" max="5" width="20" bestFit="1" customWidth="1"/>
  </cols>
  <sheetData>
    <row r="6" spans="2:5" x14ac:dyDescent="0.2">
      <c r="B6" s="17" t="s">
        <v>172</v>
      </c>
      <c r="C6" s="17" t="s">
        <v>173</v>
      </c>
      <c r="D6" s="17" t="s">
        <v>174</v>
      </c>
      <c r="E6" s="17" t="s">
        <v>175</v>
      </c>
    </row>
    <row r="7" spans="2:5" x14ac:dyDescent="0.2">
      <c r="B7" s="14" t="s">
        <v>176</v>
      </c>
      <c r="C7" s="14" t="s">
        <v>177</v>
      </c>
      <c r="D7" s="15">
        <v>122440</v>
      </c>
      <c r="E7" s="14" t="s">
        <v>178</v>
      </c>
    </row>
    <row r="8" spans="2:5" x14ac:dyDescent="0.2">
      <c r="B8" s="14" t="s">
        <v>176</v>
      </c>
      <c r="C8" s="14" t="s">
        <v>179</v>
      </c>
      <c r="D8" s="14">
        <v>300000</v>
      </c>
      <c r="E8" s="14" t="s">
        <v>180</v>
      </c>
    </row>
    <row r="9" spans="2:5" x14ac:dyDescent="0.2">
      <c r="B9" s="14" t="s">
        <v>181</v>
      </c>
      <c r="C9" s="14" t="s">
        <v>182</v>
      </c>
      <c r="D9" s="14">
        <v>77000</v>
      </c>
      <c r="E9" s="14" t="s">
        <v>178</v>
      </c>
    </row>
    <row r="10" spans="2:5" x14ac:dyDescent="0.2">
      <c r="B10" s="14" t="s">
        <v>183</v>
      </c>
      <c r="C10" s="14" t="s">
        <v>184</v>
      </c>
      <c r="D10" s="15">
        <v>12956</v>
      </c>
      <c r="E10" s="14" t="s">
        <v>178</v>
      </c>
    </row>
    <row r="11" spans="2:5" x14ac:dyDescent="0.2">
      <c r="B11" s="14" t="s">
        <v>183</v>
      </c>
      <c r="C11" s="14" t="s">
        <v>185</v>
      </c>
      <c r="D11" s="14">
        <v>12240</v>
      </c>
      <c r="E11" s="14"/>
    </row>
    <row r="12" spans="2:5" x14ac:dyDescent="0.2">
      <c r="B12" s="14" t="s">
        <v>186</v>
      </c>
      <c r="C12" s="14" t="s">
        <v>187</v>
      </c>
      <c r="D12" s="14">
        <v>18000</v>
      </c>
      <c r="E12" s="14"/>
    </row>
    <row r="13" spans="2:5" x14ac:dyDescent="0.2">
      <c r="B13" s="14" t="s">
        <v>188</v>
      </c>
      <c r="C13" s="14" t="s">
        <v>187</v>
      </c>
      <c r="D13" s="14">
        <v>16000</v>
      </c>
      <c r="E13" s="14"/>
    </row>
    <row r="14" spans="2:5" x14ac:dyDescent="0.2">
      <c r="B14" s="14" t="s">
        <v>189</v>
      </c>
      <c r="C14" s="14" t="s">
        <v>187</v>
      </c>
      <c r="D14" s="14">
        <v>22000</v>
      </c>
      <c r="E14" s="14"/>
    </row>
    <row r="15" spans="2:5" ht="85" x14ac:dyDescent="0.2">
      <c r="B15" s="14" t="s">
        <v>190</v>
      </c>
      <c r="C15" s="14" t="s">
        <v>191</v>
      </c>
      <c r="D15" s="14">
        <v>65000</v>
      </c>
      <c r="E15" s="16" t="s">
        <v>192</v>
      </c>
    </row>
    <row r="16" spans="2:5" x14ac:dyDescent="0.2">
      <c r="B16" s="14" t="s">
        <v>193</v>
      </c>
      <c r="C16" s="14"/>
      <c r="D16" s="14">
        <v>110500</v>
      </c>
      <c r="E16" s="14"/>
    </row>
    <row r="17" spans="2:5" x14ac:dyDescent="0.2">
      <c r="B17" s="14" t="s">
        <v>194</v>
      </c>
      <c r="C17" s="14"/>
      <c r="D17" s="14">
        <v>21000</v>
      </c>
      <c r="E17" s="14"/>
    </row>
    <row r="18" spans="2:5" x14ac:dyDescent="0.2">
      <c r="B18" s="14" t="s">
        <v>212</v>
      </c>
      <c r="C18" s="14" t="s">
        <v>211</v>
      </c>
      <c r="D18" s="14">
        <v>30000</v>
      </c>
      <c r="E18" s="14"/>
    </row>
    <row r="19" spans="2:5" x14ac:dyDescent="0.2">
      <c r="B19" s="14" t="s">
        <v>195</v>
      </c>
      <c r="C19" s="14"/>
      <c r="D19" s="14">
        <v>250000</v>
      </c>
      <c r="E19" s="14" t="s">
        <v>213</v>
      </c>
    </row>
    <row r="20" spans="2:5" x14ac:dyDescent="0.2">
      <c r="B20" s="14" t="s">
        <v>196</v>
      </c>
      <c r="C20" s="14"/>
      <c r="D20" s="14">
        <v>228000</v>
      </c>
      <c r="E20" s="14"/>
    </row>
    <row r="21" spans="2:5" x14ac:dyDescent="0.2">
      <c r="B21" s="20" t="s">
        <v>205</v>
      </c>
      <c r="C21" s="21"/>
      <c r="D21" s="13">
        <f>SUM(D7:D20)</f>
        <v>1285136</v>
      </c>
      <c r="E21" s="14"/>
    </row>
    <row r="25" spans="2:5" x14ac:dyDescent="0.2">
      <c r="B25" s="19" t="s">
        <v>210</v>
      </c>
      <c r="C25" s="19"/>
      <c r="D25" s="19">
        <f>D21-Income!C13</f>
        <v>660609</v>
      </c>
    </row>
  </sheetData>
  <mergeCells count="1">
    <mergeCell ref="B21:C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5B175-4317-ED4F-B95C-1159AF1077B6}">
  <dimension ref="B5:D13"/>
  <sheetViews>
    <sheetView workbookViewId="0">
      <selection activeCell="D18" sqref="D18"/>
    </sheetView>
  </sheetViews>
  <sheetFormatPr baseColWidth="10" defaultRowHeight="16" x14ac:dyDescent="0.2"/>
  <cols>
    <col min="2" max="2" width="27.33203125" customWidth="1"/>
    <col min="4" max="4" width="32.1640625" customWidth="1"/>
  </cols>
  <sheetData>
    <row r="5" spans="2:4" x14ac:dyDescent="0.2">
      <c r="B5" s="18" t="s">
        <v>198</v>
      </c>
      <c r="C5" s="18" t="s">
        <v>174</v>
      </c>
      <c r="D5" s="18" t="s">
        <v>175</v>
      </c>
    </row>
    <row r="6" spans="2:4" ht="34" x14ac:dyDescent="0.2">
      <c r="B6" s="16" t="s">
        <v>199</v>
      </c>
      <c r="C6" s="14">
        <v>437000</v>
      </c>
      <c r="D6" s="14"/>
    </row>
    <row r="7" spans="2:4" ht="34" x14ac:dyDescent="0.2">
      <c r="B7" s="16" t="s">
        <v>200</v>
      </c>
      <c r="C7" s="14">
        <v>55000</v>
      </c>
      <c r="D7" s="14"/>
    </row>
    <row r="8" spans="2:4" ht="34" x14ac:dyDescent="0.2">
      <c r="B8" s="16" t="s">
        <v>202</v>
      </c>
      <c r="C8" s="14">
        <v>85327</v>
      </c>
      <c r="D8" s="14"/>
    </row>
    <row r="9" spans="2:4" ht="34" x14ac:dyDescent="0.2">
      <c r="B9" s="16" t="s">
        <v>201</v>
      </c>
      <c r="C9" s="14"/>
      <c r="D9" s="14" t="s">
        <v>203</v>
      </c>
    </row>
    <row r="10" spans="2:4" ht="34" x14ac:dyDescent="0.2">
      <c r="B10" s="16" t="s">
        <v>206</v>
      </c>
      <c r="C10" s="14">
        <f>51000-18300</f>
        <v>32700</v>
      </c>
      <c r="D10" s="14" t="s">
        <v>207</v>
      </c>
    </row>
    <row r="11" spans="2:4" ht="51" x14ac:dyDescent="0.2">
      <c r="B11" s="16" t="s">
        <v>208</v>
      </c>
      <c r="C11" s="14">
        <v>14500</v>
      </c>
      <c r="D11" s="16" t="s">
        <v>209</v>
      </c>
    </row>
    <row r="12" spans="2:4" x14ac:dyDescent="0.2">
      <c r="B12" s="14"/>
      <c r="C12" s="14"/>
      <c r="D12" s="14"/>
    </row>
    <row r="13" spans="2:4" x14ac:dyDescent="0.2">
      <c r="B13" s="13" t="s">
        <v>204</v>
      </c>
      <c r="C13" s="13">
        <f>SUM(C6:C12)</f>
        <v>624527</v>
      </c>
      <c r="D13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BBF98-BAD4-614A-A566-83BBAC718CC7}">
  <dimension ref="A3:D128"/>
  <sheetViews>
    <sheetView workbookViewId="0">
      <selection activeCell="B113" sqref="B113"/>
    </sheetView>
  </sheetViews>
  <sheetFormatPr baseColWidth="10" defaultRowHeight="16" x14ac:dyDescent="0.2"/>
  <cols>
    <col min="1" max="1" width="36.33203125" bestFit="1" customWidth="1"/>
    <col min="4" max="4" width="49.83203125" bestFit="1" customWidth="1"/>
  </cols>
  <sheetData>
    <row r="3" spans="1:4" x14ac:dyDescent="0.2">
      <c r="A3" s="12">
        <v>43831</v>
      </c>
    </row>
    <row r="5" spans="1:4" x14ac:dyDescent="0.2">
      <c r="A5" s="8" t="s">
        <v>9</v>
      </c>
      <c r="B5" s="8" t="s">
        <v>10</v>
      </c>
      <c r="C5" s="8">
        <v>5000</v>
      </c>
      <c r="D5" s="8" t="s">
        <v>11</v>
      </c>
    </row>
    <row r="6" spans="1:4" x14ac:dyDescent="0.2">
      <c r="A6" s="8" t="s">
        <v>12</v>
      </c>
      <c r="B6" s="8" t="s">
        <v>13</v>
      </c>
      <c r="C6" s="8">
        <v>5000</v>
      </c>
      <c r="D6" s="8" t="s">
        <v>11</v>
      </c>
    </row>
    <row r="7" spans="1:4" x14ac:dyDescent="0.2">
      <c r="A7" s="8" t="s">
        <v>14</v>
      </c>
      <c r="B7" s="8" t="s">
        <v>15</v>
      </c>
      <c r="C7" s="8">
        <v>11000</v>
      </c>
      <c r="D7" s="8" t="s">
        <v>16</v>
      </c>
    </row>
    <row r="8" spans="1:4" x14ac:dyDescent="0.2">
      <c r="A8" s="8" t="s">
        <v>17</v>
      </c>
      <c r="B8" s="8" t="s">
        <v>18</v>
      </c>
      <c r="C8" s="8">
        <v>15000</v>
      </c>
      <c r="D8" s="8" t="s">
        <v>16</v>
      </c>
    </row>
    <row r="9" spans="1:4" x14ac:dyDescent="0.2">
      <c r="A9" s="8" t="s">
        <v>19</v>
      </c>
      <c r="B9" s="8" t="s">
        <v>20</v>
      </c>
      <c r="C9" s="8">
        <v>6000</v>
      </c>
      <c r="D9" s="8" t="s">
        <v>16</v>
      </c>
    </row>
    <row r="10" spans="1:4" x14ac:dyDescent="0.2">
      <c r="A10" s="8" t="s">
        <v>21</v>
      </c>
      <c r="B10" s="8" t="s">
        <v>22</v>
      </c>
      <c r="C10" s="8">
        <v>6000</v>
      </c>
      <c r="D10" s="8" t="s">
        <v>16</v>
      </c>
    </row>
    <row r="11" spans="1:4" x14ac:dyDescent="0.2">
      <c r="A11" s="8" t="s">
        <v>23</v>
      </c>
      <c r="B11" s="8" t="s">
        <v>24</v>
      </c>
      <c r="C11" s="8">
        <v>6000</v>
      </c>
      <c r="D11" s="8" t="s">
        <v>16</v>
      </c>
    </row>
    <row r="12" spans="1:4" x14ac:dyDescent="0.2">
      <c r="A12" s="8" t="s">
        <v>25</v>
      </c>
      <c r="B12" s="8" t="s">
        <v>26</v>
      </c>
      <c r="C12" s="8">
        <v>8000</v>
      </c>
      <c r="D12" s="8" t="s">
        <v>16</v>
      </c>
    </row>
    <row r="13" spans="1:4" x14ac:dyDescent="0.2">
      <c r="A13" s="8" t="s">
        <v>27</v>
      </c>
      <c r="B13" s="8" t="s">
        <v>28</v>
      </c>
      <c r="C13" s="8">
        <v>8000</v>
      </c>
      <c r="D13" s="8" t="s">
        <v>16</v>
      </c>
    </row>
    <row r="14" spans="1:4" x14ac:dyDescent="0.2">
      <c r="A14" s="8" t="s">
        <v>29</v>
      </c>
      <c r="B14" s="8"/>
      <c r="C14" s="8">
        <v>6000</v>
      </c>
      <c r="D14" s="8" t="s">
        <v>16</v>
      </c>
    </row>
    <row r="15" spans="1:4" x14ac:dyDescent="0.2">
      <c r="A15" s="8" t="s">
        <v>30</v>
      </c>
      <c r="B15" s="8" t="s">
        <v>31</v>
      </c>
      <c r="C15" s="8">
        <v>5000</v>
      </c>
      <c r="D15" s="8" t="s">
        <v>32</v>
      </c>
    </row>
    <row r="16" spans="1:4" x14ac:dyDescent="0.2">
      <c r="A16" s="8" t="s">
        <v>33</v>
      </c>
      <c r="B16" s="8" t="s">
        <v>34</v>
      </c>
      <c r="C16" s="8">
        <v>5000</v>
      </c>
      <c r="D16" s="8" t="s">
        <v>35</v>
      </c>
    </row>
    <row r="17" spans="1:4" x14ac:dyDescent="0.2">
      <c r="A17" s="8" t="s">
        <v>36</v>
      </c>
      <c r="B17" s="8" t="s">
        <v>37</v>
      </c>
      <c r="C17" s="8">
        <v>6000</v>
      </c>
      <c r="D17" s="8" t="s">
        <v>38</v>
      </c>
    </row>
    <row r="18" spans="1:4" x14ac:dyDescent="0.2">
      <c r="A18" s="8" t="s">
        <v>39</v>
      </c>
      <c r="B18" s="8" t="s">
        <v>40</v>
      </c>
      <c r="C18" s="8">
        <v>12500</v>
      </c>
      <c r="D18" s="8" t="s">
        <v>41</v>
      </c>
    </row>
    <row r="19" spans="1:4" x14ac:dyDescent="0.2">
      <c r="A19" s="8" t="s">
        <v>42</v>
      </c>
      <c r="B19" s="8" t="s">
        <v>43</v>
      </c>
      <c r="C19" s="8">
        <v>10000</v>
      </c>
      <c r="D19" s="8" t="s">
        <v>44</v>
      </c>
    </row>
    <row r="20" spans="1:4" x14ac:dyDescent="0.2">
      <c r="A20" s="8" t="s">
        <v>45</v>
      </c>
      <c r="B20" s="8" t="s">
        <v>46</v>
      </c>
      <c r="C20" s="8">
        <v>5000</v>
      </c>
      <c r="D20" s="8" t="s">
        <v>47</v>
      </c>
    </row>
    <row r="21" spans="1:4" x14ac:dyDescent="0.2">
      <c r="A21" s="8" t="s">
        <v>48</v>
      </c>
      <c r="B21" s="8"/>
      <c r="C21" s="8">
        <v>11000</v>
      </c>
      <c r="D21" s="8" t="s">
        <v>49</v>
      </c>
    </row>
    <row r="22" spans="1:4" x14ac:dyDescent="0.2">
      <c r="A22" s="8" t="s">
        <v>50</v>
      </c>
      <c r="B22" s="8" t="s">
        <v>51</v>
      </c>
      <c r="C22" s="8">
        <v>6000</v>
      </c>
      <c r="D22" s="8" t="s">
        <v>52</v>
      </c>
    </row>
    <row r="23" spans="1:4" x14ac:dyDescent="0.2">
      <c r="A23" s="8" t="s">
        <v>53</v>
      </c>
      <c r="B23" s="8" t="s">
        <v>15</v>
      </c>
      <c r="C23" s="8">
        <v>500</v>
      </c>
      <c r="D23" s="8" t="s">
        <v>54</v>
      </c>
    </row>
    <row r="24" spans="1:4" x14ac:dyDescent="0.2">
      <c r="A24" s="8" t="s">
        <v>55</v>
      </c>
      <c r="B24" s="8" t="s">
        <v>56</v>
      </c>
      <c r="C24" s="8">
        <v>6000</v>
      </c>
      <c r="D24" s="8" t="s">
        <v>52</v>
      </c>
    </row>
    <row r="25" spans="1:4" x14ac:dyDescent="0.2">
      <c r="A25" s="8"/>
      <c r="B25" s="8"/>
      <c r="C25" s="9">
        <v>143000</v>
      </c>
      <c r="D25" s="8"/>
    </row>
    <row r="26" spans="1:4" x14ac:dyDescent="0.2">
      <c r="A26" s="8" t="s">
        <v>57</v>
      </c>
      <c r="B26" s="8"/>
      <c r="C26" s="8"/>
      <c r="D26" s="8"/>
    </row>
    <row r="27" spans="1:4" x14ac:dyDescent="0.2">
      <c r="A27" s="8" t="s">
        <v>58</v>
      </c>
      <c r="B27" s="10">
        <v>43839</v>
      </c>
      <c r="C27" s="8">
        <v>45000</v>
      </c>
      <c r="D27" s="8" t="s">
        <v>59</v>
      </c>
    </row>
    <row r="28" spans="1:4" x14ac:dyDescent="0.2">
      <c r="A28" s="8" t="s">
        <v>58</v>
      </c>
      <c r="B28" s="10">
        <v>43837</v>
      </c>
      <c r="C28" s="8">
        <v>31000</v>
      </c>
      <c r="D28" s="8" t="s">
        <v>60</v>
      </c>
    </row>
    <row r="29" spans="1:4" x14ac:dyDescent="0.2">
      <c r="A29" s="8" t="s">
        <v>61</v>
      </c>
      <c r="B29" s="10">
        <v>43841</v>
      </c>
      <c r="C29" s="8">
        <v>4000</v>
      </c>
      <c r="D29" s="8" t="s">
        <v>62</v>
      </c>
    </row>
    <row r="30" spans="1:4" x14ac:dyDescent="0.2">
      <c r="A30" s="8" t="s">
        <v>63</v>
      </c>
      <c r="B30" s="10">
        <v>43844</v>
      </c>
      <c r="C30" s="8">
        <v>2000</v>
      </c>
      <c r="D30" s="8" t="s">
        <v>64</v>
      </c>
    </row>
    <row r="31" spans="1:4" x14ac:dyDescent="0.2">
      <c r="A31" s="8" t="s">
        <v>65</v>
      </c>
      <c r="B31" s="10">
        <v>43844</v>
      </c>
      <c r="C31" s="8">
        <v>4000</v>
      </c>
      <c r="D31" s="8" t="s">
        <v>64</v>
      </c>
    </row>
    <row r="32" spans="1:4" x14ac:dyDescent="0.2">
      <c r="A32" s="8" t="s">
        <v>66</v>
      </c>
      <c r="B32" s="10">
        <v>43843</v>
      </c>
      <c r="C32" s="8">
        <v>500</v>
      </c>
      <c r="D32" s="8" t="s">
        <v>67</v>
      </c>
    </row>
    <row r="33" spans="1:4" x14ac:dyDescent="0.2">
      <c r="A33" s="8" t="s">
        <v>68</v>
      </c>
      <c r="B33" s="10">
        <v>43841</v>
      </c>
      <c r="C33" s="8">
        <v>8400</v>
      </c>
      <c r="D33" s="8" t="s">
        <v>69</v>
      </c>
    </row>
    <row r="34" spans="1:4" x14ac:dyDescent="0.2">
      <c r="A34" s="8" t="s">
        <v>70</v>
      </c>
      <c r="B34" s="10">
        <v>43841</v>
      </c>
      <c r="C34" s="8">
        <v>1500</v>
      </c>
      <c r="D34" s="8" t="s">
        <v>69</v>
      </c>
    </row>
    <row r="35" spans="1:4" x14ac:dyDescent="0.2">
      <c r="A35" s="8" t="s">
        <v>71</v>
      </c>
      <c r="B35" s="10">
        <v>43841</v>
      </c>
      <c r="C35" s="8">
        <v>400</v>
      </c>
      <c r="D35" s="8" t="s">
        <v>69</v>
      </c>
    </row>
    <row r="36" spans="1:4" x14ac:dyDescent="0.2">
      <c r="A36" s="8" t="s">
        <v>72</v>
      </c>
      <c r="B36" s="10">
        <v>43839</v>
      </c>
      <c r="C36" s="8">
        <v>1700</v>
      </c>
      <c r="D36" s="8" t="s">
        <v>62</v>
      </c>
    </row>
    <row r="37" spans="1:4" x14ac:dyDescent="0.2">
      <c r="A37" s="8" t="s">
        <v>73</v>
      </c>
      <c r="B37" s="10">
        <v>43838</v>
      </c>
      <c r="C37" s="8">
        <v>200</v>
      </c>
      <c r="D37" s="8" t="s">
        <v>74</v>
      </c>
    </row>
    <row r="38" spans="1:4" x14ac:dyDescent="0.2">
      <c r="A38" s="8" t="s">
        <v>75</v>
      </c>
      <c r="B38" s="10">
        <v>43837</v>
      </c>
      <c r="C38" s="8">
        <v>1500</v>
      </c>
      <c r="D38" s="8" t="s">
        <v>76</v>
      </c>
    </row>
    <row r="39" spans="1:4" x14ac:dyDescent="0.2">
      <c r="A39" s="8" t="s">
        <v>77</v>
      </c>
      <c r="B39" s="10">
        <v>43834</v>
      </c>
      <c r="C39" s="8">
        <v>2000</v>
      </c>
      <c r="D39" s="8" t="s">
        <v>67</v>
      </c>
    </row>
    <row r="40" spans="1:4" x14ac:dyDescent="0.2">
      <c r="A40" s="8" t="s">
        <v>78</v>
      </c>
      <c r="B40" s="10">
        <v>43847</v>
      </c>
      <c r="C40" s="8">
        <v>1000</v>
      </c>
      <c r="D40" s="8" t="s">
        <v>74</v>
      </c>
    </row>
    <row r="41" spans="1:4" x14ac:dyDescent="0.2">
      <c r="A41" s="8" t="s">
        <v>61</v>
      </c>
      <c r="B41" s="10">
        <v>43849</v>
      </c>
      <c r="C41" s="8">
        <v>2000</v>
      </c>
      <c r="D41" s="8" t="s">
        <v>79</v>
      </c>
    </row>
    <row r="42" spans="1:4" x14ac:dyDescent="0.2">
      <c r="A42" s="8" t="s">
        <v>80</v>
      </c>
      <c r="B42" s="10">
        <v>43849</v>
      </c>
      <c r="C42" s="8">
        <v>500</v>
      </c>
      <c r="D42" s="8" t="s">
        <v>79</v>
      </c>
    </row>
    <row r="43" spans="1:4" x14ac:dyDescent="0.2">
      <c r="A43" s="8" t="s">
        <v>81</v>
      </c>
      <c r="B43" s="10">
        <v>43849</v>
      </c>
      <c r="C43" s="8">
        <v>2500</v>
      </c>
      <c r="D43" s="8" t="s">
        <v>79</v>
      </c>
    </row>
    <row r="44" spans="1:4" x14ac:dyDescent="0.2">
      <c r="A44" s="8" t="s">
        <v>82</v>
      </c>
      <c r="B44" s="10">
        <v>43849</v>
      </c>
      <c r="C44" s="8">
        <v>5000</v>
      </c>
      <c r="D44" s="8" t="s">
        <v>79</v>
      </c>
    </row>
    <row r="45" spans="1:4" x14ac:dyDescent="0.2">
      <c r="A45" s="8" t="s">
        <v>83</v>
      </c>
      <c r="B45" s="10">
        <v>43851</v>
      </c>
      <c r="C45" s="8">
        <v>3000</v>
      </c>
      <c r="D45" s="8" t="s">
        <v>79</v>
      </c>
    </row>
    <row r="46" spans="1:4" x14ac:dyDescent="0.2">
      <c r="A46" s="8" t="s">
        <v>84</v>
      </c>
      <c r="B46" s="10">
        <v>43853</v>
      </c>
      <c r="C46" s="8">
        <v>600</v>
      </c>
      <c r="D46" s="8" t="s">
        <v>79</v>
      </c>
    </row>
    <row r="47" spans="1:4" x14ac:dyDescent="0.2">
      <c r="A47" s="8" t="s">
        <v>85</v>
      </c>
      <c r="B47" s="10">
        <v>43853</v>
      </c>
      <c r="C47" s="8">
        <v>1000</v>
      </c>
      <c r="D47" s="8" t="s">
        <v>86</v>
      </c>
    </row>
    <row r="48" spans="1:4" x14ac:dyDescent="0.2">
      <c r="A48" s="8" t="s">
        <v>87</v>
      </c>
      <c r="B48" s="10">
        <v>43854</v>
      </c>
      <c r="C48" s="8">
        <v>8000</v>
      </c>
      <c r="D48" s="8" t="s">
        <v>88</v>
      </c>
    </row>
    <row r="49" spans="1:4" x14ac:dyDescent="0.2">
      <c r="A49" s="8" t="s">
        <v>87</v>
      </c>
      <c r="B49" s="10">
        <v>43855</v>
      </c>
      <c r="C49" s="8">
        <v>2000</v>
      </c>
      <c r="D49" s="8" t="s">
        <v>79</v>
      </c>
    </row>
    <row r="50" spans="1:4" x14ac:dyDescent="0.2">
      <c r="A50" s="8" t="s">
        <v>89</v>
      </c>
      <c r="B50" s="10">
        <v>43855</v>
      </c>
      <c r="C50" s="8">
        <v>400</v>
      </c>
      <c r="D50" s="8" t="s">
        <v>79</v>
      </c>
    </row>
    <row r="51" spans="1:4" x14ac:dyDescent="0.2">
      <c r="A51" s="8" t="s">
        <v>90</v>
      </c>
      <c r="B51" s="10">
        <v>43854</v>
      </c>
      <c r="C51" s="8">
        <v>500</v>
      </c>
      <c r="D51" s="8" t="s">
        <v>91</v>
      </c>
    </row>
    <row r="52" spans="1:4" x14ac:dyDescent="0.2">
      <c r="A52" s="8" t="s">
        <v>92</v>
      </c>
      <c r="B52" s="10">
        <v>43854</v>
      </c>
      <c r="C52" s="8">
        <v>500</v>
      </c>
      <c r="D52" s="8" t="s">
        <v>91</v>
      </c>
    </row>
    <row r="53" spans="1:4" x14ac:dyDescent="0.2">
      <c r="A53" s="8" t="s">
        <v>87</v>
      </c>
      <c r="B53" s="10">
        <v>43854</v>
      </c>
      <c r="C53" s="8">
        <v>5500</v>
      </c>
      <c r="D53" s="8" t="s">
        <v>93</v>
      </c>
    </row>
    <row r="54" spans="1:4" x14ac:dyDescent="0.2">
      <c r="A54" s="8" t="s">
        <v>94</v>
      </c>
      <c r="B54" s="10">
        <v>43856</v>
      </c>
      <c r="C54" s="8">
        <v>3500</v>
      </c>
      <c r="D54" s="8" t="s">
        <v>91</v>
      </c>
    </row>
    <row r="55" spans="1:4" x14ac:dyDescent="0.2">
      <c r="A55" s="8" t="s">
        <v>95</v>
      </c>
      <c r="B55" s="10">
        <v>43856</v>
      </c>
      <c r="C55" s="8">
        <v>500</v>
      </c>
      <c r="D55" s="8" t="s">
        <v>91</v>
      </c>
    </row>
    <row r="56" spans="1:4" x14ac:dyDescent="0.2">
      <c r="A56" s="8" t="s">
        <v>96</v>
      </c>
      <c r="B56" s="10">
        <v>43856</v>
      </c>
      <c r="C56" s="8">
        <v>4500</v>
      </c>
      <c r="D56" s="8" t="s">
        <v>97</v>
      </c>
    </row>
    <row r="57" spans="1:4" x14ac:dyDescent="0.2">
      <c r="A57" s="8" t="s">
        <v>98</v>
      </c>
      <c r="B57" s="10">
        <v>43855</v>
      </c>
      <c r="C57" s="8">
        <v>9700</v>
      </c>
      <c r="D57" s="8" t="s">
        <v>99</v>
      </c>
    </row>
    <row r="58" spans="1:4" x14ac:dyDescent="0.2">
      <c r="A58" s="8" t="s">
        <v>100</v>
      </c>
      <c r="B58" s="8"/>
      <c r="C58" s="8">
        <v>6388</v>
      </c>
      <c r="D58" s="8" t="s">
        <v>99</v>
      </c>
    </row>
    <row r="59" spans="1:4" x14ac:dyDescent="0.2">
      <c r="A59" s="8" t="s">
        <v>101</v>
      </c>
      <c r="B59" s="10">
        <v>43858</v>
      </c>
      <c r="C59" s="8">
        <v>500</v>
      </c>
      <c r="D59" s="8" t="s">
        <v>102</v>
      </c>
    </row>
    <row r="60" spans="1:4" x14ac:dyDescent="0.2">
      <c r="A60" s="8" t="s">
        <v>103</v>
      </c>
      <c r="B60" s="10">
        <v>43858</v>
      </c>
      <c r="C60" s="8">
        <v>2500</v>
      </c>
      <c r="D60" s="8" t="s">
        <v>91</v>
      </c>
    </row>
    <row r="61" spans="1:4" x14ac:dyDescent="0.2">
      <c r="A61" s="8" t="s">
        <v>104</v>
      </c>
      <c r="B61" s="10">
        <v>43858</v>
      </c>
      <c r="C61" s="8">
        <v>5000</v>
      </c>
      <c r="D61" s="8" t="s">
        <v>79</v>
      </c>
    </row>
    <row r="62" spans="1:4" x14ac:dyDescent="0.2">
      <c r="A62" s="8" t="s">
        <v>105</v>
      </c>
      <c r="B62" s="10">
        <v>43858</v>
      </c>
      <c r="C62" s="8">
        <v>1000</v>
      </c>
      <c r="D62" s="8" t="s">
        <v>106</v>
      </c>
    </row>
    <row r="63" spans="1:4" x14ac:dyDescent="0.2">
      <c r="A63" s="8" t="s">
        <v>107</v>
      </c>
      <c r="B63" s="10">
        <v>43858</v>
      </c>
      <c r="C63" s="8">
        <v>3500</v>
      </c>
      <c r="D63" s="8" t="s">
        <v>108</v>
      </c>
    </row>
    <row r="64" spans="1:4" x14ac:dyDescent="0.2">
      <c r="A64" s="8" t="s">
        <v>109</v>
      </c>
      <c r="B64" s="10">
        <v>43859</v>
      </c>
      <c r="C64" s="8">
        <v>1300</v>
      </c>
      <c r="D64" s="8" t="s">
        <v>79</v>
      </c>
    </row>
    <row r="65" spans="1:4" x14ac:dyDescent="0.2">
      <c r="A65" s="8" t="s">
        <v>110</v>
      </c>
      <c r="B65" s="10">
        <v>43864</v>
      </c>
      <c r="C65" s="8">
        <v>7500</v>
      </c>
      <c r="D65" s="8" t="s">
        <v>111</v>
      </c>
    </row>
    <row r="66" spans="1:4" x14ac:dyDescent="0.2">
      <c r="A66" s="8" t="s">
        <v>112</v>
      </c>
      <c r="B66" s="10">
        <v>43863</v>
      </c>
      <c r="C66" s="8">
        <v>5000</v>
      </c>
      <c r="D66" s="8" t="s">
        <v>79</v>
      </c>
    </row>
    <row r="67" spans="1:4" x14ac:dyDescent="0.2">
      <c r="A67" s="8"/>
      <c r="B67" s="8"/>
      <c r="C67" s="8"/>
      <c r="D67" s="8" t="s">
        <v>79</v>
      </c>
    </row>
    <row r="68" spans="1:4" x14ac:dyDescent="0.2">
      <c r="A68" s="8"/>
      <c r="B68" s="8"/>
      <c r="C68" s="8"/>
      <c r="D68" s="8"/>
    </row>
    <row r="69" spans="1:4" x14ac:dyDescent="0.2">
      <c r="A69" s="8"/>
      <c r="B69" s="8"/>
      <c r="C69" s="8"/>
      <c r="D69" s="8"/>
    </row>
    <row r="70" spans="1:4" x14ac:dyDescent="0.2">
      <c r="A70" s="8"/>
      <c r="B70" s="8"/>
      <c r="C70" s="9">
        <v>185588</v>
      </c>
      <c r="D70" s="8"/>
    </row>
    <row r="71" spans="1:4" x14ac:dyDescent="0.2">
      <c r="A71" s="8"/>
      <c r="B71" s="8"/>
      <c r="C71" s="8"/>
      <c r="D71" s="8"/>
    </row>
    <row r="72" spans="1:4" x14ac:dyDescent="0.2">
      <c r="A72" s="8" t="s">
        <v>113</v>
      </c>
      <c r="B72" s="8"/>
      <c r="C72" s="8">
        <v>-42588</v>
      </c>
    </row>
    <row r="76" spans="1:4" x14ac:dyDescent="0.2">
      <c r="A76" s="12">
        <v>43862</v>
      </c>
    </row>
    <row r="78" spans="1:4" x14ac:dyDescent="0.2">
      <c r="A78" s="9" t="s">
        <v>118</v>
      </c>
      <c r="B78" s="8"/>
      <c r="C78" s="8">
        <v>-42588</v>
      </c>
    </row>
    <row r="79" spans="1:4" x14ac:dyDescent="0.2">
      <c r="A79" s="8"/>
      <c r="B79" s="8"/>
      <c r="C79" s="8"/>
    </row>
    <row r="80" spans="1:4" x14ac:dyDescent="0.2">
      <c r="A80" s="8" t="s">
        <v>119</v>
      </c>
      <c r="B80" s="10">
        <v>43871</v>
      </c>
      <c r="C80" s="8">
        <v>5000</v>
      </c>
    </row>
    <row r="81" spans="1:3" x14ac:dyDescent="0.2">
      <c r="A81" s="8" t="s">
        <v>120</v>
      </c>
      <c r="B81" s="10">
        <v>43875</v>
      </c>
      <c r="C81" s="8">
        <v>500</v>
      </c>
    </row>
    <row r="82" spans="1:3" x14ac:dyDescent="0.2">
      <c r="A82" s="8" t="s">
        <v>121</v>
      </c>
      <c r="B82" s="10">
        <v>43879</v>
      </c>
      <c r="C82" s="8">
        <v>6000</v>
      </c>
    </row>
    <row r="83" spans="1:3" x14ac:dyDescent="0.2">
      <c r="A83" s="8" t="s">
        <v>122</v>
      </c>
      <c r="B83" s="10">
        <v>43880</v>
      </c>
      <c r="C83" s="8">
        <v>6000</v>
      </c>
    </row>
    <row r="84" spans="1:3" x14ac:dyDescent="0.2">
      <c r="A84" s="8" t="s">
        <v>123</v>
      </c>
      <c r="B84" s="10">
        <v>43880</v>
      </c>
      <c r="C84" s="8">
        <v>4800</v>
      </c>
    </row>
    <row r="85" spans="1:3" x14ac:dyDescent="0.2">
      <c r="A85" s="8" t="s">
        <v>124</v>
      </c>
      <c r="B85" s="10">
        <v>43888</v>
      </c>
      <c r="C85" s="8">
        <v>1000</v>
      </c>
    </row>
    <row r="86" spans="1:3" x14ac:dyDescent="0.2">
      <c r="A86" s="8"/>
      <c r="B86" s="8"/>
      <c r="C86" s="8"/>
    </row>
    <row r="87" spans="1:3" x14ac:dyDescent="0.2">
      <c r="A87" s="8" t="s">
        <v>125</v>
      </c>
      <c r="B87" s="8"/>
      <c r="C87" s="8">
        <v>23300</v>
      </c>
    </row>
    <row r="88" spans="1:3" x14ac:dyDescent="0.2">
      <c r="A88" s="8"/>
      <c r="B88" s="8"/>
      <c r="C88" s="8"/>
    </row>
    <row r="89" spans="1:3" x14ac:dyDescent="0.2">
      <c r="A89" s="8" t="s">
        <v>126</v>
      </c>
      <c r="B89" s="8"/>
      <c r="C89" s="8"/>
    </row>
    <row r="90" spans="1:3" x14ac:dyDescent="0.2">
      <c r="A90" s="8" t="s">
        <v>127</v>
      </c>
      <c r="B90" s="10">
        <v>43865</v>
      </c>
      <c r="C90" s="8">
        <v>400</v>
      </c>
    </row>
    <row r="91" spans="1:3" x14ac:dyDescent="0.2">
      <c r="A91" s="8" t="s">
        <v>128</v>
      </c>
      <c r="B91" s="10">
        <v>43865</v>
      </c>
      <c r="C91" s="8">
        <v>7000</v>
      </c>
    </row>
    <row r="92" spans="1:3" x14ac:dyDescent="0.2">
      <c r="A92" s="8" t="s">
        <v>61</v>
      </c>
      <c r="B92" s="10">
        <v>43887</v>
      </c>
      <c r="C92" s="8">
        <v>1500</v>
      </c>
    </row>
    <row r="93" spans="1:3" x14ac:dyDescent="0.2">
      <c r="A93" s="8" t="s">
        <v>129</v>
      </c>
      <c r="B93" s="10">
        <v>43888</v>
      </c>
      <c r="C93" s="8">
        <v>250</v>
      </c>
    </row>
    <row r="94" spans="1:3" x14ac:dyDescent="0.2">
      <c r="A94" s="8"/>
      <c r="B94" s="8"/>
      <c r="C94" s="8"/>
    </row>
    <row r="95" spans="1:3" x14ac:dyDescent="0.2">
      <c r="A95" s="8" t="s">
        <v>130</v>
      </c>
      <c r="B95" s="8"/>
      <c r="C95" s="8">
        <v>9150</v>
      </c>
    </row>
    <row r="96" spans="1:3" x14ac:dyDescent="0.2">
      <c r="A96" s="8" t="s">
        <v>131</v>
      </c>
      <c r="B96" s="8"/>
      <c r="C96" s="8">
        <v>-42588</v>
      </c>
    </row>
    <row r="97" spans="1:3" x14ac:dyDescent="0.2">
      <c r="A97" s="9" t="s">
        <v>132</v>
      </c>
      <c r="B97" s="8"/>
      <c r="C97" s="9">
        <v>-28438</v>
      </c>
    </row>
    <row r="100" spans="1:3" x14ac:dyDescent="0.2">
      <c r="A100" s="12">
        <v>43891</v>
      </c>
    </row>
    <row r="101" spans="1:3" x14ac:dyDescent="0.2">
      <c r="A101" s="8" t="s">
        <v>133</v>
      </c>
      <c r="B101" s="8"/>
      <c r="C101" s="8">
        <v>-28438</v>
      </c>
    </row>
    <row r="102" spans="1:3" x14ac:dyDescent="0.2">
      <c r="A102" s="8"/>
      <c r="B102" s="8"/>
      <c r="C102" s="8"/>
    </row>
    <row r="103" spans="1:3" x14ac:dyDescent="0.2">
      <c r="A103" s="8" t="s">
        <v>134</v>
      </c>
      <c r="B103" s="10">
        <v>43895</v>
      </c>
      <c r="C103" s="8">
        <v>12000</v>
      </c>
    </row>
    <row r="104" spans="1:3" x14ac:dyDescent="0.2">
      <c r="A104" s="8" t="s">
        <v>135</v>
      </c>
      <c r="B104" s="10">
        <v>43896</v>
      </c>
      <c r="C104" s="8">
        <v>2400</v>
      </c>
    </row>
    <row r="105" spans="1:3" x14ac:dyDescent="0.2">
      <c r="A105" s="8" t="s">
        <v>136</v>
      </c>
      <c r="B105" s="10">
        <v>43896</v>
      </c>
      <c r="C105" s="8">
        <v>6000</v>
      </c>
    </row>
    <row r="106" spans="1:3" x14ac:dyDescent="0.2">
      <c r="A106" s="8" t="s">
        <v>137</v>
      </c>
      <c r="B106" s="10">
        <v>43896</v>
      </c>
      <c r="C106" s="8">
        <v>5000</v>
      </c>
    </row>
    <row r="107" spans="1:3" x14ac:dyDescent="0.2">
      <c r="A107" s="8" t="s">
        <v>138</v>
      </c>
      <c r="B107" s="10">
        <v>43896</v>
      </c>
      <c r="C107" s="8">
        <v>5000</v>
      </c>
    </row>
    <row r="108" spans="1:3" x14ac:dyDescent="0.2">
      <c r="A108" s="8" t="s">
        <v>139</v>
      </c>
      <c r="B108" s="10">
        <v>43896</v>
      </c>
      <c r="C108" s="8">
        <v>5000</v>
      </c>
    </row>
    <row r="109" spans="1:3" x14ac:dyDescent="0.2">
      <c r="A109" s="8" t="s">
        <v>140</v>
      </c>
      <c r="B109" s="10">
        <v>43896</v>
      </c>
      <c r="C109" s="8">
        <v>5000</v>
      </c>
    </row>
    <row r="110" spans="1:3" x14ac:dyDescent="0.2">
      <c r="A110" s="8" t="s">
        <v>141</v>
      </c>
      <c r="B110" s="10">
        <v>43896</v>
      </c>
      <c r="C110" s="8">
        <v>6000</v>
      </c>
    </row>
    <row r="111" spans="1:3" x14ac:dyDescent="0.2">
      <c r="A111" s="8" t="s">
        <v>142</v>
      </c>
      <c r="B111" s="10">
        <v>43896</v>
      </c>
      <c r="C111" s="8">
        <v>8000</v>
      </c>
    </row>
    <row r="112" spans="1:3" x14ac:dyDescent="0.2">
      <c r="A112" s="8" t="s">
        <v>143</v>
      </c>
      <c r="B112" s="10">
        <v>43897</v>
      </c>
      <c r="C112" s="8">
        <v>7200</v>
      </c>
    </row>
    <row r="113" spans="1:3" x14ac:dyDescent="0.2">
      <c r="A113" s="8" t="s">
        <v>144</v>
      </c>
      <c r="B113" s="10">
        <v>43897</v>
      </c>
      <c r="C113" s="8">
        <v>5000</v>
      </c>
    </row>
    <row r="114" spans="1:3" x14ac:dyDescent="0.2">
      <c r="A114" s="8" t="s">
        <v>145</v>
      </c>
      <c r="B114" s="10">
        <v>43897</v>
      </c>
      <c r="C114" s="8">
        <v>6000</v>
      </c>
    </row>
    <row r="115" spans="1:3" x14ac:dyDescent="0.2">
      <c r="A115" s="8" t="s">
        <v>145</v>
      </c>
      <c r="B115" s="10">
        <v>43897</v>
      </c>
      <c r="C115" s="8">
        <v>2000</v>
      </c>
    </row>
    <row r="116" spans="1:3" x14ac:dyDescent="0.2">
      <c r="A116" s="8" t="s">
        <v>145</v>
      </c>
      <c r="B116" s="10">
        <v>43897</v>
      </c>
      <c r="C116" s="8">
        <v>23000</v>
      </c>
    </row>
    <row r="117" spans="1:3" x14ac:dyDescent="0.2">
      <c r="A117" s="8" t="s">
        <v>146</v>
      </c>
      <c r="B117" s="10">
        <v>43897</v>
      </c>
      <c r="C117" s="8">
        <v>6000</v>
      </c>
    </row>
    <row r="118" spans="1:3" x14ac:dyDescent="0.2">
      <c r="A118" s="8" t="s">
        <v>147</v>
      </c>
      <c r="B118" s="10">
        <v>43897</v>
      </c>
      <c r="C118" s="8">
        <v>1000</v>
      </c>
    </row>
    <row r="119" spans="1:3" x14ac:dyDescent="0.2">
      <c r="A119" s="8" t="s">
        <v>148</v>
      </c>
      <c r="B119" s="10">
        <v>43897</v>
      </c>
      <c r="C119" s="8">
        <v>5000</v>
      </c>
    </row>
    <row r="120" spans="1:3" x14ac:dyDescent="0.2">
      <c r="A120" s="8" t="s">
        <v>149</v>
      </c>
      <c r="B120" s="10">
        <v>43898</v>
      </c>
      <c r="C120" s="8">
        <v>7850</v>
      </c>
    </row>
    <row r="121" spans="1:3" x14ac:dyDescent="0.2">
      <c r="A121" s="8" t="s">
        <v>150</v>
      </c>
      <c r="B121" s="10">
        <v>43898</v>
      </c>
      <c r="C121" s="8">
        <v>6000</v>
      </c>
    </row>
    <row r="122" spans="1:3" x14ac:dyDescent="0.2">
      <c r="A122" s="8" t="s">
        <v>151</v>
      </c>
      <c r="B122" s="10">
        <v>43899</v>
      </c>
      <c r="C122" s="8">
        <v>6000</v>
      </c>
    </row>
    <row r="123" spans="1:3" x14ac:dyDescent="0.2">
      <c r="A123" s="8" t="s">
        <v>152</v>
      </c>
      <c r="B123" s="10">
        <v>43899</v>
      </c>
      <c r="C123" s="8">
        <v>5000</v>
      </c>
    </row>
    <row r="124" spans="1:3" x14ac:dyDescent="0.2">
      <c r="A124" s="8" t="s">
        <v>153</v>
      </c>
      <c r="B124" s="10">
        <v>43903</v>
      </c>
      <c r="C124" s="8">
        <v>7700</v>
      </c>
    </row>
    <row r="125" spans="1:3" x14ac:dyDescent="0.2">
      <c r="A125" s="8" t="s">
        <v>154</v>
      </c>
      <c r="B125" s="10">
        <v>43905</v>
      </c>
      <c r="C125" s="8">
        <v>5000</v>
      </c>
    </row>
    <row r="126" spans="1:3" x14ac:dyDescent="0.2">
      <c r="A126" s="8"/>
      <c r="B126" s="8"/>
      <c r="C126" s="8"/>
    </row>
    <row r="127" spans="1:3" x14ac:dyDescent="0.2">
      <c r="A127" s="8"/>
      <c r="B127" s="8"/>
      <c r="C127" s="8"/>
    </row>
    <row r="128" spans="1:3" x14ac:dyDescent="0.2">
      <c r="A128" s="8" t="s">
        <v>155</v>
      </c>
      <c r="B128" s="8"/>
      <c r="C128" s="8">
        <v>147150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94964-4CEB-6E4A-981C-C07B9128E7CE}">
  <dimension ref="A2:C31"/>
  <sheetViews>
    <sheetView topLeftCell="A3" workbookViewId="0">
      <selection activeCell="F28" sqref="F28"/>
    </sheetView>
  </sheetViews>
  <sheetFormatPr baseColWidth="10" defaultRowHeight="16" x14ac:dyDescent="0.2"/>
  <cols>
    <col min="1" max="1" width="26.83203125" bestFit="1" customWidth="1"/>
    <col min="3" max="3" width="14.83203125" bestFit="1" customWidth="1"/>
  </cols>
  <sheetData>
    <row r="2" spans="1:3" x14ac:dyDescent="0.2">
      <c r="A2" s="11">
        <v>43831</v>
      </c>
    </row>
    <row r="4" spans="1:3" x14ac:dyDescent="0.2">
      <c r="A4" s="8" t="s">
        <v>159</v>
      </c>
      <c r="B4" s="8">
        <v>7000</v>
      </c>
      <c r="C4" s="8" t="s">
        <v>160</v>
      </c>
    </row>
    <row r="5" spans="1:3" x14ac:dyDescent="0.2">
      <c r="A5" s="8" t="s">
        <v>159</v>
      </c>
      <c r="B5" s="8">
        <v>6500</v>
      </c>
      <c r="C5" s="8" t="s">
        <v>160</v>
      </c>
    </row>
    <row r="6" spans="1:3" x14ac:dyDescent="0.2">
      <c r="A6" s="8" t="s">
        <v>161</v>
      </c>
      <c r="B6" s="8">
        <v>3500</v>
      </c>
      <c r="C6" s="8" t="s">
        <v>162</v>
      </c>
    </row>
    <row r="7" spans="1:3" x14ac:dyDescent="0.2">
      <c r="A7" s="8"/>
      <c r="B7" s="8"/>
      <c r="C7" s="8"/>
    </row>
    <row r="8" spans="1:3" x14ac:dyDescent="0.2">
      <c r="A8" s="9" t="s">
        <v>166</v>
      </c>
      <c r="B8" s="9">
        <f>SUM(B4:B6)</f>
        <v>17000</v>
      </c>
      <c r="C8" s="8"/>
    </row>
    <row r="9" spans="1:3" x14ac:dyDescent="0.2">
      <c r="A9" s="8"/>
      <c r="B9" s="9"/>
      <c r="C9" s="8"/>
    </row>
    <row r="10" spans="1:3" x14ac:dyDescent="0.2">
      <c r="A10" s="8" t="s">
        <v>57</v>
      </c>
      <c r="B10" s="8"/>
      <c r="C10" s="8"/>
    </row>
    <row r="11" spans="1:3" x14ac:dyDescent="0.2">
      <c r="A11" s="8" t="s">
        <v>163</v>
      </c>
      <c r="B11" s="8">
        <v>4000</v>
      </c>
      <c r="C11" s="8"/>
    </row>
    <row r="12" spans="1:3" x14ac:dyDescent="0.2">
      <c r="A12" s="8" t="s">
        <v>164</v>
      </c>
      <c r="B12" s="8">
        <v>3500</v>
      </c>
      <c r="C12" s="8"/>
    </row>
    <row r="13" spans="1:3" x14ac:dyDescent="0.2">
      <c r="A13" s="8"/>
      <c r="B13" s="8"/>
      <c r="C13" s="8"/>
    </row>
    <row r="14" spans="1:3" x14ac:dyDescent="0.2">
      <c r="A14" s="9" t="s">
        <v>167</v>
      </c>
      <c r="B14" s="9">
        <v>7500</v>
      </c>
      <c r="C14" s="8"/>
    </row>
    <row r="15" spans="1:3" x14ac:dyDescent="0.2">
      <c r="A15" s="8"/>
      <c r="B15" s="8"/>
      <c r="C15" s="8"/>
    </row>
    <row r="16" spans="1:3" x14ac:dyDescent="0.2">
      <c r="A16" s="8" t="s">
        <v>165</v>
      </c>
      <c r="B16" s="8">
        <f>B8-B14</f>
        <v>9500</v>
      </c>
    </row>
    <row r="20" spans="1:3" x14ac:dyDescent="0.2">
      <c r="A20" s="12">
        <v>43862</v>
      </c>
    </row>
    <row r="21" spans="1:3" x14ac:dyDescent="0.2">
      <c r="A21" t="s">
        <v>131</v>
      </c>
      <c r="B21">
        <f>B16</f>
        <v>9500</v>
      </c>
    </row>
    <row r="26" spans="1:3" x14ac:dyDescent="0.2">
      <c r="A26" s="12">
        <v>43891</v>
      </c>
    </row>
    <row r="27" spans="1:3" x14ac:dyDescent="0.2">
      <c r="A27" t="s">
        <v>133</v>
      </c>
      <c r="B27">
        <f>B16</f>
        <v>9500</v>
      </c>
    </row>
    <row r="28" spans="1:3" x14ac:dyDescent="0.2">
      <c r="A28" s="8" t="s">
        <v>168</v>
      </c>
      <c r="B28" s="8">
        <v>5000</v>
      </c>
      <c r="C28" s="8" t="s">
        <v>160</v>
      </c>
    </row>
    <row r="29" spans="1:3" x14ac:dyDescent="0.2">
      <c r="A29" s="8" t="s">
        <v>169</v>
      </c>
      <c r="B29" s="8">
        <v>5000</v>
      </c>
      <c r="C29" s="8" t="s">
        <v>160</v>
      </c>
    </row>
    <row r="31" spans="1:3" x14ac:dyDescent="0.2">
      <c r="A31" t="s">
        <v>165</v>
      </c>
      <c r="B31">
        <f>B27+B28+B29</f>
        <v>19500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Investments</vt:lpstr>
      <vt:lpstr>Liabilities</vt:lpstr>
      <vt:lpstr>Income</vt:lpstr>
      <vt:lpstr>Senthil-Balaji PG</vt:lpstr>
      <vt:lpstr>Shital-Balaji 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Senthil Sundaram</dc:creator>
  <cp:lastModifiedBy>Microsoft Office User</cp:lastModifiedBy>
  <dcterms:created xsi:type="dcterms:W3CDTF">2020-03-28T04:42:57Z</dcterms:created>
  <dcterms:modified xsi:type="dcterms:W3CDTF">2020-03-28T07:27:09Z</dcterms:modified>
</cp:coreProperties>
</file>