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Manish\PMS\Contract\Total Environment\"/>
    </mc:Choice>
  </mc:AlternateContent>
  <xr:revisionPtr revIDLastSave="0" documentId="8_{54BFEB21-402F-4411-8641-2FDA345BF02E}" xr6:coauthVersionLast="43" xr6:coauthVersionMax="43" xr10:uidLastSave="{00000000-0000-0000-0000-000000000000}"/>
  <bookViews>
    <workbookView xWindow="-110" yWindow="-110" windowWidth="19420" windowHeight="10420" xr2:uid="{03D2980E-1B0F-4F08-B233-1BE41C745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26" i="1"/>
  <c r="F25" i="1"/>
  <c r="F24" i="1"/>
  <c r="F23" i="1"/>
  <c r="F22" i="1"/>
  <c r="F21" i="1"/>
  <c r="H21" i="1" s="1"/>
  <c r="F20" i="1"/>
  <c r="F19" i="1"/>
  <c r="H19" i="1"/>
  <c r="J26" i="1"/>
  <c r="H26" i="1" s="1"/>
  <c r="J25" i="1"/>
  <c r="H25" i="1" s="1"/>
  <c r="J24" i="1"/>
  <c r="H24" i="1" s="1"/>
  <c r="J22" i="1"/>
  <c r="H22" i="1" s="1"/>
  <c r="J21" i="1"/>
  <c r="J20" i="1"/>
  <c r="H20" i="1" s="1"/>
  <c r="J19" i="1"/>
  <c r="H18" i="1"/>
  <c r="L10" i="1"/>
  <c r="L15" i="1"/>
  <c r="E15" i="1"/>
  <c r="F16" i="1"/>
  <c r="E26" i="1"/>
  <c r="C26" i="1"/>
  <c r="D26" i="1" s="1"/>
  <c r="E25" i="1"/>
  <c r="C25" i="1"/>
  <c r="D25" i="1" s="1"/>
  <c r="E24" i="1"/>
  <c r="C24" i="1"/>
  <c r="D24" i="1" s="1"/>
  <c r="E23" i="1"/>
  <c r="C23" i="1"/>
  <c r="D23" i="1" s="1"/>
  <c r="E22" i="1"/>
  <c r="C22" i="1"/>
  <c r="D22" i="1" s="1"/>
  <c r="E21" i="1"/>
  <c r="E20" i="1"/>
  <c r="E19" i="1"/>
  <c r="E18" i="1"/>
  <c r="E17" i="1"/>
  <c r="E16" i="1"/>
  <c r="C21" i="1"/>
  <c r="D21" i="1" s="1"/>
  <c r="C20" i="1"/>
  <c r="D20" i="1" s="1"/>
  <c r="C19" i="1"/>
  <c r="D19" i="1" s="1"/>
  <c r="I18" i="1"/>
  <c r="K18" i="1" s="1"/>
  <c r="C18" i="1"/>
  <c r="D18" i="1" s="1"/>
  <c r="I17" i="1"/>
  <c r="K17" i="1" s="1"/>
  <c r="F17" i="1"/>
  <c r="L17" i="1" s="1"/>
  <c r="C17" i="1"/>
  <c r="D17" i="1" s="1"/>
  <c r="I16" i="1"/>
  <c r="K16" i="1" s="1"/>
  <c r="L16" i="1"/>
  <c r="C16" i="1"/>
  <c r="D16" i="1" s="1"/>
  <c r="I15" i="1"/>
  <c r="K15" i="1" s="1"/>
  <c r="F15" i="1"/>
  <c r="C15" i="1"/>
  <c r="D15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F7" i="1"/>
  <c r="L7" i="1" s="1"/>
  <c r="F5" i="1"/>
  <c r="L5" i="1" s="1"/>
  <c r="F3" i="1"/>
  <c r="L3" i="1" s="1"/>
  <c r="E9" i="1"/>
  <c r="F9" i="1" s="1"/>
  <c r="L9" i="1" s="1"/>
  <c r="C9" i="1"/>
  <c r="D9" i="1" s="1"/>
  <c r="E8" i="1"/>
  <c r="F8" i="1" s="1"/>
  <c r="L8" i="1" s="1"/>
  <c r="C8" i="1"/>
  <c r="D8" i="1" s="1"/>
  <c r="E7" i="1"/>
  <c r="C7" i="1"/>
  <c r="D7" i="1" s="1"/>
  <c r="E6" i="1"/>
  <c r="F6" i="1" s="1"/>
  <c r="L6" i="1" s="1"/>
  <c r="C6" i="1"/>
  <c r="D6" i="1" s="1"/>
  <c r="E5" i="1"/>
  <c r="C5" i="1"/>
  <c r="D5" i="1" s="1"/>
  <c r="C4" i="1"/>
  <c r="D4" i="1" s="1"/>
  <c r="E4" i="1"/>
  <c r="F4" i="1" s="1"/>
  <c r="L4" i="1" s="1"/>
  <c r="C3" i="1"/>
  <c r="D3" i="1" s="1"/>
  <c r="I20" i="1" l="1"/>
  <c r="K20" i="1" s="1"/>
  <c r="I25" i="1"/>
  <c r="K25" i="1" s="1"/>
  <c r="I24" i="1"/>
  <c r="K24" i="1" s="1"/>
  <c r="K26" i="1"/>
  <c r="I26" i="1"/>
  <c r="I21" i="1"/>
  <c r="K21" i="1" s="1"/>
  <c r="K22" i="1"/>
  <c r="I22" i="1"/>
  <c r="J23" i="1"/>
  <c r="H23" i="1" s="1"/>
  <c r="L18" i="1"/>
  <c r="I23" i="1" l="1"/>
  <c r="K23" i="1"/>
  <c r="I19" i="1" l="1"/>
  <c r="K19" i="1" l="1"/>
  <c r="M19" i="1" s="1"/>
</calcChain>
</file>

<file path=xl/sharedStrings.xml><?xml version="1.0" encoding="utf-8"?>
<sst xmlns="http://schemas.openxmlformats.org/spreadsheetml/2006/main" count="48" uniqueCount="32">
  <si>
    <t>Rent from Tenant</t>
  </si>
  <si>
    <t>TDS</t>
  </si>
  <si>
    <t>Net Payment</t>
  </si>
  <si>
    <t>Sep</t>
  </si>
  <si>
    <t>Oct</t>
  </si>
  <si>
    <t>Nov</t>
  </si>
  <si>
    <t>Dec</t>
  </si>
  <si>
    <t>Jan</t>
  </si>
  <si>
    <t>Feb</t>
  </si>
  <si>
    <t>Mar</t>
  </si>
  <si>
    <t>Monthly Maintenance Paid by EL</t>
  </si>
  <si>
    <t>Net Payment Realized</t>
  </si>
  <si>
    <t>Gross Payment to Owner</t>
  </si>
  <si>
    <t>Net Payment Made</t>
  </si>
  <si>
    <t>Rectified Net Payment to be made</t>
  </si>
  <si>
    <t>For FY 18 -19</t>
  </si>
  <si>
    <t>For FY 19 -20</t>
  </si>
  <si>
    <t>April</t>
  </si>
  <si>
    <t>May</t>
  </si>
  <si>
    <t>June</t>
  </si>
  <si>
    <t>July</t>
  </si>
  <si>
    <t>Aug</t>
  </si>
  <si>
    <t>March</t>
  </si>
  <si>
    <t>Monthly Rent - 63000</t>
  </si>
  <si>
    <t>EL Fee</t>
  </si>
  <si>
    <t>Credit to EL</t>
  </si>
  <si>
    <t>Adjusted with last year credit</t>
  </si>
  <si>
    <t>EL Fee @4.25% plusGST</t>
  </si>
  <si>
    <t>EL-ALSTOM</t>
  </si>
  <si>
    <t>EL-Milred/Shankar</t>
  </si>
  <si>
    <t>61000 til July 19 and 64000 from Aug '19</t>
  </si>
  <si>
    <t>Monthly Agreed Rent - 60000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</si>
</sst>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1" fontId="0" fillId="5" borderId="1" xfId="0" applyNumberFormat="1" applyFill="1" applyBorder="1"/>
    <xf numFmtId="0" fontId="1" fillId="0" borderId="0" xfId="0" applyFont="1"/>
    <xf numFmtId="0" fontId="1" fillId="4" borderId="1" xfId="0" applyFont="1" applyFill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" fontId="0" fillId="7" borderId="1" xfId="0" applyNumberForma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C03-C6E1-4FA9-8744-94965CBA9E44}">
  <dimension ref="A1:M26"/>
  <sheetViews>
    <sheetView tabSelected="1" topLeftCell="A15" workbookViewId="0">
      <selection activeCell="A30" sqref="A30"/>
    </sheetView>
  </sheetViews>
  <sheetFormatPr defaultRowHeight="14.5" x14ac:dyDescent="0.35"/>
  <cols>
    <col min="1" max="1" width="10.26953125" bestFit="1" customWidth="1"/>
    <col min="2" max="2" width="15.54296875" bestFit="1" customWidth="1"/>
    <col min="3" max="3" width="12.36328125" customWidth="1"/>
    <col min="4" max="4" width="11.453125" bestFit="1" customWidth="1"/>
    <col min="5" max="5" width="19.36328125" bestFit="1" customWidth="1"/>
    <col min="6" max="6" width="19.08984375" customWidth="1"/>
    <col min="7" max="7" width="6.1796875" customWidth="1"/>
    <col min="8" max="8" width="16.453125" bestFit="1" customWidth="1"/>
    <col min="12" max="12" width="12" customWidth="1"/>
    <col min="13" max="13" width="25.26953125" bestFit="1" customWidth="1"/>
  </cols>
  <sheetData>
    <row r="1" spans="1:13" x14ac:dyDescent="0.35">
      <c r="A1" s="12" t="s">
        <v>28</v>
      </c>
      <c r="B1" t="s">
        <v>15</v>
      </c>
      <c r="D1" s="3" t="s">
        <v>31</v>
      </c>
      <c r="E1" s="3"/>
      <c r="H1" s="12" t="s">
        <v>29</v>
      </c>
    </row>
    <row r="2" spans="1:13" s="1" customFormat="1" ht="43.5" x14ac:dyDescent="0.35">
      <c r="A2" s="6"/>
      <c r="B2" s="13" t="s">
        <v>0</v>
      </c>
      <c r="C2" s="13" t="s">
        <v>1</v>
      </c>
      <c r="D2" s="13" t="s">
        <v>2</v>
      </c>
      <c r="E2" s="13" t="s">
        <v>10</v>
      </c>
      <c r="F2" s="13" t="s">
        <v>11</v>
      </c>
      <c r="H2" s="9" t="s">
        <v>12</v>
      </c>
      <c r="I2" s="9" t="s">
        <v>1</v>
      </c>
      <c r="J2" s="9" t="s">
        <v>24</v>
      </c>
      <c r="K2" s="9" t="s">
        <v>13</v>
      </c>
      <c r="L2" s="9" t="s">
        <v>14</v>
      </c>
    </row>
    <row r="3" spans="1:13" x14ac:dyDescent="0.35">
      <c r="A3" s="7" t="s">
        <v>3</v>
      </c>
      <c r="B3" s="7">
        <v>61000</v>
      </c>
      <c r="C3" s="7">
        <f>B3*10%</f>
        <v>6100</v>
      </c>
      <c r="D3" s="7">
        <f>B3-C3</f>
        <v>54900</v>
      </c>
      <c r="E3" s="7">
        <v>0</v>
      </c>
      <c r="F3" s="7">
        <f>60000-E3</f>
        <v>60000</v>
      </c>
      <c r="H3" s="10">
        <v>50000</v>
      </c>
      <c r="I3" s="10">
        <f>H3*10%</f>
        <v>5000</v>
      </c>
      <c r="J3" s="10">
        <v>0</v>
      </c>
      <c r="K3" s="10">
        <f>H3-I3</f>
        <v>45000</v>
      </c>
      <c r="L3" s="19">
        <f>H3-F3</f>
        <v>-10000</v>
      </c>
    </row>
    <row r="4" spans="1:13" x14ac:dyDescent="0.35">
      <c r="A4" s="7" t="s">
        <v>4</v>
      </c>
      <c r="B4" s="7">
        <v>61000</v>
      </c>
      <c r="C4" s="7">
        <f>B4*10%</f>
        <v>6100</v>
      </c>
      <c r="D4" s="7">
        <f>B4-C4</f>
        <v>54900</v>
      </c>
      <c r="E4" s="8">
        <f>65000/6</f>
        <v>10833.333333333334</v>
      </c>
      <c r="F4" s="8">
        <f t="shared" ref="F4:F9" si="0">60000-E4</f>
        <v>49166.666666666664</v>
      </c>
      <c r="G4" s="2"/>
      <c r="H4" s="10">
        <v>50000</v>
      </c>
      <c r="I4" s="10">
        <f t="shared" ref="I4:I9" si="1">H4*10%</f>
        <v>5000</v>
      </c>
      <c r="J4" s="10">
        <v>0</v>
      </c>
      <c r="K4" s="10">
        <f t="shared" ref="K4:K9" si="2">H4-I4</f>
        <v>45000</v>
      </c>
      <c r="L4" s="18">
        <f t="shared" ref="L4:L9" si="3">H4-F4</f>
        <v>833.33333333333576</v>
      </c>
    </row>
    <row r="5" spans="1:13" x14ac:dyDescent="0.35">
      <c r="A5" s="7" t="s">
        <v>5</v>
      </c>
      <c r="B5" s="7">
        <v>61000</v>
      </c>
      <c r="C5" s="7">
        <f t="shared" ref="C5:C9" si="4">B5*10%</f>
        <v>6100</v>
      </c>
      <c r="D5" s="7">
        <f t="shared" ref="D5:D9" si="5">B5-C5</f>
        <v>54900</v>
      </c>
      <c r="E5" s="8">
        <f t="shared" ref="E5:E9" si="6">65000/6</f>
        <v>10833.333333333334</v>
      </c>
      <c r="F5" s="8">
        <f t="shared" si="0"/>
        <v>49166.666666666664</v>
      </c>
      <c r="G5" s="2"/>
      <c r="H5" s="10">
        <v>50000</v>
      </c>
      <c r="I5" s="10">
        <f t="shared" si="1"/>
        <v>5000</v>
      </c>
      <c r="J5" s="10">
        <v>0</v>
      </c>
      <c r="K5" s="10">
        <f t="shared" si="2"/>
        <v>45000</v>
      </c>
      <c r="L5" s="18">
        <f t="shared" si="3"/>
        <v>833.33333333333576</v>
      </c>
    </row>
    <row r="6" spans="1:13" x14ac:dyDescent="0.35">
      <c r="A6" s="7" t="s">
        <v>6</v>
      </c>
      <c r="B6" s="7">
        <v>61000</v>
      </c>
      <c r="C6" s="7">
        <f t="shared" si="4"/>
        <v>6100</v>
      </c>
      <c r="D6" s="7">
        <f t="shared" si="5"/>
        <v>54900</v>
      </c>
      <c r="E6" s="8">
        <f t="shared" si="6"/>
        <v>10833.333333333334</v>
      </c>
      <c r="F6" s="8">
        <f t="shared" si="0"/>
        <v>49166.666666666664</v>
      </c>
      <c r="G6" s="2"/>
      <c r="H6" s="10">
        <v>50000</v>
      </c>
      <c r="I6" s="10">
        <f t="shared" si="1"/>
        <v>5000</v>
      </c>
      <c r="J6" s="10">
        <v>0</v>
      </c>
      <c r="K6" s="10">
        <f t="shared" si="2"/>
        <v>45000</v>
      </c>
      <c r="L6" s="18">
        <f t="shared" si="3"/>
        <v>833.33333333333576</v>
      </c>
    </row>
    <row r="7" spans="1:13" x14ac:dyDescent="0.35">
      <c r="A7" s="7" t="s">
        <v>7</v>
      </c>
      <c r="B7" s="7">
        <v>61000</v>
      </c>
      <c r="C7" s="7">
        <f t="shared" si="4"/>
        <v>6100</v>
      </c>
      <c r="D7" s="7">
        <f t="shared" si="5"/>
        <v>54900</v>
      </c>
      <c r="E7" s="8">
        <f t="shared" si="6"/>
        <v>10833.333333333334</v>
      </c>
      <c r="F7" s="8">
        <f t="shared" si="0"/>
        <v>49166.666666666664</v>
      </c>
      <c r="G7" s="2"/>
      <c r="H7" s="10">
        <v>50000</v>
      </c>
      <c r="I7" s="10">
        <f t="shared" si="1"/>
        <v>5000</v>
      </c>
      <c r="J7" s="10">
        <v>0</v>
      </c>
      <c r="K7" s="10">
        <f t="shared" si="2"/>
        <v>45000</v>
      </c>
      <c r="L7" s="18">
        <f t="shared" si="3"/>
        <v>833.33333333333576</v>
      </c>
    </row>
    <row r="8" spans="1:13" x14ac:dyDescent="0.35">
      <c r="A8" s="7" t="s">
        <v>8</v>
      </c>
      <c r="B8" s="7">
        <v>61000</v>
      </c>
      <c r="C8" s="7">
        <f t="shared" si="4"/>
        <v>6100</v>
      </c>
      <c r="D8" s="7">
        <f t="shared" si="5"/>
        <v>54900</v>
      </c>
      <c r="E8" s="8">
        <f t="shared" si="6"/>
        <v>10833.333333333334</v>
      </c>
      <c r="F8" s="8">
        <f t="shared" si="0"/>
        <v>49166.666666666664</v>
      </c>
      <c r="G8" s="2"/>
      <c r="H8" s="10">
        <v>50000</v>
      </c>
      <c r="I8" s="10">
        <f t="shared" si="1"/>
        <v>5000</v>
      </c>
      <c r="J8" s="10">
        <v>0</v>
      </c>
      <c r="K8" s="10">
        <f t="shared" si="2"/>
        <v>45000</v>
      </c>
      <c r="L8" s="18">
        <f t="shared" si="3"/>
        <v>833.33333333333576</v>
      </c>
    </row>
    <row r="9" spans="1:13" x14ac:dyDescent="0.35">
      <c r="A9" s="7" t="s">
        <v>9</v>
      </c>
      <c r="B9" s="7">
        <v>61000</v>
      </c>
      <c r="C9" s="7">
        <f t="shared" si="4"/>
        <v>6100</v>
      </c>
      <c r="D9" s="7">
        <f t="shared" si="5"/>
        <v>54900</v>
      </c>
      <c r="E9" s="8">
        <f t="shared" si="6"/>
        <v>10833.333333333334</v>
      </c>
      <c r="F9" s="8">
        <f t="shared" si="0"/>
        <v>49166.666666666664</v>
      </c>
      <c r="G9" s="2"/>
      <c r="H9" s="10">
        <v>50000</v>
      </c>
      <c r="I9" s="10">
        <f t="shared" si="1"/>
        <v>5000</v>
      </c>
      <c r="J9" s="10">
        <v>0</v>
      </c>
      <c r="K9" s="10">
        <f t="shared" si="2"/>
        <v>45000</v>
      </c>
      <c r="L9" s="18">
        <f t="shared" si="3"/>
        <v>833.33333333333576</v>
      </c>
    </row>
    <row r="10" spans="1:13" x14ac:dyDescent="0.35">
      <c r="H10" s="10"/>
      <c r="I10" s="10"/>
      <c r="J10" s="10"/>
      <c r="K10" s="10"/>
      <c r="L10" s="18">
        <f>SUM(L3:L9)</f>
        <v>-4999.9999999999854</v>
      </c>
      <c r="M10" s="4" t="s">
        <v>25</v>
      </c>
    </row>
    <row r="13" spans="1:13" x14ac:dyDescent="0.35">
      <c r="B13" t="s">
        <v>16</v>
      </c>
      <c r="D13" s="3" t="s">
        <v>23</v>
      </c>
      <c r="E13" s="3" t="s">
        <v>30</v>
      </c>
      <c r="F13" s="3"/>
    </row>
    <row r="14" spans="1:13" ht="43.5" x14ac:dyDescent="0.35">
      <c r="A14" s="16"/>
      <c r="B14" s="16" t="s">
        <v>0</v>
      </c>
      <c r="C14" s="16" t="s">
        <v>1</v>
      </c>
      <c r="D14" s="16" t="s">
        <v>2</v>
      </c>
      <c r="E14" s="16" t="s">
        <v>10</v>
      </c>
      <c r="F14" s="16" t="s">
        <v>11</v>
      </c>
      <c r="G14" s="1"/>
      <c r="H14" s="17" t="s">
        <v>12</v>
      </c>
      <c r="I14" s="17" t="s">
        <v>1</v>
      </c>
      <c r="J14" s="17" t="s">
        <v>27</v>
      </c>
      <c r="K14" s="17" t="s">
        <v>13</v>
      </c>
      <c r="L14" s="17" t="s">
        <v>14</v>
      </c>
    </row>
    <row r="15" spans="1:13" x14ac:dyDescent="0.35">
      <c r="A15" s="14" t="s">
        <v>17</v>
      </c>
      <c r="B15" s="14">
        <v>61000</v>
      </c>
      <c r="C15" s="14">
        <f>B15*10%</f>
        <v>6100</v>
      </c>
      <c r="D15" s="14">
        <f>B15-C15</f>
        <v>54900</v>
      </c>
      <c r="E15" s="15">
        <f>70000/6</f>
        <v>11666.666666666666</v>
      </c>
      <c r="F15" s="15">
        <f>60000-E15</f>
        <v>48333.333333333336</v>
      </c>
      <c r="H15" s="10">
        <v>50000</v>
      </c>
      <c r="I15" s="10">
        <f>H15*10%</f>
        <v>5000</v>
      </c>
      <c r="J15" s="10">
        <v>0</v>
      </c>
      <c r="K15" s="10">
        <f>H15-I15</f>
        <v>45000</v>
      </c>
      <c r="L15" s="18">
        <f>H15-F15</f>
        <v>1666.6666666666642</v>
      </c>
      <c r="M15" s="5" t="s">
        <v>26</v>
      </c>
    </row>
    <row r="16" spans="1:13" x14ac:dyDescent="0.35">
      <c r="A16" s="14" t="s">
        <v>18</v>
      </c>
      <c r="B16" s="14">
        <v>61000</v>
      </c>
      <c r="C16" s="14">
        <f>B16*10%</f>
        <v>6100</v>
      </c>
      <c r="D16" s="14">
        <f>B16-C16</f>
        <v>54900</v>
      </c>
      <c r="E16" s="15">
        <f>70000/6</f>
        <v>11666.666666666666</v>
      </c>
      <c r="F16" s="15">
        <f t="shared" ref="F16:F26" si="7">60000-E16</f>
        <v>48333.333333333336</v>
      </c>
      <c r="G16" s="2"/>
      <c r="H16" s="10">
        <v>50000</v>
      </c>
      <c r="I16" s="10">
        <f t="shared" ref="I16:I26" si="8">H16*10%</f>
        <v>5000</v>
      </c>
      <c r="J16" s="10">
        <v>0</v>
      </c>
      <c r="K16" s="10">
        <f t="shared" ref="K16:K21" si="9">H16-I16</f>
        <v>45000</v>
      </c>
      <c r="L16" s="18">
        <f t="shared" ref="L16:L21" si="10">H16-F16</f>
        <v>1666.6666666666642</v>
      </c>
      <c r="M16" s="5"/>
    </row>
    <row r="17" spans="1:13" x14ac:dyDescent="0.35">
      <c r="A17" s="14" t="s">
        <v>19</v>
      </c>
      <c r="B17" s="14">
        <v>61000</v>
      </c>
      <c r="C17" s="14">
        <f t="shared" ref="C17:C26" si="11">B17*10%</f>
        <v>6100</v>
      </c>
      <c r="D17" s="14">
        <f t="shared" ref="D17:D21" si="12">B17-C17</f>
        <v>54900</v>
      </c>
      <c r="E17" s="15">
        <f t="shared" ref="E17:E26" si="13">70000/6</f>
        <v>11666.666666666666</v>
      </c>
      <c r="F17" s="15">
        <f t="shared" si="7"/>
        <v>48333.333333333336</v>
      </c>
      <c r="G17" s="2"/>
      <c r="H17" s="10">
        <v>50000</v>
      </c>
      <c r="I17" s="10">
        <f t="shared" si="8"/>
        <v>5000</v>
      </c>
      <c r="J17" s="10">
        <v>0</v>
      </c>
      <c r="K17" s="10">
        <f t="shared" si="9"/>
        <v>45000</v>
      </c>
      <c r="L17" s="18">
        <f t="shared" si="10"/>
        <v>1666.6666666666642</v>
      </c>
      <c r="M17" s="5"/>
    </row>
    <row r="18" spans="1:13" x14ac:dyDescent="0.35">
      <c r="A18" s="14" t="s">
        <v>20</v>
      </c>
      <c r="B18" s="14">
        <v>61000</v>
      </c>
      <c r="C18" s="14">
        <f t="shared" si="11"/>
        <v>6100</v>
      </c>
      <c r="D18" s="14">
        <f t="shared" si="12"/>
        <v>54900</v>
      </c>
      <c r="E18" s="15">
        <f t="shared" si="13"/>
        <v>11666.666666666666</v>
      </c>
      <c r="F18" s="15">
        <f>60000-E18</f>
        <v>48333.333333333336</v>
      </c>
      <c r="G18" s="2"/>
      <c r="H18" s="11">
        <f>F18</f>
        <v>48333.333333333336</v>
      </c>
      <c r="I18" s="10">
        <f t="shared" si="8"/>
        <v>4833.3333333333339</v>
      </c>
      <c r="J18" s="10">
        <v>0</v>
      </c>
      <c r="K18" s="10">
        <f t="shared" si="9"/>
        <v>43500</v>
      </c>
      <c r="L18" s="11">
        <f t="shared" si="10"/>
        <v>0</v>
      </c>
    </row>
    <row r="19" spans="1:13" x14ac:dyDescent="0.35">
      <c r="A19" s="14" t="s">
        <v>21</v>
      </c>
      <c r="B19" s="14">
        <v>64000</v>
      </c>
      <c r="C19" s="14">
        <f t="shared" si="11"/>
        <v>6400</v>
      </c>
      <c r="D19" s="14">
        <f t="shared" si="12"/>
        <v>57600</v>
      </c>
      <c r="E19" s="15">
        <f t="shared" si="13"/>
        <v>11666.666666666666</v>
      </c>
      <c r="F19" s="15">
        <f>64000-E19</f>
        <v>52333.333333333336</v>
      </c>
      <c r="G19" s="2"/>
      <c r="H19" s="11">
        <f>F19-J19</f>
        <v>49716.666666666672</v>
      </c>
      <c r="I19" s="10">
        <f>(H19*10%)</f>
        <v>4971.6666666666679</v>
      </c>
      <c r="J19" s="10">
        <f>F19*5%</f>
        <v>2616.666666666667</v>
      </c>
      <c r="K19" s="11">
        <f>H19-I19</f>
        <v>44745</v>
      </c>
      <c r="L19" s="11"/>
      <c r="M19" s="2">
        <f>K19+I19</f>
        <v>49716.666666666672</v>
      </c>
    </row>
    <row r="20" spans="1:13" x14ac:dyDescent="0.35">
      <c r="A20" s="14" t="s">
        <v>3</v>
      </c>
      <c r="B20" s="14">
        <v>64000</v>
      </c>
      <c r="C20" s="14">
        <f t="shared" si="11"/>
        <v>6400</v>
      </c>
      <c r="D20" s="14">
        <f t="shared" si="12"/>
        <v>57600</v>
      </c>
      <c r="E20" s="15">
        <f t="shared" si="13"/>
        <v>11666.666666666666</v>
      </c>
      <c r="F20" s="15">
        <f t="shared" ref="F20:F26" si="14">64000-E20</f>
        <v>52333.333333333336</v>
      </c>
      <c r="G20" s="2"/>
      <c r="H20" s="11">
        <f t="shared" ref="H20:H26" si="15">F20-J20</f>
        <v>49716.666666666672</v>
      </c>
      <c r="I20" s="10">
        <f t="shared" ref="I20:I26" si="16">(H20*10%)</f>
        <v>4971.6666666666679</v>
      </c>
      <c r="J20" s="10">
        <f t="shared" ref="J20:J26" si="17">F20*5%</f>
        <v>2616.666666666667</v>
      </c>
      <c r="K20" s="11">
        <f t="shared" ref="K20:K26" si="18">H20-I20</f>
        <v>44745</v>
      </c>
      <c r="L20" s="11"/>
    </row>
    <row r="21" spans="1:13" x14ac:dyDescent="0.35">
      <c r="A21" s="14" t="s">
        <v>4</v>
      </c>
      <c r="B21" s="14">
        <v>64000</v>
      </c>
      <c r="C21" s="14">
        <f t="shared" si="11"/>
        <v>6400</v>
      </c>
      <c r="D21" s="14">
        <f t="shared" si="12"/>
        <v>57600</v>
      </c>
      <c r="E21" s="15">
        <f t="shared" si="13"/>
        <v>11666.666666666666</v>
      </c>
      <c r="F21" s="15">
        <f t="shared" si="14"/>
        <v>52333.333333333336</v>
      </c>
      <c r="G21" s="2"/>
      <c r="H21" s="11">
        <f t="shared" si="15"/>
        <v>49716.666666666672</v>
      </c>
      <c r="I21" s="10">
        <f t="shared" si="16"/>
        <v>4971.6666666666679</v>
      </c>
      <c r="J21" s="10">
        <f t="shared" si="17"/>
        <v>2616.666666666667</v>
      </c>
      <c r="K21" s="11">
        <f t="shared" si="18"/>
        <v>44745</v>
      </c>
      <c r="L21" s="11"/>
    </row>
    <row r="22" spans="1:13" x14ac:dyDescent="0.35">
      <c r="A22" s="14" t="s">
        <v>5</v>
      </c>
      <c r="B22" s="14">
        <v>64000</v>
      </c>
      <c r="C22" s="14">
        <f t="shared" si="11"/>
        <v>6400</v>
      </c>
      <c r="D22" s="14">
        <f t="shared" ref="D22:D26" si="19">B22-C22</f>
        <v>57600</v>
      </c>
      <c r="E22" s="15">
        <f t="shared" si="13"/>
        <v>11666.666666666666</v>
      </c>
      <c r="F22" s="15">
        <f t="shared" si="14"/>
        <v>52333.333333333336</v>
      </c>
      <c r="H22" s="11">
        <f t="shared" si="15"/>
        <v>49716.666666666672</v>
      </c>
      <c r="I22" s="10">
        <f t="shared" si="16"/>
        <v>4971.6666666666679</v>
      </c>
      <c r="J22" s="10">
        <f t="shared" si="17"/>
        <v>2616.666666666667</v>
      </c>
      <c r="K22" s="11">
        <f t="shared" si="18"/>
        <v>44745</v>
      </c>
      <c r="L22" s="11"/>
    </row>
    <row r="23" spans="1:13" x14ac:dyDescent="0.35">
      <c r="A23" s="14" t="s">
        <v>6</v>
      </c>
      <c r="B23" s="14">
        <v>64000</v>
      </c>
      <c r="C23" s="14">
        <f t="shared" si="11"/>
        <v>6400</v>
      </c>
      <c r="D23" s="14">
        <f t="shared" si="19"/>
        <v>57600</v>
      </c>
      <c r="E23" s="15">
        <f t="shared" si="13"/>
        <v>11666.666666666666</v>
      </c>
      <c r="F23" s="15">
        <f t="shared" si="14"/>
        <v>52333.333333333336</v>
      </c>
      <c r="H23" s="11">
        <f t="shared" si="15"/>
        <v>49716.666666666672</v>
      </c>
      <c r="I23" s="10">
        <f t="shared" si="16"/>
        <v>4971.6666666666679</v>
      </c>
      <c r="J23" s="10">
        <f t="shared" si="17"/>
        <v>2616.666666666667</v>
      </c>
      <c r="K23" s="11">
        <f t="shared" si="18"/>
        <v>44745</v>
      </c>
      <c r="L23" s="11"/>
    </row>
    <row r="24" spans="1:13" x14ac:dyDescent="0.35">
      <c r="A24" s="14" t="s">
        <v>7</v>
      </c>
      <c r="B24" s="14">
        <v>64000</v>
      </c>
      <c r="C24" s="14">
        <f t="shared" si="11"/>
        <v>6400</v>
      </c>
      <c r="D24" s="14">
        <f t="shared" si="19"/>
        <v>57600</v>
      </c>
      <c r="E24" s="15">
        <f t="shared" si="13"/>
        <v>11666.666666666666</v>
      </c>
      <c r="F24" s="15">
        <f t="shared" si="14"/>
        <v>52333.333333333336</v>
      </c>
      <c r="H24" s="11">
        <f t="shared" si="15"/>
        <v>49716.666666666672</v>
      </c>
      <c r="I24" s="10">
        <f t="shared" si="16"/>
        <v>4971.6666666666679</v>
      </c>
      <c r="J24" s="10">
        <f t="shared" si="17"/>
        <v>2616.666666666667</v>
      </c>
      <c r="K24" s="11">
        <f t="shared" si="18"/>
        <v>44745</v>
      </c>
      <c r="L24" s="11"/>
    </row>
    <row r="25" spans="1:13" x14ac:dyDescent="0.35">
      <c r="A25" s="14" t="s">
        <v>8</v>
      </c>
      <c r="B25" s="14">
        <v>64000</v>
      </c>
      <c r="C25" s="14">
        <f t="shared" si="11"/>
        <v>6400</v>
      </c>
      <c r="D25" s="14">
        <f t="shared" si="19"/>
        <v>57600</v>
      </c>
      <c r="E25" s="15">
        <f t="shared" si="13"/>
        <v>11666.666666666666</v>
      </c>
      <c r="F25" s="15">
        <f t="shared" si="14"/>
        <v>52333.333333333336</v>
      </c>
      <c r="H25" s="11">
        <f t="shared" si="15"/>
        <v>49716.666666666672</v>
      </c>
      <c r="I25" s="10">
        <f t="shared" si="16"/>
        <v>4971.6666666666679</v>
      </c>
      <c r="J25" s="10">
        <f t="shared" si="17"/>
        <v>2616.666666666667</v>
      </c>
      <c r="K25" s="11">
        <f t="shared" si="18"/>
        <v>44745</v>
      </c>
      <c r="L25" s="11"/>
    </row>
    <row r="26" spans="1:13" x14ac:dyDescent="0.35">
      <c r="A26" s="14" t="s">
        <v>22</v>
      </c>
      <c r="B26" s="14">
        <v>64000</v>
      </c>
      <c r="C26" s="14">
        <f t="shared" si="11"/>
        <v>6400</v>
      </c>
      <c r="D26" s="14">
        <f t="shared" si="19"/>
        <v>57600</v>
      </c>
      <c r="E26" s="15">
        <f t="shared" si="13"/>
        <v>11666.666666666666</v>
      </c>
      <c r="F26" s="15">
        <f t="shared" si="14"/>
        <v>52333.333333333336</v>
      </c>
      <c r="H26" s="11">
        <f t="shared" si="15"/>
        <v>49716.666666666672</v>
      </c>
      <c r="I26" s="10">
        <f t="shared" si="16"/>
        <v>4971.6666666666679</v>
      </c>
      <c r="J26" s="10">
        <f t="shared" si="17"/>
        <v>2616.666666666667</v>
      </c>
      <c r="K26" s="11">
        <f t="shared" si="18"/>
        <v>44745</v>
      </c>
      <c r="L26" s="11"/>
    </row>
  </sheetData>
  <mergeCells count="1">
    <mergeCell ref="M15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</dc:creator>
  <cp:lastModifiedBy>Manish Gupta</cp:lastModifiedBy>
  <dcterms:created xsi:type="dcterms:W3CDTF">2019-07-25T12:16:01Z</dcterms:created>
  <dcterms:modified xsi:type="dcterms:W3CDTF">2019-07-25T12:58:50Z</dcterms:modified>
</cp:coreProperties>
</file>