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ghafa\Desktop\Corona_Project\iran\For_Science_Advances\"/>
    </mc:Choice>
  </mc:AlternateContent>
  <xr:revisionPtr revIDLastSave="0" documentId="13_ncr:1_{324CC503-8CE3-4A7C-9492-4BED82A9221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Nationwide" sheetId="1" r:id="rId1"/>
    <sheet name="Province level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3" i="2" l="1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M33" i="2"/>
  <c r="L33" i="2"/>
  <c r="K33" i="2"/>
  <c r="J33" i="2"/>
  <c r="I33" i="2"/>
  <c r="H33" i="2"/>
  <c r="G33" i="2"/>
  <c r="F33" i="2"/>
  <c r="E33" i="2"/>
  <c r="D33" i="2"/>
  <c r="C33" i="2"/>
  <c r="B3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2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54" i="1"/>
  <c r="K147" i="1"/>
  <c r="J147" i="1"/>
  <c r="I147" i="1"/>
  <c r="F147" i="1"/>
  <c r="K146" i="1"/>
  <c r="J146" i="1"/>
  <c r="I146" i="1"/>
  <c r="F146" i="1"/>
  <c r="K145" i="1"/>
  <c r="J145" i="1"/>
  <c r="I145" i="1"/>
  <c r="F145" i="1"/>
  <c r="K144" i="1"/>
  <c r="J144" i="1"/>
  <c r="I144" i="1"/>
  <c r="F144" i="1"/>
  <c r="K143" i="1"/>
  <c r="J143" i="1"/>
  <c r="I143" i="1"/>
  <c r="F143" i="1"/>
  <c r="K142" i="1"/>
  <c r="J142" i="1"/>
  <c r="I142" i="1"/>
  <c r="F142" i="1"/>
  <c r="K141" i="1"/>
  <c r="J141" i="1"/>
  <c r="I141" i="1"/>
  <c r="F141" i="1"/>
  <c r="K140" i="1"/>
  <c r="J140" i="1"/>
  <c r="I140" i="1"/>
  <c r="F140" i="1"/>
  <c r="K139" i="1"/>
  <c r="J139" i="1"/>
  <c r="I139" i="1"/>
  <c r="F139" i="1"/>
  <c r="K138" i="1"/>
  <c r="J138" i="1"/>
  <c r="I138" i="1"/>
  <c r="F138" i="1"/>
  <c r="K137" i="1"/>
  <c r="J137" i="1"/>
  <c r="I137" i="1"/>
  <c r="F137" i="1"/>
  <c r="K136" i="1"/>
  <c r="J136" i="1"/>
  <c r="I136" i="1"/>
  <c r="F136" i="1"/>
  <c r="K135" i="1"/>
  <c r="J135" i="1"/>
  <c r="I135" i="1"/>
  <c r="F135" i="1"/>
  <c r="K134" i="1"/>
  <c r="J134" i="1"/>
  <c r="I134" i="1"/>
  <c r="F134" i="1"/>
  <c r="K133" i="1"/>
  <c r="J133" i="1"/>
  <c r="I133" i="1"/>
  <c r="F133" i="1"/>
  <c r="K132" i="1"/>
  <c r="J132" i="1"/>
  <c r="I132" i="1"/>
  <c r="F132" i="1"/>
  <c r="K131" i="1"/>
  <c r="J131" i="1"/>
  <c r="I131" i="1"/>
  <c r="F131" i="1"/>
  <c r="K130" i="1"/>
  <c r="J130" i="1"/>
  <c r="I130" i="1"/>
  <c r="F130" i="1"/>
  <c r="K129" i="1"/>
  <c r="J129" i="1"/>
  <c r="I129" i="1"/>
  <c r="F129" i="1"/>
  <c r="K128" i="1"/>
  <c r="J128" i="1"/>
  <c r="I128" i="1"/>
  <c r="F128" i="1"/>
  <c r="K127" i="1"/>
  <c r="J127" i="1"/>
  <c r="I127" i="1"/>
  <c r="F127" i="1"/>
  <c r="K126" i="1"/>
  <c r="J126" i="1"/>
  <c r="I126" i="1"/>
  <c r="F126" i="1"/>
  <c r="K125" i="1"/>
  <c r="J125" i="1"/>
  <c r="I125" i="1"/>
  <c r="F125" i="1"/>
  <c r="K124" i="1"/>
  <c r="J124" i="1"/>
  <c r="I124" i="1"/>
  <c r="F124" i="1"/>
  <c r="K123" i="1"/>
  <c r="J123" i="1"/>
  <c r="I123" i="1"/>
  <c r="F123" i="1"/>
  <c r="K122" i="1"/>
  <c r="J122" i="1"/>
  <c r="I122" i="1"/>
  <c r="F122" i="1"/>
  <c r="K121" i="1"/>
  <c r="J121" i="1"/>
  <c r="I121" i="1"/>
  <c r="F121" i="1"/>
  <c r="K120" i="1"/>
  <c r="J120" i="1"/>
  <c r="I120" i="1"/>
  <c r="F120" i="1"/>
  <c r="K119" i="1"/>
  <c r="J119" i="1"/>
  <c r="I119" i="1"/>
  <c r="F119" i="1"/>
  <c r="K118" i="1"/>
  <c r="J118" i="1"/>
  <c r="I118" i="1"/>
  <c r="F118" i="1"/>
  <c r="K117" i="1"/>
  <c r="J117" i="1"/>
  <c r="I117" i="1"/>
  <c r="F117" i="1"/>
  <c r="K116" i="1"/>
  <c r="J116" i="1"/>
  <c r="I116" i="1"/>
  <c r="F116" i="1"/>
  <c r="K115" i="1"/>
  <c r="J115" i="1"/>
  <c r="I115" i="1"/>
  <c r="F115" i="1"/>
  <c r="K114" i="1"/>
  <c r="J114" i="1"/>
  <c r="I114" i="1"/>
  <c r="F114" i="1"/>
  <c r="K113" i="1"/>
  <c r="J113" i="1"/>
  <c r="I113" i="1"/>
  <c r="F113" i="1"/>
  <c r="K112" i="1"/>
  <c r="J112" i="1"/>
  <c r="I112" i="1"/>
  <c r="F112" i="1"/>
  <c r="K111" i="1"/>
  <c r="J111" i="1"/>
  <c r="I111" i="1"/>
  <c r="F111" i="1"/>
  <c r="K110" i="1"/>
  <c r="J110" i="1"/>
  <c r="I110" i="1"/>
  <c r="F110" i="1"/>
  <c r="K109" i="1"/>
  <c r="J109" i="1"/>
  <c r="I109" i="1"/>
  <c r="F109" i="1"/>
  <c r="K108" i="1"/>
  <c r="J108" i="1"/>
  <c r="I108" i="1"/>
  <c r="F108" i="1"/>
  <c r="K107" i="1"/>
  <c r="J107" i="1"/>
  <c r="I107" i="1"/>
  <c r="F107" i="1"/>
  <c r="K106" i="1"/>
  <c r="J106" i="1"/>
  <c r="I106" i="1"/>
  <c r="F106" i="1"/>
  <c r="K105" i="1"/>
  <c r="J105" i="1"/>
  <c r="I105" i="1"/>
  <c r="F105" i="1"/>
  <c r="K104" i="1"/>
  <c r="J104" i="1"/>
  <c r="I104" i="1"/>
  <c r="F104" i="1"/>
  <c r="K103" i="1"/>
  <c r="J103" i="1"/>
  <c r="I103" i="1"/>
  <c r="F103" i="1"/>
  <c r="K102" i="1"/>
  <c r="J102" i="1"/>
  <c r="I102" i="1"/>
  <c r="F102" i="1"/>
  <c r="K101" i="1"/>
  <c r="J101" i="1"/>
  <c r="I101" i="1"/>
  <c r="F101" i="1"/>
  <c r="K100" i="1"/>
  <c r="J100" i="1"/>
  <c r="I100" i="1"/>
  <c r="F100" i="1"/>
  <c r="K99" i="1"/>
  <c r="J99" i="1"/>
  <c r="I99" i="1"/>
  <c r="F99" i="1"/>
  <c r="K98" i="1"/>
  <c r="J98" i="1"/>
  <c r="I98" i="1"/>
  <c r="F98" i="1"/>
  <c r="K97" i="1"/>
  <c r="J97" i="1"/>
  <c r="I97" i="1"/>
  <c r="F97" i="1"/>
  <c r="K96" i="1"/>
  <c r="J96" i="1"/>
  <c r="I96" i="1"/>
  <c r="F96" i="1"/>
  <c r="K95" i="1"/>
  <c r="J95" i="1"/>
  <c r="I95" i="1"/>
  <c r="F95" i="1"/>
  <c r="K94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<sst xmlns="http://schemas.openxmlformats.org/spreadsheetml/2006/main" count="194" uniqueCount="193">
  <si>
    <t>date SH</t>
  </si>
  <si>
    <t>hospitalised cases</t>
  </si>
  <si>
    <t>daily cases</t>
  </si>
  <si>
    <t>daily cases (7-day-average)</t>
  </si>
  <si>
    <t>daily deaths</t>
  </si>
  <si>
    <t>daily tests</t>
  </si>
  <si>
    <t>percentage of positive tests</t>
  </si>
  <si>
    <t>percentage of cases hospitalised</t>
  </si>
  <si>
    <t>hospitalised/tests</t>
  </si>
  <si>
    <t>30 بهمن</t>
  </si>
  <si>
    <t>1 اسفند</t>
  </si>
  <si>
    <t>2 اسفند</t>
  </si>
  <si>
    <t xml:space="preserve">3 اسفند </t>
  </si>
  <si>
    <t>4 اسفند</t>
  </si>
  <si>
    <t xml:space="preserve">5 اسفند </t>
  </si>
  <si>
    <t xml:space="preserve">6 اسفند </t>
  </si>
  <si>
    <t xml:space="preserve">7 اسفند </t>
  </si>
  <si>
    <t xml:space="preserve">8 اسفند </t>
  </si>
  <si>
    <t xml:space="preserve">9 اسفند </t>
  </si>
  <si>
    <t>10 اسفند</t>
  </si>
  <si>
    <t>11 اسفند</t>
  </si>
  <si>
    <t>12 اسفند</t>
  </si>
  <si>
    <t>13 اسفند</t>
  </si>
  <si>
    <t>14 اسفند</t>
  </si>
  <si>
    <t>15 اسفند</t>
  </si>
  <si>
    <t>16 اسفند</t>
  </si>
  <si>
    <t>17 اسفند</t>
  </si>
  <si>
    <t>18 اسفند</t>
  </si>
  <si>
    <t>19 اسفند</t>
  </si>
  <si>
    <t>20 اسفند</t>
  </si>
  <si>
    <t>21 اسفند</t>
  </si>
  <si>
    <t>22 اسفند</t>
  </si>
  <si>
    <t>23 اسفند</t>
  </si>
  <si>
    <t>24 اسفند</t>
  </si>
  <si>
    <t>25 اسفند</t>
  </si>
  <si>
    <t>26 اسفند</t>
  </si>
  <si>
    <t>27 اسفند</t>
  </si>
  <si>
    <t>28 اسفند</t>
  </si>
  <si>
    <t>29 اسفند</t>
  </si>
  <si>
    <t>1 فروردین</t>
  </si>
  <si>
    <t>2 فروردین</t>
  </si>
  <si>
    <t>3 فروردین</t>
  </si>
  <si>
    <t>4 فروردین</t>
  </si>
  <si>
    <t>5 فروردین</t>
  </si>
  <si>
    <t>6 فروردین</t>
  </si>
  <si>
    <t>7 فروردین</t>
  </si>
  <si>
    <t>8 فروردین</t>
  </si>
  <si>
    <t>9 فروردین</t>
  </si>
  <si>
    <t>10 فروردین</t>
  </si>
  <si>
    <t>11 فروردین</t>
  </si>
  <si>
    <t>12 فروردین</t>
  </si>
  <si>
    <t>13 فروردین</t>
  </si>
  <si>
    <t>14 فروردین</t>
  </si>
  <si>
    <t>15 فروردین</t>
  </si>
  <si>
    <t>16 فروردین</t>
  </si>
  <si>
    <t>17 فروردین</t>
  </si>
  <si>
    <t>18 فروردین</t>
  </si>
  <si>
    <t>19 فروردین</t>
  </si>
  <si>
    <t>20 فروردین</t>
  </si>
  <si>
    <t>21 فروردین</t>
  </si>
  <si>
    <t>22 فروردین</t>
  </si>
  <si>
    <t>23 فروردین</t>
  </si>
  <si>
    <t>24 فروردین</t>
  </si>
  <si>
    <t>25 فروردین</t>
  </si>
  <si>
    <t>26 فروردین</t>
  </si>
  <si>
    <t>27 فروردین</t>
  </si>
  <si>
    <t>28 فروردین</t>
  </si>
  <si>
    <t>29 فروردین</t>
  </si>
  <si>
    <t>30 فروردین</t>
  </si>
  <si>
    <t>31 فروردین</t>
  </si>
  <si>
    <t>1 اردیبهشت</t>
  </si>
  <si>
    <t>2 اردیبهشت</t>
  </si>
  <si>
    <t>3 اردیبهشت</t>
  </si>
  <si>
    <t>4 اردیبهشت</t>
  </si>
  <si>
    <t>5 اردیبهشت</t>
  </si>
  <si>
    <t>6 اردیبهشت</t>
  </si>
  <si>
    <t>7 اردیبهشت</t>
  </si>
  <si>
    <t>8 اردیبهشت</t>
  </si>
  <si>
    <t>9 اردیبهشت</t>
  </si>
  <si>
    <t>10 اردیبهشت</t>
  </si>
  <si>
    <t>11 اردیبهشت</t>
  </si>
  <si>
    <t>12 اردیبهشت</t>
  </si>
  <si>
    <t>13 اردیبهشت</t>
  </si>
  <si>
    <t>14 اردیبهشت</t>
  </si>
  <si>
    <t>15 اردیبهشت</t>
  </si>
  <si>
    <t>16 اردیبهشت</t>
  </si>
  <si>
    <t>17 اردیبهشت</t>
  </si>
  <si>
    <t>18 اردیبهشت</t>
  </si>
  <si>
    <t>19 اردیبهشت</t>
  </si>
  <si>
    <t>20 اردیبهشت</t>
  </si>
  <si>
    <t>21 اردیبهشت</t>
  </si>
  <si>
    <t>22 اردیبهشت</t>
  </si>
  <si>
    <t>23 اردیبهشت</t>
  </si>
  <si>
    <t>24 اردیبهشت</t>
  </si>
  <si>
    <t>25 اردیبهشت</t>
  </si>
  <si>
    <t>26 اردیبهشت</t>
  </si>
  <si>
    <t>27 اردیبهشت</t>
  </si>
  <si>
    <t>28 اردیبهشت</t>
  </si>
  <si>
    <t>29 اردیبهشت</t>
  </si>
  <si>
    <t>30 اردیبهشت</t>
  </si>
  <si>
    <t>31 اردیبهشت</t>
  </si>
  <si>
    <t>1 خرداد</t>
  </si>
  <si>
    <t>2 خرداد</t>
  </si>
  <si>
    <t>3 خرداد</t>
  </si>
  <si>
    <t>4خرداد</t>
  </si>
  <si>
    <t>5 خرداد</t>
  </si>
  <si>
    <t>6 خرداد</t>
  </si>
  <si>
    <t>7 خرداد</t>
  </si>
  <si>
    <t>8 خرداد</t>
  </si>
  <si>
    <t>9 خرداد</t>
  </si>
  <si>
    <t>10 خرداد</t>
  </si>
  <si>
    <t xml:space="preserve">11 خرداد </t>
  </si>
  <si>
    <t>12 خرداد</t>
  </si>
  <si>
    <t>13 خرداد</t>
  </si>
  <si>
    <t>14 خرداد</t>
  </si>
  <si>
    <t>15 خرداد</t>
  </si>
  <si>
    <t>16 خرداد</t>
  </si>
  <si>
    <t>17 خرداد</t>
  </si>
  <si>
    <t>18 خرداد</t>
  </si>
  <si>
    <t>19 خرداد</t>
  </si>
  <si>
    <t>20 خرداد</t>
  </si>
  <si>
    <t>21 خرداد</t>
  </si>
  <si>
    <t>22 خرداد</t>
  </si>
  <si>
    <t>23 خرداد</t>
  </si>
  <si>
    <t>24 خرداد</t>
  </si>
  <si>
    <t>25 خرداد</t>
  </si>
  <si>
    <t>26 خرداد</t>
  </si>
  <si>
    <t>27 خرداد</t>
  </si>
  <si>
    <t>28 خرداد</t>
  </si>
  <si>
    <t>29 خرداد</t>
  </si>
  <si>
    <t>30 خرداد</t>
  </si>
  <si>
    <t>31 خرداد</t>
  </si>
  <si>
    <t xml:space="preserve">1 تیر </t>
  </si>
  <si>
    <t xml:space="preserve">2 تیر </t>
  </si>
  <si>
    <t>3 تیر</t>
  </si>
  <si>
    <t>4 تیر</t>
  </si>
  <si>
    <t>5 تیر</t>
  </si>
  <si>
    <t>6 تیر</t>
  </si>
  <si>
    <t>7 تیر</t>
  </si>
  <si>
    <t>8 تیر</t>
  </si>
  <si>
    <t>9 تیر</t>
  </si>
  <si>
    <t xml:space="preserve">10 تیر </t>
  </si>
  <si>
    <t xml:space="preserve">11 تیر </t>
  </si>
  <si>
    <t xml:space="preserve">12 تیر </t>
  </si>
  <si>
    <t xml:space="preserve">13 تیر </t>
  </si>
  <si>
    <t xml:space="preserve">14 تیر </t>
  </si>
  <si>
    <t xml:space="preserve">15 تیر </t>
  </si>
  <si>
    <t>16 تیر</t>
  </si>
  <si>
    <t xml:space="preserve">17 تیر </t>
  </si>
  <si>
    <t>18 تیر</t>
  </si>
  <si>
    <t xml:space="preserve">19 تیر </t>
  </si>
  <si>
    <t xml:space="preserve">20 تیر </t>
  </si>
  <si>
    <t xml:space="preserve">21 تیر </t>
  </si>
  <si>
    <t xml:space="preserve">22 تیر </t>
  </si>
  <si>
    <t xml:space="preserve">23 تیر </t>
  </si>
  <si>
    <t>outpatients</t>
  </si>
  <si>
    <t>Province\date</t>
  </si>
  <si>
    <t>Qom</t>
  </si>
  <si>
    <t>Tehran (Teh)</t>
  </si>
  <si>
    <t>Mazandaran (Maz)</t>
  </si>
  <si>
    <t>Alborz (Alb)</t>
  </si>
  <si>
    <t>Semnan (Sem)</t>
  </si>
  <si>
    <t>Golestan (Gol)</t>
  </si>
  <si>
    <t>Qazvin (Qaz)</t>
  </si>
  <si>
    <t>Esfahan (Esf)</t>
  </si>
  <si>
    <t>Fars (Frs)</t>
  </si>
  <si>
    <t>Hormozgan (Hor)</t>
  </si>
  <si>
    <t>Kohgiluyeh and Buyer Ahmad (Koh)</t>
  </si>
  <si>
    <t>Chahar Mahall and Bakhtiari (Cha)</t>
  </si>
  <si>
    <t>Bushehr (Bus)</t>
  </si>
  <si>
    <t>Gilan (Gil)</t>
  </si>
  <si>
    <t>Ardebil (Ard)</t>
  </si>
  <si>
    <t>East Azarbaijan (Azs)</t>
  </si>
  <si>
    <t>West Azarbaijan (Azg)</t>
  </si>
  <si>
    <t>Kordestan (Kur)</t>
  </si>
  <si>
    <t>Zanjan (Zan)</t>
  </si>
  <si>
    <t>Markazi (Mar)</t>
  </si>
  <si>
    <t>Hamadan (Ham)</t>
  </si>
  <si>
    <t>Khuzestan (Khz)</t>
  </si>
  <si>
    <t>Kermanshah (Krs)</t>
  </si>
  <si>
    <t>Lorestan (Lor)</t>
  </si>
  <si>
    <t>Ilam (Ilm)</t>
  </si>
  <si>
    <t>Razavi Khorasan (Khr)</t>
  </si>
  <si>
    <t>Sistan and Baluchestan (Sis)</t>
  </si>
  <si>
    <t>Yazd (Yaz)</t>
  </si>
  <si>
    <t>South Khorasan (Khs)</t>
  </si>
  <si>
    <t>Kerman (Ker)</t>
  </si>
  <si>
    <t>North Khorasan (Khn)</t>
  </si>
  <si>
    <t>Total daily case count</t>
  </si>
  <si>
    <t>Source: www.behdasht.gov.ir</t>
  </si>
  <si>
    <t>Provincial data on 2 and 3 Mar was not updated by the minitry of health. No provincial data is available from 23 Mar onward.</t>
  </si>
  <si>
    <t>There is a discrepancy between the data on 9 Mar for these two provinces. We exclude them from the analysis and plots on Fig.1</t>
  </si>
  <si>
    <t>date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</si>
</sst>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name val="B Mitra"/>
      <charset val="134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22222"/>
      <name val="Sans-serif"/>
    </font>
    <font>
      <sz val="8"/>
      <color rgb="FF222222"/>
      <name val="Sans-serif"/>
    </font>
    <font>
      <sz val="8"/>
      <color rgb="FF202122"/>
      <name val="Sans-serif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rgb="FFEAECF0"/>
      </patternFill>
    </fill>
    <fill>
      <patternFill patternType="solid">
        <fgColor theme="4" tint="0.59999389629810485"/>
        <bgColor rgb="FFF8F9FA"/>
      </patternFill>
    </fill>
    <fill>
      <patternFill patternType="solid">
        <fgColor rgb="FFFF0000"/>
        <bgColor rgb="FFF8F9FA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horizontal="center" vertical="center" readingOrder="2"/>
    </xf>
    <xf numFmtId="0" fontId="4" fillId="0" borderId="0" xfId="0" applyFont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readingOrder="2"/>
    </xf>
    <xf numFmtId="0" fontId="4" fillId="0" borderId="0" xfId="0" applyFont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15" fontId="6" fillId="3" borderId="1" xfId="0" applyNumberFormat="1" applyFont="1" applyFill="1" applyBorder="1" applyAlignment="1">
      <alignment horizontal="center" vertical="center"/>
    </xf>
    <xf numFmtId="15" fontId="6" fillId="3" borderId="2" xfId="0" applyNumberFormat="1" applyFont="1" applyFill="1" applyBorder="1" applyAlignment="1">
      <alignment horizontal="center" vertical="center"/>
    </xf>
    <xf numFmtId="15" fontId="6" fillId="4" borderId="1" xfId="0" applyNumberFormat="1" applyFont="1" applyFill="1" applyBorder="1" applyAlignment="1">
      <alignment horizontal="left" vertical="center"/>
    </xf>
    <xf numFmtId="0" fontId="0" fillId="5" borderId="1" xfId="0" applyFill="1" applyBorder="1"/>
    <xf numFmtId="0" fontId="6" fillId="6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0" fontId="0" fillId="8" borderId="0" xfId="0" applyFill="1"/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6" fillId="9" borderId="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3" fillId="10" borderId="11" xfId="0" applyFont="1" applyFill="1" applyBorder="1"/>
    <xf numFmtId="0" fontId="3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476250</xdr:colOff>
      <xdr:row>21</xdr:row>
      <xdr:rowOff>158750</xdr:rowOff>
    </xdr:from>
    <xdr:ext cx="184731" cy="32298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550920" y="4603750"/>
          <a:ext cx="184150" cy="32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</xdr:col>
      <xdr:colOff>476250</xdr:colOff>
      <xdr:row>21</xdr:row>
      <xdr:rowOff>158750</xdr:rowOff>
    </xdr:from>
    <xdr:ext cx="184731" cy="32298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514DBF7-F0B3-4592-94FB-2E4A0389120F}"/>
            </a:ext>
          </a:extLst>
        </xdr:cNvPr>
        <xdr:cNvSpPr txBox="1"/>
      </xdr:nvSpPr>
      <xdr:spPr>
        <a:xfrm>
          <a:off x="3140676" y="3946182"/>
          <a:ext cx="184731" cy="322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"/>
  <sheetViews>
    <sheetView tabSelected="1" zoomScale="55" zoomScaleNormal="55" workbookViewId="0">
      <selection activeCell="A2" sqref="A2"/>
    </sheetView>
  </sheetViews>
  <sheetFormatPr defaultColWidth="8.7109375" defaultRowHeight="15"/>
  <cols>
    <col min="1" max="1" width="10.42578125" style="6" customWidth="1"/>
    <col min="2" max="2" width="10.42578125" style="10" customWidth="1"/>
    <col min="3" max="5" width="17.140625" style="6" customWidth="1"/>
    <col min="6" max="6" width="27.7109375" style="6" customWidth="1"/>
    <col min="7" max="8" width="17.140625" style="6" customWidth="1"/>
    <col min="9" max="9" width="29.42578125" style="6" customWidth="1"/>
    <col min="10" max="10" width="33.140625" style="7" customWidth="1"/>
    <col min="11" max="11" width="22.28515625" style="6" customWidth="1"/>
    <col min="12" max="12" width="20.5703125" style="6" customWidth="1"/>
    <col min="13" max="16384" width="8.7109375" style="6"/>
  </cols>
  <sheetData>
    <row r="1" spans="1:12" s="2" customFormat="1">
      <c r="A1" s="2" t="s">
        <v>192</v>
      </c>
      <c r="B1" s="3" t="s">
        <v>0</v>
      </c>
      <c r="C1" s="2" t="s">
        <v>1</v>
      </c>
      <c r="D1" s="2" t="s">
        <v>2</v>
      </c>
      <c r="E1" s="2" t="s">
        <v>155</v>
      </c>
      <c r="F1" s="2" t="s">
        <v>3</v>
      </c>
      <c r="G1" s="2" t="s">
        <v>4</v>
      </c>
      <c r="H1" s="2" t="s">
        <v>5</v>
      </c>
      <c r="I1" s="2" t="s">
        <v>6</v>
      </c>
      <c r="J1" s="4" t="s">
        <v>7</v>
      </c>
      <c r="K1" s="2" t="s">
        <v>8</v>
      </c>
      <c r="L1" s="2" t="s">
        <v>4</v>
      </c>
    </row>
    <row r="2" spans="1:12">
      <c r="A2" s="5">
        <v>43880</v>
      </c>
      <c r="B2" s="1" t="s">
        <v>9</v>
      </c>
      <c r="C2" s="6">
        <v>2</v>
      </c>
      <c r="D2" s="6">
        <v>2</v>
      </c>
      <c r="E2" s="6">
        <f>D2-C2</f>
        <v>0</v>
      </c>
      <c r="F2" s="6">
        <f>D2</f>
        <v>2</v>
      </c>
      <c r="G2" s="6">
        <v>2</v>
      </c>
      <c r="J2" s="7">
        <v>1</v>
      </c>
      <c r="L2" s="6">
        <v>2</v>
      </c>
    </row>
    <row r="3" spans="1:12">
      <c r="A3" s="5">
        <v>43881</v>
      </c>
      <c r="B3" s="1" t="s">
        <v>10</v>
      </c>
      <c r="C3" s="6">
        <v>3</v>
      </c>
      <c r="D3" s="6">
        <v>3</v>
      </c>
      <c r="E3" s="6">
        <f t="shared" ref="E3:E66" si="0">D3-C3</f>
        <v>0</v>
      </c>
      <c r="F3" s="6">
        <f>(D3+D2)/2</f>
        <v>2.5</v>
      </c>
      <c r="G3" s="6">
        <v>0</v>
      </c>
      <c r="J3" s="7">
        <v>1</v>
      </c>
      <c r="L3" s="6">
        <v>0</v>
      </c>
    </row>
    <row r="4" spans="1:12">
      <c r="A4" s="5">
        <v>43882</v>
      </c>
      <c r="B4" s="1" t="s">
        <v>11</v>
      </c>
      <c r="C4" s="6">
        <v>13</v>
      </c>
      <c r="D4" s="6">
        <v>13</v>
      </c>
      <c r="E4" s="6">
        <f t="shared" si="0"/>
        <v>0</v>
      </c>
      <c r="F4" s="6">
        <f>(D4+D3+D2)/3</f>
        <v>6</v>
      </c>
      <c r="G4" s="6">
        <v>0</v>
      </c>
      <c r="J4" s="7">
        <v>1</v>
      </c>
      <c r="L4" s="6">
        <v>0</v>
      </c>
    </row>
    <row r="5" spans="1:12">
      <c r="A5" s="5">
        <v>43883</v>
      </c>
      <c r="B5" s="1" t="s">
        <v>12</v>
      </c>
      <c r="C5" s="6">
        <v>10</v>
      </c>
      <c r="D5" s="6">
        <v>10</v>
      </c>
      <c r="E5" s="6">
        <f t="shared" si="0"/>
        <v>0</v>
      </c>
      <c r="F5" s="6">
        <f>(D5+D4+D3+D2)/4</f>
        <v>7</v>
      </c>
      <c r="G5" s="6">
        <v>3</v>
      </c>
      <c r="J5" s="7">
        <v>1</v>
      </c>
      <c r="L5" s="6">
        <v>3</v>
      </c>
    </row>
    <row r="6" spans="1:12">
      <c r="A6" s="5">
        <v>43884</v>
      </c>
      <c r="B6" s="1" t="s">
        <v>13</v>
      </c>
      <c r="C6" s="6">
        <v>15</v>
      </c>
      <c r="D6" s="6">
        <v>15</v>
      </c>
      <c r="E6" s="6">
        <f t="shared" si="0"/>
        <v>0</v>
      </c>
      <c r="F6" s="6">
        <f>(D6+D5+D4+D3+D2)/5</f>
        <v>8.6</v>
      </c>
      <c r="G6" s="6">
        <v>3</v>
      </c>
      <c r="J6" s="7">
        <v>1</v>
      </c>
      <c r="L6" s="6">
        <v>3</v>
      </c>
    </row>
    <row r="7" spans="1:12">
      <c r="A7" s="5">
        <v>43885</v>
      </c>
      <c r="B7" s="1" t="s">
        <v>14</v>
      </c>
      <c r="C7" s="6">
        <v>18</v>
      </c>
      <c r="D7" s="6">
        <v>18</v>
      </c>
      <c r="E7" s="6">
        <f t="shared" si="0"/>
        <v>0</v>
      </c>
      <c r="F7" s="6">
        <f>(D7+D6+D5+D4+D3+D2)/6</f>
        <v>10.166666666666666</v>
      </c>
      <c r="G7" s="6">
        <v>4</v>
      </c>
      <c r="J7" s="7">
        <v>1</v>
      </c>
      <c r="L7" s="6">
        <v>4</v>
      </c>
    </row>
    <row r="8" spans="1:12">
      <c r="A8" s="5">
        <v>43886</v>
      </c>
      <c r="B8" s="1" t="s">
        <v>15</v>
      </c>
      <c r="C8" s="6">
        <v>34</v>
      </c>
      <c r="D8" s="6">
        <v>34</v>
      </c>
      <c r="E8" s="6">
        <f t="shared" si="0"/>
        <v>0</v>
      </c>
      <c r="F8" s="6">
        <f>SUM(D2:D8)/7</f>
        <v>13.571428571428571</v>
      </c>
      <c r="G8" s="6">
        <v>3</v>
      </c>
      <c r="J8" s="7">
        <v>1</v>
      </c>
      <c r="L8" s="6">
        <v>3</v>
      </c>
    </row>
    <row r="9" spans="1:12">
      <c r="A9" s="5">
        <v>43887</v>
      </c>
      <c r="B9" s="1" t="s">
        <v>16</v>
      </c>
      <c r="C9" s="6">
        <v>44</v>
      </c>
      <c r="D9" s="6">
        <v>44</v>
      </c>
      <c r="E9" s="6">
        <f t="shared" si="0"/>
        <v>0</v>
      </c>
      <c r="F9" s="6">
        <f>SUM(D3:D9)/7</f>
        <v>19.571428571428573</v>
      </c>
      <c r="G9" s="6">
        <v>4</v>
      </c>
      <c r="J9" s="7">
        <v>1</v>
      </c>
      <c r="L9" s="6">
        <v>4</v>
      </c>
    </row>
    <row r="10" spans="1:12">
      <c r="A10" s="5">
        <v>43888</v>
      </c>
      <c r="B10" s="1" t="s">
        <v>17</v>
      </c>
      <c r="C10" s="6">
        <v>106</v>
      </c>
      <c r="D10" s="6">
        <v>106</v>
      </c>
      <c r="E10" s="6">
        <f t="shared" si="0"/>
        <v>0</v>
      </c>
      <c r="F10" s="6">
        <f>SUM(D4:D10)/7</f>
        <v>34.285714285714285</v>
      </c>
      <c r="G10" s="6">
        <v>7</v>
      </c>
      <c r="J10" s="7">
        <v>1</v>
      </c>
      <c r="L10" s="6">
        <v>7</v>
      </c>
    </row>
    <row r="11" spans="1:12">
      <c r="A11" s="5">
        <v>43889</v>
      </c>
      <c r="B11" s="1" t="s">
        <v>18</v>
      </c>
      <c r="C11" s="6">
        <v>143</v>
      </c>
      <c r="D11" s="6">
        <v>143</v>
      </c>
      <c r="E11" s="6">
        <f t="shared" si="0"/>
        <v>0</v>
      </c>
      <c r="F11" s="6">
        <f t="shared" ref="F11:F74" si="1">SUM(D5:D11)/7</f>
        <v>52.857142857142854</v>
      </c>
      <c r="G11" s="6">
        <v>8</v>
      </c>
      <c r="J11" s="7">
        <v>1</v>
      </c>
      <c r="L11" s="6">
        <v>8</v>
      </c>
    </row>
    <row r="12" spans="1:12">
      <c r="A12" s="5">
        <v>43890</v>
      </c>
      <c r="B12" s="1" t="s">
        <v>19</v>
      </c>
      <c r="C12" s="6">
        <v>205</v>
      </c>
      <c r="D12" s="6">
        <v>205</v>
      </c>
      <c r="E12" s="6">
        <f t="shared" si="0"/>
        <v>0</v>
      </c>
      <c r="F12" s="6">
        <f t="shared" si="1"/>
        <v>80.714285714285708</v>
      </c>
      <c r="G12" s="6">
        <v>9</v>
      </c>
      <c r="J12" s="7">
        <v>1</v>
      </c>
      <c r="L12" s="6">
        <v>9</v>
      </c>
    </row>
    <row r="13" spans="1:12">
      <c r="A13" s="5">
        <v>43891</v>
      </c>
      <c r="B13" s="1" t="s">
        <v>20</v>
      </c>
      <c r="C13" s="6">
        <v>385</v>
      </c>
      <c r="D13" s="6">
        <v>385</v>
      </c>
      <c r="E13" s="6">
        <f t="shared" si="0"/>
        <v>0</v>
      </c>
      <c r="F13" s="6">
        <f t="shared" si="1"/>
        <v>133.57142857142858</v>
      </c>
      <c r="G13" s="6">
        <v>11</v>
      </c>
      <c r="J13" s="7">
        <v>1</v>
      </c>
      <c r="L13" s="6">
        <v>11</v>
      </c>
    </row>
    <row r="14" spans="1:12">
      <c r="A14" s="5">
        <v>43892</v>
      </c>
      <c r="B14" s="1" t="s">
        <v>21</v>
      </c>
      <c r="C14" s="6">
        <v>523</v>
      </c>
      <c r="D14" s="6">
        <v>523</v>
      </c>
      <c r="E14" s="6">
        <f t="shared" si="0"/>
        <v>0</v>
      </c>
      <c r="F14" s="6">
        <f t="shared" si="1"/>
        <v>205.71428571428572</v>
      </c>
      <c r="G14" s="6">
        <v>12</v>
      </c>
      <c r="J14" s="7">
        <v>1</v>
      </c>
      <c r="L14" s="6">
        <v>12</v>
      </c>
    </row>
    <row r="15" spans="1:12">
      <c r="A15" s="5">
        <v>43893</v>
      </c>
      <c r="B15" s="1" t="s">
        <v>22</v>
      </c>
      <c r="C15" s="6">
        <v>835</v>
      </c>
      <c r="D15" s="6">
        <v>835</v>
      </c>
      <c r="E15" s="6">
        <f t="shared" si="0"/>
        <v>0</v>
      </c>
      <c r="F15" s="6">
        <f t="shared" si="1"/>
        <v>320.14285714285717</v>
      </c>
      <c r="G15" s="6">
        <v>11</v>
      </c>
      <c r="J15" s="7">
        <v>1</v>
      </c>
      <c r="L15" s="6">
        <v>11</v>
      </c>
    </row>
    <row r="16" spans="1:12">
      <c r="A16" s="5">
        <v>43894</v>
      </c>
      <c r="B16" s="1" t="s">
        <v>23</v>
      </c>
      <c r="C16" s="6">
        <v>586</v>
      </c>
      <c r="D16" s="6">
        <v>586</v>
      </c>
      <c r="E16" s="6">
        <f t="shared" si="0"/>
        <v>0</v>
      </c>
      <c r="F16" s="6">
        <f t="shared" si="1"/>
        <v>397.57142857142856</v>
      </c>
      <c r="G16" s="6">
        <v>15</v>
      </c>
      <c r="J16" s="7">
        <v>1</v>
      </c>
      <c r="L16" s="6">
        <v>15</v>
      </c>
    </row>
    <row r="17" spans="1:12">
      <c r="A17" s="5">
        <v>43895</v>
      </c>
      <c r="B17" s="1" t="s">
        <v>24</v>
      </c>
      <c r="C17" s="6">
        <v>591</v>
      </c>
      <c r="D17" s="6">
        <v>591</v>
      </c>
      <c r="E17" s="6">
        <f t="shared" si="0"/>
        <v>0</v>
      </c>
      <c r="F17" s="6">
        <f t="shared" si="1"/>
        <v>466.85714285714283</v>
      </c>
      <c r="G17" s="6">
        <v>15</v>
      </c>
      <c r="J17" s="7">
        <v>1</v>
      </c>
      <c r="L17" s="6">
        <v>15</v>
      </c>
    </row>
    <row r="18" spans="1:12">
      <c r="A18" s="5">
        <v>43896</v>
      </c>
      <c r="B18" s="1" t="s">
        <v>25</v>
      </c>
      <c r="C18" s="6">
        <v>1234</v>
      </c>
      <c r="D18" s="6">
        <v>1234</v>
      </c>
      <c r="E18" s="6">
        <f t="shared" si="0"/>
        <v>0</v>
      </c>
      <c r="F18" s="6">
        <f t="shared" si="1"/>
        <v>622.71428571428567</v>
      </c>
      <c r="G18" s="6">
        <v>17</v>
      </c>
      <c r="J18" s="7">
        <v>1</v>
      </c>
      <c r="L18" s="6">
        <v>17</v>
      </c>
    </row>
    <row r="19" spans="1:12">
      <c r="A19" s="5">
        <v>43897</v>
      </c>
      <c r="B19" s="1" t="s">
        <v>26</v>
      </c>
      <c r="C19" s="6">
        <v>1076</v>
      </c>
      <c r="D19" s="6">
        <v>1076</v>
      </c>
      <c r="E19" s="6">
        <f t="shared" si="0"/>
        <v>0</v>
      </c>
      <c r="F19" s="6">
        <f t="shared" si="1"/>
        <v>747.14285714285711</v>
      </c>
      <c r="G19" s="6">
        <v>21</v>
      </c>
      <c r="J19" s="7">
        <v>1</v>
      </c>
      <c r="L19" s="6">
        <v>21</v>
      </c>
    </row>
    <row r="20" spans="1:12">
      <c r="A20" s="5">
        <v>43898</v>
      </c>
      <c r="B20" s="1" t="s">
        <v>27</v>
      </c>
      <c r="C20" s="6">
        <v>743</v>
      </c>
      <c r="D20" s="6">
        <v>743</v>
      </c>
      <c r="E20" s="6">
        <f t="shared" si="0"/>
        <v>0</v>
      </c>
      <c r="F20" s="6">
        <f t="shared" si="1"/>
        <v>798.28571428571433</v>
      </c>
      <c r="G20" s="6">
        <v>49</v>
      </c>
      <c r="J20" s="7">
        <v>1</v>
      </c>
      <c r="L20" s="6">
        <v>49</v>
      </c>
    </row>
    <row r="21" spans="1:12">
      <c r="A21" s="5">
        <v>43899</v>
      </c>
      <c r="B21" s="1" t="s">
        <v>28</v>
      </c>
      <c r="C21" s="6">
        <v>595</v>
      </c>
      <c r="D21" s="6">
        <v>595</v>
      </c>
      <c r="E21" s="6">
        <f t="shared" si="0"/>
        <v>0</v>
      </c>
      <c r="F21" s="6">
        <f t="shared" si="1"/>
        <v>808.57142857142856</v>
      </c>
      <c r="G21" s="6">
        <v>43</v>
      </c>
      <c r="J21" s="7">
        <v>1</v>
      </c>
      <c r="L21" s="6">
        <v>43</v>
      </c>
    </row>
    <row r="22" spans="1:12">
      <c r="A22" s="5">
        <v>43900</v>
      </c>
      <c r="B22" s="1" t="s">
        <v>29</v>
      </c>
      <c r="C22" s="6">
        <v>881</v>
      </c>
      <c r="D22" s="6">
        <v>881</v>
      </c>
      <c r="E22" s="6">
        <f t="shared" si="0"/>
        <v>0</v>
      </c>
      <c r="F22" s="6">
        <f t="shared" si="1"/>
        <v>815.14285714285711</v>
      </c>
      <c r="G22" s="6">
        <v>54</v>
      </c>
      <c r="J22" s="7">
        <v>1</v>
      </c>
      <c r="L22" s="6">
        <v>54</v>
      </c>
    </row>
    <row r="23" spans="1:12">
      <c r="A23" s="5">
        <v>43901</v>
      </c>
      <c r="B23" s="1" t="s">
        <v>30</v>
      </c>
      <c r="C23" s="6">
        <v>958</v>
      </c>
      <c r="D23" s="6">
        <v>958</v>
      </c>
      <c r="E23" s="6">
        <f t="shared" si="0"/>
        <v>0</v>
      </c>
      <c r="F23" s="6">
        <f t="shared" si="1"/>
        <v>868.28571428571433</v>
      </c>
      <c r="G23" s="6">
        <v>63</v>
      </c>
      <c r="J23" s="7">
        <v>1</v>
      </c>
      <c r="L23" s="6">
        <v>63</v>
      </c>
    </row>
    <row r="24" spans="1:12">
      <c r="A24" s="5">
        <v>43902</v>
      </c>
      <c r="B24" s="1" t="s">
        <v>31</v>
      </c>
      <c r="C24" s="6">
        <v>1075</v>
      </c>
      <c r="D24" s="6">
        <v>1075</v>
      </c>
      <c r="E24" s="6">
        <f t="shared" si="0"/>
        <v>0</v>
      </c>
      <c r="F24" s="6">
        <f t="shared" si="1"/>
        <v>937.42857142857144</v>
      </c>
      <c r="G24" s="6">
        <v>75</v>
      </c>
      <c r="J24" s="7">
        <v>1</v>
      </c>
      <c r="L24" s="6">
        <v>75</v>
      </c>
    </row>
    <row r="25" spans="1:12">
      <c r="A25" s="5">
        <v>43903</v>
      </c>
      <c r="B25" s="1" t="s">
        <v>32</v>
      </c>
      <c r="C25" s="6">
        <v>1289</v>
      </c>
      <c r="D25" s="6">
        <v>1289</v>
      </c>
      <c r="E25" s="6">
        <f t="shared" si="0"/>
        <v>0</v>
      </c>
      <c r="F25" s="6">
        <f t="shared" si="1"/>
        <v>945.28571428571433</v>
      </c>
      <c r="G25" s="6">
        <v>85</v>
      </c>
      <c r="J25" s="7">
        <v>1</v>
      </c>
      <c r="L25" s="6">
        <v>85</v>
      </c>
    </row>
    <row r="26" spans="1:12">
      <c r="A26" s="5">
        <v>43904</v>
      </c>
      <c r="B26" s="1" t="s">
        <v>33</v>
      </c>
      <c r="C26" s="6">
        <v>1365</v>
      </c>
      <c r="D26" s="6">
        <v>1365</v>
      </c>
      <c r="E26" s="6">
        <f t="shared" si="0"/>
        <v>0</v>
      </c>
      <c r="F26" s="6">
        <f t="shared" si="1"/>
        <v>986.57142857142856</v>
      </c>
      <c r="G26" s="6">
        <v>97</v>
      </c>
      <c r="J26" s="7">
        <v>1</v>
      </c>
      <c r="L26" s="6">
        <v>97</v>
      </c>
    </row>
    <row r="27" spans="1:12">
      <c r="A27" s="5">
        <v>43905</v>
      </c>
      <c r="B27" s="1" t="s">
        <v>34</v>
      </c>
      <c r="C27" s="6">
        <v>1209</v>
      </c>
      <c r="D27" s="6">
        <v>1209</v>
      </c>
      <c r="E27" s="6">
        <f t="shared" si="0"/>
        <v>0</v>
      </c>
      <c r="F27" s="6">
        <f t="shared" si="1"/>
        <v>1053.1428571428571</v>
      </c>
      <c r="G27" s="6">
        <v>113</v>
      </c>
      <c r="J27" s="7">
        <v>1</v>
      </c>
      <c r="L27" s="6">
        <v>113</v>
      </c>
    </row>
    <row r="28" spans="1:12">
      <c r="A28" s="5">
        <v>43906</v>
      </c>
      <c r="B28" s="1" t="s">
        <v>35</v>
      </c>
      <c r="C28" s="6">
        <v>1053</v>
      </c>
      <c r="D28" s="6">
        <v>1053</v>
      </c>
      <c r="E28" s="6">
        <f t="shared" si="0"/>
        <v>0</v>
      </c>
      <c r="F28" s="6">
        <f t="shared" si="1"/>
        <v>1118.5714285714287</v>
      </c>
      <c r="G28" s="6">
        <v>129</v>
      </c>
      <c r="J28" s="7">
        <v>1</v>
      </c>
      <c r="L28" s="6">
        <v>129</v>
      </c>
    </row>
    <row r="29" spans="1:12">
      <c r="A29" s="5">
        <v>43907</v>
      </c>
      <c r="B29" s="1" t="s">
        <v>36</v>
      </c>
      <c r="C29" s="6">
        <v>1178</v>
      </c>
      <c r="D29" s="6">
        <v>1178</v>
      </c>
      <c r="E29" s="6">
        <f t="shared" si="0"/>
        <v>0</v>
      </c>
      <c r="F29" s="6">
        <f t="shared" si="1"/>
        <v>1161</v>
      </c>
      <c r="G29" s="6">
        <v>135</v>
      </c>
      <c r="J29" s="7">
        <v>1</v>
      </c>
      <c r="L29" s="6">
        <v>135</v>
      </c>
    </row>
    <row r="30" spans="1:12">
      <c r="A30" s="5">
        <v>43908</v>
      </c>
      <c r="B30" s="1" t="s">
        <v>37</v>
      </c>
      <c r="C30" s="6">
        <v>1192</v>
      </c>
      <c r="D30" s="6">
        <v>1192</v>
      </c>
      <c r="E30" s="6">
        <f t="shared" si="0"/>
        <v>0</v>
      </c>
      <c r="F30" s="6">
        <f t="shared" si="1"/>
        <v>1194.4285714285713</v>
      </c>
      <c r="G30" s="6">
        <v>147</v>
      </c>
      <c r="J30" s="7">
        <v>1</v>
      </c>
      <c r="L30" s="6">
        <v>147</v>
      </c>
    </row>
    <row r="31" spans="1:12">
      <c r="A31" s="5">
        <v>43909</v>
      </c>
      <c r="B31" s="1" t="s">
        <v>38</v>
      </c>
      <c r="C31" s="6">
        <v>1046</v>
      </c>
      <c r="D31" s="6">
        <v>1046</v>
      </c>
      <c r="E31" s="6">
        <f t="shared" si="0"/>
        <v>0</v>
      </c>
      <c r="F31" s="6">
        <f t="shared" si="1"/>
        <v>1190.2857142857142</v>
      </c>
      <c r="G31" s="6">
        <v>149</v>
      </c>
      <c r="J31" s="7">
        <v>1</v>
      </c>
      <c r="L31" s="6">
        <v>149</v>
      </c>
    </row>
    <row r="32" spans="1:12">
      <c r="A32" s="5">
        <v>43910</v>
      </c>
      <c r="B32" s="1" t="s">
        <v>39</v>
      </c>
      <c r="C32" s="6">
        <v>1237</v>
      </c>
      <c r="D32" s="6">
        <v>1237</v>
      </c>
      <c r="E32" s="6">
        <f t="shared" si="0"/>
        <v>0</v>
      </c>
      <c r="F32" s="6">
        <f t="shared" si="1"/>
        <v>1182.8571428571429</v>
      </c>
      <c r="G32" s="6">
        <v>149</v>
      </c>
      <c r="J32" s="7">
        <v>1</v>
      </c>
      <c r="L32" s="6">
        <v>149</v>
      </c>
    </row>
    <row r="33" spans="1:12">
      <c r="A33" s="5">
        <v>43911</v>
      </c>
      <c r="B33" s="1" t="s">
        <v>40</v>
      </c>
      <c r="C33" s="6">
        <v>966</v>
      </c>
      <c r="D33" s="6">
        <v>966</v>
      </c>
      <c r="E33" s="6">
        <f t="shared" si="0"/>
        <v>0</v>
      </c>
      <c r="F33" s="6">
        <f t="shared" si="1"/>
        <v>1125.8571428571429</v>
      </c>
      <c r="G33" s="6">
        <v>123</v>
      </c>
      <c r="J33" s="7">
        <v>1</v>
      </c>
      <c r="L33" s="6">
        <v>123</v>
      </c>
    </row>
    <row r="34" spans="1:12">
      <c r="A34" s="5">
        <v>43912</v>
      </c>
      <c r="B34" s="1" t="s">
        <v>41</v>
      </c>
      <c r="C34" s="6">
        <v>1028</v>
      </c>
      <c r="D34" s="6">
        <v>1028</v>
      </c>
      <c r="E34" s="6">
        <f t="shared" si="0"/>
        <v>0</v>
      </c>
      <c r="F34" s="6">
        <f t="shared" si="1"/>
        <v>1100</v>
      </c>
      <c r="G34" s="6">
        <v>129</v>
      </c>
      <c r="J34" s="7">
        <v>1</v>
      </c>
      <c r="L34" s="6">
        <v>129</v>
      </c>
    </row>
    <row r="35" spans="1:12">
      <c r="A35" s="5">
        <v>43913</v>
      </c>
      <c r="B35" s="1" t="s">
        <v>42</v>
      </c>
      <c r="C35" s="6">
        <v>1411</v>
      </c>
      <c r="D35" s="6">
        <v>1411</v>
      </c>
      <c r="E35" s="6">
        <f t="shared" si="0"/>
        <v>0</v>
      </c>
      <c r="F35" s="6">
        <f t="shared" si="1"/>
        <v>1151.1428571428571</v>
      </c>
      <c r="G35" s="6">
        <v>127</v>
      </c>
      <c r="J35" s="7">
        <v>1</v>
      </c>
      <c r="L35" s="6">
        <v>127</v>
      </c>
    </row>
    <row r="36" spans="1:12">
      <c r="A36" s="5">
        <v>43914</v>
      </c>
      <c r="B36" s="1" t="s">
        <v>43</v>
      </c>
      <c r="C36" s="6">
        <v>1762</v>
      </c>
      <c r="D36" s="6">
        <v>1762</v>
      </c>
      <c r="E36" s="6">
        <f t="shared" si="0"/>
        <v>0</v>
      </c>
      <c r="F36" s="6">
        <f t="shared" si="1"/>
        <v>1234.5714285714287</v>
      </c>
      <c r="G36" s="6">
        <v>122</v>
      </c>
      <c r="J36" s="7">
        <v>1</v>
      </c>
      <c r="L36" s="6">
        <v>122</v>
      </c>
    </row>
    <row r="37" spans="1:12">
      <c r="A37" s="5">
        <v>43915</v>
      </c>
      <c r="B37" s="1" t="s">
        <v>44</v>
      </c>
      <c r="C37" s="6">
        <v>2206</v>
      </c>
      <c r="D37" s="6">
        <v>2206</v>
      </c>
      <c r="E37" s="6">
        <f t="shared" si="0"/>
        <v>0</v>
      </c>
      <c r="F37" s="6">
        <f t="shared" si="1"/>
        <v>1379.4285714285713</v>
      </c>
      <c r="G37" s="6">
        <v>143</v>
      </c>
      <c r="J37" s="7">
        <v>1</v>
      </c>
      <c r="L37" s="6">
        <v>143</v>
      </c>
    </row>
    <row r="38" spans="1:12">
      <c r="A38" s="5">
        <v>43916</v>
      </c>
      <c r="B38" s="1" t="s">
        <v>45</v>
      </c>
      <c r="C38" s="6">
        <v>2389</v>
      </c>
      <c r="D38" s="6">
        <v>2389</v>
      </c>
      <c r="E38" s="6">
        <f t="shared" si="0"/>
        <v>0</v>
      </c>
      <c r="F38" s="6">
        <f t="shared" si="1"/>
        <v>1571.2857142857142</v>
      </c>
      <c r="G38" s="6">
        <v>157</v>
      </c>
      <c r="J38" s="7">
        <v>1</v>
      </c>
      <c r="L38" s="6">
        <v>157</v>
      </c>
    </row>
    <row r="39" spans="1:12">
      <c r="A39" s="5">
        <v>43917</v>
      </c>
      <c r="B39" s="1" t="s">
        <v>46</v>
      </c>
      <c r="C39" s="6">
        <v>2926</v>
      </c>
      <c r="D39" s="6">
        <v>2926</v>
      </c>
      <c r="E39" s="6">
        <f t="shared" si="0"/>
        <v>0</v>
      </c>
      <c r="F39" s="6">
        <f t="shared" si="1"/>
        <v>1812.5714285714287</v>
      </c>
      <c r="G39" s="6">
        <v>144</v>
      </c>
      <c r="J39" s="7">
        <v>1</v>
      </c>
      <c r="L39" s="6">
        <v>144</v>
      </c>
    </row>
    <row r="40" spans="1:12">
      <c r="A40" s="5">
        <v>43918</v>
      </c>
      <c r="B40" s="1" t="s">
        <v>47</v>
      </c>
      <c r="C40" s="6">
        <v>3076</v>
      </c>
      <c r="D40" s="6">
        <v>3076</v>
      </c>
      <c r="E40" s="6">
        <f t="shared" si="0"/>
        <v>0</v>
      </c>
      <c r="F40" s="6">
        <f t="shared" si="1"/>
        <v>2114</v>
      </c>
      <c r="G40" s="6">
        <v>139</v>
      </c>
      <c r="J40" s="7">
        <v>1</v>
      </c>
      <c r="L40" s="6">
        <v>139</v>
      </c>
    </row>
    <row r="41" spans="1:12">
      <c r="A41" s="5">
        <v>43919</v>
      </c>
      <c r="B41" s="1" t="s">
        <v>48</v>
      </c>
      <c r="C41" s="6">
        <v>2901</v>
      </c>
      <c r="D41" s="6">
        <v>2901</v>
      </c>
      <c r="E41" s="6">
        <f t="shared" si="0"/>
        <v>0</v>
      </c>
      <c r="F41" s="6">
        <f t="shared" si="1"/>
        <v>2381.5714285714284</v>
      </c>
      <c r="G41" s="6">
        <v>123</v>
      </c>
      <c r="J41" s="7">
        <v>1</v>
      </c>
      <c r="L41" s="6">
        <v>123</v>
      </c>
    </row>
    <row r="42" spans="1:12">
      <c r="A42" s="5">
        <v>43920</v>
      </c>
      <c r="B42" s="1" t="s">
        <v>49</v>
      </c>
      <c r="C42" s="6">
        <v>3186</v>
      </c>
      <c r="D42" s="6">
        <v>3186</v>
      </c>
      <c r="E42" s="6">
        <f t="shared" si="0"/>
        <v>0</v>
      </c>
      <c r="F42" s="6">
        <f t="shared" si="1"/>
        <v>2635.1428571428573</v>
      </c>
      <c r="G42" s="6">
        <v>117</v>
      </c>
      <c r="J42" s="7">
        <v>1</v>
      </c>
      <c r="L42" s="6">
        <v>117</v>
      </c>
    </row>
    <row r="43" spans="1:12">
      <c r="A43" s="5">
        <v>43921</v>
      </c>
      <c r="B43" s="1" t="s">
        <v>50</v>
      </c>
      <c r="C43" s="6">
        <v>3111</v>
      </c>
      <c r="D43" s="6">
        <v>3111</v>
      </c>
      <c r="E43" s="6">
        <f t="shared" si="0"/>
        <v>0</v>
      </c>
      <c r="F43" s="6">
        <f t="shared" si="1"/>
        <v>2827.8571428571427</v>
      </c>
      <c r="G43" s="6">
        <v>141</v>
      </c>
      <c r="J43" s="7">
        <v>1</v>
      </c>
      <c r="L43" s="6">
        <v>141</v>
      </c>
    </row>
    <row r="44" spans="1:12">
      <c r="A44" s="5">
        <v>43922</v>
      </c>
      <c r="B44" s="1" t="s">
        <v>51</v>
      </c>
      <c r="C44" s="6">
        <v>2987</v>
      </c>
      <c r="D44" s="6">
        <v>2987</v>
      </c>
      <c r="E44" s="6">
        <f t="shared" si="0"/>
        <v>0</v>
      </c>
      <c r="F44" s="6">
        <f t="shared" si="1"/>
        <v>2939.4285714285716</v>
      </c>
      <c r="G44" s="6">
        <v>138</v>
      </c>
      <c r="J44" s="7">
        <v>1</v>
      </c>
      <c r="L44" s="6">
        <v>138</v>
      </c>
    </row>
    <row r="45" spans="1:12">
      <c r="A45" s="5">
        <v>43923</v>
      </c>
      <c r="B45" s="1" t="s">
        <v>52</v>
      </c>
      <c r="C45" s="6">
        <v>2875</v>
      </c>
      <c r="D45" s="6">
        <v>2875</v>
      </c>
      <c r="E45" s="6">
        <f t="shared" si="0"/>
        <v>0</v>
      </c>
      <c r="F45" s="6">
        <f t="shared" si="1"/>
        <v>3008.8571428571427</v>
      </c>
      <c r="G45" s="6">
        <v>124</v>
      </c>
      <c r="J45" s="7">
        <v>1</v>
      </c>
      <c r="L45" s="6">
        <v>124</v>
      </c>
    </row>
    <row r="46" spans="1:12">
      <c r="A46" s="5">
        <v>43924</v>
      </c>
      <c r="B46" s="1" t="s">
        <v>53</v>
      </c>
      <c r="C46" s="6">
        <v>2715</v>
      </c>
      <c r="D46" s="6">
        <v>2715</v>
      </c>
      <c r="E46" s="6">
        <f t="shared" si="0"/>
        <v>0</v>
      </c>
      <c r="F46" s="6">
        <f t="shared" si="1"/>
        <v>2978.7142857142858</v>
      </c>
      <c r="G46" s="6">
        <v>134</v>
      </c>
      <c r="J46" s="7">
        <v>1</v>
      </c>
      <c r="L46" s="6">
        <v>134</v>
      </c>
    </row>
    <row r="47" spans="1:12" s="7" customFormat="1">
      <c r="A47" s="8">
        <v>43925</v>
      </c>
      <c r="B47" s="9" t="s">
        <v>54</v>
      </c>
      <c r="C47" s="7">
        <v>2560</v>
      </c>
      <c r="D47" s="7">
        <v>2560</v>
      </c>
      <c r="E47" s="6">
        <f t="shared" si="0"/>
        <v>0</v>
      </c>
      <c r="F47" s="7">
        <f t="shared" si="1"/>
        <v>2905</v>
      </c>
      <c r="G47" s="7">
        <v>158</v>
      </c>
      <c r="J47" s="7">
        <v>1</v>
      </c>
      <c r="L47" s="7">
        <v>158</v>
      </c>
    </row>
    <row r="48" spans="1:12">
      <c r="A48" s="5">
        <v>43926</v>
      </c>
      <c r="B48" s="1" t="s">
        <v>55</v>
      </c>
      <c r="C48" s="6">
        <v>2483</v>
      </c>
      <c r="D48" s="6">
        <v>2483</v>
      </c>
      <c r="E48" s="6">
        <f t="shared" si="0"/>
        <v>0</v>
      </c>
      <c r="F48" s="6">
        <f t="shared" si="1"/>
        <v>2845.2857142857142</v>
      </c>
      <c r="G48" s="6">
        <v>151</v>
      </c>
      <c r="J48" s="7">
        <v>1</v>
      </c>
      <c r="L48" s="6">
        <v>151</v>
      </c>
    </row>
    <row r="49" spans="1:12">
      <c r="A49" s="5">
        <v>43927</v>
      </c>
      <c r="B49" s="1" t="s">
        <v>56</v>
      </c>
      <c r="C49" s="6">
        <v>2274</v>
      </c>
      <c r="D49" s="6">
        <v>2274</v>
      </c>
      <c r="E49" s="6">
        <f t="shared" si="0"/>
        <v>0</v>
      </c>
      <c r="F49" s="6">
        <f t="shared" si="1"/>
        <v>2715</v>
      </c>
      <c r="G49" s="6">
        <v>136</v>
      </c>
      <c r="J49" s="7">
        <v>1</v>
      </c>
      <c r="L49" s="6">
        <v>136</v>
      </c>
    </row>
    <row r="50" spans="1:12">
      <c r="A50" s="5">
        <v>43928</v>
      </c>
      <c r="B50" s="1" t="s">
        <v>57</v>
      </c>
      <c r="C50" s="6">
        <v>2089</v>
      </c>
      <c r="D50" s="6">
        <v>2089</v>
      </c>
      <c r="E50" s="6">
        <f t="shared" si="0"/>
        <v>0</v>
      </c>
      <c r="F50" s="6">
        <f t="shared" si="1"/>
        <v>2569</v>
      </c>
      <c r="G50" s="6">
        <v>133</v>
      </c>
      <c r="J50" s="7">
        <v>1</v>
      </c>
      <c r="L50" s="6">
        <v>133</v>
      </c>
    </row>
    <row r="51" spans="1:12">
      <c r="A51" s="5">
        <v>43929</v>
      </c>
      <c r="B51" s="1" t="s">
        <v>58</v>
      </c>
      <c r="C51" s="6">
        <v>1997</v>
      </c>
      <c r="D51" s="6">
        <v>1997</v>
      </c>
      <c r="E51" s="6">
        <f t="shared" si="0"/>
        <v>0</v>
      </c>
      <c r="F51" s="6">
        <f t="shared" si="1"/>
        <v>2427.5714285714284</v>
      </c>
      <c r="G51" s="6">
        <v>121</v>
      </c>
      <c r="H51" s="6">
        <v>9839</v>
      </c>
      <c r="I51" s="6">
        <f>D51/H51</f>
        <v>0.20296778127858522</v>
      </c>
      <c r="J51" s="7">
        <v>1</v>
      </c>
      <c r="L51" s="6">
        <v>121</v>
      </c>
    </row>
    <row r="52" spans="1:12">
      <c r="A52" s="5">
        <v>43930</v>
      </c>
      <c r="B52" s="1" t="s">
        <v>59</v>
      </c>
      <c r="C52" s="6">
        <v>1634</v>
      </c>
      <c r="D52" s="6">
        <v>1634</v>
      </c>
      <c r="E52" s="6">
        <f t="shared" si="0"/>
        <v>0</v>
      </c>
      <c r="F52" s="6">
        <f t="shared" si="1"/>
        <v>2250.2857142857142</v>
      </c>
      <c r="G52" s="6">
        <v>117</v>
      </c>
      <c r="H52" s="6">
        <v>10418</v>
      </c>
      <c r="I52" s="6">
        <f t="shared" ref="I52:I115" si="2">D52/H52</f>
        <v>0.15684392397773084</v>
      </c>
      <c r="J52" s="7">
        <v>1</v>
      </c>
      <c r="L52" s="6">
        <v>117</v>
      </c>
    </row>
    <row r="53" spans="1:12">
      <c r="A53" s="5">
        <v>43931</v>
      </c>
      <c r="B53" s="1" t="s">
        <v>60</v>
      </c>
      <c r="C53" s="6">
        <v>1972</v>
      </c>
      <c r="D53" s="6">
        <v>1972</v>
      </c>
      <c r="E53" s="6">
        <f t="shared" si="0"/>
        <v>0</v>
      </c>
      <c r="F53" s="6">
        <f t="shared" si="1"/>
        <v>2144.1428571428573</v>
      </c>
      <c r="G53" s="6">
        <v>122</v>
      </c>
      <c r="H53" s="6">
        <v>11175</v>
      </c>
      <c r="I53" s="6">
        <f t="shared" si="2"/>
        <v>0.17646532438478746</v>
      </c>
      <c r="J53" s="7">
        <v>1</v>
      </c>
      <c r="L53" s="6">
        <v>122</v>
      </c>
    </row>
    <row r="54" spans="1:12" s="7" customFormat="1">
      <c r="A54" s="8">
        <v>43932</v>
      </c>
      <c r="B54" s="9" t="s">
        <v>61</v>
      </c>
      <c r="C54" s="7">
        <v>1748</v>
      </c>
      <c r="D54" s="7">
        <v>1837</v>
      </c>
      <c r="E54" s="7">
        <f t="shared" si="0"/>
        <v>89</v>
      </c>
      <c r="F54" s="7">
        <f t="shared" si="1"/>
        <v>2040.8571428571429</v>
      </c>
      <c r="G54" s="7">
        <v>125</v>
      </c>
      <c r="H54" s="7">
        <v>9135</v>
      </c>
      <c r="I54" s="7">
        <f t="shared" si="2"/>
        <v>0.20109469074986316</v>
      </c>
      <c r="J54" s="7">
        <f>C54/D54</f>
        <v>0.9515514425694066</v>
      </c>
      <c r="L54" s="7">
        <v>125</v>
      </c>
    </row>
    <row r="55" spans="1:12">
      <c r="A55" s="5">
        <v>43933</v>
      </c>
      <c r="B55" s="1" t="s">
        <v>62</v>
      </c>
      <c r="C55" s="6">
        <v>1488</v>
      </c>
      <c r="D55" s="6">
        <v>1657</v>
      </c>
      <c r="E55" s="6">
        <f t="shared" si="0"/>
        <v>169</v>
      </c>
      <c r="F55" s="6">
        <f t="shared" si="1"/>
        <v>1922.8571428571429</v>
      </c>
      <c r="G55" s="6">
        <v>117</v>
      </c>
      <c r="H55" s="6">
        <v>11685</v>
      </c>
      <c r="I55" s="6">
        <f t="shared" si="2"/>
        <v>0.14180573384681217</v>
      </c>
      <c r="J55" s="7">
        <f t="shared" ref="J55:J94" si="3">C55/D55</f>
        <v>0.8980084490042245</v>
      </c>
      <c r="L55" s="6">
        <v>117</v>
      </c>
    </row>
    <row r="56" spans="1:12">
      <c r="A56" s="5">
        <v>43934</v>
      </c>
      <c r="B56" s="1" t="s">
        <v>63</v>
      </c>
      <c r="C56" s="6">
        <v>1530</v>
      </c>
      <c r="D56" s="6">
        <v>1617</v>
      </c>
      <c r="E56" s="6">
        <f t="shared" si="0"/>
        <v>87</v>
      </c>
      <c r="F56" s="6">
        <f t="shared" si="1"/>
        <v>1829</v>
      </c>
      <c r="G56" s="6">
        <v>111</v>
      </c>
      <c r="H56" s="6">
        <v>12039</v>
      </c>
      <c r="I56" s="6">
        <f t="shared" si="2"/>
        <v>0.13431348118614503</v>
      </c>
      <c r="J56" s="7">
        <f t="shared" si="3"/>
        <v>0.94619666048237472</v>
      </c>
      <c r="L56" s="6">
        <v>111</v>
      </c>
    </row>
    <row r="57" spans="1:12">
      <c r="A57" s="5">
        <v>43935</v>
      </c>
      <c r="B57" s="1" t="s">
        <v>64</v>
      </c>
      <c r="C57" s="6">
        <v>1509</v>
      </c>
      <c r="D57" s="6">
        <v>1574</v>
      </c>
      <c r="E57" s="6">
        <f t="shared" si="0"/>
        <v>65</v>
      </c>
      <c r="F57" s="6">
        <f t="shared" si="1"/>
        <v>1755.4285714285713</v>
      </c>
      <c r="G57" s="6">
        <v>98</v>
      </c>
      <c r="H57" s="6">
        <v>11932</v>
      </c>
      <c r="I57" s="6">
        <f t="shared" si="2"/>
        <v>0.13191418035534697</v>
      </c>
      <c r="J57" s="7">
        <f t="shared" si="3"/>
        <v>0.9587039390088945</v>
      </c>
      <c r="L57" s="6">
        <v>98</v>
      </c>
    </row>
    <row r="58" spans="1:12">
      <c r="A58" s="5">
        <v>43936</v>
      </c>
      <c r="B58" s="1" t="s">
        <v>65</v>
      </c>
      <c r="C58" s="6">
        <v>1362</v>
      </c>
      <c r="D58" s="6">
        <v>1512</v>
      </c>
      <c r="E58" s="6">
        <f t="shared" si="0"/>
        <v>150</v>
      </c>
      <c r="F58" s="6">
        <f t="shared" si="1"/>
        <v>1686.1428571428571</v>
      </c>
      <c r="G58" s="6">
        <v>94</v>
      </c>
      <c r="H58" s="6">
        <v>11845</v>
      </c>
      <c r="I58" s="6">
        <f t="shared" si="2"/>
        <v>0.12764879696074294</v>
      </c>
      <c r="J58" s="7">
        <f t="shared" si="3"/>
        <v>0.90079365079365081</v>
      </c>
      <c r="L58" s="6">
        <v>94</v>
      </c>
    </row>
    <row r="59" spans="1:12">
      <c r="A59" s="5">
        <v>43937</v>
      </c>
      <c r="B59" s="1" t="s">
        <v>66</v>
      </c>
      <c r="C59" s="6">
        <v>1339</v>
      </c>
      <c r="D59" s="6">
        <v>1606</v>
      </c>
      <c r="E59" s="6">
        <f t="shared" si="0"/>
        <v>267</v>
      </c>
      <c r="F59" s="6">
        <f t="shared" si="1"/>
        <v>1682.1428571428571</v>
      </c>
      <c r="G59" s="6">
        <v>92</v>
      </c>
      <c r="H59" s="6">
        <v>11136</v>
      </c>
      <c r="I59" s="6">
        <f t="shared" si="2"/>
        <v>0.14421695402298851</v>
      </c>
      <c r="J59" s="7">
        <f t="shared" si="3"/>
        <v>0.83374844333748444</v>
      </c>
      <c r="L59" s="6">
        <v>92</v>
      </c>
    </row>
    <row r="60" spans="1:12">
      <c r="A60" s="5">
        <v>43938</v>
      </c>
      <c r="B60" s="1" t="s">
        <v>67</v>
      </c>
      <c r="C60" s="6">
        <v>1122</v>
      </c>
      <c r="D60" s="6">
        <v>1499</v>
      </c>
      <c r="E60" s="6">
        <f t="shared" si="0"/>
        <v>377</v>
      </c>
      <c r="F60" s="6">
        <f t="shared" si="1"/>
        <v>1614.5714285714287</v>
      </c>
      <c r="G60" s="6">
        <v>89</v>
      </c>
      <c r="H60" s="6">
        <v>9539</v>
      </c>
      <c r="I60" s="6">
        <f t="shared" si="2"/>
        <v>0.1571443547541671</v>
      </c>
      <c r="J60" s="7">
        <f t="shared" si="3"/>
        <v>0.74849899933288855</v>
      </c>
      <c r="L60" s="6">
        <v>89</v>
      </c>
    </row>
    <row r="61" spans="1:12">
      <c r="A61" s="5">
        <v>43939</v>
      </c>
      <c r="B61" s="1" t="s">
        <v>68</v>
      </c>
      <c r="C61" s="6">
        <v>831</v>
      </c>
      <c r="D61" s="6">
        <v>1374</v>
      </c>
      <c r="E61" s="6">
        <f t="shared" si="0"/>
        <v>543</v>
      </c>
      <c r="F61" s="6">
        <f t="shared" si="1"/>
        <v>1548.4285714285713</v>
      </c>
      <c r="G61" s="6">
        <v>73</v>
      </c>
      <c r="H61" s="6">
        <v>10258</v>
      </c>
      <c r="I61" s="6">
        <f t="shared" si="2"/>
        <v>0.13394423864301033</v>
      </c>
      <c r="J61" s="7">
        <f t="shared" si="3"/>
        <v>0.60480349344978168</v>
      </c>
      <c r="L61" s="6">
        <v>73</v>
      </c>
    </row>
    <row r="62" spans="1:12">
      <c r="A62" s="5">
        <v>43940</v>
      </c>
      <c r="B62" s="1" t="s">
        <v>69</v>
      </c>
      <c r="C62" s="6">
        <v>851</v>
      </c>
      <c r="D62" s="6">
        <v>1343</v>
      </c>
      <c r="E62" s="6">
        <f t="shared" si="0"/>
        <v>492</v>
      </c>
      <c r="F62" s="6">
        <f t="shared" si="1"/>
        <v>1503.5714285714287</v>
      </c>
      <c r="G62" s="6">
        <v>87</v>
      </c>
      <c r="H62" s="6">
        <v>11525</v>
      </c>
      <c r="I62" s="6">
        <f t="shared" si="2"/>
        <v>0.116529284164859</v>
      </c>
      <c r="J62" s="7">
        <f t="shared" si="3"/>
        <v>0.63365599404318684</v>
      </c>
      <c r="L62" s="6">
        <v>87</v>
      </c>
    </row>
    <row r="63" spans="1:12">
      <c r="A63" s="5">
        <v>43941</v>
      </c>
      <c r="B63" s="1" t="s">
        <v>70</v>
      </c>
      <c r="C63" s="6">
        <v>1106</v>
      </c>
      <c r="D63" s="6">
        <v>1294</v>
      </c>
      <c r="E63" s="6">
        <f t="shared" si="0"/>
        <v>188</v>
      </c>
      <c r="F63" s="6">
        <f t="shared" si="1"/>
        <v>1457.4285714285713</v>
      </c>
      <c r="G63" s="6">
        <v>91</v>
      </c>
      <c r="H63" s="6">
        <v>11350</v>
      </c>
      <c r="I63" s="6">
        <f t="shared" si="2"/>
        <v>0.11400881057268722</v>
      </c>
      <c r="J63" s="7">
        <f t="shared" si="3"/>
        <v>0.85471406491499224</v>
      </c>
      <c r="L63" s="6">
        <v>91</v>
      </c>
    </row>
    <row r="64" spans="1:12">
      <c r="A64" s="5">
        <v>43942</v>
      </c>
      <c r="B64" s="1" t="s">
        <v>71</v>
      </c>
      <c r="C64" s="6">
        <v>846</v>
      </c>
      <c r="D64" s="6">
        <v>1297</v>
      </c>
      <c r="E64" s="6">
        <f t="shared" si="0"/>
        <v>451</v>
      </c>
      <c r="F64" s="6">
        <f t="shared" si="1"/>
        <v>1417.8571428571429</v>
      </c>
      <c r="G64" s="6">
        <v>88</v>
      </c>
      <c r="H64" s="6">
        <v>12711</v>
      </c>
      <c r="I64" s="6">
        <f t="shared" si="2"/>
        <v>0.10203760522382188</v>
      </c>
      <c r="J64" s="7">
        <f t="shared" si="3"/>
        <v>0.65227447956823437</v>
      </c>
      <c r="L64" s="6">
        <v>88</v>
      </c>
    </row>
    <row r="65" spans="1:12">
      <c r="A65" s="5">
        <v>43943</v>
      </c>
      <c r="B65" s="1" t="s">
        <v>72</v>
      </c>
      <c r="C65" s="6">
        <v>764</v>
      </c>
      <c r="D65" s="6">
        <v>1194</v>
      </c>
      <c r="E65" s="6">
        <f t="shared" si="0"/>
        <v>430</v>
      </c>
      <c r="F65" s="6">
        <f t="shared" si="1"/>
        <v>1372.4285714285713</v>
      </c>
      <c r="G65" s="6">
        <v>94</v>
      </c>
      <c r="H65" s="6">
        <v>11673</v>
      </c>
      <c r="I65" s="6">
        <f t="shared" si="2"/>
        <v>0.10228732973528656</v>
      </c>
      <c r="J65" s="7">
        <f t="shared" si="3"/>
        <v>0.63986599664991628</v>
      </c>
      <c r="L65" s="6">
        <v>94</v>
      </c>
    </row>
    <row r="66" spans="1:12">
      <c r="A66" s="5">
        <v>43944</v>
      </c>
      <c r="B66" s="1" t="s">
        <v>73</v>
      </c>
      <c r="C66" s="6">
        <v>445</v>
      </c>
      <c r="D66" s="6">
        <v>1030</v>
      </c>
      <c r="E66" s="6">
        <f t="shared" si="0"/>
        <v>585</v>
      </c>
      <c r="F66" s="6">
        <f t="shared" si="1"/>
        <v>1290.1428571428571</v>
      </c>
      <c r="G66" s="6">
        <v>90</v>
      </c>
      <c r="H66" s="6">
        <v>12111</v>
      </c>
      <c r="I66" s="6">
        <f t="shared" si="2"/>
        <v>8.5046651804144988E-2</v>
      </c>
      <c r="J66" s="7">
        <f t="shared" si="3"/>
        <v>0.43203883495145629</v>
      </c>
      <c r="L66" s="6">
        <v>90</v>
      </c>
    </row>
    <row r="67" spans="1:12">
      <c r="A67" s="5">
        <v>43945</v>
      </c>
      <c r="B67" s="1" t="s">
        <v>74</v>
      </c>
      <c r="C67" s="6">
        <v>541</v>
      </c>
      <c r="D67" s="6">
        <v>1168</v>
      </c>
      <c r="E67" s="6">
        <f t="shared" ref="E67:E130" si="4">D67-C67</f>
        <v>627</v>
      </c>
      <c r="F67" s="6">
        <f t="shared" si="1"/>
        <v>1242.8571428571429</v>
      </c>
      <c r="G67" s="6">
        <v>93</v>
      </c>
      <c r="H67" s="6">
        <v>10420</v>
      </c>
      <c r="I67" s="6">
        <f t="shared" si="2"/>
        <v>0.11209213051823416</v>
      </c>
      <c r="J67" s="7">
        <f t="shared" si="3"/>
        <v>0.46318493150684931</v>
      </c>
      <c r="L67" s="6">
        <v>93</v>
      </c>
    </row>
    <row r="68" spans="1:12">
      <c r="A68" s="5">
        <v>43946</v>
      </c>
      <c r="B68" s="1" t="s">
        <v>75</v>
      </c>
      <c r="C68" s="6">
        <v>549</v>
      </c>
      <c r="D68" s="6">
        <v>1134</v>
      </c>
      <c r="E68" s="6">
        <f t="shared" si="4"/>
        <v>585</v>
      </c>
      <c r="F68" s="6">
        <f t="shared" si="1"/>
        <v>1208.5714285714287</v>
      </c>
      <c r="G68" s="6">
        <v>76</v>
      </c>
      <c r="H68" s="6">
        <v>10148</v>
      </c>
      <c r="I68" s="6">
        <f t="shared" si="2"/>
        <v>0.11174615687820261</v>
      </c>
      <c r="J68" s="7">
        <f t="shared" si="3"/>
        <v>0.48412698412698413</v>
      </c>
      <c r="L68" s="6">
        <v>76</v>
      </c>
    </row>
    <row r="69" spans="1:12">
      <c r="A69" s="5">
        <v>43947</v>
      </c>
      <c r="B69" s="1" t="s">
        <v>76</v>
      </c>
      <c r="C69" s="6">
        <v>689</v>
      </c>
      <c r="D69" s="6">
        <v>1153</v>
      </c>
      <c r="E69" s="6">
        <f t="shared" si="4"/>
        <v>464</v>
      </c>
      <c r="F69" s="6">
        <f t="shared" si="1"/>
        <v>1181.4285714285713</v>
      </c>
      <c r="G69" s="6">
        <v>60</v>
      </c>
      <c r="H69" s="6">
        <v>11238</v>
      </c>
      <c r="I69" s="6">
        <f t="shared" si="2"/>
        <v>0.10259832710446699</v>
      </c>
      <c r="J69" s="7">
        <f t="shared" si="3"/>
        <v>0.59757155247181271</v>
      </c>
      <c r="L69" s="6">
        <v>60</v>
      </c>
    </row>
    <row r="70" spans="1:12">
      <c r="A70" s="5">
        <v>43948</v>
      </c>
      <c r="B70" s="1" t="s">
        <v>77</v>
      </c>
      <c r="C70" s="6">
        <v>342</v>
      </c>
      <c r="D70" s="6">
        <v>991</v>
      </c>
      <c r="E70" s="6">
        <f t="shared" si="4"/>
        <v>649</v>
      </c>
      <c r="F70" s="6">
        <f t="shared" si="1"/>
        <v>1138.1428571428571</v>
      </c>
      <c r="G70" s="6">
        <v>96</v>
      </c>
      <c r="H70" s="6">
        <v>11016</v>
      </c>
      <c r="I70" s="6">
        <f t="shared" si="2"/>
        <v>8.9960058097313E-2</v>
      </c>
      <c r="J70" s="7">
        <f t="shared" si="3"/>
        <v>0.34510595358224017</v>
      </c>
      <c r="L70" s="6">
        <v>96</v>
      </c>
    </row>
    <row r="71" spans="1:12">
      <c r="A71" s="5">
        <v>43949</v>
      </c>
      <c r="B71" s="1" t="s">
        <v>78</v>
      </c>
      <c r="C71" s="6">
        <v>550</v>
      </c>
      <c r="D71" s="6">
        <v>1112</v>
      </c>
      <c r="E71" s="6">
        <f t="shared" si="4"/>
        <v>562</v>
      </c>
      <c r="F71" s="6">
        <f t="shared" si="1"/>
        <v>1111.7142857142858</v>
      </c>
      <c r="G71" s="6">
        <v>71</v>
      </c>
      <c r="H71" s="6">
        <v>10261</v>
      </c>
      <c r="I71" s="6">
        <f t="shared" si="2"/>
        <v>0.10837150375207096</v>
      </c>
      <c r="J71" s="7">
        <f t="shared" si="3"/>
        <v>0.49460431654676257</v>
      </c>
      <c r="L71" s="6">
        <v>71</v>
      </c>
    </row>
    <row r="72" spans="1:12">
      <c r="A72" s="5">
        <v>43950</v>
      </c>
      <c r="B72" s="1" t="s">
        <v>79</v>
      </c>
      <c r="C72" s="6">
        <v>527</v>
      </c>
      <c r="D72" s="6">
        <v>1073</v>
      </c>
      <c r="E72" s="6">
        <f t="shared" si="4"/>
        <v>546</v>
      </c>
      <c r="F72" s="6">
        <f t="shared" si="1"/>
        <v>1094.4285714285713</v>
      </c>
      <c r="G72" s="6">
        <v>80</v>
      </c>
      <c r="H72" s="6">
        <v>10796</v>
      </c>
      <c r="I72" s="6">
        <f t="shared" si="2"/>
        <v>9.9388662467580588E-2</v>
      </c>
      <c r="J72" s="7">
        <f t="shared" si="3"/>
        <v>0.49114631873252562</v>
      </c>
      <c r="L72" s="6">
        <v>80</v>
      </c>
    </row>
    <row r="73" spans="1:12">
      <c r="A73" s="5">
        <v>43951</v>
      </c>
      <c r="B73" s="1" t="s">
        <v>80</v>
      </c>
      <c r="C73" s="6">
        <v>300</v>
      </c>
      <c r="D73" s="6">
        <v>983</v>
      </c>
      <c r="E73" s="6">
        <f t="shared" si="4"/>
        <v>683</v>
      </c>
      <c r="F73" s="6">
        <f t="shared" si="1"/>
        <v>1087.7142857142858</v>
      </c>
      <c r="G73" s="6">
        <v>71</v>
      </c>
      <c r="H73" s="6">
        <v>9909</v>
      </c>
      <c r="I73" s="6">
        <f t="shared" si="2"/>
        <v>9.9202744979311738E-2</v>
      </c>
      <c r="J73" s="7">
        <f t="shared" si="3"/>
        <v>0.3051881993896236</v>
      </c>
      <c r="L73" s="6">
        <v>71</v>
      </c>
    </row>
    <row r="74" spans="1:12">
      <c r="A74" s="5">
        <v>43952</v>
      </c>
      <c r="B74" s="1" t="s">
        <v>81</v>
      </c>
      <c r="C74" s="6">
        <v>311</v>
      </c>
      <c r="D74" s="6">
        <v>1006</v>
      </c>
      <c r="E74" s="6">
        <f t="shared" si="4"/>
        <v>695</v>
      </c>
      <c r="F74" s="6">
        <f t="shared" si="1"/>
        <v>1064.5714285714287</v>
      </c>
      <c r="G74" s="6">
        <v>63</v>
      </c>
      <c r="H74" s="6">
        <v>11728</v>
      </c>
      <c r="I74" s="6">
        <f t="shared" si="2"/>
        <v>8.5777626193724421E-2</v>
      </c>
      <c r="J74" s="7">
        <f t="shared" si="3"/>
        <v>0.30914512922465209</v>
      </c>
      <c r="L74" s="6">
        <v>63</v>
      </c>
    </row>
    <row r="75" spans="1:12">
      <c r="A75" s="5">
        <v>43953</v>
      </c>
      <c r="B75" s="1" t="s">
        <v>82</v>
      </c>
      <c r="C75" s="6">
        <v>301</v>
      </c>
      <c r="D75" s="6">
        <v>802</v>
      </c>
      <c r="E75" s="6">
        <f t="shared" si="4"/>
        <v>501</v>
      </c>
      <c r="F75" s="6">
        <f t="shared" ref="F75:F138" si="5">SUM(D69:D75)/7</f>
        <v>1017.1428571428571</v>
      </c>
      <c r="G75" s="6">
        <v>65</v>
      </c>
      <c r="H75" s="6">
        <v>9518</v>
      </c>
      <c r="I75" s="6">
        <f t="shared" si="2"/>
        <v>8.426139945366673E-2</v>
      </c>
      <c r="J75" s="7">
        <f t="shared" si="3"/>
        <v>0.37531172069825436</v>
      </c>
      <c r="L75" s="6">
        <v>65</v>
      </c>
    </row>
    <row r="76" spans="1:12">
      <c r="A76" s="5">
        <v>43954</v>
      </c>
      <c r="B76" s="1" t="s">
        <v>83</v>
      </c>
      <c r="C76" s="6">
        <v>378</v>
      </c>
      <c r="D76" s="6">
        <v>976</v>
      </c>
      <c r="E76" s="6">
        <f t="shared" si="4"/>
        <v>598</v>
      </c>
      <c r="F76" s="6">
        <f t="shared" si="5"/>
        <v>991.85714285714289</v>
      </c>
      <c r="G76" s="6">
        <v>47</v>
      </c>
      <c r="H76" s="6">
        <v>11732</v>
      </c>
      <c r="I76" s="6">
        <f t="shared" si="2"/>
        <v>8.3191271735424482E-2</v>
      </c>
      <c r="J76" s="7">
        <f t="shared" si="3"/>
        <v>0.38729508196721313</v>
      </c>
      <c r="L76" s="6">
        <v>47</v>
      </c>
    </row>
    <row r="77" spans="1:12">
      <c r="A77" s="5">
        <v>43955</v>
      </c>
      <c r="B77" s="1" t="s">
        <v>84</v>
      </c>
      <c r="C77" s="6">
        <v>524</v>
      </c>
      <c r="D77" s="6">
        <v>1223</v>
      </c>
      <c r="E77" s="6">
        <f t="shared" si="4"/>
        <v>699</v>
      </c>
      <c r="F77" s="6">
        <f t="shared" si="5"/>
        <v>1025</v>
      </c>
      <c r="G77" s="6">
        <v>74</v>
      </c>
      <c r="H77" s="6">
        <v>12015</v>
      </c>
      <c r="I77" s="6">
        <f t="shared" si="2"/>
        <v>0.10178942987931752</v>
      </c>
      <c r="J77" s="7">
        <f t="shared" si="3"/>
        <v>0.42845461978740801</v>
      </c>
      <c r="L77" s="6">
        <v>74</v>
      </c>
    </row>
    <row r="78" spans="1:12">
      <c r="A78" s="5">
        <v>43956</v>
      </c>
      <c r="B78" s="1" t="s">
        <v>85</v>
      </c>
      <c r="C78" s="6">
        <v>471</v>
      </c>
      <c r="D78" s="6">
        <v>1323</v>
      </c>
      <c r="E78" s="6">
        <f t="shared" si="4"/>
        <v>852</v>
      </c>
      <c r="F78" s="6">
        <f t="shared" si="5"/>
        <v>1055.1428571428571</v>
      </c>
      <c r="G78" s="6">
        <v>63</v>
      </c>
      <c r="H78" s="6">
        <v>11255</v>
      </c>
      <c r="I78" s="6">
        <f t="shared" si="2"/>
        <v>0.11754775655264327</v>
      </c>
      <c r="J78" s="7">
        <f t="shared" si="3"/>
        <v>0.35600907029478457</v>
      </c>
      <c r="L78" s="6">
        <v>63</v>
      </c>
    </row>
    <row r="79" spans="1:12">
      <c r="A79" s="5">
        <v>43957</v>
      </c>
      <c r="B79" s="1" t="s">
        <v>86</v>
      </c>
      <c r="C79" s="6">
        <v>590</v>
      </c>
      <c r="D79" s="6">
        <v>1680</v>
      </c>
      <c r="E79" s="6">
        <f t="shared" si="4"/>
        <v>1090</v>
      </c>
      <c r="F79" s="6">
        <f t="shared" si="5"/>
        <v>1141.8571428571429</v>
      </c>
      <c r="G79" s="6">
        <v>78</v>
      </c>
      <c r="H79" s="6">
        <v>11732</v>
      </c>
      <c r="I79" s="6">
        <f t="shared" si="2"/>
        <v>0.14319809069212411</v>
      </c>
      <c r="J79" s="7">
        <f t="shared" si="3"/>
        <v>0.35119047619047616</v>
      </c>
      <c r="L79" s="6">
        <v>78</v>
      </c>
    </row>
    <row r="80" spans="1:12">
      <c r="A80" s="5">
        <v>43958</v>
      </c>
      <c r="B80" s="1" t="s">
        <v>87</v>
      </c>
      <c r="C80" s="6">
        <v>497</v>
      </c>
      <c r="D80" s="6">
        <v>1485</v>
      </c>
      <c r="E80" s="6">
        <f t="shared" si="4"/>
        <v>988</v>
      </c>
      <c r="F80" s="6">
        <f t="shared" si="5"/>
        <v>1213.5714285714287</v>
      </c>
      <c r="G80" s="6">
        <v>68</v>
      </c>
      <c r="H80" s="6">
        <v>13427</v>
      </c>
      <c r="I80" s="6">
        <f t="shared" si="2"/>
        <v>0.11059804870782751</v>
      </c>
      <c r="J80" s="7">
        <f t="shared" si="3"/>
        <v>0.33468013468013469</v>
      </c>
      <c r="L80" s="6">
        <v>68</v>
      </c>
    </row>
    <row r="81" spans="1:12">
      <c r="A81" s="5">
        <v>43959</v>
      </c>
      <c r="B81" s="1" t="s">
        <v>88</v>
      </c>
      <c r="C81" s="6">
        <v>434</v>
      </c>
      <c r="D81" s="6">
        <v>1556</v>
      </c>
      <c r="E81" s="6">
        <f t="shared" si="4"/>
        <v>1122</v>
      </c>
      <c r="F81" s="6">
        <f t="shared" si="5"/>
        <v>1292.1428571428571</v>
      </c>
      <c r="G81" s="6">
        <v>55</v>
      </c>
      <c r="H81" s="6">
        <v>14197</v>
      </c>
      <c r="I81" s="6">
        <f t="shared" si="2"/>
        <v>0.10960061984926393</v>
      </c>
      <c r="J81" s="7">
        <f t="shared" si="3"/>
        <v>0.27892030848329047</v>
      </c>
      <c r="L81" s="6">
        <v>55</v>
      </c>
    </row>
    <row r="82" spans="1:12">
      <c r="A82" s="5">
        <v>43960</v>
      </c>
      <c r="B82" s="1" t="s">
        <v>89</v>
      </c>
      <c r="C82" s="6">
        <v>389</v>
      </c>
      <c r="D82" s="6">
        <v>1529</v>
      </c>
      <c r="E82" s="6">
        <f t="shared" si="4"/>
        <v>1140</v>
      </c>
      <c r="F82" s="6">
        <f t="shared" si="5"/>
        <v>1396</v>
      </c>
      <c r="G82" s="6">
        <v>48</v>
      </c>
      <c r="H82" s="6">
        <v>14321</v>
      </c>
      <c r="I82" s="6">
        <f t="shared" si="2"/>
        <v>0.106766287270442</v>
      </c>
      <c r="J82" s="7">
        <f t="shared" si="3"/>
        <v>0.25441465009810332</v>
      </c>
      <c r="L82" s="6">
        <v>48</v>
      </c>
    </row>
    <row r="83" spans="1:12">
      <c r="A83" s="5">
        <v>43961</v>
      </c>
      <c r="B83" s="1" t="s">
        <v>90</v>
      </c>
      <c r="C83" s="6">
        <v>451</v>
      </c>
      <c r="D83" s="6">
        <v>1383</v>
      </c>
      <c r="E83" s="6">
        <f t="shared" si="4"/>
        <v>932</v>
      </c>
      <c r="F83" s="6">
        <f t="shared" si="5"/>
        <v>1454.1428571428571</v>
      </c>
      <c r="G83" s="6">
        <v>51</v>
      </c>
      <c r="H83" s="6">
        <v>13449</v>
      </c>
      <c r="I83" s="6">
        <f t="shared" si="2"/>
        <v>0.10283292438099487</v>
      </c>
      <c r="J83" s="7">
        <f t="shared" si="3"/>
        <v>0.32610267534345627</v>
      </c>
      <c r="L83" s="6">
        <v>51</v>
      </c>
    </row>
    <row r="84" spans="1:12">
      <c r="A84" s="5">
        <v>43962</v>
      </c>
      <c r="B84" s="1" t="s">
        <v>91</v>
      </c>
      <c r="C84" s="6">
        <v>513</v>
      </c>
      <c r="D84" s="6">
        <v>1683</v>
      </c>
      <c r="E84" s="6">
        <f t="shared" si="4"/>
        <v>1170</v>
      </c>
      <c r="F84" s="6">
        <f t="shared" si="5"/>
        <v>1519.8571428571429</v>
      </c>
      <c r="G84" s="6">
        <v>45</v>
      </c>
      <c r="H84" s="6">
        <v>14655</v>
      </c>
      <c r="I84" s="6">
        <f t="shared" si="2"/>
        <v>0.11484135107471853</v>
      </c>
      <c r="J84" s="7">
        <f t="shared" si="3"/>
        <v>0.30481283422459893</v>
      </c>
      <c r="L84" s="6">
        <v>45</v>
      </c>
    </row>
    <row r="85" spans="1:12">
      <c r="A85" s="5">
        <v>43963</v>
      </c>
      <c r="B85" s="1" t="s">
        <v>92</v>
      </c>
      <c r="C85" s="6">
        <v>356</v>
      </c>
      <c r="D85" s="6">
        <v>1481</v>
      </c>
      <c r="E85" s="6">
        <f t="shared" si="4"/>
        <v>1125</v>
      </c>
      <c r="F85" s="6">
        <f t="shared" si="5"/>
        <v>1542.4285714285713</v>
      </c>
      <c r="G85" s="6">
        <v>48</v>
      </c>
      <c r="H85" s="6">
        <v>14153</v>
      </c>
      <c r="I85" s="6">
        <f t="shared" si="2"/>
        <v>0.10464212534444994</v>
      </c>
      <c r="J85" s="7">
        <f t="shared" si="3"/>
        <v>0.24037812288993923</v>
      </c>
      <c r="L85" s="6">
        <v>48</v>
      </c>
    </row>
    <row r="86" spans="1:12">
      <c r="A86" s="5">
        <v>43964</v>
      </c>
      <c r="B86" s="1" t="s">
        <v>93</v>
      </c>
      <c r="C86" s="6">
        <v>484</v>
      </c>
      <c r="D86" s="6">
        <v>1958</v>
      </c>
      <c r="E86" s="6">
        <f t="shared" si="4"/>
        <v>1474</v>
      </c>
      <c r="F86" s="6">
        <f t="shared" si="5"/>
        <v>1582.1428571428571</v>
      </c>
      <c r="G86" s="6">
        <v>50</v>
      </c>
      <c r="H86" s="6">
        <v>14057</v>
      </c>
      <c r="I86" s="6">
        <f t="shared" si="2"/>
        <v>0.13929003343529914</v>
      </c>
      <c r="J86" s="7">
        <f t="shared" si="3"/>
        <v>0.24719101123595505</v>
      </c>
      <c r="L86" s="6">
        <v>50</v>
      </c>
    </row>
    <row r="87" spans="1:12">
      <c r="A87" s="5">
        <v>43965</v>
      </c>
      <c r="B87" s="1" t="s">
        <v>94</v>
      </c>
      <c r="C87" s="6">
        <v>391</v>
      </c>
      <c r="D87" s="6">
        <v>1808</v>
      </c>
      <c r="E87" s="6">
        <f t="shared" si="4"/>
        <v>1417</v>
      </c>
      <c r="F87" s="6">
        <f t="shared" si="5"/>
        <v>1628.2857142857142</v>
      </c>
      <c r="G87" s="6">
        <v>71</v>
      </c>
      <c r="H87" s="6">
        <v>14238</v>
      </c>
      <c r="I87" s="6">
        <f t="shared" si="2"/>
        <v>0.12698412698412698</v>
      </c>
      <c r="J87" s="7">
        <f t="shared" si="3"/>
        <v>0.21626106194690264</v>
      </c>
      <c r="L87" s="6">
        <v>71</v>
      </c>
    </row>
    <row r="88" spans="1:12">
      <c r="A88" s="5">
        <v>43966</v>
      </c>
      <c r="B88" s="1" t="s">
        <v>95</v>
      </c>
      <c r="C88" s="6">
        <v>376</v>
      </c>
      <c r="D88" s="6">
        <v>2102</v>
      </c>
      <c r="E88" s="6">
        <f t="shared" si="4"/>
        <v>1726</v>
      </c>
      <c r="F88" s="6">
        <f t="shared" si="5"/>
        <v>1706.2857142857142</v>
      </c>
      <c r="G88" s="6">
        <v>48</v>
      </c>
      <c r="H88" s="6">
        <v>14832</v>
      </c>
      <c r="I88" s="6">
        <f t="shared" si="2"/>
        <v>0.14172060409924486</v>
      </c>
      <c r="J88" s="7">
        <f t="shared" si="3"/>
        <v>0.17887725975261656</v>
      </c>
      <c r="L88" s="6">
        <v>48</v>
      </c>
    </row>
    <row r="89" spans="1:12">
      <c r="A89" s="5">
        <v>43967</v>
      </c>
      <c r="B89" s="1" t="s">
        <v>96</v>
      </c>
      <c r="C89" s="6">
        <v>319</v>
      </c>
      <c r="D89" s="6">
        <v>1757</v>
      </c>
      <c r="E89" s="6">
        <f t="shared" si="4"/>
        <v>1438</v>
      </c>
      <c r="F89" s="6">
        <f t="shared" si="5"/>
        <v>1738.8571428571429</v>
      </c>
      <c r="G89" s="6">
        <v>35</v>
      </c>
      <c r="H89" s="6">
        <v>14075</v>
      </c>
      <c r="I89" s="6">
        <f t="shared" si="2"/>
        <v>0.12483126110124335</v>
      </c>
      <c r="J89" s="7">
        <f t="shared" si="3"/>
        <v>0.18155947638019351</v>
      </c>
      <c r="L89" s="6">
        <v>35</v>
      </c>
    </row>
    <row r="90" spans="1:12">
      <c r="A90" s="5">
        <v>43968</v>
      </c>
      <c r="B90" s="1" t="s">
        <v>97</v>
      </c>
      <c r="C90" s="6">
        <v>332</v>
      </c>
      <c r="D90" s="6">
        <v>1806</v>
      </c>
      <c r="E90" s="6">
        <f t="shared" si="4"/>
        <v>1474</v>
      </c>
      <c r="F90" s="6">
        <f t="shared" si="5"/>
        <v>1799.2857142857142</v>
      </c>
      <c r="G90" s="6">
        <v>51</v>
      </c>
      <c r="H90" s="6">
        <v>14256</v>
      </c>
      <c r="I90" s="6">
        <f t="shared" si="2"/>
        <v>0.12668350168350168</v>
      </c>
      <c r="J90" s="7">
        <f t="shared" si="3"/>
        <v>0.18383167220376523</v>
      </c>
      <c r="L90" s="6">
        <v>51</v>
      </c>
    </row>
    <row r="91" spans="1:12">
      <c r="A91" s="5">
        <v>43969</v>
      </c>
      <c r="B91" s="1" t="s">
        <v>98</v>
      </c>
      <c r="C91" s="6">
        <v>529</v>
      </c>
      <c r="D91" s="6">
        <v>2294</v>
      </c>
      <c r="E91" s="6">
        <f t="shared" si="4"/>
        <v>1765</v>
      </c>
      <c r="F91" s="6">
        <f t="shared" si="5"/>
        <v>1886.5714285714287</v>
      </c>
      <c r="G91" s="6">
        <v>69</v>
      </c>
      <c r="H91" s="6">
        <v>14705</v>
      </c>
      <c r="I91" s="6">
        <f t="shared" si="2"/>
        <v>0.1560013600816049</v>
      </c>
      <c r="J91" s="7">
        <f t="shared" si="3"/>
        <v>0.23060156931124673</v>
      </c>
      <c r="L91" s="6">
        <v>69</v>
      </c>
    </row>
    <row r="92" spans="1:12">
      <c r="A92" s="5">
        <v>43970</v>
      </c>
      <c r="B92" s="1" t="s">
        <v>99</v>
      </c>
      <c r="C92" s="6">
        <v>413</v>
      </c>
      <c r="D92" s="6">
        <v>2111</v>
      </c>
      <c r="E92" s="6">
        <f t="shared" si="4"/>
        <v>1698</v>
      </c>
      <c r="F92" s="6">
        <f t="shared" si="5"/>
        <v>1976.5714285714287</v>
      </c>
      <c r="G92" s="6">
        <v>62</v>
      </c>
      <c r="H92" s="6">
        <v>14536</v>
      </c>
      <c r="I92" s="6">
        <f t="shared" si="2"/>
        <v>0.14522564667033572</v>
      </c>
      <c r="J92" s="7">
        <f t="shared" si="3"/>
        <v>0.19564187588820464</v>
      </c>
      <c r="L92" s="6">
        <v>62</v>
      </c>
    </row>
    <row r="93" spans="1:12" s="7" customFormat="1">
      <c r="A93" s="8">
        <v>43971</v>
      </c>
      <c r="B93" s="9" t="s">
        <v>100</v>
      </c>
      <c r="C93" s="7">
        <v>451</v>
      </c>
      <c r="D93" s="7">
        <v>2346</v>
      </c>
      <c r="E93" s="7">
        <f t="shared" si="4"/>
        <v>1895</v>
      </c>
      <c r="F93" s="7">
        <f t="shared" si="5"/>
        <v>2032</v>
      </c>
      <c r="G93" s="7">
        <v>64</v>
      </c>
      <c r="H93" s="7">
        <v>15037</v>
      </c>
      <c r="I93" s="7">
        <f t="shared" si="2"/>
        <v>0.15601516259892265</v>
      </c>
      <c r="J93" s="7">
        <f t="shared" si="3"/>
        <v>0.19224211423699913</v>
      </c>
      <c r="L93" s="7">
        <v>64</v>
      </c>
    </row>
    <row r="94" spans="1:12">
      <c r="A94" s="5">
        <v>43972</v>
      </c>
      <c r="B94" s="1" t="s">
        <v>101</v>
      </c>
      <c r="C94" s="6">
        <v>351</v>
      </c>
      <c r="D94" s="6">
        <v>2392</v>
      </c>
      <c r="E94" s="6">
        <f t="shared" si="4"/>
        <v>2041</v>
      </c>
      <c r="F94" s="6">
        <f t="shared" si="5"/>
        <v>2115.4285714285716</v>
      </c>
      <c r="G94" s="6">
        <v>66</v>
      </c>
      <c r="H94" s="6">
        <v>14822</v>
      </c>
      <c r="I94" s="6">
        <f t="shared" si="2"/>
        <v>0.1613817298610174</v>
      </c>
      <c r="J94" s="7">
        <f t="shared" si="3"/>
        <v>0.14673913043478262</v>
      </c>
      <c r="K94" s="6">
        <f>C94/H94</f>
        <v>2.3681014707866686E-2</v>
      </c>
      <c r="L94" s="6">
        <v>66</v>
      </c>
    </row>
    <row r="95" spans="1:12">
      <c r="A95" s="5">
        <v>43973</v>
      </c>
      <c r="B95" s="1" t="s">
        <v>102</v>
      </c>
      <c r="C95" s="6">
        <v>413</v>
      </c>
      <c r="D95" s="6">
        <v>2311</v>
      </c>
      <c r="E95" s="6">
        <f t="shared" si="4"/>
        <v>1898</v>
      </c>
      <c r="F95" s="6">
        <f t="shared" si="5"/>
        <v>2145.2857142857142</v>
      </c>
      <c r="G95" s="6">
        <v>51</v>
      </c>
      <c r="H95" s="6">
        <v>17878</v>
      </c>
      <c r="I95" s="6">
        <f t="shared" si="2"/>
        <v>0.12926501845844054</v>
      </c>
      <c r="J95" s="7">
        <f t="shared" ref="J95:J147" si="6">C95/D95</f>
        <v>0.17871051492860235</v>
      </c>
      <c r="K95" s="6">
        <f t="shared" ref="K95:K147" si="7">C95/H95</f>
        <v>2.3101018010963197E-2</v>
      </c>
      <c r="L95" s="6">
        <v>51</v>
      </c>
    </row>
    <row r="96" spans="1:12">
      <c r="A96" s="5">
        <v>43974</v>
      </c>
      <c r="B96" s="1" t="s">
        <v>103</v>
      </c>
      <c r="C96" s="6">
        <v>386</v>
      </c>
      <c r="D96" s="6">
        <v>1869</v>
      </c>
      <c r="E96" s="6">
        <f t="shared" si="4"/>
        <v>1483</v>
      </c>
      <c r="F96" s="6">
        <f t="shared" si="5"/>
        <v>2161.2857142857142</v>
      </c>
      <c r="G96" s="6">
        <v>59</v>
      </c>
      <c r="H96" s="6">
        <v>17373</v>
      </c>
      <c r="I96" s="6">
        <f t="shared" si="2"/>
        <v>0.10758072871697462</v>
      </c>
      <c r="J96" s="7">
        <f t="shared" si="6"/>
        <v>0.20652755484216159</v>
      </c>
      <c r="K96" s="6">
        <f t="shared" si="7"/>
        <v>2.2218384850054684E-2</v>
      </c>
      <c r="L96" s="6">
        <v>59</v>
      </c>
    </row>
    <row r="97" spans="1:12">
      <c r="A97" s="5">
        <v>43975</v>
      </c>
      <c r="B97" s="1" t="s">
        <v>104</v>
      </c>
      <c r="C97" s="6">
        <v>364</v>
      </c>
      <c r="D97" s="6">
        <v>2180</v>
      </c>
      <c r="E97" s="6">
        <f t="shared" si="4"/>
        <v>1816</v>
      </c>
      <c r="F97" s="6">
        <f t="shared" si="5"/>
        <v>2214.7142857142858</v>
      </c>
      <c r="G97" s="6">
        <v>58</v>
      </c>
      <c r="H97" s="6">
        <v>19233</v>
      </c>
      <c r="I97" s="6">
        <f t="shared" si="2"/>
        <v>0.11334685176519524</v>
      </c>
      <c r="J97" s="7">
        <f t="shared" si="6"/>
        <v>0.16697247706422019</v>
      </c>
      <c r="K97" s="6">
        <f t="shared" si="7"/>
        <v>1.8925804606665628E-2</v>
      </c>
      <c r="L97" s="6">
        <v>58</v>
      </c>
    </row>
    <row r="98" spans="1:12">
      <c r="A98" s="5">
        <v>43976</v>
      </c>
      <c r="B98" s="1" t="s">
        <v>105</v>
      </c>
      <c r="C98" s="6">
        <v>338</v>
      </c>
      <c r="D98" s="6">
        <v>2023</v>
      </c>
      <c r="E98" s="6">
        <f t="shared" si="4"/>
        <v>1685</v>
      </c>
      <c r="F98" s="6">
        <f t="shared" si="5"/>
        <v>2176</v>
      </c>
      <c r="G98" s="6">
        <v>34</v>
      </c>
      <c r="H98" s="6">
        <v>18398</v>
      </c>
      <c r="I98" s="6">
        <f t="shared" si="2"/>
        <v>0.10995760408740081</v>
      </c>
      <c r="J98" s="7">
        <f t="shared" si="6"/>
        <v>0.16707859614434009</v>
      </c>
      <c r="K98" s="6">
        <f t="shared" si="7"/>
        <v>1.8371562126318079E-2</v>
      </c>
      <c r="L98" s="6">
        <v>34</v>
      </c>
    </row>
    <row r="99" spans="1:12">
      <c r="A99" s="5">
        <v>43977</v>
      </c>
      <c r="B99" s="1" t="s">
        <v>106</v>
      </c>
      <c r="C99" s="6">
        <v>352</v>
      </c>
      <c r="D99" s="6">
        <v>1787</v>
      </c>
      <c r="E99" s="6">
        <f t="shared" si="4"/>
        <v>1435</v>
      </c>
      <c r="F99" s="6">
        <f t="shared" si="5"/>
        <v>2129.7142857142858</v>
      </c>
      <c r="G99" s="6">
        <v>57</v>
      </c>
      <c r="H99" s="6">
        <v>19173</v>
      </c>
      <c r="I99" s="6">
        <f t="shared" si="2"/>
        <v>9.3203984770249826E-2</v>
      </c>
      <c r="J99" s="7">
        <f t="shared" si="6"/>
        <v>0.1969781757134863</v>
      </c>
      <c r="K99" s="6">
        <f t="shared" si="7"/>
        <v>1.835915088927137E-2</v>
      </c>
      <c r="L99" s="6">
        <v>57</v>
      </c>
    </row>
    <row r="100" spans="1:12">
      <c r="A100" s="5">
        <v>43978</v>
      </c>
      <c r="B100" s="1" t="s">
        <v>107</v>
      </c>
      <c r="C100" s="6">
        <v>412</v>
      </c>
      <c r="D100" s="6">
        <v>2080</v>
      </c>
      <c r="E100" s="6">
        <f t="shared" si="4"/>
        <v>1668</v>
      </c>
      <c r="F100" s="6">
        <f t="shared" si="5"/>
        <v>2091.7142857142858</v>
      </c>
      <c r="G100" s="6">
        <v>56</v>
      </c>
      <c r="H100" s="6">
        <v>18456</v>
      </c>
      <c r="I100" s="6">
        <f t="shared" si="2"/>
        <v>0.11270047680970958</v>
      </c>
      <c r="J100" s="7">
        <f t="shared" si="6"/>
        <v>0.19807692307692307</v>
      </c>
      <c r="K100" s="6">
        <f t="shared" si="7"/>
        <v>2.2323363675769398E-2</v>
      </c>
      <c r="L100" s="6">
        <v>56</v>
      </c>
    </row>
    <row r="101" spans="1:12">
      <c r="A101" s="5">
        <v>43979</v>
      </c>
      <c r="B101" s="1" t="s">
        <v>108</v>
      </c>
      <c r="C101" s="6">
        <v>419</v>
      </c>
      <c r="D101" s="6">
        <v>2258</v>
      </c>
      <c r="E101" s="6">
        <f t="shared" si="4"/>
        <v>1839</v>
      </c>
      <c r="F101" s="6">
        <f t="shared" si="5"/>
        <v>2072.5714285714284</v>
      </c>
      <c r="G101" s="6">
        <v>63</v>
      </c>
      <c r="H101" s="6">
        <v>19946</v>
      </c>
      <c r="I101" s="6">
        <f t="shared" si="2"/>
        <v>0.11320565526922691</v>
      </c>
      <c r="J101" s="7">
        <f t="shared" si="6"/>
        <v>0.18556244464127547</v>
      </c>
      <c r="K101" s="6">
        <f t="shared" si="7"/>
        <v>2.1006718138975235E-2</v>
      </c>
      <c r="L101" s="6">
        <v>63</v>
      </c>
    </row>
    <row r="102" spans="1:12">
      <c r="A102" s="5">
        <v>43980</v>
      </c>
      <c r="B102" s="1" t="s">
        <v>109</v>
      </c>
      <c r="C102" s="6">
        <v>547</v>
      </c>
      <c r="D102" s="6">
        <v>2819</v>
      </c>
      <c r="E102" s="6">
        <f t="shared" si="4"/>
        <v>2272</v>
      </c>
      <c r="F102" s="6">
        <f t="shared" si="5"/>
        <v>2145.1428571428573</v>
      </c>
      <c r="G102" s="6">
        <v>50</v>
      </c>
      <c r="H102" s="6">
        <v>20079</v>
      </c>
      <c r="I102" s="6">
        <f t="shared" si="2"/>
        <v>0.14039543801982171</v>
      </c>
      <c r="J102" s="7">
        <f t="shared" si="6"/>
        <v>0.19404043987229513</v>
      </c>
      <c r="K102" s="6">
        <f t="shared" si="7"/>
        <v>2.7242392549429752E-2</v>
      </c>
      <c r="L102" s="6">
        <v>50</v>
      </c>
    </row>
    <row r="103" spans="1:12">
      <c r="A103" s="5">
        <v>43981</v>
      </c>
      <c r="B103" s="1" t="s">
        <v>110</v>
      </c>
      <c r="C103" s="6">
        <v>435</v>
      </c>
      <c r="D103" s="6">
        <v>2282</v>
      </c>
      <c r="E103" s="6">
        <f t="shared" si="4"/>
        <v>1847</v>
      </c>
      <c r="F103" s="6">
        <f t="shared" si="5"/>
        <v>2204.1428571428573</v>
      </c>
      <c r="G103" s="6">
        <v>57</v>
      </c>
      <c r="H103" s="6">
        <v>19427</v>
      </c>
      <c r="I103" s="6">
        <f t="shared" si="2"/>
        <v>0.11746538322952592</v>
      </c>
      <c r="J103" s="7">
        <f t="shared" si="6"/>
        <v>0.19062226117440842</v>
      </c>
      <c r="K103" s="6">
        <f t="shared" si="7"/>
        <v>2.2391516960930665E-2</v>
      </c>
      <c r="L103" s="6">
        <v>57</v>
      </c>
    </row>
    <row r="104" spans="1:12">
      <c r="A104" s="5">
        <v>43982</v>
      </c>
      <c r="B104" s="1" t="s">
        <v>111</v>
      </c>
      <c r="C104" s="6">
        <v>511</v>
      </c>
      <c r="D104" s="6">
        <v>2516</v>
      </c>
      <c r="E104" s="6">
        <f t="shared" si="4"/>
        <v>2005</v>
      </c>
      <c r="F104" s="6">
        <f t="shared" si="5"/>
        <v>2252.1428571428573</v>
      </c>
      <c r="G104" s="6">
        <v>63</v>
      </c>
      <c r="H104" s="6">
        <v>19896</v>
      </c>
      <c r="I104" s="6">
        <f t="shared" si="2"/>
        <v>0.12645757941294733</v>
      </c>
      <c r="J104" s="7">
        <f t="shared" si="6"/>
        <v>0.20310015898251194</v>
      </c>
      <c r="K104" s="6">
        <f t="shared" si="7"/>
        <v>2.5683554483313231E-2</v>
      </c>
      <c r="L104" s="6">
        <v>63</v>
      </c>
    </row>
    <row r="105" spans="1:12">
      <c r="A105" s="5">
        <v>43983</v>
      </c>
      <c r="B105" s="1" t="s">
        <v>112</v>
      </c>
      <c r="C105" s="6">
        <v>652</v>
      </c>
      <c r="D105" s="6">
        <v>2979</v>
      </c>
      <c r="E105" s="6">
        <f t="shared" si="4"/>
        <v>2327</v>
      </c>
      <c r="F105" s="6">
        <f t="shared" si="5"/>
        <v>2388.7142857142858</v>
      </c>
      <c r="G105" s="6">
        <v>81</v>
      </c>
      <c r="H105" s="6">
        <v>19971</v>
      </c>
      <c r="I105" s="6">
        <f t="shared" si="2"/>
        <v>0.14916629112212709</v>
      </c>
      <c r="J105" s="7">
        <f t="shared" si="6"/>
        <v>0.21886539107082914</v>
      </c>
      <c r="K105" s="6">
        <f t="shared" si="7"/>
        <v>3.2647338641029491E-2</v>
      </c>
      <c r="L105" s="6">
        <v>81</v>
      </c>
    </row>
    <row r="106" spans="1:12">
      <c r="A106" s="5">
        <v>43984</v>
      </c>
      <c r="B106" s="1" t="s">
        <v>113</v>
      </c>
      <c r="C106" s="6">
        <v>541</v>
      </c>
      <c r="D106" s="6">
        <v>3117</v>
      </c>
      <c r="E106" s="6">
        <f t="shared" si="4"/>
        <v>2576</v>
      </c>
      <c r="F106" s="6">
        <f t="shared" si="5"/>
        <v>2578.7142857142858</v>
      </c>
      <c r="G106" s="6">
        <v>64</v>
      </c>
      <c r="H106" s="6">
        <v>20071</v>
      </c>
      <c r="I106" s="6">
        <f t="shared" si="2"/>
        <v>0.15529868965173635</v>
      </c>
      <c r="J106" s="7">
        <f t="shared" si="6"/>
        <v>0.17356432467115818</v>
      </c>
      <c r="K106" s="6">
        <f t="shared" si="7"/>
        <v>2.6954312191719395E-2</v>
      </c>
      <c r="L106" s="6">
        <v>64</v>
      </c>
    </row>
    <row r="107" spans="1:12">
      <c r="A107" s="5">
        <v>43985</v>
      </c>
      <c r="B107" s="1" t="s">
        <v>114</v>
      </c>
      <c r="C107" s="6">
        <v>493</v>
      </c>
      <c r="D107" s="6">
        <v>3134</v>
      </c>
      <c r="E107" s="6">
        <f t="shared" si="4"/>
        <v>2641</v>
      </c>
      <c r="F107" s="6">
        <f t="shared" si="5"/>
        <v>2729.2857142857142</v>
      </c>
      <c r="G107" s="6">
        <v>70</v>
      </c>
      <c r="H107" s="6">
        <v>21073</v>
      </c>
      <c r="I107" s="6">
        <f t="shared" si="2"/>
        <v>0.1487211123238267</v>
      </c>
      <c r="J107" s="7">
        <f t="shared" si="6"/>
        <v>0.15730695596681557</v>
      </c>
      <c r="K107" s="6">
        <f t="shared" si="7"/>
        <v>2.339486546766004E-2</v>
      </c>
      <c r="L107" s="6">
        <v>70</v>
      </c>
    </row>
    <row r="108" spans="1:12">
      <c r="A108" s="5">
        <v>43986</v>
      </c>
      <c r="B108" s="1" t="s">
        <v>115</v>
      </c>
      <c r="C108" s="6">
        <v>494</v>
      </c>
      <c r="D108" s="6">
        <v>3574</v>
      </c>
      <c r="E108" s="6">
        <f t="shared" si="4"/>
        <v>3080</v>
      </c>
      <c r="F108" s="6">
        <f t="shared" si="5"/>
        <v>2917.2857142857142</v>
      </c>
      <c r="G108" s="6">
        <v>59</v>
      </c>
      <c r="H108" s="6">
        <v>22353</v>
      </c>
      <c r="I108" s="6">
        <f t="shared" si="2"/>
        <v>0.15988905292354494</v>
      </c>
      <c r="J108" s="7">
        <f t="shared" si="6"/>
        <v>0.13822048125349748</v>
      </c>
      <c r="K108" s="6">
        <f t="shared" si="7"/>
        <v>2.209994184225831E-2</v>
      </c>
      <c r="L108" s="6">
        <v>59</v>
      </c>
    </row>
    <row r="109" spans="1:12">
      <c r="A109" s="5">
        <v>43987</v>
      </c>
      <c r="B109" s="1" t="s">
        <v>116</v>
      </c>
      <c r="C109" s="6">
        <v>527</v>
      </c>
      <c r="D109" s="6">
        <v>2886</v>
      </c>
      <c r="E109" s="6">
        <f t="shared" si="4"/>
        <v>2359</v>
      </c>
      <c r="F109" s="6">
        <f t="shared" si="5"/>
        <v>2926.8571428571427</v>
      </c>
      <c r="G109" s="6">
        <v>63</v>
      </c>
      <c r="H109" s="6">
        <v>20927</v>
      </c>
      <c r="I109" s="6">
        <f t="shared" si="2"/>
        <v>0.13790796578582692</v>
      </c>
      <c r="J109" s="7">
        <f t="shared" si="6"/>
        <v>0.18260568260568261</v>
      </c>
      <c r="K109" s="6">
        <f t="shared" si="7"/>
        <v>2.5182778229082048E-2</v>
      </c>
      <c r="L109" s="6">
        <v>63</v>
      </c>
    </row>
    <row r="110" spans="1:12">
      <c r="A110" s="5">
        <v>43988</v>
      </c>
      <c r="B110" s="1" t="s">
        <v>117</v>
      </c>
      <c r="C110" s="6">
        <v>527</v>
      </c>
      <c r="D110" s="6">
        <v>2269</v>
      </c>
      <c r="E110" s="6">
        <f t="shared" si="4"/>
        <v>1742</v>
      </c>
      <c r="F110" s="6">
        <f t="shared" si="5"/>
        <v>2925</v>
      </c>
      <c r="G110" s="6">
        <v>75</v>
      </c>
      <c r="H110" s="6">
        <v>19837</v>
      </c>
      <c r="I110" s="6">
        <f t="shared" si="2"/>
        <v>0.11438221505267934</v>
      </c>
      <c r="J110" s="7">
        <f t="shared" si="6"/>
        <v>0.23226090788893786</v>
      </c>
      <c r="K110" s="6">
        <f t="shared" si="7"/>
        <v>2.6566517114483035E-2</v>
      </c>
      <c r="L110" s="6">
        <v>75</v>
      </c>
    </row>
    <row r="111" spans="1:12">
      <c r="A111" s="5">
        <v>43989</v>
      </c>
      <c r="B111" s="1" t="s">
        <v>118</v>
      </c>
      <c r="C111" s="6">
        <v>648</v>
      </c>
      <c r="D111" s="6">
        <v>2364</v>
      </c>
      <c r="E111" s="6">
        <f t="shared" si="4"/>
        <v>1716</v>
      </c>
      <c r="F111" s="6">
        <f t="shared" si="5"/>
        <v>2903.2857142857142</v>
      </c>
      <c r="G111" s="6">
        <v>72</v>
      </c>
      <c r="H111" s="6">
        <v>24731</v>
      </c>
      <c r="I111" s="6">
        <f t="shared" si="2"/>
        <v>9.5588532610893215E-2</v>
      </c>
      <c r="J111" s="7">
        <f t="shared" si="6"/>
        <v>0.27411167512690354</v>
      </c>
      <c r="K111" s="6">
        <f t="shared" si="7"/>
        <v>2.6201932796894586E-2</v>
      </c>
      <c r="L111" s="6">
        <v>72</v>
      </c>
    </row>
    <row r="112" spans="1:12">
      <c r="A112" s="5">
        <v>43990</v>
      </c>
      <c r="B112" s="1" t="s">
        <v>119</v>
      </c>
      <c r="C112" s="6">
        <v>713</v>
      </c>
      <c r="D112" s="6">
        <v>2043</v>
      </c>
      <c r="E112" s="6">
        <f t="shared" si="4"/>
        <v>1330</v>
      </c>
      <c r="F112" s="6">
        <f t="shared" si="5"/>
        <v>2769.5714285714284</v>
      </c>
      <c r="G112" s="6">
        <v>70</v>
      </c>
      <c r="H112" s="6">
        <v>22397</v>
      </c>
      <c r="I112" s="6">
        <f t="shared" si="2"/>
        <v>9.1217573782202979E-2</v>
      </c>
      <c r="J112" s="7">
        <f t="shared" si="6"/>
        <v>0.3489965736661772</v>
      </c>
      <c r="K112" s="6">
        <f t="shared" si="7"/>
        <v>3.1834620708130555E-2</v>
      </c>
      <c r="L112" s="6">
        <v>70</v>
      </c>
    </row>
    <row r="113" spans="1:12">
      <c r="A113" s="5">
        <v>43991</v>
      </c>
      <c r="B113" s="1" t="s">
        <v>120</v>
      </c>
      <c r="C113" s="6">
        <v>901</v>
      </c>
      <c r="D113" s="6">
        <v>2095</v>
      </c>
      <c r="E113" s="6">
        <f t="shared" si="4"/>
        <v>1194</v>
      </c>
      <c r="F113" s="6">
        <f t="shared" si="5"/>
        <v>2623.5714285714284</v>
      </c>
      <c r="G113" s="6">
        <v>74</v>
      </c>
      <c r="H113" s="6">
        <v>21347</v>
      </c>
      <c r="I113" s="6">
        <f t="shared" si="2"/>
        <v>9.8140253899845417E-2</v>
      </c>
      <c r="J113" s="7">
        <f t="shared" si="6"/>
        <v>0.43007159904534609</v>
      </c>
      <c r="K113" s="6">
        <f t="shared" si="7"/>
        <v>4.2207335925422779E-2</v>
      </c>
      <c r="L113" s="6">
        <v>74</v>
      </c>
    </row>
    <row r="114" spans="1:12">
      <c r="A114" s="5">
        <v>43992</v>
      </c>
      <c r="B114" s="1" t="s">
        <v>121</v>
      </c>
      <c r="C114" s="6">
        <v>811</v>
      </c>
      <c r="D114" s="6">
        <v>2011</v>
      </c>
      <c r="E114" s="6">
        <f t="shared" si="4"/>
        <v>1200</v>
      </c>
      <c r="F114" s="6">
        <f t="shared" si="5"/>
        <v>2463.1428571428573</v>
      </c>
      <c r="G114" s="6">
        <v>81</v>
      </c>
      <c r="H114" s="6">
        <v>22431</v>
      </c>
      <c r="I114" s="6">
        <f t="shared" si="2"/>
        <v>8.9652712763586107E-2</v>
      </c>
      <c r="J114" s="7">
        <f t="shared" si="6"/>
        <v>0.40328194927896571</v>
      </c>
      <c r="K114" s="6">
        <f t="shared" si="7"/>
        <v>3.6155320761446209E-2</v>
      </c>
      <c r="L114" s="6">
        <v>81</v>
      </c>
    </row>
    <row r="115" spans="1:12">
      <c r="A115" s="5">
        <v>43993</v>
      </c>
      <c r="B115" s="1" t="s">
        <v>122</v>
      </c>
      <c r="C115" s="6">
        <v>688</v>
      </c>
      <c r="D115" s="6">
        <v>2238</v>
      </c>
      <c r="E115" s="6">
        <f t="shared" si="4"/>
        <v>1550</v>
      </c>
      <c r="F115" s="6">
        <f t="shared" si="5"/>
        <v>2272.2857142857142</v>
      </c>
      <c r="G115" s="6">
        <v>78</v>
      </c>
      <c r="H115" s="6">
        <v>22176</v>
      </c>
      <c r="I115" s="6">
        <f t="shared" si="2"/>
        <v>0.10091991341991342</v>
      </c>
      <c r="J115" s="7">
        <f t="shared" si="6"/>
        <v>0.30741733690795353</v>
      </c>
      <c r="K115" s="6">
        <f t="shared" si="7"/>
        <v>3.1024531024531024E-2</v>
      </c>
      <c r="L115" s="6">
        <v>78</v>
      </c>
    </row>
    <row r="116" spans="1:12">
      <c r="A116" s="5">
        <v>43994</v>
      </c>
      <c r="B116" s="1" t="s">
        <v>123</v>
      </c>
      <c r="C116" s="6">
        <v>687</v>
      </c>
      <c r="D116" s="6">
        <v>2369</v>
      </c>
      <c r="E116" s="6">
        <f t="shared" si="4"/>
        <v>1682</v>
      </c>
      <c r="F116" s="6">
        <f t="shared" si="5"/>
        <v>2198.4285714285716</v>
      </c>
      <c r="G116" s="6">
        <v>75</v>
      </c>
      <c r="H116" s="6">
        <v>23739</v>
      </c>
      <c r="I116" s="6">
        <f t="shared" ref="I116:I147" si="8">D116/H116</f>
        <v>9.979358860946122E-2</v>
      </c>
      <c r="J116" s="7">
        <f t="shared" si="6"/>
        <v>0.28999577880962429</v>
      </c>
      <c r="K116" s="6">
        <f t="shared" si="7"/>
        <v>2.8939719449007962E-2</v>
      </c>
      <c r="L116" s="6">
        <v>75</v>
      </c>
    </row>
    <row r="117" spans="1:12">
      <c r="A117" s="5">
        <v>43995</v>
      </c>
      <c r="B117" s="1" t="s">
        <v>124</v>
      </c>
      <c r="C117" s="6">
        <v>714</v>
      </c>
      <c r="D117" s="6">
        <v>2410</v>
      </c>
      <c r="E117" s="6">
        <f t="shared" si="4"/>
        <v>1696</v>
      </c>
      <c r="F117" s="6">
        <f t="shared" si="5"/>
        <v>2218.5714285714284</v>
      </c>
      <c r="G117" s="6">
        <v>71</v>
      </c>
      <c r="H117" s="6">
        <v>22453</v>
      </c>
      <c r="I117" s="6">
        <f t="shared" si="8"/>
        <v>0.10733532267403019</v>
      </c>
      <c r="J117" s="7">
        <f t="shared" si="6"/>
        <v>0.29626556016597511</v>
      </c>
      <c r="K117" s="6">
        <f t="shared" si="7"/>
        <v>3.1799759497617243E-2</v>
      </c>
      <c r="L117" s="6">
        <v>71</v>
      </c>
    </row>
    <row r="118" spans="1:12">
      <c r="A118" s="5">
        <v>43996</v>
      </c>
      <c r="B118" s="1" t="s">
        <v>125</v>
      </c>
      <c r="C118" s="6">
        <v>864</v>
      </c>
      <c r="D118" s="6">
        <v>2472</v>
      </c>
      <c r="E118" s="6">
        <f t="shared" si="4"/>
        <v>1608</v>
      </c>
      <c r="F118" s="6">
        <f t="shared" si="5"/>
        <v>2234</v>
      </c>
      <c r="G118" s="6">
        <v>107</v>
      </c>
      <c r="H118" s="6">
        <v>24674</v>
      </c>
      <c r="I118" s="6">
        <f t="shared" si="8"/>
        <v>0.1001864310610359</v>
      </c>
      <c r="J118" s="7">
        <f t="shared" si="6"/>
        <v>0.34951456310679613</v>
      </c>
      <c r="K118" s="6">
        <f t="shared" si="7"/>
        <v>3.5016616681527113E-2</v>
      </c>
      <c r="L118" s="6">
        <v>107</v>
      </c>
    </row>
    <row r="119" spans="1:12">
      <c r="A119" s="5">
        <v>43997</v>
      </c>
      <c r="B119" s="1" t="s">
        <v>126</v>
      </c>
      <c r="C119" s="6">
        <v>842</v>
      </c>
      <c r="D119" s="6">
        <v>2449</v>
      </c>
      <c r="E119" s="6">
        <f t="shared" si="4"/>
        <v>1607</v>
      </c>
      <c r="F119" s="6">
        <f t="shared" si="5"/>
        <v>2292</v>
      </c>
      <c r="G119" s="6">
        <v>113</v>
      </c>
      <c r="H119" s="6">
        <v>25120</v>
      </c>
      <c r="I119" s="6">
        <f t="shared" si="8"/>
        <v>9.7492038216560509E-2</v>
      </c>
      <c r="J119" s="7">
        <f t="shared" si="6"/>
        <v>0.34381380155165375</v>
      </c>
      <c r="K119" s="6">
        <f t="shared" si="7"/>
        <v>3.3519108280254777E-2</v>
      </c>
      <c r="L119" s="6">
        <v>113</v>
      </c>
    </row>
    <row r="120" spans="1:12">
      <c r="A120" s="5">
        <v>43998</v>
      </c>
      <c r="B120" s="1" t="s">
        <v>127</v>
      </c>
      <c r="C120" s="6">
        <v>939</v>
      </c>
      <c r="D120" s="6">
        <v>2563</v>
      </c>
      <c r="E120" s="6">
        <f t="shared" si="4"/>
        <v>1624</v>
      </c>
      <c r="F120" s="6">
        <f t="shared" si="5"/>
        <v>2358.8571428571427</v>
      </c>
      <c r="G120" s="6">
        <v>115</v>
      </c>
      <c r="H120" s="6">
        <v>24415</v>
      </c>
      <c r="I120" s="6">
        <f t="shared" si="8"/>
        <v>0.10497644890436207</v>
      </c>
      <c r="J120" s="7">
        <f t="shared" si="6"/>
        <v>0.3663675380413578</v>
      </c>
      <c r="K120" s="6">
        <f t="shared" si="7"/>
        <v>3.8459963137415523E-2</v>
      </c>
      <c r="L120" s="6">
        <v>115</v>
      </c>
    </row>
    <row r="121" spans="1:12">
      <c r="A121" s="5">
        <v>43999</v>
      </c>
      <c r="B121" s="1" t="s">
        <v>128</v>
      </c>
      <c r="C121" s="6">
        <v>1071</v>
      </c>
      <c r="D121" s="6">
        <v>2612</v>
      </c>
      <c r="E121" s="6">
        <f t="shared" si="4"/>
        <v>1541</v>
      </c>
      <c r="F121" s="6">
        <f t="shared" si="5"/>
        <v>2444.7142857142858</v>
      </c>
      <c r="G121" s="6">
        <v>120</v>
      </c>
      <c r="H121" s="6">
        <v>26311</v>
      </c>
      <c r="I121" s="6">
        <f t="shared" si="8"/>
        <v>9.9274067880354228E-2</v>
      </c>
      <c r="J121" s="7">
        <f t="shared" si="6"/>
        <v>0.41003062787136296</v>
      </c>
      <c r="K121" s="6">
        <f t="shared" si="7"/>
        <v>4.0705408384325945E-2</v>
      </c>
      <c r="L121" s="6">
        <v>120</v>
      </c>
    </row>
    <row r="122" spans="1:12">
      <c r="A122" s="5">
        <v>44000</v>
      </c>
      <c r="B122" s="1" t="s">
        <v>129</v>
      </c>
      <c r="C122" s="6">
        <v>930</v>
      </c>
      <c r="D122" s="6">
        <v>2596</v>
      </c>
      <c r="E122" s="6">
        <f t="shared" si="4"/>
        <v>1666</v>
      </c>
      <c r="F122" s="6">
        <f t="shared" si="5"/>
        <v>2495.8571428571427</v>
      </c>
      <c r="G122" s="6">
        <v>87</v>
      </c>
      <c r="H122" s="6">
        <v>24679</v>
      </c>
      <c r="I122" s="6">
        <f t="shared" si="8"/>
        <v>0.10519064791928361</v>
      </c>
      <c r="J122" s="7">
        <f t="shared" si="6"/>
        <v>0.35824345146379044</v>
      </c>
      <c r="K122" s="6">
        <f t="shared" si="7"/>
        <v>3.7683860772316544E-2</v>
      </c>
      <c r="L122" s="6">
        <v>87</v>
      </c>
    </row>
    <row r="123" spans="1:12">
      <c r="A123" s="5">
        <v>44001</v>
      </c>
      <c r="B123" s="1" t="s">
        <v>130</v>
      </c>
      <c r="C123" s="6">
        <v>987</v>
      </c>
      <c r="D123" s="6">
        <v>2615</v>
      </c>
      <c r="E123" s="6">
        <f t="shared" si="4"/>
        <v>1628</v>
      </c>
      <c r="F123" s="6">
        <f t="shared" si="5"/>
        <v>2531</v>
      </c>
      <c r="G123" s="6">
        <v>120</v>
      </c>
      <c r="H123" s="6">
        <v>26119</v>
      </c>
      <c r="I123" s="6">
        <f t="shared" si="8"/>
        <v>0.10011868754546499</v>
      </c>
      <c r="J123" s="7">
        <f t="shared" si="6"/>
        <v>0.37743785850860423</v>
      </c>
      <c r="K123" s="6">
        <f t="shared" si="7"/>
        <v>3.7788583023852365E-2</v>
      </c>
      <c r="L123" s="6">
        <v>120</v>
      </c>
    </row>
    <row r="124" spans="1:12">
      <c r="A124" s="5">
        <v>44002</v>
      </c>
      <c r="B124" s="1" t="s">
        <v>131</v>
      </c>
      <c r="C124" s="6">
        <v>595</v>
      </c>
      <c r="D124" s="6">
        <v>2322</v>
      </c>
      <c r="E124" s="6">
        <f t="shared" si="4"/>
        <v>1727</v>
      </c>
      <c r="F124" s="6">
        <f t="shared" si="5"/>
        <v>2518.4285714285716</v>
      </c>
      <c r="G124" s="6">
        <v>115</v>
      </c>
      <c r="H124" s="6">
        <v>24957</v>
      </c>
      <c r="I124" s="6">
        <f t="shared" si="8"/>
        <v>9.3040028849621342E-2</v>
      </c>
      <c r="J124" s="7">
        <f t="shared" si="6"/>
        <v>0.25624461670973298</v>
      </c>
      <c r="K124" s="6">
        <f t="shared" si="7"/>
        <v>2.3841006531233722E-2</v>
      </c>
      <c r="L124" s="6">
        <v>115</v>
      </c>
    </row>
    <row r="125" spans="1:12">
      <c r="A125" s="5">
        <v>44003</v>
      </c>
      <c r="B125" s="1" t="s">
        <v>132</v>
      </c>
      <c r="C125" s="6">
        <v>1114</v>
      </c>
      <c r="D125" s="6">
        <v>2368</v>
      </c>
      <c r="E125" s="6">
        <f t="shared" si="4"/>
        <v>1254</v>
      </c>
      <c r="F125" s="6">
        <f t="shared" si="5"/>
        <v>2503.5714285714284</v>
      </c>
      <c r="G125" s="6">
        <v>116</v>
      </c>
      <c r="H125" s="6">
        <v>26732</v>
      </c>
      <c r="I125" s="6">
        <f t="shared" si="8"/>
        <v>8.8582971719287751E-2</v>
      </c>
      <c r="J125" s="7">
        <f t="shared" si="6"/>
        <v>0.4704391891891892</v>
      </c>
      <c r="K125" s="6">
        <f t="shared" si="7"/>
        <v>4.1672901391590605E-2</v>
      </c>
      <c r="L125" s="6">
        <v>116</v>
      </c>
    </row>
    <row r="126" spans="1:12">
      <c r="A126" s="5">
        <v>44004</v>
      </c>
      <c r="B126" s="1" t="s">
        <v>133</v>
      </c>
      <c r="C126" s="6">
        <v>1319</v>
      </c>
      <c r="D126" s="6">
        <v>2573</v>
      </c>
      <c r="E126" s="6">
        <f t="shared" si="4"/>
        <v>1254</v>
      </c>
      <c r="F126" s="6">
        <f t="shared" si="5"/>
        <v>2521.2857142857142</v>
      </c>
      <c r="G126" s="6">
        <v>119</v>
      </c>
      <c r="H126" s="6">
        <v>27013</v>
      </c>
      <c r="I126" s="6">
        <f t="shared" si="8"/>
        <v>9.5250434975752418E-2</v>
      </c>
      <c r="J126" s="7">
        <f t="shared" si="6"/>
        <v>0.51263116984065293</v>
      </c>
      <c r="K126" s="6">
        <f t="shared" si="7"/>
        <v>4.8828341909451005E-2</v>
      </c>
      <c r="L126" s="6">
        <v>119</v>
      </c>
    </row>
    <row r="127" spans="1:12">
      <c r="A127" s="5">
        <v>44005</v>
      </c>
      <c r="B127" s="1" t="s">
        <v>134</v>
      </c>
      <c r="C127" s="6">
        <v>1234</v>
      </c>
      <c r="D127" s="6">
        <v>2445</v>
      </c>
      <c r="E127" s="6">
        <f t="shared" si="4"/>
        <v>1211</v>
      </c>
      <c r="F127" s="6">
        <f t="shared" si="5"/>
        <v>2504.4285714285716</v>
      </c>
      <c r="G127" s="6">
        <v>121</v>
      </c>
      <c r="H127" s="6">
        <v>25911</v>
      </c>
      <c r="I127" s="6">
        <f t="shared" si="8"/>
        <v>9.4361468102350354E-2</v>
      </c>
      <c r="J127" s="7">
        <f t="shared" si="6"/>
        <v>0.5047034764826176</v>
      </c>
      <c r="K127" s="6">
        <f t="shared" si="7"/>
        <v>4.7624560997259854E-2</v>
      </c>
      <c r="L127" s="6">
        <v>121</v>
      </c>
    </row>
    <row r="128" spans="1:12">
      <c r="A128" s="5">
        <v>44006</v>
      </c>
      <c r="B128" s="1" t="s">
        <v>135</v>
      </c>
      <c r="C128" s="6">
        <v>1340</v>
      </c>
      <c r="D128" s="6">
        <v>2531</v>
      </c>
      <c r="E128" s="6">
        <f t="shared" si="4"/>
        <v>1191</v>
      </c>
      <c r="F128" s="6">
        <f t="shared" si="5"/>
        <v>2492.8571428571427</v>
      </c>
      <c r="G128" s="6">
        <v>133</v>
      </c>
      <c r="H128" s="6">
        <v>27194</v>
      </c>
      <c r="I128" s="6">
        <f t="shared" si="8"/>
        <v>9.307200117673016E-2</v>
      </c>
      <c r="J128" s="7">
        <f t="shared" si="6"/>
        <v>0.52943500592651127</v>
      </c>
      <c r="K128" s="6">
        <f t="shared" si="7"/>
        <v>4.9275575494594395E-2</v>
      </c>
      <c r="L128" s="6">
        <v>133</v>
      </c>
    </row>
    <row r="129" spans="1:12">
      <c r="A129" s="5">
        <v>44007</v>
      </c>
      <c r="B129" s="1" t="s">
        <v>136</v>
      </c>
      <c r="C129" s="6">
        <v>1305</v>
      </c>
      <c r="D129" s="6">
        <v>2595</v>
      </c>
      <c r="E129" s="6">
        <f t="shared" si="4"/>
        <v>1290</v>
      </c>
      <c r="F129" s="6">
        <f t="shared" si="5"/>
        <v>2492.7142857142858</v>
      </c>
      <c r="G129" s="6">
        <v>134</v>
      </c>
      <c r="H129" s="6">
        <v>27912</v>
      </c>
      <c r="I129" s="6">
        <f t="shared" si="8"/>
        <v>9.29707652622528E-2</v>
      </c>
      <c r="J129" s="7">
        <f t="shared" si="6"/>
        <v>0.50289017341040465</v>
      </c>
      <c r="K129" s="6">
        <f t="shared" si="7"/>
        <v>4.6754084264832331E-2</v>
      </c>
      <c r="L129" s="6">
        <v>134</v>
      </c>
    </row>
    <row r="130" spans="1:12">
      <c r="A130" s="5">
        <v>44008</v>
      </c>
      <c r="B130" s="1" t="s">
        <v>137</v>
      </c>
      <c r="C130" s="6">
        <v>1356</v>
      </c>
      <c r="D130" s="6">
        <v>2628</v>
      </c>
      <c r="E130" s="6">
        <f t="shared" si="4"/>
        <v>1272</v>
      </c>
      <c r="F130" s="6">
        <f t="shared" si="5"/>
        <v>2494.5714285714284</v>
      </c>
      <c r="G130" s="6">
        <v>109</v>
      </c>
      <c r="H130" s="6">
        <v>27435</v>
      </c>
      <c r="I130" s="6">
        <f t="shared" si="8"/>
        <v>9.5790049207217065E-2</v>
      </c>
      <c r="J130" s="7">
        <f t="shared" si="6"/>
        <v>0.51598173515981738</v>
      </c>
      <c r="K130" s="6">
        <f t="shared" si="7"/>
        <v>4.9425915800984141E-2</v>
      </c>
      <c r="L130" s="6">
        <v>109</v>
      </c>
    </row>
    <row r="131" spans="1:12">
      <c r="A131" s="5">
        <v>44009</v>
      </c>
      <c r="B131" s="1" t="s">
        <v>138</v>
      </c>
      <c r="C131" s="6">
        <v>1139</v>
      </c>
      <c r="D131" s="6">
        <v>2456</v>
      </c>
      <c r="E131" s="6">
        <f t="shared" ref="E131:E147" si="9">D131-C131</f>
        <v>1317</v>
      </c>
      <c r="F131" s="6">
        <f t="shared" si="5"/>
        <v>2513.7142857142858</v>
      </c>
      <c r="G131" s="6">
        <v>125</v>
      </c>
      <c r="H131" s="6">
        <v>25670</v>
      </c>
      <c r="I131" s="6">
        <f t="shared" si="8"/>
        <v>9.5675886248539149E-2</v>
      </c>
      <c r="J131" s="7">
        <f t="shared" si="6"/>
        <v>0.46376221498371334</v>
      </c>
      <c r="K131" s="6">
        <f t="shared" si="7"/>
        <v>4.4370860927152318E-2</v>
      </c>
      <c r="L131" s="6">
        <v>125</v>
      </c>
    </row>
    <row r="132" spans="1:12">
      <c r="A132" s="5">
        <v>44010</v>
      </c>
      <c r="B132" s="1" t="s">
        <v>139</v>
      </c>
      <c r="C132" s="6">
        <v>1406</v>
      </c>
      <c r="D132" s="6">
        <v>2489</v>
      </c>
      <c r="E132" s="6">
        <f t="shared" si="9"/>
        <v>1083</v>
      </c>
      <c r="F132" s="6">
        <f t="shared" si="5"/>
        <v>2531</v>
      </c>
      <c r="G132" s="6">
        <v>144</v>
      </c>
      <c r="H132" s="6">
        <v>27327</v>
      </c>
      <c r="I132" s="6">
        <f t="shared" si="8"/>
        <v>9.1082079994144985E-2</v>
      </c>
      <c r="J132" s="7">
        <f t="shared" si="6"/>
        <v>0.56488549618320616</v>
      </c>
      <c r="K132" s="6">
        <f t="shared" si="7"/>
        <v>5.1450945950891058E-2</v>
      </c>
      <c r="L132" s="6">
        <v>144</v>
      </c>
    </row>
    <row r="133" spans="1:12">
      <c r="A133" s="5">
        <v>44011</v>
      </c>
      <c r="B133" s="1" t="s">
        <v>140</v>
      </c>
      <c r="C133" s="6">
        <v>1461</v>
      </c>
      <c r="D133" s="6">
        <v>2536</v>
      </c>
      <c r="E133" s="6">
        <f t="shared" si="9"/>
        <v>1075</v>
      </c>
      <c r="F133" s="6">
        <f t="shared" si="5"/>
        <v>2525.7142857142858</v>
      </c>
      <c r="G133" s="6">
        <v>162</v>
      </c>
      <c r="H133" s="6">
        <v>28209</v>
      </c>
      <c r="I133" s="6">
        <f t="shared" si="8"/>
        <v>8.9900386401503066E-2</v>
      </c>
      <c r="J133" s="7">
        <f t="shared" si="6"/>
        <v>0.57610410094637221</v>
      </c>
      <c r="K133" s="6">
        <f t="shared" si="7"/>
        <v>5.1791981282569392E-2</v>
      </c>
      <c r="L133" s="6">
        <v>162</v>
      </c>
    </row>
    <row r="134" spans="1:12">
      <c r="A134" s="5">
        <v>44012</v>
      </c>
      <c r="B134" s="1" t="s">
        <v>141</v>
      </c>
      <c r="C134" s="6">
        <v>1435</v>
      </c>
      <c r="D134" s="6">
        <v>2457</v>
      </c>
      <c r="E134" s="6">
        <f t="shared" si="9"/>
        <v>1022</v>
      </c>
      <c r="F134" s="6">
        <f t="shared" si="5"/>
        <v>2527.4285714285716</v>
      </c>
      <c r="G134" s="6">
        <v>147</v>
      </c>
      <c r="H134" s="6">
        <v>27509</v>
      </c>
      <c r="I134" s="6">
        <f t="shared" si="8"/>
        <v>8.9316223781307935E-2</v>
      </c>
      <c r="J134" s="7">
        <f t="shared" si="6"/>
        <v>0.58404558404558404</v>
      </c>
      <c r="K134" s="6">
        <f t="shared" si="7"/>
        <v>5.2164746083100073E-2</v>
      </c>
      <c r="L134" s="6">
        <v>147</v>
      </c>
    </row>
    <row r="135" spans="1:12">
      <c r="A135" s="5">
        <v>44013</v>
      </c>
      <c r="B135" s="1" t="s">
        <v>142</v>
      </c>
      <c r="C135" s="6">
        <v>1621</v>
      </c>
      <c r="D135" s="6">
        <v>2549</v>
      </c>
      <c r="E135" s="6">
        <f t="shared" si="9"/>
        <v>928</v>
      </c>
      <c r="F135" s="6">
        <f t="shared" si="5"/>
        <v>2530</v>
      </c>
      <c r="G135" s="6">
        <v>141</v>
      </c>
      <c r="H135" s="6">
        <v>26655</v>
      </c>
      <c r="I135" s="6">
        <f t="shared" si="8"/>
        <v>9.5629337835302947E-2</v>
      </c>
      <c r="J135" s="7">
        <f t="shared" si="6"/>
        <v>0.63593566104354649</v>
      </c>
      <c r="K135" s="6">
        <f t="shared" si="7"/>
        <v>6.0814106171450007E-2</v>
      </c>
      <c r="L135" s="6">
        <v>141</v>
      </c>
    </row>
    <row r="136" spans="1:12">
      <c r="A136" s="5">
        <v>44014</v>
      </c>
      <c r="B136" s="1" t="s">
        <v>143</v>
      </c>
      <c r="C136" s="6">
        <v>1595</v>
      </c>
      <c r="D136" s="6">
        <v>2652</v>
      </c>
      <c r="E136" s="6">
        <f t="shared" si="9"/>
        <v>1057</v>
      </c>
      <c r="F136" s="6">
        <f t="shared" si="5"/>
        <v>2538.1428571428573</v>
      </c>
      <c r="G136" s="6">
        <v>148</v>
      </c>
      <c r="H136" s="6">
        <v>26209</v>
      </c>
      <c r="I136" s="6">
        <f t="shared" si="8"/>
        <v>0.10118661528482582</v>
      </c>
      <c r="J136" s="7">
        <f t="shared" si="6"/>
        <v>0.60143288084464552</v>
      </c>
      <c r="K136" s="6">
        <f t="shared" si="7"/>
        <v>6.0856957533671638E-2</v>
      </c>
      <c r="L136" s="6">
        <v>148</v>
      </c>
    </row>
    <row r="137" spans="1:12">
      <c r="A137" s="5">
        <v>44015</v>
      </c>
      <c r="B137" s="1" t="s">
        <v>144</v>
      </c>
      <c r="C137" s="6">
        <v>1483</v>
      </c>
      <c r="D137" s="6">
        <v>2566</v>
      </c>
      <c r="E137" s="6">
        <f t="shared" si="9"/>
        <v>1083</v>
      </c>
      <c r="F137" s="6">
        <f t="shared" si="5"/>
        <v>2529.2857142857142</v>
      </c>
      <c r="G137" s="6">
        <v>154</v>
      </c>
      <c r="H137" s="6">
        <v>25507</v>
      </c>
      <c r="I137" s="6">
        <f t="shared" si="8"/>
        <v>0.10059983533931861</v>
      </c>
      <c r="J137" s="7">
        <f t="shared" si="6"/>
        <v>0.57794232268121593</v>
      </c>
      <c r="K137" s="6">
        <f t="shared" si="7"/>
        <v>5.8140902497353666E-2</v>
      </c>
      <c r="L137" s="6">
        <v>154</v>
      </c>
    </row>
    <row r="138" spans="1:12">
      <c r="A138" s="5">
        <v>44016</v>
      </c>
      <c r="B138" s="1" t="s">
        <v>145</v>
      </c>
      <c r="C138" s="6">
        <v>1148</v>
      </c>
      <c r="D138" s="6">
        <v>2449</v>
      </c>
      <c r="E138" s="6">
        <f t="shared" si="9"/>
        <v>1301</v>
      </c>
      <c r="F138" s="6">
        <f t="shared" si="5"/>
        <v>2528.2857142857142</v>
      </c>
      <c r="G138" s="6">
        <v>148</v>
      </c>
      <c r="H138" s="6">
        <v>24562</v>
      </c>
      <c r="I138" s="6">
        <f t="shared" si="8"/>
        <v>9.9706864261867922E-2</v>
      </c>
      <c r="J138" s="7">
        <f t="shared" si="6"/>
        <v>0.46876276031033076</v>
      </c>
      <c r="K138" s="6">
        <f t="shared" si="7"/>
        <v>4.6738864913280678E-2</v>
      </c>
      <c r="L138" s="6">
        <v>148</v>
      </c>
    </row>
    <row r="139" spans="1:12">
      <c r="A139" s="5">
        <v>44017</v>
      </c>
      <c r="B139" s="1" t="s">
        <v>146</v>
      </c>
      <c r="C139" s="6">
        <v>1295</v>
      </c>
      <c r="D139" s="6">
        <v>2560</v>
      </c>
      <c r="E139" s="6">
        <f t="shared" si="9"/>
        <v>1265</v>
      </c>
      <c r="F139" s="6">
        <f t="shared" ref="F139:F147" si="10">SUM(D133:D139)/7</f>
        <v>2538.4285714285716</v>
      </c>
      <c r="G139" s="6">
        <v>163</v>
      </c>
      <c r="H139" s="6">
        <v>25207</v>
      </c>
      <c r="I139" s="6">
        <f t="shared" si="8"/>
        <v>0.10155909072876582</v>
      </c>
      <c r="J139" s="7">
        <f t="shared" si="6"/>
        <v>0.505859375</v>
      </c>
      <c r="K139" s="6">
        <f t="shared" si="7"/>
        <v>5.1374618161621768E-2</v>
      </c>
      <c r="L139" s="6">
        <v>163</v>
      </c>
    </row>
    <row r="140" spans="1:12">
      <c r="A140" s="5">
        <v>44018</v>
      </c>
      <c r="B140" s="1" t="s">
        <v>147</v>
      </c>
      <c r="C140" s="6">
        <v>1468</v>
      </c>
      <c r="D140" s="6">
        <v>2613</v>
      </c>
      <c r="E140" s="6">
        <f t="shared" si="9"/>
        <v>1145</v>
      </c>
      <c r="F140" s="6">
        <f t="shared" si="10"/>
        <v>2549.4285714285716</v>
      </c>
      <c r="G140" s="6">
        <v>160</v>
      </c>
      <c r="H140" s="6">
        <v>25276</v>
      </c>
      <c r="I140" s="6">
        <f t="shared" si="8"/>
        <v>0.10337869916125969</v>
      </c>
      <c r="J140" s="7">
        <f t="shared" si="6"/>
        <v>0.56180635285112901</v>
      </c>
      <c r="K140" s="6">
        <f t="shared" si="7"/>
        <v>5.8078809938281371E-2</v>
      </c>
      <c r="L140" s="6">
        <v>160</v>
      </c>
    </row>
    <row r="141" spans="1:12">
      <c r="A141" s="5">
        <v>44019</v>
      </c>
      <c r="B141" s="1" t="s">
        <v>148</v>
      </c>
      <c r="C141" s="6">
        <v>1455</v>
      </c>
      <c r="D141" s="6">
        <v>2637</v>
      </c>
      <c r="E141" s="6">
        <f t="shared" si="9"/>
        <v>1182</v>
      </c>
      <c r="F141" s="6">
        <f t="shared" si="10"/>
        <v>2575.1428571428573</v>
      </c>
      <c r="G141" s="6">
        <v>200</v>
      </c>
      <c r="H141" s="6">
        <v>26736</v>
      </c>
      <c r="I141" s="6">
        <f t="shared" si="8"/>
        <v>9.8631059245960509E-2</v>
      </c>
      <c r="J141" s="7">
        <f t="shared" si="6"/>
        <v>0.55176336746302612</v>
      </c>
      <c r="K141" s="6">
        <f t="shared" si="7"/>
        <v>5.442100538599641E-2</v>
      </c>
      <c r="L141" s="6">
        <v>200</v>
      </c>
    </row>
    <row r="142" spans="1:12">
      <c r="A142" s="5">
        <v>44020</v>
      </c>
      <c r="B142" s="1" t="s">
        <v>149</v>
      </c>
      <c r="C142" s="6">
        <v>1625</v>
      </c>
      <c r="D142" s="6">
        <v>2691</v>
      </c>
      <c r="E142" s="6">
        <f t="shared" si="9"/>
        <v>1066</v>
      </c>
      <c r="F142" s="6">
        <f t="shared" si="10"/>
        <v>2595.4285714285716</v>
      </c>
      <c r="G142" s="6">
        <v>153</v>
      </c>
      <c r="H142" s="6">
        <v>25652</v>
      </c>
      <c r="I142" s="6">
        <f t="shared" si="8"/>
        <v>0.10490410104475284</v>
      </c>
      <c r="J142" s="7">
        <f t="shared" si="6"/>
        <v>0.60386473429951693</v>
      </c>
      <c r="K142" s="6">
        <f t="shared" si="7"/>
        <v>6.334788710431935E-2</v>
      </c>
      <c r="L142" s="6">
        <v>153</v>
      </c>
    </row>
    <row r="143" spans="1:12">
      <c r="A143" s="5">
        <v>44021</v>
      </c>
      <c r="B143" s="1" t="s">
        <v>150</v>
      </c>
      <c r="C143" s="6">
        <v>995</v>
      </c>
      <c r="D143" s="6">
        <v>2079</v>
      </c>
      <c r="E143" s="6">
        <f t="shared" si="9"/>
        <v>1084</v>
      </c>
      <c r="F143" s="6">
        <f t="shared" si="10"/>
        <v>2513.5714285714284</v>
      </c>
      <c r="G143" s="6">
        <v>221</v>
      </c>
      <c r="H143" s="6">
        <v>25412</v>
      </c>
      <c r="I143" s="6">
        <f t="shared" si="8"/>
        <v>8.1811742483865885E-2</v>
      </c>
      <c r="J143" s="7">
        <f t="shared" si="6"/>
        <v>0.47859547859547857</v>
      </c>
      <c r="K143" s="6">
        <f t="shared" si="7"/>
        <v>3.9154730048795841E-2</v>
      </c>
      <c r="L143" s="6">
        <v>221</v>
      </c>
    </row>
    <row r="144" spans="1:12">
      <c r="A144" s="5">
        <v>44022</v>
      </c>
      <c r="B144" s="1" t="s">
        <v>151</v>
      </c>
      <c r="C144" s="6">
        <v>1455</v>
      </c>
      <c r="D144" s="6">
        <v>2262</v>
      </c>
      <c r="E144" s="6">
        <f t="shared" si="9"/>
        <v>807</v>
      </c>
      <c r="F144" s="6">
        <f t="shared" si="10"/>
        <v>2470.1428571428573</v>
      </c>
      <c r="G144" s="6">
        <v>142</v>
      </c>
      <c r="H144" s="6">
        <v>24698</v>
      </c>
      <c r="I144" s="6">
        <f t="shared" si="8"/>
        <v>9.1586363268280832E-2</v>
      </c>
      <c r="J144" s="7">
        <f t="shared" si="6"/>
        <v>0.64323607427055707</v>
      </c>
      <c r="K144" s="6">
        <f t="shared" si="7"/>
        <v>5.8911652765406108E-2</v>
      </c>
      <c r="L144" s="6">
        <v>142</v>
      </c>
    </row>
    <row r="145" spans="1:12">
      <c r="A145" s="5">
        <v>44023</v>
      </c>
      <c r="B145" s="1" t="s">
        <v>152</v>
      </c>
      <c r="C145" s="6">
        <v>1739</v>
      </c>
      <c r="D145" s="6">
        <v>2397</v>
      </c>
      <c r="E145" s="6">
        <f t="shared" si="9"/>
        <v>658</v>
      </c>
      <c r="F145" s="6">
        <f t="shared" si="10"/>
        <v>2462.7142857142858</v>
      </c>
      <c r="G145" s="6">
        <v>188</v>
      </c>
      <c r="H145" s="6">
        <v>24613</v>
      </c>
      <c r="I145" s="6">
        <f t="shared" si="8"/>
        <v>9.7387559419818789E-2</v>
      </c>
      <c r="J145" s="7">
        <f t="shared" si="6"/>
        <v>0.72549019607843135</v>
      </c>
      <c r="K145" s="6">
        <f t="shared" si="7"/>
        <v>7.0653719579084229E-2</v>
      </c>
      <c r="L145" s="6">
        <v>188</v>
      </c>
    </row>
    <row r="146" spans="1:12">
      <c r="A146" s="5">
        <v>44024</v>
      </c>
      <c r="B146" s="1" t="s">
        <v>153</v>
      </c>
      <c r="C146" s="6">
        <v>1499</v>
      </c>
      <c r="D146" s="6">
        <v>2186</v>
      </c>
      <c r="E146" s="6">
        <f t="shared" si="9"/>
        <v>687</v>
      </c>
      <c r="F146" s="6">
        <f t="shared" si="10"/>
        <v>2409.2857142857142</v>
      </c>
      <c r="G146" s="6">
        <v>194</v>
      </c>
      <c r="H146" s="6">
        <v>25093</v>
      </c>
      <c r="I146" s="6">
        <f t="shared" si="8"/>
        <v>8.7115928745068349E-2</v>
      </c>
      <c r="J146" s="7">
        <f t="shared" si="6"/>
        <v>0.68572735590118938</v>
      </c>
      <c r="K146" s="6">
        <f t="shared" si="7"/>
        <v>5.9737775475232138E-2</v>
      </c>
      <c r="L146" s="6">
        <v>194</v>
      </c>
    </row>
    <row r="147" spans="1:12">
      <c r="A147" s="5">
        <v>44025</v>
      </c>
      <c r="B147" s="1" t="s">
        <v>154</v>
      </c>
      <c r="C147" s="6">
        <v>1581</v>
      </c>
      <c r="D147" s="6">
        <v>2349</v>
      </c>
      <c r="E147" s="6">
        <f t="shared" si="9"/>
        <v>768</v>
      </c>
      <c r="F147" s="6">
        <f t="shared" si="10"/>
        <v>2371.5714285714284</v>
      </c>
      <c r="G147" s="6">
        <v>203</v>
      </c>
      <c r="H147" s="6">
        <v>25760</v>
      </c>
      <c r="I147" s="6">
        <f t="shared" si="8"/>
        <v>9.1187888198757769E-2</v>
      </c>
      <c r="J147" s="7">
        <f t="shared" si="6"/>
        <v>0.6730523627075351</v>
      </c>
      <c r="K147" s="6">
        <f t="shared" si="7"/>
        <v>6.1374223602484471E-2</v>
      </c>
      <c r="L147" s="6">
        <v>203</v>
      </c>
    </row>
    <row r="148" spans="1:12">
      <c r="A148" s="5"/>
    </row>
    <row r="149" spans="1:12">
      <c r="A149" s="5"/>
    </row>
  </sheetData>
  <pageMargins left="0.69930555555555596" right="0.69930555555555596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97EB-99AA-4364-8AB2-521A0EBF2CE8}">
  <dimension ref="A1:AI40"/>
  <sheetViews>
    <sheetView workbookViewId="0">
      <selection sqref="A1:XFD32"/>
    </sheetView>
  </sheetViews>
  <sheetFormatPr defaultRowHeight="15"/>
  <cols>
    <col min="1" max="1" width="30.7109375" customWidth="1"/>
  </cols>
  <sheetData>
    <row r="1" spans="1:35">
      <c r="A1" s="11" t="s">
        <v>156</v>
      </c>
      <c r="B1" s="12">
        <v>43880</v>
      </c>
      <c r="C1" s="12">
        <v>43881</v>
      </c>
      <c r="D1" s="12">
        <v>43882</v>
      </c>
      <c r="E1" s="12">
        <v>43883</v>
      </c>
      <c r="F1" s="12">
        <v>43884</v>
      </c>
      <c r="G1" s="12">
        <v>43885</v>
      </c>
      <c r="H1" s="12">
        <v>43886</v>
      </c>
      <c r="I1" s="12">
        <v>43887</v>
      </c>
      <c r="J1" s="12">
        <v>43888</v>
      </c>
      <c r="K1" s="12">
        <v>43889</v>
      </c>
      <c r="L1" s="12">
        <v>43890</v>
      </c>
      <c r="M1" s="12">
        <v>43891</v>
      </c>
      <c r="N1" s="12">
        <v>43892</v>
      </c>
      <c r="O1" s="12">
        <v>43893</v>
      </c>
      <c r="P1" s="12">
        <v>43894</v>
      </c>
      <c r="Q1" s="13">
        <v>43895</v>
      </c>
      <c r="R1" s="12">
        <v>43896</v>
      </c>
      <c r="S1" s="12">
        <v>43897</v>
      </c>
      <c r="T1" s="12">
        <v>43898</v>
      </c>
      <c r="U1" s="12">
        <v>43899</v>
      </c>
      <c r="V1" s="12">
        <v>43900</v>
      </c>
      <c r="W1" s="12">
        <v>43901</v>
      </c>
      <c r="X1" s="12">
        <v>43902</v>
      </c>
      <c r="Y1" s="12">
        <v>43903</v>
      </c>
      <c r="Z1" s="12">
        <v>43904</v>
      </c>
      <c r="AA1" s="12">
        <v>43905</v>
      </c>
      <c r="AB1" s="12">
        <v>43906</v>
      </c>
      <c r="AC1" s="12">
        <v>43907</v>
      </c>
      <c r="AD1" s="12">
        <v>43908</v>
      </c>
      <c r="AE1" s="12">
        <v>43909</v>
      </c>
      <c r="AF1" s="12">
        <v>43910</v>
      </c>
      <c r="AG1" s="12">
        <v>43911</v>
      </c>
      <c r="AH1" s="12">
        <v>43912</v>
      </c>
      <c r="AI1" s="14">
        <v>43913</v>
      </c>
    </row>
    <row r="2" spans="1:35">
      <c r="A2" s="15" t="s">
        <v>157</v>
      </c>
      <c r="B2" s="16">
        <v>2</v>
      </c>
      <c r="C2" s="16">
        <v>2</v>
      </c>
      <c r="D2" s="16">
        <v>7</v>
      </c>
      <c r="E2" s="16">
        <v>8</v>
      </c>
      <c r="F2" s="16">
        <v>7</v>
      </c>
      <c r="G2" s="16">
        <v>8</v>
      </c>
      <c r="H2" s="16">
        <v>16</v>
      </c>
      <c r="I2" s="16">
        <v>15</v>
      </c>
      <c r="J2" s="16">
        <v>7</v>
      </c>
      <c r="K2" s="16">
        <v>16</v>
      </c>
      <c r="L2" s="16">
        <v>21</v>
      </c>
      <c r="M2" s="16">
        <v>30</v>
      </c>
      <c r="N2" s="17"/>
      <c r="O2" s="18"/>
      <c r="P2" s="19">
        <v>101</v>
      </c>
      <c r="Q2" s="20">
        <v>32</v>
      </c>
      <c r="R2" s="21">
        <v>137</v>
      </c>
      <c r="S2" s="16">
        <v>145</v>
      </c>
      <c r="T2" s="16">
        <v>17</v>
      </c>
      <c r="U2" s="16">
        <v>27</v>
      </c>
      <c r="V2" s="16">
        <v>39</v>
      </c>
      <c r="W2" s="16">
        <v>53</v>
      </c>
      <c r="X2" s="16">
        <v>42</v>
      </c>
      <c r="Y2" s="16">
        <v>42</v>
      </c>
      <c r="Z2" s="16">
        <v>32</v>
      </c>
      <c r="AA2" s="16">
        <v>84</v>
      </c>
      <c r="AB2" s="16">
        <v>19</v>
      </c>
      <c r="AC2" s="16">
        <v>29</v>
      </c>
      <c r="AD2" s="16">
        <v>22</v>
      </c>
      <c r="AE2" s="16">
        <v>31</v>
      </c>
      <c r="AF2" s="16">
        <v>36</v>
      </c>
      <c r="AG2" s="16">
        <v>20</v>
      </c>
      <c r="AH2" s="16">
        <v>17</v>
      </c>
      <c r="AI2" s="22"/>
    </row>
    <row r="3" spans="1:35">
      <c r="A3" s="15" t="s">
        <v>158</v>
      </c>
      <c r="B3" s="16"/>
      <c r="C3" s="16"/>
      <c r="D3" s="16">
        <v>4</v>
      </c>
      <c r="E3" s="16">
        <v>2</v>
      </c>
      <c r="F3" s="16">
        <v>4</v>
      </c>
      <c r="G3" s="16">
        <v>3</v>
      </c>
      <c r="H3" s="16">
        <v>9</v>
      </c>
      <c r="I3" s="16">
        <v>4</v>
      </c>
      <c r="J3" s="16">
        <v>38</v>
      </c>
      <c r="K3" s="16">
        <v>64</v>
      </c>
      <c r="L3" s="16">
        <v>52</v>
      </c>
      <c r="M3" s="16">
        <v>170</v>
      </c>
      <c r="N3" s="23"/>
      <c r="O3" s="24"/>
      <c r="P3" s="19">
        <v>253</v>
      </c>
      <c r="Q3" s="20">
        <v>56</v>
      </c>
      <c r="R3" s="21">
        <v>61</v>
      </c>
      <c r="S3" s="16">
        <v>126</v>
      </c>
      <c r="T3" s="16">
        <v>266</v>
      </c>
      <c r="U3" s="16">
        <v>140</v>
      </c>
      <c r="V3" s="16">
        <v>169</v>
      </c>
      <c r="W3" s="16">
        <v>256</v>
      </c>
      <c r="X3" s="16">
        <v>303</v>
      </c>
      <c r="Y3" s="16">
        <v>303</v>
      </c>
      <c r="Z3" s="16">
        <v>347</v>
      </c>
      <c r="AA3" s="16">
        <v>251</v>
      </c>
      <c r="AB3" s="16">
        <v>200</v>
      </c>
      <c r="AC3" s="16">
        <v>273</v>
      </c>
      <c r="AD3" s="16">
        <v>213</v>
      </c>
      <c r="AE3" s="16">
        <v>137</v>
      </c>
      <c r="AF3" s="16">
        <v>220</v>
      </c>
      <c r="AG3" s="16">
        <v>232</v>
      </c>
      <c r="AH3" s="16">
        <v>249</v>
      </c>
      <c r="AI3" s="22"/>
    </row>
    <row r="4" spans="1:35">
      <c r="A4" s="15" t="s">
        <v>159</v>
      </c>
      <c r="B4" s="16"/>
      <c r="C4" s="16"/>
      <c r="D4" s="16"/>
      <c r="E4" s="16"/>
      <c r="F4" s="16">
        <v>1</v>
      </c>
      <c r="G4" s="16"/>
      <c r="H4" s="16">
        <v>2</v>
      </c>
      <c r="I4" s="16">
        <v>1</v>
      </c>
      <c r="J4" s="16">
        <v>7</v>
      </c>
      <c r="K4" s="16">
        <v>9</v>
      </c>
      <c r="L4" s="16">
        <v>12</v>
      </c>
      <c r="M4" s="16">
        <v>11</v>
      </c>
      <c r="N4" s="23"/>
      <c r="O4" s="24"/>
      <c r="P4" s="19">
        <v>9</v>
      </c>
      <c r="Q4" s="20">
        <v>50</v>
      </c>
      <c r="R4" s="21">
        <v>180</v>
      </c>
      <c r="S4" s="16">
        <v>305</v>
      </c>
      <c r="T4" s="16">
        <v>14</v>
      </c>
      <c r="U4" s="16">
        <v>13</v>
      </c>
      <c r="V4" s="16">
        <v>253</v>
      </c>
      <c r="W4" s="16">
        <v>32</v>
      </c>
      <c r="X4" s="16">
        <v>79</v>
      </c>
      <c r="Y4" s="16">
        <v>192</v>
      </c>
      <c r="Z4" s="16">
        <v>17</v>
      </c>
      <c r="AA4" s="16">
        <v>72</v>
      </c>
      <c r="AB4" s="16">
        <v>96</v>
      </c>
      <c r="AC4" s="16">
        <v>59</v>
      </c>
      <c r="AD4" s="16">
        <v>61</v>
      </c>
      <c r="AE4" s="16">
        <v>58</v>
      </c>
      <c r="AF4" s="16">
        <v>84</v>
      </c>
      <c r="AG4" s="16">
        <v>28</v>
      </c>
      <c r="AH4" s="16">
        <v>36</v>
      </c>
      <c r="AI4" s="22"/>
    </row>
    <row r="5" spans="1:35">
      <c r="A5" s="25" t="s">
        <v>160</v>
      </c>
      <c r="B5" s="16"/>
      <c r="C5" s="16"/>
      <c r="D5" s="16"/>
      <c r="E5" s="16"/>
      <c r="F5" s="16"/>
      <c r="G5" s="16"/>
      <c r="H5" s="16">
        <v>2</v>
      </c>
      <c r="I5" s="16"/>
      <c r="J5" s="16">
        <v>3</v>
      </c>
      <c r="K5" s="16">
        <v>3</v>
      </c>
      <c r="L5" s="16">
        <v>8</v>
      </c>
      <c r="M5" s="16">
        <v>31</v>
      </c>
      <c r="N5" s="23"/>
      <c r="O5" s="24"/>
      <c r="P5" s="19">
        <v>19</v>
      </c>
      <c r="Q5" s="20">
        <v>61</v>
      </c>
      <c r="R5" s="21">
        <v>129</v>
      </c>
      <c r="S5" s="16">
        <v>3</v>
      </c>
      <c r="T5" s="16">
        <v>2</v>
      </c>
      <c r="U5" s="16"/>
      <c r="V5" s="16">
        <v>32</v>
      </c>
      <c r="W5" s="16">
        <v>45</v>
      </c>
      <c r="X5" s="16">
        <v>74</v>
      </c>
      <c r="Y5" s="16">
        <v>6</v>
      </c>
      <c r="Z5" s="16">
        <v>134</v>
      </c>
      <c r="AA5" s="16">
        <v>67</v>
      </c>
      <c r="AB5" s="16">
        <v>49</v>
      </c>
      <c r="AC5" s="16">
        <v>116</v>
      </c>
      <c r="AD5" s="16">
        <v>76</v>
      </c>
      <c r="AE5" s="16">
        <v>61</v>
      </c>
      <c r="AF5" s="16">
        <v>95</v>
      </c>
      <c r="AG5" s="16">
        <v>55</v>
      </c>
      <c r="AH5" s="16">
        <v>60</v>
      </c>
      <c r="AI5" s="22"/>
    </row>
    <row r="6" spans="1:35">
      <c r="A6" s="15" t="s">
        <v>161</v>
      </c>
      <c r="B6" s="16"/>
      <c r="C6" s="16"/>
      <c r="D6" s="16"/>
      <c r="E6" s="16"/>
      <c r="F6" s="16"/>
      <c r="G6" s="16"/>
      <c r="H6" s="16"/>
      <c r="I6" s="16">
        <v>1</v>
      </c>
      <c r="J6" s="16">
        <v>3</v>
      </c>
      <c r="K6" s="16">
        <v>2</v>
      </c>
      <c r="L6" s="16">
        <v>4</v>
      </c>
      <c r="M6" s="16">
        <v>3</v>
      </c>
      <c r="N6" s="23"/>
      <c r="O6" s="24"/>
      <c r="P6" s="19">
        <v>8</v>
      </c>
      <c r="Q6" s="20">
        <v>22</v>
      </c>
      <c r="R6" s="21">
        <v>54</v>
      </c>
      <c r="S6" s="16">
        <v>24</v>
      </c>
      <c r="T6" s="16">
        <v>37</v>
      </c>
      <c r="U6" s="16">
        <v>45</v>
      </c>
      <c r="V6" s="16">
        <v>1</v>
      </c>
      <c r="W6" s="16">
        <v>63</v>
      </c>
      <c r="X6" s="16">
        <v>40</v>
      </c>
      <c r="Y6" s="16">
        <v>38</v>
      </c>
      <c r="Z6" s="16">
        <v>47</v>
      </c>
      <c r="AA6" s="16">
        <v>41</v>
      </c>
      <c r="AB6" s="16">
        <v>34</v>
      </c>
      <c r="AC6" s="16">
        <v>33</v>
      </c>
      <c r="AD6" s="16">
        <v>60</v>
      </c>
      <c r="AE6" s="16">
        <v>16</v>
      </c>
      <c r="AF6" s="16">
        <v>52</v>
      </c>
      <c r="AG6" s="16"/>
      <c r="AH6" s="16"/>
      <c r="AI6" s="22"/>
    </row>
    <row r="7" spans="1:35">
      <c r="A7" s="15" t="s">
        <v>162</v>
      </c>
      <c r="B7" s="16"/>
      <c r="C7" s="16"/>
      <c r="D7" s="16"/>
      <c r="E7" s="16"/>
      <c r="F7" s="16"/>
      <c r="G7" s="16"/>
      <c r="H7" s="16"/>
      <c r="I7" s="16"/>
      <c r="J7" s="16"/>
      <c r="K7" s="16">
        <v>2</v>
      </c>
      <c r="L7" s="16">
        <v>22</v>
      </c>
      <c r="M7" s="16"/>
      <c r="N7" s="23"/>
      <c r="O7" s="24"/>
      <c r="P7" s="19">
        <v>9</v>
      </c>
      <c r="Q7" s="20">
        <v>4</v>
      </c>
      <c r="R7" s="21">
        <v>67</v>
      </c>
      <c r="S7" s="16">
        <v>58</v>
      </c>
      <c r="T7" s="16">
        <v>13</v>
      </c>
      <c r="U7" s="16"/>
      <c r="V7" s="16">
        <v>4</v>
      </c>
      <c r="W7" s="16">
        <v>9</v>
      </c>
      <c r="X7" s="16">
        <v>25</v>
      </c>
      <c r="Y7" s="16">
        <v>21</v>
      </c>
      <c r="Z7" s="16"/>
      <c r="AA7" s="16">
        <v>25</v>
      </c>
      <c r="AB7" s="16">
        <v>42</v>
      </c>
      <c r="AC7" s="16">
        <v>30</v>
      </c>
      <c r="AD7" s="16">
        <v>20</v>
      </c>
      <c r="AE7" s="16">
        <v>9</v>
      </c>
      <c r="AF7" s="16">
        <v>15</v>
      </c>
      <c r="AG7" s="16">
        <v>6</v>
      </c>
      <c r="AH7" s="16">
        <v>10</v>
      </c>
      <c r="AI7" s="22"/>
    </row>
    <row r="8" spans="1:35">
      <c r="A8" s="15" t="s">
        <v>163</v>
      </c>
      <c r="B8" s="16"/>
      <c r="C8" s="16"/>
      <c r="D8" s="16"/>
      <c r="E8" s="16"/>
      <c r="F8" s="16"/>
      <c r="G8" s="16"/>
      <c r="H8" s="16"/>
      <c r="I8" s="16"/>
      <c r="J8" s="16"/>
      <c r="K8" s="16">
        <v>2</v>
      </c>
      <c r="L8" s="16">
        <v>6</v>
      </c>
      <c r="M8" s="16"/>
      <c r="N8" s="23"/>
      <c r="O8" s="24"/>
      <c r="P8" s="19">
        <v>25</v>
      </c>
      <c r="Q8" s="20">
        <v>31</v>
      </c>
      <c r="R8" s="21">
        <v>65</v>
      </c>
      <c r="S8" s="16">
        <v>2</v>
      </c>
      <c r="T8" s="16">
        <v>29</v>
      </c>
      <c r="U8" s="16">
        <v>40</v>
      </c>
      <c r="V8" s="16">
        <v>10</v>
      </c>
      <c r="W8" s="16">
        <v>27</v>
      </c>
      <c r="X8" s="16">
        <v>42</v>
      </c>
      <c r="Y8" s="16">
        <v>12</v>
      </c>
      <c r="Z8" s="16">
        <v>47</v>
      </c>
      <c r="AA8" s="16">
        <v>22</v>
      </c>
      <c r="AB8" s="16">
        <v>40</v>
      </c>
      <c r="AC8" s="16">
        <v>26</v>
      </c>
      <c r="AD8" s="16">
        <v>53</v>
      </c>
      <c r="AE8" s="16">
        <v>47</v>
      </c>
      <c r="AF8" s="16">
        <v>8</v>
      </c>
      <c r="AG8" s="16">
        <v>59</v>
      </c>
      <c r="AH8" s="16">
        <v>29</v>
      </c>
      <c r="AI8" s="22"/>
    </row>
    <row r="9" spans="1:35">
      <c r="A9" s="15" t="s">
        <v>164</v>
      </c>
      <c r="B9" s="16"/>
      <c r="C9" s="16"/>
      <c r="D9" s="16"/>
      <c r="E9" s="16"/>
      <c r="F9" s="16"/>
      <c r="G9" s="16">
        <v>2</v>
      </c>
      <c r="H9" s="16"/>
      <c r="I9" s="16"/>
      <c r="J9" s="16">
        <v>8</v>
      </c>
      <c r="K9" s="16">
        <v>10</v>
      </c>
      <c r="L9" s="16">
        <v>12</v>
      </c>
      <c r="M9" s="16">
        <v>13</v>
      </c>
      <c r="N9" s="23"/>
      <c r="O9" s="24"/>
      <c r="P9" s="19"/>
      <c r="Q9" s="20">
        <v>118</v>
      </c>
      <c r="R9" s="21">
        <v>150</v>
      </c>
      <c r="S9" s="16">
        <v>96</v>
      </c>
      <c r="T9" s="16">
        <v>80</v>
      </c>
      <c r="U9" s="16">
        <v>37</v>
      </c>
      <c r="V9" s="16">
        <v>17</v>
      </c>
      <c r="W9" s="16">
        <v>170</v>
      </c>
      <c r="X9" s="16">
        <v>4</v>
      </c>
      <c r="Y9" s="16">
        <v>110</v>
      </c>
      <c r="Z9" s="16">
        <v>155</v>
      </c>
      <c r="AA9" s="16">
        <v>126</v>
      </c>
      <c r="AB9" s="16">
        <v>118</v>
      </c>
      <c r="AC9" s="16">
        <v>75</v>
      </c>
      <c r="AD9" s="16">
        <v>162</v>
      </c>
      <c r="AE9" s="16">
        <v>108</v>
      </c>
      <c r="AF9" s="16">
        <v>145</v>
      </c>
      <c r="AG9" s="16">
        <v>101</v>
      </c>
      <c r="AH9" s="16">
        <v>87</v>
      </c>
      <c r="AI9" s="22"/>
    </row>
    <row r="10" spans="1:35">
      <c r="A10" s="15" t="s">
        <v>165</v>
      </c>
      <c r="B10" s="16"/>
      <c r="C10" s="16"/>
      <c r="D10" s="16"/>
      <c r="E10" s="16"/>
      <c r="F10" s="16"/>
      <c r="G10" s="16"/>
      <c r="H10" s="16">
        <v>1</v>
      </c>
      <c r="I10" s="16">
        <v>2</v>
      </c>
      <c r="J10" s="16"/>
      <c r="K10" s="16"/>
      <c r="L10" s="16">
        <v>8</v>
      </c>
      <c r="M10" s="16">
        <v>8</v>
      </c>
      <c r="N10" s="23"/>
      <c r="O10" s="24"/>
      <c r="P10" s="19">
        <v>14</v>
      </c>
      <c r="Q10" s="20">
        <v>19</v>
      </c>
      <c r="R10" s="21">
        <v>13</v>
      </c>
      <c r="S10" s="16">
        <v>14</v>
      </c>
      <c r="T10" s="16">
        <v>9</v>
      </c>
      <c r="U10" s="16">
        <v>29</v>
      </c>
      <c r="V10" s="16">
        <v>18</v>
      </c>
      <c r="W10" s="16">
        <v>19</v>
      </c>
      <c r="X10" s="16">
        <v>29</v>
      </c>
      <c r="Y10" s="16">
        <v>33</v>
      </c>
      <c r="Z10" s="16">
        <v>11</v>
      </c>
      <c r="AA10" s="16">
        <v>9</v>
      </c>
      <c r="AB10" s="16">
        <v>43</v>
      </c>
      <c r="AC10" s="16">
        <v>31</v>
      </c>
      <c r="AD10" s="16">
        <v>60</v>
      </c>
      <c r="AE10" s="16">
        <v>21</v>
      </c>
      <c r="AF10" s="16">
        <v>50</v>
      </c>
      <c r="AG10" s="16">
        <v>22</v>
      </c>
      <c r="AH10" s="16">
        <v>26</v>
      </c>
      <c r="AI10" s="22"/>
    </row>
    <row r="11" spans="1:35">
      <c r="A11" s="15" t="s">
        <v>166</v>
      </c>
      <c r="B11" s="16"/>
      <c r="C11" s="16"/>
      <c r="D11" s="16"/>
      <c r="E11" s="16"/>
      <c r="F11" s="16"/>
      <c r="G11" s="16"/>
      <c r="H11" s="16">
        <v>1</v>
      </c>
      <c r="I11" s="16">
        <v>1</v>
      </c>
      <c r="J11" s="16"/>
      <c r="K11" s="16"/>
      <c r="L11" s="16"/>
      <c r="M11" s="16">
        <v>2</v>
      </c>
      <c r="N11" s="23"/>
      <c r="O11" s="24"/>
      <c r="P11" s="19"/>
      <c r="Q11" s="20">
        <v>2</v>
      </c>
      <c r="R11" s="21">
        <v>6</v>
      </c>
      <c r="S11" s="16">
        <v>11</v>
      </c>
      <c r="T11" s="16">
        <v>5</v>
      </c>
      <c r="U11" s="16">
        <v>17</v>
      </c>
      <c r="V11" s="16">
        <v>17</v>
      </c>
      <c r="W11" s="16">
        <v>10</v>
      </c>
      <c r="X11" s="16"/>
      <c r="Y11" s="16">
        <v>4</v>
      </c>
      <c r="Z11" s="16"/>
      <c r="AA11" s="16">
        <v>7</v>
      </c>
      <c r="AB11" s="16">
        <v>16</v>
      </c>
      <c r="AC11" s="16">
        <v>6</v>
      </c>
      <c r="AD11" s="16">
        <v>12</v>
      </c>
      <c r="AE11" s="16">
        <v>5</v>
      </c>
      <c r="AF11" s="16">
        <v>17</v>
      </c>
      <c r="AG11" s="16"/>
      <c r="AH11" s="16">
        <v>2</v>
      </c>
      <c r="AI11" s="22"/>
    </row>
    <row r="12" spans="1:35">
      <c r="A12" s="15" t="s">
        <v>167</v>
      </c>
      <c r="B12" s="16"/>
      <c r="C12" s="16"/>
      <c r="D12" s="16"/>
      <c r="E12" s="16"/>
      <c r="F12" s="16"/>
      <c r="G12" s="16"/>
      <c r="H12" s="16"/>
      <c r="I12" s="16">
        <v>2</v>
      </c>
      <c r="J12" s="16"/>
      <c r="K12" s="16"/>
      <c r="L12" s="16"/>
      <c r="M12" s="16"/>
      <c r="N12" s="23"/>
      <c r="O12" s="24"/>
      <c r="P12" s="19"/>
      <c r="Q12" s="20"/>
      <c r="R12" s="21">
        <v>4</v>
      </c>
      <c r="S12" s="16"/>
      <c r="T12" s="16">
        <v>3</v>
      </c>
      <c r="U12" s="16"/>
      <c r="V12" s="16">
        <v>2</v>
      </c>
      <c r="W12" s="16"/>
      <c r="X12" s="16">
        <v>15</v>
      </c>
      <c r="Y12" s="16"/>
      <c r="Z12" s="16"/>
      <c r="AA12" s="16">
        <v>1</v>
      </c>
      <c r="AB12" s="16">
        <v>5</v>
      </c>
      <c r="AC12" s="16"/>
      <c r="AD12" s="16">
        <v>13</v>
      </c>
      <c r="AE12" s="16">
        <v>15</v>
      </c>
      <c r="AF12" s="16">
        <v>1</v>
      </c>
      <c r="AG12" s="16">
        <v>12</v>
      </c>
      <c r="AH12" s="16"/>
      <c r="AI12" s="22"/>
    </row>
    <row r="13" spans="1:35">
      <c r="A13" s="25" t="s">
        <v>168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23"/>
      <c r="O13" s="24"/>
      <c r="P13" s="19">
        <v>1</v>
      </c>
      <c r="Q13" s="20">
        <v>8</v>
      </c>
      <c r="R13" s="21">
        <v>5</v>
      </c>
      <c r="S13" s="16">
        <v>2</v>
      </c>
      <c r="T13" s="16">
        <v>5</v>
      </c>
      <c r="U13" s="16">
        <v>5</v>
      </c>
      <c r="V13" s="16">
        <v>11</v>
      </c>
      <c r="W13" s="16">
        <v>1</v>
      </c>
      <c r="X13" s="16">
        <v>11</v>
      </c>
      <c r="Y13" s="16"/>
      <c r="Z13" s="16"/>
      <c r="AA13" s="16"/>
      <c r="AB13" s="16">
        <v>3</v>
      </c>
      <c r="AC13" s="16">
        <v>2</v>
      </c>
      <c r="AD13" s="16">
        <v>4</v>
      </c>
      <c r="AE13" s="16">
        <v>3</v>
      </c>
      <c r="AF13" s="16">
        <v>3</v>
      </c>
      <c r="AG13" s="16">
        <v>2</v>
      </c>
      <c r="AH13" s="16">
        <v>2</v>
      </c>
      <c r="AI13" s="22"/>
    </row>
    <row r="14" spans="1:35">
      <c r="A14" s="25" t="s">
        <v>169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23"/>
      <c r="O14" s="24"/>
      <c r="P14" s="19"/>
      <c r="Q14" s="20">
        <v>3</v>
      </c>
      <c r="R14" s="21">
        <v>2</v>
      </c>
      <c r="S14" s="16">
        <v>3</v>
      </c>
      <c r="T14" s="16">
        <v>2</v>
      </c>
      <c r="U14" s="16">
        <v>1</v>
      </c>
      <c r="V14" s="16">
        <v>7</v>
      </c>
      <c r="W14" s="16"/>
      <c r="X14" s="16">
        <v>3</v>
      </c>
      <c r="Y14" s="16"/>
      <c r="Z14" s="16">
        <v>7</v>
      </c>
      <c r="AA14" s="16">
        <v>6</v>
      </c>
      <c r="AB14" s="16">
        <v>4</v>
      </c>
      <c r="AC14" s="16">
        <v>4</v>
      </c>
      <c r="AD14" s="16">
        <v>4</v>
      </c>
      <c r="AE14" s="16">
        <v>8</v>
      </c>
      <c r="AF14" s="16">
        <v>1</v>
      </c>
      <c r="AG14" s="16"/>
      <c r="AH14" s="16"/>
      <c r="AI14" s="22"/>
    </row>
    <row r="15" spans="1:35">
      <c r="A15" s="15" t="s">
        <v>170</v>
      </c>
      <c r="B15" s="16"/>
      <c r="C15" s="16"/>
      <c r="D15" s="16">
        <v>2</v>
      </c>
      <c r="E15" s="16"/>
      <c r="F15" s="16">
        <v>2</v>
      </c>
      <c r="G15" s="16">
        <v>2</v>
      </c>
      <c r="H15" s="16">
        <v>2</v>
      </c>
      <c r="I15" s="16">
        <v>9</v>
      </c>
      <c r="J15" s="16">
        <v>23</v>
      </c>
      <c r="K15" s="16">
        <v>25</v>
      </c>
      <c r="L15" s="16">
        <v>17</v>
      </c>
      <c r="M15" s="16">
        <v>28</v>
      </c>
      <c r="N15" s="23"/>
      <c r="O15" s="24"/>
      <c r="P15" s="19">
        <v>35</v>
      </c>
      <c r="Q15" s="20">
        <v>80</v>
      </c>
      <c r="R15" s="21">
        <v>91</v>
      </c>
      <c r="S15" s="16">
        <v>70</v>
      </c>
      <c r="T15" s="16">
        <v>2</v>
      </c>
      <c r="U15" s="16">
        <v>28</v>
      </c>
      <c r="V15" s="16"/>
      <c r="W15" s="16">
        <v>5</v>
      </c>
      <c r="X15" s="16">
        <v>84</v>
      </c>
      <c r="Y15" s="16">
        <v>71</v>
      </c>
      <c r="Z15" s="16">
        <v>113</v>
      </c>
      <c r="AA15" s="16">
        <v>43</v>
      </c>
      <c r="AB15" s="16">
        <v>18</v>
      </c>
      <c r="AC15" s="16">
        <v>45</v>
      </c>
      <c r="AD15" s="16">
        <v>21</v>
      </c>
      <c r="AE15" s="16">
        <v>73</v>
      </c>
      <c r="AF15" s="16">
        <v>99</v>
      </c>
      <c r="AG15" s="16">
        <v>57</v>
      </c>
      <c r="AH15" s="16">
        <v>38</v>
      </c>
      <c r="AI15" s="22"/>
    </row>
    <row r="16" spans="1:35">
      <c r="A16" s="25" t="s">
        <v>171</v>
      </c>
      <c r="B16" s="16"/>
      <c r="C16" s="16"/>
      <c r="D16" s="16"/>
      <c r="E16" s="16"/>
      <c r="F16" s="16"/>
      <c r="G16" s="16"/>
      <c r="H16" s="16"/>
      <c r="I16" s="16">
        <v>1</v>
      </c>
      <c r="J16" s="16">
        <v>5</v>
      </c>
      <c r="K16" s="16">
        <v>1</v>
      </c>
      <c r="L16" s="16">
        <v>3</v>
      </c>
      <c r="M16" s="16"/>
      <c r="N16" s="23"/>
      <c r="O16" s="24"/>
      <c r="P16" s="19"/>
      <c r="Q16" s="20">
        <v>17</v>
      </c>
      <c r="R16" s="21">
        <v>11</v>
      </c>
      <c r="S16" s="16">
        <v>1</v>
      </c>
      <c r="T16" s="16">
        <v>9</v>
      </c>
      <c r="U16" s="16">
        <v>22</v>
      </c>
      <c r="V16" s="16">
        <v>19</v>
      </c>
      <c r="W16" s="16">
        <v>1</v>
      </c>
      <c r="X16" s="16">
        <v>14</v>
      </c>
      <c r="Y16" s="16">
        <v>15</v>
      </c>
      <c r="Z16" s="16">
        <v>33</v>
      </c>
      <c r="AA16" s="16"/>
      <c r="AB16" s="16">
        <v>30</v>
      </c>
      <c r="AC16" s="16">
        <v>19</v>
      </c>
      <c r="AD16" s="16">
        <v>10</v>
      </c>
      <c r="AE16" s="16">
        <v>16</v>
      </c>
      <c r="AF16" s="16">
        <v>35</v>
      </c>
      <c r="AG16" s="16">
        <v>6</v>
      </c>
      <c r="AH16" s="16">
        <v>19</v>
      </c>
      <c r="AI16" s="22"/>
    </row>
    <row r="17" spans="1:35">
      <c r="A17" s="15" t="s">
        <v>172</v>
      </c>
      <c r="B17" s="16"/>
      <c r="C17" s="16"/>
      <c r="D17" s="16"/>
      <c r="E17" s="16"/>
      <c r="F17" s="16"/>
      <c r="G17" s="16"/>
      <c r="H17" s="16"/>
      <c r="I17" s="16"/>
      <c r="J17" s="16">
        <v>2</v>
      </c>
      <c r="K17" s="16">
        <v>4</v>
      </c>
      <c r="L17" s="16">
        <v>6</v>
      </c>
      <c r="M17" s="16"/>
      <c r="N17" s="23"/>
      <c r="O17" s="24"/>
      <c r="P17" s="19">
        <v>9</v>
      </c>
      <c r="Q17" s="20">
        <v>10</v>
      </c>
      <c r="R17" s="21">
        <v>10</v>
      </c>
      <c r="S17" s="16">
        <v>2</v>
      </c>
      <c r="T17" s="16">
        <v>30</v>
      </c>
      <c r="U17" s="16">
        <v>22</v>
      </c>
      <c r="V17" s="16">
        <v>17</v>
      </c>
      <c r="W17" s="16">
        <v>29</v>
      </c>
      <c r="X17" s="16">
        <v>7</v>
      </c>
      <c r="Y17" s="16">
        <v>97</v>
      </c>
      <c r="Z17" s="16">
        <v>59</v>
      </c>
      <c r="AA17" s="16">
        <v>36</v>
      </c>
      <c r="AB17" s="16">
        <v>35</v>
      </c>
      <c r="AC17" s="16">
        <v>78</v>
      </c>
      <c r="AD17" s="16">
        <v>84</v>
      </c>
      <c r="AE17" s="16">
        <v>58</v>
      </c>
      <c r="AF17" s="16">
        <v>55</v>
      </c>
      <c r="AG17" s="16">
        <v>72</v>
      </c>
      <c r="AH17" s="16">
        <v>57</v>
      </c>
      <c r="AI17" s="22"/>
    </row>
    <row r="18" spans="1:35">
      <c r="A18" s="15" t="s">
        <v>173</v>
      </c>
      <c r="B18" s="16"/>
      <c r="C18" s="16"/>
      <c r="D18" s="16"/>
      <c r="E18" s="16"/>
      <c r="F18" s="16"/>
      <c r="G18" s="16"/>
      <c r="H18" s="16"/>
      <c r="I18" s="16"/>
      <c r="J18" s="16">
        <v>1</v>
      </c>
      <c r="K18" s="16"/>
      <c r="L18" s="16"/>
      <c r="M18" s="16"/>
      <c r="N18" s="23"/>
      <c r="O18" s="24"/>
      <c r="P18" s="19"/>
      <c r="Q18" s="20">
        <v>5</v>
      </c>
      <c r="R18" s="21">
        <v>1</v>
      </c>
      <c r="S18" s="16">
        <v>22</v>
      </c>
      <c r="T18" s="16">
        <v>7</v>
      </c>
      <c r="U18" s="16">
        <v>29</v>
      </c>
      <c r="V18" s="16">
        <v>4</v>
      </c>
      <c r="W18" s="16">
        <v>27</v>
      </c>
      <c r="X18" s="16">
        <v>19</v>
      </c>
      <c r="Y18" s="16">
        <v>25</v>
      </c>
      <c r="Z18" s="16">
        <v>31</v>
      </c>
      <c r="AA18" s="16">
        <v>18</v>
      </c>
      <c r="AB18" s="16">
        <v>31</v>
      </c>
      <c r="AC18" s="16">
        <v>34</v>
      </c>
      <c r="AD18" s="16">
        <v>42</v>
      </c>
      <c r="AE18" s="16">
        <v>26</v>
      </c>
      <c r="AF18" s="16">
        <v>27</v>
      </c>
      <c r="AG18" s="16">
        <v>14</v>
      </c>
      <c r="AH18" s="16">
        <v>28</v>
      </c>
      <c r="AI18" s="22"/>
    </row>
    <row r="19" spans="1:35">
      <c r="A19" s="15" t="s">
        <v>174</v>
      </c>
      <c r="B19" s="16"/>
      <c r="C19" s="16"/>
      <c r="D19" s="16"/>
      <c r="E19" s="16"/>
      <c r="F19" s="16"/>
      <c r="G19" s="16"/>
      <c r="H19" s="16"/>
      <c r="I19" s="16"/>
      <c r="J19" s="16">
        <v>1</v>
      </c>
      <c r="K19" s="16">
        <v>2</v>
      </c>
      <c r="L19" s="16">
        <v>5</v>
      </c>
      <c r="M19" s="16"/>
      <c r="N19" s="23"/>
      <c r="O19" s="24"/>
      <c r="P19" s="19">
        <v>4</v>
      </c>
      <c r="Q19" s="20">
        <v>6</v>
      </c>
      <c r="R19" s="21">
        <v>24</v>
      </c>
      <c r="S19" s="16">
        <v>2</v>
      </c>
      <c r="T19" s="16">
        <v>19</v>
      </c>
      <c r="U19" s="16">
        <v>3</v>
      </c>
      <c r="V19" s="16">
        <v>12</v>
      </c>
      <c r="W19" s="16">
        <v>6</v>
      </c>
      <c r="X19" s="16">
        <v>9</v>
      </c>
      <c r="Y19" s="16">
        <v>9</v>
      </c>
      <c r="Z19" s="16">
        <v>5</v>
      </c>
      <c r="AA19" s="16">
        <v>27</v>
      </c>
      <c r="AB19" s="16">
        <v>31</v>
      </c>
      <c r="AC19" s="16">
        <v>2</v>
      </c>
      <c r="AD19" s="16">
        <v>22</v>
      </c>
      <c r="AE19" s="16">
        <v>11</v>
      </c>
      <c r="AF19" s="16">
        <v>15</v>
      </c>
      <c r="AG19" s="16">
        <v>7</v>
      </c>
      <c r="AH19" s="16">
        <v>16</v>
      </c>
      <c r="AI19" s="22"/>
    </row>
    <row r="20" spans="1:35">
      <c r="A20" s="15" t="s">
        <v>175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23"/>
      <c r="O20" s="24"/>
      <c r="P20" s="19">
        <v>6</v>
      </c>
      <c r="Q20" s="20">
        <v>7</v>
      </c>
      <c r="R20" s="21">
        <v>35</v>
      </c>
      <c r="S20" s="16">
        <v>2</v>
      </c>
      <c r="T20" s="16">
        <v>1</v>
      </c>
      <c r="U20" s="16">
        <v>15</v>
      </c>
      <c r="V20" s="16">
        <v>11</v>
      </c>
      <c r="W20" s="16">
        <v>22</v>
      </c>
      <c r="X20" s="16">
        <v>17</v>
      </c>
      <c r="Y20" s="16">
        <v>20</v>
      </c>
      <c r="Z20" s="16">
        <v>31</v>
      </c>
      <c r="AA20" s="16">
        <v>32</v>
      </c>
      <c r="AB20" s="16">
        <v>15</v>
      </c>
      <c r="AC20" s="16">
        <v>25</v>
      </c>
      <c r="AD20" s="16">
        <v>20</v>
      </c>
      <c r="AE20" s="16">
        <v>26</v>
      </c>
      <c r="AF20" s="16">
        <v>44</v>
      </c>
      <c r="AG20" s="16">
        <v>35</v>
      </c>
      <c r="AH20" s="16">
        <v>28</v>
      </c>
      <c r="AI20" s="22"/>
    </row>
    <row r="21" spans="1:35">
      <c r="A21" s="15" t="s">
        <v>176</v>
      </c>
      <c r="B21" s="16"/>
      <c r="C21" s="16">
        <v>1</v>
      </c>
      <c r="D21" s="16"/>
      <c r="E21" s="16"/>
      <c r="F21" s="16">
        <v>1</v>
      </c>
      <c r="G21" s="16">
        <v>2</v>
      </c>
      <c r="H21" s="16"/>
      <c r="I21" s="16">
        <v>1</v>
      </c>
      <c r="J21" s="16"/>
      <c r="K21" s="16"/>
      <c r="L21" s="16">
        <v>18</v>
      </c>
      <c r="M21" s="16">
        <v>44</v>
      </c>
      <c r="N21" s="23"/>
      <c r="O21" s="24"/>
      <c r="P21" s="19">
        <v>8</v>
      </c>
      <c r="Q21" s="20">
        <v>31</v>
      </c>
      <c r="R21" s="21">
        <v>48</v>
      </c>
      <c r="S21" s="16">
        <v>37</v>
      </c>
      <c r="T21" s="16">
        <v>70</v>
      </c>
      <c r="U21" s="16">
        <v>54</v>
      </c>
      <c r="V21" s="16">
        <v>27</v>
      </c>
      <c r="W21" s="16">
        <v>31</v>
      </c>
      <c r="X21" s="16">
        <v>88</v>
      </c>
      <c r="Y21" s="16">
        <v>48</v>
      </c>
      <c r="Z21" s="16">
        <v>115</v>
      </c>
      <c r="AA21" s="16"/>
      <c r="AB21" s="16">
        <v>14</v>
      </c>
      <c r="AC21" s="16">
        <v>47</v>
      </c>
      <c r="AD21" s="16">
        <v>23</v>
      </c>
      <c r="AE21" s="16">
        <v>47</v>
      </c>
      <c r="AF21" s="16">
        <v>17</v>
      </c>
      <c r="AG21" s="16"/>
      <c r="AH21" s="16">
        <v>36</v>
      </c>
      <c r="AI21" s="22"/>
    </row>
    <row r="22" spans="1:35">
      <c r="A22" s="15" t="s">
        <v>177</v>
      </c>
      <c r="B22" s="16"/>
      <c r="C22" s="16"/>
      <c r="D22" s="16"/>
      <c r="E22" s="16"/>
      <c r="F22" s="16"/>
      <c r="G22" s="16">
        <v>1</v>
      </c>
      <c r="H22" s="16"/>
      <c r="I22" s="16"/>
      <c r="J22" s="16">
        <v>1</v>
      </c>
      <c r="K22" s="16"/>
      <c r="L22" s="16"/>
      <c r="M22" s="16">
        <v>3</v>
      </c>
      <c r="N22" s="23"/>
      <c r="O22" s="24"/>
      <c r="P22" s="19"/>
      <c r="Q22" s="20">
        <v>6</v>
      </c>
      <c r="R22" s="21">
        <v>7</v>
      </c>
      <c r="S22" s="16">
        <v>11</v>
      </c>
      <c r="T22" s="16">
        <v>26</v>
      </c>
      <c r="U22" s="16"/>
      <c r="V22" s="16">
        <v>17</v>
      </c>
      <c r="W22" s="16">
        <v>7</v>
      </c>
      <c r="X22" s="16">
        <v>12</v>
      </c>
      <c r="Y22" s="16">
        <v>10</v>
      </c>
      <c r="Z22" s="16">
        <v>7</v>
      </c>
      <c r="AA22" s="16">
        <v>11</v>
      </c>
      <c r="AB22" s="16">
        <v>12</v>
      </c>
      <c r="AC22" s="16">
        <v>6</v>
      </c>
      <c r="AD22" s="16">
        <v>13</v>
      </c>
      <c r="AE22" s="16">
        <v>3</v>
      </c>
      <c r="AF22" s="16">
        <v>5</v>
      </c>
      <c r="AG22" s="16">
        <v>5</v>
      </c>
      <c r="AH22" s="16">
        <v>7</v>
      </c>
      <c r="AI22" s="22"/>
    </row>
    <row r="23" spans="1:35">
      <c r="A23" s="15" t="s">
        <v>178</v>
      </c>
      <c r="B23" s="16"/>
      <c r="C23" s="16"/>
      <c r="D23" s="16"/>
      <c r="E23" s="16"/>
      <c r="F23" s="16"/>
      <c r="G23" s="16"/>
      <c r="H23" s="16"/>
      <c r="I23" s="16">
        <v>3</v>
      </c>
      <c r="J23" s="16"/>
      <c r="K23" s="16">
        <v>3</v>
      </c>
      <c r="L23" s="16">
        <v>4</v>
      </c>
      <c r="M23" s="16">
        <v>9</v>
      </c>
      <c r="N23" s="23"/>
      <c r="O23" s="24"/>
      <c r="P23" s="19">
        <v>27</v>
      </c>
      <c r="Q23" s="20">
        <v>1</v>
      </c>
      <c r="R23" s="21"/>
      <c r="S23" s="16">
        <v>1</v>
      </c>
      <c r="T23" s="16">
        <v>5</v>
      </c>
      <c r="U23" s="16">
        <v>4</v>
      </c>
      <c r="V23" s="16">
        <v>37</v>
      </c>
      <c r="W23" s="16">
        <v>17</v>
      </c>
      <c r="X23" s="16">
        <v>31</v>
      </c>
      <c r="Y23" s="16">
        <v>15</v>
      </c>
      <c r="Z23" s="16">
        <v>48</v>
      </c>
      <c r="AA23" s="16">
        <v>32</v>
      </c>
      <c r="AB23" s="16">
        <v>53</v>
      </c>
      <c r="AC23" s="16">
        <v>25</v>
      </c>
      <c r="AD23" s="16">
        <v>28</v>
      </c>
      <c r="AE23" s="16">
        <v>22</v>
      </c>
      <c r="AF23" s="16">
        <v>10</v>
      </c>
      <c r="AG23" s="16">
        <v>31</v>
      </c>
      <c r="AH23" s="16">
        <v>22</v>
      </c>
      <c r="AI23" s="22"/>
    </row>
    <row r="24" spans="1:35">
      <c r="A24" s="15" t="s">
        <v>179</v>
      </c>
      <c r="B24" s="16"/>
      <c r="C24" s="16"/>
      <c r="D24" s="16"/>
      <c r="E24" s="16"/>
      <c r="F24" s="16"/>
      <c r="G24" s="16"/>
      <c r="H24" s="16"/>
      <c r="I24" s="16">
        <v>1</v>
      </c>
      <c r="J24" s="16">
        <v>2</v>
      </c>
      <c r="K24" s="16"/>
      <c r="L24" s="16"/>
      <c r="M24" s="16">
        <v>2</v>
      </c>
      <c r="N24" s="23"/>
      <c r="O24" s="24"/>
      <c r="P24" s="19">
        <v>15</v>
      </c>
      <c r="Q24" s="20"/>
      <c r="R24" s="21">
        <v>5</v>
      </c>
      <c r="S24" s="16">
        <v>4</v>
      </c>
      <c r="T24" s="16">
        <v>2</v>
      </c>
      <c r="U24" s="16">
        <v>11</v>
      </c>
      <c r="V24" s="16">
        <v>7</v>
      </c>
      <c r="W24" s="16">
        <v>8</v>
      </c>
      <c r="X24" s="16">
        <v>20</v>
      </c>
      <c r="Y24" s="16">
        <v>15</v>
      </c>
      <c r="Z24" s="16">
        <v>8</v>
      </c>
      <c r="AA24" s="16">
        <v>13</v>
      </c>
      <c r="AB24" s="16">
        <v>16</v>
      </c>
      <c r="AC24" s="16">
        <v>14</v>
      </c>
      <c r="AD24" s="16">
        <v>7</v>
      </c>
      <c r="AE24" s="16">
        <v>23</v>
      </c>
      <c r="AF24" s="16">
        <v>22</v>
      </c>
      <c r="AG24" s="16">
        <v>27</v>
      </c>
      <c r="AH24" s="16">
        <v>19</v>
      </c>
      <c r="AI24" s="22"/>
    </row>
    <row r="25" spans="1:35">
      <c r="A25" s="15" t="s">
        <v>180</v>
      </c>
      <c r="B25" s="16"/>
      <c r="C25" s="16"/>
      <c r="D25" s="16"/>
      <c r="E25" s="16"/>
      <c r="F25" s="16"/>
      <c r="G25" s="16"/>
      <c r="H25" s="16"/>
      <c r="I25" s="16">
        <v>1</v>
      </c>
      <c r="J25" s="16">
        <v>3</v>
      </c>
      <c r="K25" s="16"/>
      <c r="L25" s="16"/>
      <c r="M25" s="16">
        <v>8</v>
      </c>
      <c r="N25" s="23"/>
      <c r="O25" s="24"/>
      <c r="P25" s="19">
        <v>5</v>
      </c>
      <c r="Q25" s="20">
        <v>11</v>
      </c>
      <c r="R25" s="21">
        <v>50</v>
      </c>
      <c r="S25" s="16">
        <v>27</v>
      </c>
      <c r="T25" s="16">
        <v>37</v>
      </c>
      <c r="U25" s="16">
        <v>7</v>
      </c>
      <c r="V25" s="16">
        <v>25</v>
      </c>
      <c r="W25" s="16">
        <v>9</v>
      </c>
      <c r="X25" s="16">
        <v>25</v>
      </c>
      <c r="Y25" s="16">
        <v>25</v>
      </c>
      <c r="Z25" s="16">
        <v>2</v>
      </c>
      <c r="AA25" s="16">
        <v>52</v>
      </c>
      <c r="AB25" s="16"/>
      <c r="AC25" s="16">
        <v>35</v>
      </c>
      <c r="AD25" s="16">
        <v>39</v>
      </c>
      <c r="AE25" s="16">
        <v>37</v>
      </c>
      <c r="AF25" s="16">
        <v>9</v>
      </c>
      <c r="AG25" s="16">
        <v>34</v>
      </c>
      <c r="AH25" s="16">
        <v>33</v>
      </c>
      <c r="AI25" s="22"/>
    </row>
    <row r="26" spans="1:35">
      <c r="A26" s="15" t="s">
        <v>181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>
        <v>1</v>
      </c>
      <c r="M26" s="16">
        <v>1</v>
      </c>
      <c r="N26" s="23"/>
      <c r="O26" s="24"/>
      <c r="P26" s="19">
        <v>7</v>
      </c>
      <c r="Q26" s="20"/>
      <c r="R26" s="21">
        <v>2</v>
      </c>
      <c r="S26" s="16">
        <v>2</v>
      </c>
      <c r="T26" s="16"/>
      <c r="U26" s="16">
        <v>16</v>
      </c>
      <c r="V26" s="16">
        <v>25</v>
      </c>
      <c r="W26" s="16">
        <v>6</v>
      </c>
      <c r="X26" s="16">
        <v>7</v>
      </c>
      <c r="Y26" s="16">
        <v>8</v>
      </c>
      <c r="Z26" s="16">
        <v>6</v>
      </c>
      <c r="AA26" s="16">
        <v>18</v>
      </c>
      <c r="AB26" s="16">
        <v>2</v>
      </c>
      <c r="AC26" s="16">
        <v>7</v>
      </c>
      <c r="AD26" s="16">
        <v>10</v>
      </c>
      <c r="AE26" s="16">
        <v>8</v>
      </c>
      <c r="AF26" s="16">
        <v>20</v>
      </c>
      <c r="AG26" s="16">
        <v>18</v>
      </c>
      <c r="AH26" s="16">
        <v>17</v>
      </c>
      <c r="AI26" s="22"/>
    </row>
    <row r="27" spans="1:35">
      <c r="A27" s="15" t="s">
        <v>182</v>
      </c>
      <c r="B27" s="16"/>
      <c r="C27" s="16"/>
      <c r="D27" s="16"/>
      <c r="E27" s="16"/>
      <c r="F27" s="16"/>
      <c r="G27" s="16"/>
      <c r="H27" s="16">
        <v>1</v>
      </c>
      <c r="I27" s="16"/>
      <c r="J27" s="16">
        <v>1</v>
      </c>
      <c r="K27" s="16"/>
      <c r="L27" s="16"/>
      <c r="M27" s="16">
        <v>17</v>
      </c>
      <c r="N27" s="23"/>
      <c r="O27" s="24"/>
      <c r="P27" s="19">
        <v>8</v>
      </c>
      <c r="Q27" s="20">
        <v>53</v>
      </c>
      <c r="R27" s="21">
        <v>3</v>
      </c>
      <c r="S27" s="16">
        <v>46</v>
      </c>
      <c r="T27" s="16">
        <v>19</v>
      </c>
      <c r="U27" s="16">
        <v>29</v>
      </c>
      <c r="V27" s="16">
        <v>39</v>
      </c>
      <c r="W27" s="16">
        <v>34</v>
      </c>
      <c r="X27" s="16">
        <v>29</v>
      </c>
      <c r="Y27" s="16">
        <v>110</v>
      </c>
      <c r="Z27" s="16">
        <v>30</v>
      </c>
      <c r="AA27" s="16">
        <v>143</v>
      </c>
      <c r="AB27" s="16"/>
      <c r="AC27" s="16">
        <v>63</v>
      </c>
      <c r="AD27" s="16">
        <v>30</v>
      </c>
      <c r="AE27" s="16">
        <v>50</v>
      </c>
      <c r="AF27" s="16">
        <v>48</v>
      </c>
      <c r="AG27" s="16">
        <v>57</v>
      </c>
      <c r="AH27" s="16">
        <v>42</v>
      </c>
      <c r="AI27" s="22"/>
    </row>
    <row r="28" spans="1:35">
      <c r="A28" s="15" t="s">
        <v>183</v>
      </c>
      <c r="B28" s="16"/>
      <c r="C28" s="16"/>
      <c r="D28" s="16"/>
      <c r="E28" s="16"/>
      <c r="F28" s="16"/>
      <c r="G28" s="16"/>
      <c r="H28" s="16"/>
      <c r="I28" s="16">
        <v>2</v>
      </c>
      <c r="J28" s="16"/>
      <c r="K28" s="16"/>
      <c r="L28" s="16">
        <v>1</v>
      </c>
      <c r="M28" s="16">
        <v>1</v>
      </c>
      <c r="N28" s="23"/>
      <c r="O28" s="24"/>
      <c r="P28" s="19">
        <v>8</v>
      </c>
      <c r="Q28" s="20">
        <v>5</v>
      </c>
      <c r="R28" s="21">
        <v>2</v>
      </c>
      <c r="S28" s="16">
        <v>13</v>
      </c>
      <c r="T28" s="16"/>
      <c r="U28" s="16"/>
      <c r="V28" s="16">
        <v>6</v>
      </c>
      <c r="W28" s="16">
        <v>4</v>
      </c>
      <c r="X28" s="16">
        <v>6</v>
      </c>
      <c r="Y28" s="16">
        <v>2</v>
      </c>
      <c r="Z28" s="16">
        <v>2</v>
      </c>
      <c r="AA28" s="16">
        <v>6</v>
      </c>
      <c r="AB28" s="16">
        <v>11</v>
      </c>
      <c r="AC28" s="16">
        <v>11</v>
      </c>
      <c r="AD28" s="16">
        <v>6</v>
      </c>
      <c r="AE28" s="16">
        <v>18</v>
      </c>
      <c r="AF28" s="16">
        <v>8</v>
      </c>
      <c r="AG28" s="16">
        <v>5</v>
      </c>
      <c r="AH28" s="16">
        <v>15</v>
      </c>
      <c r="AI28" s="22"/>
    </row>
    <row r="29" spans="1:35">
      <c r="A29" s="15" t="s">
        <v>184</v>
      </c>
      <c r="B29" s="16"/>
      <c r="C29" s="16"/>
      <c r="D29" s="16"/>
      <c r="E29" s="16"/>
      <c r="F29" s="16"/>
      <c r="G29" s="16"/>
      <c r="H29" s="16"/>
      <c r="I29" s="16"/>
      <c r="J29" s="16">
        <v>1</v>
      </c>
      <c r="K29" s="16"/>
      <c r="L29" s="16">
        <v>4</v>
      </c>
      <c r="M29" s="16"/>
      <c r="N29" s="23"/>
      <c r="O29" s="24"/>
      <c r="P29" s="19"/>
      <c r="Q29" s="20"/>
      <c r="R29" s="21">
        <v>50</v>
      </c>
      <c r="S29" s="16">
        <v>24</v>
      </c>
      <c r="T29" s="16">
        <v>6</v>
      </c>
      <c r="U29" s="16">
        <v>3</v>
      </c>
      <c r="V29" s="16">
        <v>37</v>
      </c>
      <c r="W29" s="16">
        <v>23</v>
      </c>
      <c r="X29" s="16">
        <v>21</v>
      </c>
      <c r="Y29" s="16">
        <v>46</v>
      </c>
      <c r="Z29" s="16">
        <v>73</v>
      </c>
      <c r="AA29" s="16">
        <v>36</v>
      </c>
      <c r="AB29" s="16">
        <v>51</v>
      </c>
      <c r="AC29" s="16">
        <v>49</v>
      </c>
      <c r="AD29" s="16">
        <v>45</v>
      </c>
      <c r="AE29" s="16">
        <v>69</v>
      </c>
      <c r="AF29" s="16">
        <v>49</v>
      </c>
      <c r="AG29" s="16">
        <v>52</v>
      </c>
      <c r="AH29" s="16">
        <v>84</v>
      </c>
      <c r="AI29" s="22"/>
    </row>
    <row r="30" spans="1:35">
      <c r="A30" s="15" t="s">
        <v>185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>
        <v>1</v>
      </c>
      <c r="M30" s="16">
        <v>2</v>
      </c>
      <c r="N30" s="23"/>
      <c r="O30" s="24"/>
      <c r="P30" s="19"/>
      <c r="Q30" s="20">
        <v>9</v>
      </c>
      <c r="R30" s="21">
        <v>3</v>
      </c>
      <c r="S30" s="16"/>
      <c r="T30" s="16">
        <v>26</v>
      </c>
      <c r="U30" s="26">
        <v>-7</v>
      </c>
      <c r="V30" s="16">
        <v>14</v>
      </c>
      <c r="W30" s="16">
        <v>15</v>
      </c>
      <c r="X30" s="16">
        <v>12</v>
      </c>
      <c r="Y30" s="16"/>
      <c r="Z30" s="16">
        <v>4</v>
      </c>
      <c r="AA30" s="16">
        <v>18</v>
      </c>
      <c r="AB30" s="16">
        <v>7</v>
      </c>
      <c r="AC30" s="16">
        <v>12</v>
      </c>
      <c r="AD30" s="16">
        <v>21</v>
      </c>
      <c r="AE30" s="16">
        <v>5</v>
      </c>
      <c r="AF30" s="16">
        <v>18</v>
      </c>
      <c r="AG30" s="16"/>
      <c r="AH30" s="16">
        <v>15</v>
      </c>
      <c r="AI30" s="22"/>
    </row>
    <row r="31" spans="1:35">
      <c r="A31" s="15" t="s">
        <v>186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>
        <v>2</v>
      </c>
      <c r="N31" s="23"/>
      <c r="O31" s="24"/>
      <c r="P31" s="19">
        <v>14</v>
      </c>
      <c r="Q31" s="20"/>
      <c r="R31" s="21">
        <v>7</v>
      </c>
      <c r="S31" s="16">
        <v>15</v>
      </c>
      <c r="T31" s="16">
        <v>1</v>
      </c>
      <c r="U31" s="26">
        <v>-5</v>
      </c>
      <c r="V31" s="16">
        <v>4</v>
      </c>
      <c r="W31" s="16">
        <v>18</v>
      </c>
      <c r="X31" s="16">
        <v>7</v>
      </c>
      <c r="Y31" s="16">
        <v>12</v>
      </c>
      <c r="Z31" s="16"/>
      <c r="AA31" s="16">
        <v>7</v>
      </c>
      <c r="AB31" s="16">
        <v>13</v>
      </c>
      <c r="AC31" s="16">
        <v>19</v>
      </c>
      <c r="AD31" s="16">
        <v>11</v>
      </c>
      <c r="AE31" s="16">
        <v>14</v>
      </c>
      <c r="AF31" s="16">
        <v>12</v>
      </c>
      <c r="AG31" s="16">
        <v>8</v>
      </c>
      <c r="AH31" s="16">
        <v>8</v>
      </c>
      <c r="AI31" s="22"/>
    </row>
    <row r="32" spans="1:35">
      <c r="A32" s="15" t="s">
        <v>187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27"/>
      <c r="O32" s="28"/>
      <c r="P32" s="19">
        <v>1</v>
      </c>
      <c r="Q32" s="20">
        <v>2</v>
      </c>
      <c r="R32" s="21">
        <v>12</v>
      </c>
      <c r="S32" s="16">
        <v>8</v>
      </c>
      <c r="T32" s="16">
        <v>1</v>
      </c>
      <c r="U32" s="16">
        <v>10</v>
      </c>
      <c r="V32" s="16"/>
      <c r="W32" s="16">
        <v>11</v>
      </c>
      <c r="X32" s="16"/>
      <c r="Y32" s="16"/>
      <c r="Z32" s="16">
        <v>1</v>
      </c>
      <c r="AA32" s="16">
        <v>6</v>
      </c>
      <c r="AB32" s="16">
        <v>45</v>
      </c>
      <c r="AC32" s="16">
        <v>3</v>
      </c>
      <c r="AD32" s="16"/>
      <c r="AE32" s="16">
        <v>21</v>
      </c>
      <c r="AF32" s="16">
        <v>17</v>
      </c>
      <c r="AG32" s="16">
        <v>1</v>
      </c>
      <c r="AH32" s="16">
        <v>26</v>
      </c>
      <c r="AI32" s="22"/>
    </row>
    <row r="33" spans="1:34">
      <c r="A33" s="29" t="s">
        <v>188</v>
      </c>
      <c r="B33" s="30">
        <f>SUM(B2:B32)</f>
        <v>2</v>
      </c>
      <c r="C33" s="30">
        <f t="shared" ref="C33:AH33" si="0">SUM(C2:C32)</f>
        <v>3</v>
      </c>
      <c r="D33" s="30">
        <f t="shared" si="0"/>
        <v>13</v>
      </c>
      <c r="E33" s="30">
        <f t="shared" si="0"/>
        <v>10</v>
      </c>
      <c r="F33" s="30">
        <f t="shared" si="0"/>
        <v>15</v>
      </c>
      <c r="G33" s="30">
        <f t="shared" si="0"/>
        <v>18</v>
      </c>
      <c r="H33" s="30">
        <f t="shared" si="0"/>
        <v>34</v>
      </c>
      <c r="I33" s="30">
        <f t="shared" si="0"/>
        <v>44</v>
      </c>
      <c r="J33" s="30">
        <f t="shared" si="0"/>
        <v>106</v>
      </c>
      <c r="K33" s="30">
        <f t="shared" si="0"/>
        <v>143</v>
      </c>
      <c r="L33" s="30">
        <f t="shared" si="0"/>
        <v>205</v>
      </c>
      <c r="M33" s="30">
        <f t="shared" si="0"/>
        <v>385</v>
      </c>
      <c r="N33" s="31">
        <v>523</v>
      </c>
      <c r="O33" s="31">
        <v>835</v>
      </c>
      <c r="P33" s="30">
        <f t="shared" si="0"/>
        <v>586</v>
      </c>
      <c r="Q33" s="30">
        <f>SUM(Q2:Q32)</f>
        <v>649</v>
      </c>
      <c r="R33" s="30">
        <f t="shared" si="0"/>
        <v>1234</v>
      </c>
      <c r="S33" s="30">
        <f t="shared" si="0"/>
        <v>1076</v>
      </c>
      <c r="T33" s="30">
        <f t="shared" si="0"/>
        <v>743</v>
      </c>
      <c r="U33" s="30">
        <f t="shared" si="0"/>
        <v>595</v>
      </c>
      <c r="V33" s="30">
        <f t="shared" si="0"/>
        <v>881</v>
      </c>
      <c r="W33" s="30">
        <f t="shared" si="0"/>
        <v>958</v>
      </c>
      <c r="X33" s="30">
        <f t="shared" si="0"/>
        <v>1075</v>
      </c>
      <c r="Y33" s="30">
        <f t="shared" si="0"/>
        <v>1289</v>
      </c>
      <c r="Z33" s="30">
        <f t="shared" si="0"/>
        <v>1365</v>
      </c>
      <c r="AA33" s="30">
        <f t="shared" si="0"/>
        <v>1209</v>
      </c>
      <c r="AB33" s="30">
        <f t="shared" si="0"/>
        <v>1053</v>
      </c>
      <c r="AC33" s="30">
        <f t="shared" si="0"/>
        <v>1178</v>
      </c>
      <c r="AD33" s="30">
        <f t="shared" si="0"/>
        <v>1192</v>
      </c>
      <c r="AE33" s="30">
        <f t="shared" si="0"/>
        <v>1046</v>
      </c>
      <c r="AF33" s="30">
        <f t="shared" si="0"/>
        <v>1237</v>
      </c>
      <c r="AG33" s="30">
        <f t="shared" si="0"/>
        <v>966</v>
      </c>
      <c r="AH33" s="30">
        <f t="shared" si="0"/>
        <v>1028</v>
      </c>
    </row>
    <row r="34" spans="1:34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>
      <c r="A35" t="s">
        <v>189</v>
      </c>
    </row>
    <row r="36" spans="1:34">
      <c r="A36" s="33" t="s">
        <v>190</v>
      </c>
      <c r="B36" s="33"/>
      <c r="C36" s="33"/>
      <c r="D36" s="33"/>
      <c r="E36" s="33"/>
      <c r="F36" s="33"/>
      <c r="G36" s="33"/>
      <c r="H36" s="33"/>
      <c r="I36" s="33"/>
      <c r="J36" s="33"/>
    </row>
    <row r="37" spans="1:34">
      <c r="A37" s="33"/>
      <c r="B37" s="33"/>
      <c r="C37" s="33"/>
      <c r="D37" s="33"/>
      <c r="E37" s="33"/>
      <c r="F37" s="33"/>
      <c r="G37" s="33"/>
      <c r="H37" s="33"/>
      <c r="I37" s="33"/>
      <c r="J37" s="33"/>
    </row>
    <row r="39" spans="1:34">
      <c r="A39" s="34" t="s">
        <v>191</v>
      </c>
      <c r="B39" s="34"/>
      <c r="C39" s="34"/>
      <c r="D39" s="34"/>
      <c r="E39" s="34"/>
      <c r="F39" s="34"/>
      <c r="G39" s="34"/>
      <c r="H39" s="34"/>
      <c r="I39" s="34"/>
      <c r="J39" s="34"/>
    </row>
    <row r="40" spans="1:34">
      <c r="A40" s="34"/>
      <c r="B40" s="34"/>
      <c r="C40" s="34"/>
      <c r="D40" s="34"/>
      <c r="E40" s="34"/>
      <c r="F40" s="34"/>
      <c r="G40" s="34"/>
      <c r="H40" s="34"/>
      <c r="I40" s="34"/>
      <c r="J40" s="34"/>
    </row>
  </sheetData>
  <mergeCells count="2">
    <mergeCell ref="A36:J37"/>
    <mergeCell ref="A39:J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Nationwide</vt:lpstr>
      <vt:lpstr>Province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 ghafari</dc:creator>
  <cp:lastModifiedBy>mahan ghafari</cp:lastModifiedBy>
  <dcterms:created xsi:type="dcterms:W3CDTF">2020-07-14T21:50:00Z</dcterms:created>
  <dcterms:modified xsi:type="dcterms:W3CDTF">2020-08-12T01:01:10Z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1033-2.3.0.3826</vt:lpwstr>
  </property>
</Properties>
</file>