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ghafa\Desktop\Corona_Project\iran\For_Nat_Med\"/>
    </mc:Choice>
  </mc:AlternateContent>
  <xr:revisionPtr revIDLastSave="0" documentId="13_ncr:1_{4A68F7BE-13D3-4479-A441-23FD071D018A}" xr6:coauthVersionLast="45" xr6:coauthVersionMax="45" xr10:uidLastSave="{00000000-0000-0000-0000-000000000000}"/>
  <bookViews>
    <workbookView xWindow="28680" yWindow="-120" windowWidth="29040" windowHeight="15840" xr2:uid="{00000000-000D-0000-FFFF-FFFF00000000}"/>
  </bookViews>
  <sheets>
    <sheet name="Flight information"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2" i="10" l="1"/>
  <c r="F62" i="10" s="1"/>
  <c r="F54" i="10"/>
  <c r="E50" i="10"/>
  <c r="B50" i="10"/>
  <c r="E32" i="10"/>
  <c r="B32" i="10"/>
  <c r="B25" i="10"/>
  <c r="F25" i="10" s="1"/>
  <c r="D14" i="10"/>
  <c r="E14" i="10"/>
  <c r="B7" i="10"/>
  <c r="F7" i="10" s="1"/>
  <c r="F50" i="10" l="1"/>
  <c r="F14" i="10"/>
  <c r="F32" i="10"/>
  <c r="F63" i="10" l="1"/>
</calcChain>
</file>

<file path=xl/sharedStrings.xml><?xml version="1.0" encoding="utf-8"?>
<sst xmlns="http://schemas.openxmlformats.org/spreadsheetml/2006/main" count="255" uniqueCount="121">
  <si>
    <t>Date</t>
  </si>
  <si>
    <t>Oman</t>
  </si>
  <si>
    <t>Tehran</t>
  </si>
  <si>
    <t>Isfahan</t>
  </si>
  <si>
    <t>Shiraz</t>
  </si>
  <si>
    <t>Mashhad</t>
  </si>
  <si>
    <t>Total</t>
  </si>
  <si>
    <t>Weekly passengers</t>
  </si>
  <si>
    <t>Oman Air</t>
  </si>
  <si>
    <t>WY432/Emr 175 - Daily</t>
  </si>
  <si>
    <t>NA</t>
  </si>
  <si>
    <t>Salam Air</t>
  </si>
  <si>
    <t>OV545/A320N - Daily</t>
  </si>
  <si>
    <t>OV556/A320N - Daily</t>
  </si>
  <si>
    <t>China</t>
  </si>
  <si>
    <t>Model</t>
  </si>
  <si>
    <t>Capacity</t>
  </si>
  <si>
    <t>A320/A321</t>
  </si>
  <si>
    <t>Kuwait</t>
  </si>
  <si>
    <t>B737-800</t>
  </si>
  <si>
    <t>Qatar Airways</t>
  </si>
  <si>
    <t>Iraq</t>
  </si>
  <si>
    <t>QR491/A350 - 9 - Daily</t>
  </si>
  <si>
    <t>QR471/A330 - Once a week</t>
  </si>
  <si>
    <t>QR477/A320 - Daily</t>
  </si>
  <si>
    <t>QR493/A320 - Daily</t>
  </si>
  <si>
    <t>B777 - 300</t>
  </si>
  <si>
    <t>QR483/A350 -9 - Daily</t>
  </si>
  <si>
    <t>Emr 175</t>
  </si>
  <si>
    <t>UAE</t>
  </si>
  <si>
    <t>QR499A350 -1 - Daily</t>
  </si>
  <si>
    <t>Lebanon</t>
  </si>
  <si>
    <t>A350-900</t>
  </si>
  <si>
    <t>Iran Air</t>
  </si>
  <si>
    <t>IR683/ A320 - Twice a week</t>
  </si>
  <si>
    <t>A350-1000</t>
  </si>
  <si>
    <t>A310</t>
  </si>
  <si>
    <t>A319</t>
  </si>
  <si>
    <t>A340</t>
  </si>
  <si>
    <t>Emirates</t>
  </si>
  <si>
    <t>EK972/B777 300 - Daily</t>
  </si>
  <si>
    <t>A300</t>
  </si>
  <si>
    <t>EK980/B777 300 - Daily</t>
  </si>
  <si>
    <t>Mahan Air</t>
  </si>
  <si>
    <t>W561/A340 - Daily</t>
  </si>
  <si>
    <t>W563/A310 - Daily</t>
  </si>
  <si>
    <t>W565/A310 - Daily</t>
  </si>
  <si>
    <t>IR658/A321 - Daily</t>
  </si>
  <si>
    <t>Qeshm Air</t>
  </si>
  <si>
    <t>QB2202/A319 - 6 times a week</t>
  </si>
  <si>
    <t>Flydubai</t>
  </si>
  <si>
    <t>FZ272/B737-800 - 3 times a week</t>
  </si>
  <si>
    <t>FZ254/B737-800 - 5 times a week</t>
  </si>
  <si>
    <t>Kuwait Airways</t>
  </si>
  <si>
    <t xml:space="preserve">KU516/A320 - roughly 4 times a week </t>
  </si>
  <si>
    <t>KU512/A320 - 3 times a week</t>
  </si>
  <si>
    <t>IR601/A321 - once a week</t>
  </si>
  <si>
    <t>IR667/A319 - twice a week</t>
  </si>
  <si>
    <t>IR665/A320 - 3 times a week</t>
  </si>
  <si>
    <t>IR669/A321 - 4 times a week</t>
  </si>
  <si>
    <t>Ata Air</t>
  </si>
  <si>
    <t>I36605/A320 - 3 times a week</t>
  </si>
  <si>
    <t>Jazeera Air</t>
  </si>
  <si>
    <t>J9152/A320 - Daily</t>
  </si>
  <si>
    <t>Iraqi Airways</t>
  </si>
  <si>
    <t>IA112/B737-800 Daily</t>
  </si>
  <si>
    <t>IA118/B737-800 twice a day</t>
  </si>
  <si>
    <t>IA114/B737-800 once a week</t>
  </si>
  <si>
    <t>IA188/B737-800 once a week</t>
  </si>
  <si>
    <t>IR5323/A300 - Daily</t>
  </si>
  <si>
    <t>IR5331/A300 3 times a week</t>
  </si>
  <si>
    <t>IR5301/A300 roughly 3 times a week</t>
  </si>
  <si>
    <t>QB2217/A320 Daily</t>
  </si>
  <si>
    <t>QB2297/A320 3 times a week</t>
  </si>
  <si>
    <t>QB2205/A320 - 3 times a week</t>
  </si>
  <si>
    <t>QB2289/A320 Once a week</t>
  </si>
  <si>
    <t>QB2299/A319 - Daily</t>
  </si>
  <si>
    <t>Caspian Air</t>
  </si>
  <si>
    <t>IV7912 &amp; IV7914/MD83 - Daily</t>
  </si>
  <si>
    <t>IV7928/MD83 3 times a week</t>
  </si>
  <si>
    <t>IV7906/MD83 3 times a week</t>
  </si>
  <si>
    <t>IV7926/MD83 4 times a week</t>
  </si>
  <si>
    <t>W55062/A310 - 4 times a week</t>
  </si>
  <si>
    <t>W55060/A310 4 times a week</t>
  </si>
  <si>
    <t>Country</t>
  </si>
  <si>
    <t>W55058/A310 4 times a week</t>
  </si>
  <si>
    <t>IR661/A300 3 times a week</t>
  </si>
  <si>
    <t>IR663/A300 once a week</t>
  </si>
  <si>
    <t>W577/A340 Daily</t>
  </si>
  <si>
    <t>W579/A340 5 times a week</t>
  </si>
  <si>
    <t>W581/ A340/ 3 times a week</t>
  </si>
  <si>
    <t>W587/A340 4 times a week</t>
  </si>
  <si>
    <t>China Southern</t>
  </si>
  <si>
    <t>CZ6026/B737 5 times a week</t>
  </si>
  <si>
    <t>Total number of passengers before flight suspension</t>
  </si>
  <si>
    <t>Number of passengers per week to countries included in the study</t>
  </si>
  <si>
    <t>Passenger/week</t>
  </si>
  <si>
    <t>Cases Reported</t>
  </si>
  <si>
    <t>Flights to/from: Oman</t>
  </si>
  <si>
    <t>Flights to/from: Qatar</t>
  </si>
  <si>
    <t>Flights to/from: UAE</t>
  </si>
  <si>
    <t>Flights to/from: Kuwait</t>
  </si>
  <si>
    <t>Flights to/from: Iraq</t>
  </si>
  <si>
    <t>Flights to/from: Lebanon</t>
  </si>
  <si>
    <t>Flights to/from: China</t>
  </si>
  <si>
    <t>Estimated number of passengers from various countries to 4 of the largests airports in Iran (Tehran, Isfahan, Shiraz, and Mashhad)</t>
  </si>
  <si>
    <t>Weekly # passengers</t>
  </si>
  <si>
    <t>Airline\Airport</t>
  </si>
  <si>
    <t>Flight schedule taken from Flightradar24. The estimate number of passengers is based on the aircraft type used and the seating capacity of the planes. Flight numbers provided are unique and could be used to obtain verifty the information about the flights.</t>
  </si>
  <si>
    <t>* Seating capacity varies between airlines and these are approximate values with a 10% tolerance range</t>
  </si>
  <si>
    <t>Aircraft seating capacity*</t>
  </si>
  <si>
    <t>2*</t>
  </si>
  <si>
    <t>*source: www.bbc.com/persian/live/51612260?ns_mchannel=social&amp;ns_source=twitter&amp;ns_campaign=bbc_live&amp;ns_linkname=5e53fa0eb19ce80669dd3505%26%D8%B9%D9%85%D8%A7%D9%86%20%D9%85%DB%8C%20%DA%AF%D9%88%DB%8C%D8%AF%20%D9%88%DB%8C%D8%B1%D9%88%D8%B3%20%DA%A9%D8%B1%D9%88%D9%86%D8%A7%20%D8%A8%D9%87%20%D8%A7%DB%8C%D9%86%20%DA%A9%D8%B4%D9%88%D8%B1%20%D8%B1%D8%B3%DB%8C%D8%AF%262020-02-24T16:30:07.196Z&amp;ns_fee=0&amp;pinned_post_locator=urn:asset:026db3df-3dfc-45d8-8a36-8ac26099f22e&amp;pinned_post_asset_id=5e53fa0eb19ce80669dd3505&amp;pinned_post_type=share</t>
  </si>
  <si>
    <t>*source: english.alarabiya.net/en/News/gulf/2020/03/07/Kuwait-detects-three-new-coronavirus-cases-linked-to-Iran-travel</t>
  </si>
  <si>
    <t>*source: www.thenational.ae/uae/health/uae-confirms-two-new-cases-of-coronavirus-bringing-total-to-13-1.982752</t>
  </si>
  <si>
    <t>*source: www.reuters.com/article/us-china-health-gulf/three-gulf-states-iraq-report-first-coronavirus-cases-linked-to-iran-idUSKCN20I0PB</t>
  </si>
  <si>
    <t>*source: www.reuters.com/article/us-china-health-lebanon-minister/lebanon-confirms-first-case-of-coronavirus-two-more-suspected-idUSKBN20F225</t>
  </si>
  <si>
    <t>*source: www.reuters.com/article/us-health-coronavirus-china-gansu/chinese-province-reports-17-new-coronavirus-infections-imported-from-iran-idUSKBN20T28J</t>
  </si>
  <si>
    <t>3*</t>
  </si>
  <si>
    <t>1*</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</si>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</sst>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numFmt numFmtId="165" formatCode="d\ mmm"/>
  </numFmts>
  <fonts count="11" x14ac:knownFonts="1">
    <font>
      <sz val="10"/>
      <color rgb="FF000000"/>
      <name val="Arial"/>
    </font>
    <font>
      <sz val="10"/>
      <color theme="1"/>
      <name val="Arial"/>
      <family val="2"/>
    </font>
    <font>
      <b/>
      <sz val="12"/>
      <color theme="1"/>
      <name val="Arial"/>
      <family val="2"/>
    </font>
    <font>
      <sz val="10"/>
      <name val="Arial"/>
      <family val="2"/>
    </font>
    <font>
      <sz val="10"/>
      <color theme="1"/>
      <name val="Arial"/>
      <family val="2"/>
    </font>
    <font>
      <b/>
      <sz val="10"/>
      <color theme="1"/>
      <name val="Arial"/>
      <family val="2"/>
    </font>
    <font>
      <b/>
      <sz val="13"/>
      <color rgb="FFFFFFFF"/>
      <name val="Arial"/>
      <family val="2"/>
    </font>
    <font>
      <sz val="13"/>
      <color rgb="FF000000"/>
      <name val="Arial"/>
      <family val="2"/>
    </font>
    <font>
      <b/>
      <sz val="12"/>
      <color theme="0"/>
      <name val="Arial"/>
      <family val="2"/>
    </font>
    <font>
      <sz val="10"/>
      <color theme="0"/>
      <name val="Arial"/>
      <family val="2"/>
    </font>
    <font>
      <sz val="11"/>
      <color theme="1"/>
      <name val="Arial"/>
      <family val="2"/>
    </font>
  </fonts>
  <fills count="9">
    <fill>
      <patternFill patternType="none"/>
    </fill>
    <fill>
      <patternFill patternType="gray125"/>
    </fill>
    <fill>
      <patternFill patternType="solid">
        <fgColor rgb="FFFFFF00"/>
        <bgColor rgb="FFFFFF00"/>
      </patternFill>
    </fill>
    <fill>
      <patternFill patternType="solid">
        <fgColor theme="3"/>
        <bgColor rgb="FF3C78D8"/>
      </patternFill>
    </fill>
    <fill>
      <patternFill patternType="solid">
        <fgColor theme="3"/>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249977111117893"/>
        <bgColor rgb="FFFFFF00"/>
      </patternFill>
    </fill>
    <fill>
      <patternFill patternType="solid">
        <fgColor theme="4" tint="-0.24997711111789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52">
    <xf numFmtId="0" fontId="0" fillId="0" borderId="0" xfId="0" applyFont="1" applyAlignment="1"/>
    <xf numFmtId="3"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Font="1" applyAlignment="1"/>
    <xf numFmtId="0" fontId="0" fillId="0" borderId="0" xfId="0" applyFont="1" applyFill="1" applyBorder="1" applyAlignment="1"/>
    <xf numFmtId="0" fontId="1" fillId="0" borderId="0" xfId="0" applyFont="1" applyFill="1" applyBorder="1" applyAlignment="1">
      <alignment horizontal="center" vertical="center" wrapText="1"/>
    </xf>
    <xf numFmtId="4" fontId="1" fillId="0" borderId="0" xfId="0" applyNumberFormat="1" applyFont="1" applyFill="1" applyBorder="1" applyAlignment="1">
      <alignment horizontal="center" vertical="center" wrapText="1"/>
    </xf>
    <xf numFmtId="0" fontId="1" fillId="0" borderId="0" xfId="0" applyFont="1" applyFill="1" applyBorder="1" applyAlignment="1">
      <alignment wrapText="1"/>
    </xf>
    <xf numFmtId="0" fontId="3" fillId="0" borderId="0" xfId="0" applyFont="1" applyFill="1" applyBorder="1" applyAlignment="1"/>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2" fillId="5" borderId="1" xfId="0" applyFont="1" applyFill="1" applyBorder="1" applyAlignment="1">
      <alignment horizontal="center" vertical="center"/>
    </xf>
    <xf numFmtId="3" fontId="1" fillId="5" borderId="1" xfId="0" applyNumberFormat="1" applyFont="1" applyFill="1" applyBorder="1" applyAlignment="1">
      <alignment horizontal="center" vertical="center"/>
    </xf>
    <xf numFmtId="3" fontId="5" fillId="5" borderId="1" xfId="0" applyNumberFormat="1" applyFont="1" applyFill="1" applyBorder="1" applyAlignment="1">
      <alignment horizontal="center" vertical="center"/>
    </xf>
    <xf numFmtId="3" fontId="5" fillId="5"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3" fillId="5" borderId="1" xfId="0" applyFont="1" applyFill="1" applyBorder="1" applyAlignment="1">
      <alignment horizontal="center" vertical="center"/>
    </xf>
    <xf numFmtId="3" fontId="1" fillId="5" borderId="1" xfId="0" applyNumberFormat="1" applyFont="1" applyFill="1" applyBorder="1" applyAlignment="1">
      <alignment horizontal="center" vertical="center" wrapText="1"/>
    </xf>
    <xf numFmtId="3" fontId="8" fillId="7" borderId="1" xfId="0" applyNumberFormat="1" applyFont="1" applyFill="1" applyBorder="1" applyAlignment="1">
      <alignment horizontal="center" vertical="center"/>
    </xf>
    <xf numFmtId="0" fontId="1" fillId="0" borderId="0" xfId="0" applyFont="1" applyFill="1" applyAlignment="1">
      <alignment vertical="center" wrapText="1"/>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3" fillId="0" borderId="15" xfId="0" applyFont="1" applyBorder="1" applyAlignment="1">
      <alignment wrapText="1"/>
    </xf>
    <xf numFmtId="0" fontId="3" fillId="0" borderId="0" xfId="0" applyFont="1" applyAlignment="1">
      <alignment wrapText="1"/>
    </xf>
    <xf numFmtId="0" fontId="1" fillId="2" borderId="0" xfId="0" applyFont="1" applyFill="1" applyAlignment="1">
      <alignment horizontal="center" vertical="center" wrapText="1"/>
    </xf>
    <xf numFmtId="0" fontId="2" fillId="2" borderId="4" xfId="0" applyFont="1" applyFill="1" applyBorder="1" applyAlignment="1">
      <alignment horizontal="center" vertical="center" wrapText="1"/>
    </xf>
    <xf numFmtId="0" fontId="3" fillId="0" borderId="8" xfId="0" applyFont="1" applyBorder="1"/>
    <xf numFmtId="0" fontId="3" fillId="0" borderId="5" xfId="0" applyFont="1" applyBorder="1"/>
    <xf numFmtId="0" fontId="3" fillId="0" borderId="6" xfId="0" applyFont="1" applyBorder="1"/>
    <xf numFmtId="0" fontId="3" fillId="0" borderId="9" xfId="0" applyFont="1" applyBorder="1"/>
    <xf numFmtId="0" fontId="3" fillId="0" borderId="7" xfId="0" applyFont="1" applyBorder="1"/>
    <xf numFmtId="0" fontId="2" fillId="2" borderId="0" xfId="0" applyFont="1" applyFill="1" applyAlignment="1">
      <alignment horizontal="center" vertical="center"/>
    </xf>
    <xf numFmtId="0" fontId="0" fillId="0" borderId="0" xfId="0" applyFont="1" applyAlignment="1"/>
    <xf numFmtId="0" fontId="2" fillId="2" borderId="0" xfId="0" applyFont="1" applyFill="1" applyAlignment="1">
      <alignment horizontal="center" vertical="center" wrapText="1"/>
    </xf>
    <xf numFmtId="0" fontId="8" fillId="7" borderId="2" xfId="0" applyFont="1" applyFill="1" applyBorder="1" applyAlignment="1">
      <alignment horizontal="center" vertical="center" wrapText="1"/>
    </xf>
    <xf numFmtId="0" fontId="9" fillId="8" borderId="10" xfId="0" applyFont="1" applyFill="1" applyBorder="1" applyAlignment="1">
      <alignment vertical="center"/>
    </xf>
    <xf numFmtId="0" fontId="9" fillId="8" borderId="3" xfId="0" applyFont="1" applyFill="1" applyBorder="1" applyAlignment="1">
      <alignment vertical="center"/>
    </xf>
    <xf numFmtId="0" fontId="6" fillId="3" borderId="0" xfId="0" applyFont="1" applyFill="1" applyAlignment="1">
      <alignment horizontal="center" vertical="center" wrapText="1"/>
    </xf>
    <xf numFmtId="0" fontId="7" fillId="4" borderId="0" xfId="0" applyFont="1" applyFill="1" applyAlignment="1">
      <alignment horizontal="center" vertical="center"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ED0C-46FF-429C-8F8F-104FA6FF9026}">
  <dimension ref="A1:G94"/>
  <sheetViews>
    <sheetView tabSelected="1" zoomScale="115" zoomScaleNormal="115" workbookViewId="0">
      <selection activeCell="D73" sqref="D73"/>
    </sheetView>
  </sheetViews>
  <sheetFormatPr defaultRowHeight="12.5" x14ac:dyDescent="0.25"/>
  <cols>
    <col min="1" max="1" width="17.81640625" customWidth="1"/>
    <col min="2" max="5" width="32.1796875" customWidth="1"/>
    <col min="6" max="6" width="9.453125" customWidth="1"/>
  </cols>
  <sheetData>
    <row r="1" spans="1:6" ht="39" customHeight="1" x14ac:dyDescent="0.25">
      <c r="A1" s="48" t="s">
        <v>105</v>
      </c>
      <c r="B1" s="49"/>
      <c r="C1" s="49"/>
      <c r="D1" s="49"/>
      <c r="E1" s="49"/>
      <c r="F1" s="49"/>
    </row>
    <row r="2" spans="1:6" x14ac:dyDescent="0.25">
      <c r="A2" s="42" t="s">
        <v>98</v>
      </c>
      <c r="B2" s="43"/>
      <c r="C2" s="43"/>
      <c r="D2" s="43"/>
      <c r="E2" s="43"/>
      <c r="F2" s="43"/>
    </row>
    <row r="3" spans="1:6" x14ac:dyDescent="0.25">
      <c r="A3" s="43"/>
      <c r="B3" s="43"/>
      <c r="C3" s="43"/>
      <c r="D3" s="43"/>
      <c r="E3" s="43"/>
      <c r="F3" s="43"/>
    </row>
    <row r="4" spans="1:6" ht="15.5" x14ac:dyDescent="0.25">
      <c r="A4" s="5" t="s">
        <v>107</v>
      </c>
      <c r="B4" s="5" t="s">
        <v>2</v>
      </c>
      <c r="C4" s="5" t="s">
        <v>3</v>
      </c>
      <c r="D4" s="5" t="s">
        <v>4</v>
      </c>
      <c r="E4" s="5" t="s">
        <v>5</v>
      </c>
      <c r="F4" s="19" t="s">
        <v>6</v>
      </c>
    </row>
    <row r="5" spans="1:6" x14ac:dyDescent="0.25">
      <c r="A5" s="6" t="s">
        <v>8</v>
      </c>
      <c r="B5" s="2" t="s">
        <v>9</v>
      </c>
      <c r="C5" s="1" t="s">
        <v>10</v>
      </c>
      <c r="D5" s="1" t="s">
        <v>10</v>
      </c>
      <c r="E5" s="1" t="s">
        <v>10</v>
      </c>
      <c r="F5" s="20"/>
    </row>
    <row r="6" spans="1:6" x14ac:dyDescent="0.25">
      <c r="A6" s="6" t="s">
        <v>11</v>
      </c>
      <c r="B6" s="2" t="s">
        <v>12</v>
      </c>
      <c r="C6" s="6" t="s">
        <v>10</v>
      </c>
      <c r="D6" s="2" t="s">
        <v>13</v>
      </c>
      <c r="E6" s="1" t="s">
        <v>10</v>
      </c>
      <c r="F6" s="20"/>
    </row>
    <row r="7" spans="1:6" ht="13" x14ac:dyDescent="0.25">
      <c r="A7" s="25" t="s">
        <v>106</v>
      </c>
      <c r="B7" s="20">
        <f>7*80+7*150</f>
        <v>1610</v>
      </c>
      <c r="C7" s="20">
        <v>0</v>
      </c>
      <c r="D7" s="20">
        <v>1050</v>
      </c>
      <c r="E7" s="20">
        <v>0</v>
      </c>
      <c r="F7" s="21">
        <f>SUM(B7:E7)</f>
        <v>2660</v>
      </c>
    </row>
    <row r="8" spans="1:6" x14ac:dyDescent="0.25">
      <c r="A8" s="50" t="s">
        <v>99</v>
      </c>
      <c r="B8" s="50"/>
      <c r="C8" s="50"/>
      <c r="D8" s="50"/>
      <c r="E8" s="50"/>
      <c r="F8" s="50"/>
    </row>
    <row r="9" spans="1:6" x14ac:dyDescent="0.25">
      <c r="A9" s="51"/>
      <c r="B9" s="51"/>
      <c r="C9" s="51"/>
      <c r="D9" s="51"/>
      <c r="E9" s="51"/>
      <c r="F9" s="51"/>
    </row>
    <row r="10" spans="1:6" x14ac:dyDescent="0.25">
      <c r="A10" s="6" t="s">
        <v>20</v>
      </c>
      <c r="B10" s="2" t="s">
        <v>22</v>
      </c>
      <c r="C10" s="2" t="s">
        <v>23</v>
      </c>
      <c r="D10" s="2" t="s">
        <v>24</v>
      </c>
      <c r="E10" s="2" t="s">
        <v>25</v>
      </c>
      <c r="F10" s="20"/>
    </row>
    <row r="11" spans="1:6" x14ac:dyDescent="0.25">
      <c r="A11" s="6" t="s">
        <v>20</v>
      </c>
      <c r="B11" s="2" t="s">
        <v>27</v>
      </c>
      <c r="C11" s="6" t="s">
        <v>10</v>
      </c>
      <c r="D11" s="6" t="s">
        <v>10</v>
      </c>
      <c r="E11" s="6" t="s">
        <v>10</v>
      </c>
      <c r="F11" s="20"/>
    </row>
    <row r="12" spans="1:6" x14ac:dyDescent="0.25">
      <c r="A12" s="6" t="s">
        <v>20</v>
      </c>
      <c r="B12" s="2" t="s">
        <v>30</v>
      </c>
      <c r="C12" s="6" t="s">
        <v>10</v>
      </c>
      <c r="D12" s="6" t="s">
        <v>10</v>
      </c>
      <c r="E12" s="6" t="s">
        <v>10</v>
      </c>
      <c r="F12" s="20"/>
    </row>
    <row r="13" spans="1:6" x14ac:dyDescent="0.25">
      <c r="A13" s="6" t="s">
        <v>33</v>
      </c>
      <c r="B13" s="6" t="s">
        <v>10</v>
      </c>
      <c r="C13" s="6" t="s">
        <v>10</v>
      </c>
      <c r="D13" s="2" t="s">
        <v>34</v>
      </c>
      <c r="E13" s="6" t="s">
        <v>10</v>
      </c>
      <c r="F13" s="20"/>
    </row>
    <row r="14" spans="1:6" ht="13" x14ac:dyDescent="0.25">
      <c r="A14" s="25" t="s">
        <v>106</v>
      </c>
      <c r="B14" s="20">
        <v>5600</v>
      </c>
      <c r="C14" s="20">
        <v>250</v>
      </c>
      <c r="D14" s="20">
        <f>150*7+150*2</f>
        <v>1350</v>
      </c>
      <c r="E14" s="20">
        <f>150*7</f>
        <v>1050</v>
      </c>
      <c r="F14" s="21">
        <f>SUM(B14:E14)</f>
        <v>8250</v>
      </c>
    </row>
    <row r="15" spans="1:6" x14ac:dyDescent="0.25">
      <c r="A15" s="42" t="s">
        <v>100</v>
      </c>
      <c r="B15" s="43"/>
      <c r="C15" s="43"/>
      <c r="D15" s="43"/>
      <c r="E15" s="43"/>
      <c r="F15" s="43"/>
    </row>
    <row r="16" spans="1:6" x14ac:dyDescent="0.25">
      <c r="A16" s="43"/>
      <c r="B16" s="43"/>
      <c r="C16" s="43"/>
      <c r="D16" s="43"/>
      <c r="E16" s="43"/>
      <c r="F16" s="43"/>
    </row>
    <row r="17" spans="1:6" x14ac:dyDescent="0.25">
      <c r="A17" s="6" t="s">
        <v>39</v>
      </c>
      <c r="B17" s="2" t="s">
        <v>40</v>
      </c>
      <c r="C17" s="6" t="s">
        <v>10</v>
      </c>
      <c r="D17" s="6" t="s">
        <v>10</v>
      </c>
      <c r="E17" s="6" t="s">
        <v>10</v>
      </c>
      <c r="F17" s="20"/>
    </row>
    <row r="18" spans="1:6" x14ac:dyDescent="0.25">
      <c r="A18" s="6" t="s">
        <v>39</v>
      </c>
      <c r="B18" s="2" t="s">
        <v>42</v>
      </c>
      <c r="C18" s="6" t="s">
        <v>10</v>
      </c>
      <c r="D18" s="6" t="s">
        <v>10</v>
      </c>
      <c r="E18" s="6" t="s">
        <v>10</v>
      </c>
      <c r="F18" s="20"/>
    </row>
    <row r="19" spans="1:6" x14ac:dyDescent="0.25">
      <c r="A19" s="6" t="s">
        <v>43</v>
      </c>
      <c r="B19" s="2" t="s">
        <v>44</v>
      </c>
      <c r="C19" s="6" t="s">
        <v>10</v>
      </c>
      <c r="D19" s="6" t="s">
        <v>10</v>
      </c>
      <c r="E19" s="6" t="s">
        <v>10</v>
      </c>
      <c r="F19" s="20"/>
    </row>
    <row r="20" spans="1:6" x14ac:dyDescent="0.25">
      <c r="A20" s="6" t="s">
        <v>43</v>
      </c>
      <c r="B20" s="2" t="s">
        <v>45</v>
      </c>
      <c r="C20" s="6" t="s">
        <v>10</v>
      </c>
      <c r="D20" s="6" t="s">
        <v>10</v>
      </c>
      <c r="E20" s="6" t="s">
        <v>10</v>
      </c>
      <c r="F20" s="20"/>
    </row>
    <row r="21" spans="1:6" x14ac:dyDescent="0.25">
      <c r="A21" s="6" t="s">
        <v>43</v>
      </c>
      <c r="B21" s="2" t="s">
        <v>46</v>
      </c>
      <c r="C21" s="6" t="s">
        <v>10</v>
      </c>
      <c r="D21" s="6" t="s">
        <v>10</v>
      </c>
      <c r="E21" s="6" t="s">
        <v>10</v>
      </c>
      <c r="F21" s="20"/>
    </row>
    <row r="22" spans="1:6" x14ac:dyDescent="0.25">
      <c r="A22" s="6" t="s">
        <v>33</v>
      </c>
      <c r="B22" s="2" t="s">
        <v>47</v>
      </c>
      <c r="C22" s="6" t="s">
        <v>10</v>
      </c>
      <c r="D22" s="6" t="s">
        <v>10</v>
      </c>
      <c r="E22" s="6" t="s">
        <v>10</v>
      </c>
      <c r="F22" s="20"/>
    </row>
    <row r="23" spans="1:6" x14ac:dyDescent="0.25">
      <c r="A23" s="6" t="s">
        <v>48</v>
      </c>
      <c r="B23" s="2" t="s">
        <v>49</v>
      </c>
      <c r="C23" s="6" t="s">
        <v>10</v>
      </c>
      <c r="D23" s="6" t="s">
        <v>10</v>
      </c>
      <c r="E23" s="6" t="s">
        <v>10</v>
      </c>
      <c r="F23" s="20"/>
    </row>
    <row r="24" spans="1:6" x14ac:dyDescent="0.25">
      <c r="A24" s="6" t="s">
        <v>50</v>
      </c>
      <c r="B24" s="6" t="s">
        <v>10</v>
      </c>
      <c r="C24" s="6" t="s">
        <v>10</v>
      </c>
      <c r="D24" s="2" t="s">
        <v>51</v>
      </c>
      <c r="E24" s="2" t="s">
        <v>52</v>
      </c>
      <c r="F24" s="20"/>
    </row>
    <row r="25" spans="1:6" ht="13" x14ac:dyDescent="0.25">
      <c r="A25" s="25" t="s">
        <v>106</v>
      </c>
      <c r="B25" s="20">
        <f>540*7+(150+300+160+460)*7 +6*160</f>
        <v>12230</v>
      </c>
      <c r="C25" s="20">
        <v>0</v>
      </c>
      <c r="D25" s="20">
        <v>450</v>
      </c>
      <c r="E25" s="20">
        <v>750</v>
      </c>
      <c r="F25" s="21">
        <f>SUM(B25:E25)</f>
        <v>13430</v>
      </c>
    </row>
    <row r="26" spans="1:6" x14ac:dyDescent="0.25">
      <c r="A26" s="42" t="s">
        <v>101</v>
      </c>
      <c r="B26" s="43"/>
      <c r="C26" s="43"/>
      <c r="D26" s="43"/>
      <c r="E26" s="43"/>
      <c r="F26" s="43"/>
    </row>
    <row r="27" spans="1:6" x14ac:dyDescent="0.25">
      <c r="A27" s="43"/>
      <c r="B27" s="43"/>
      <c r="C27" s="43"/>
      <c r="D27" s="43"/>
      <c r="E27" s="43"/>
      <c r="F27" s="43"/>
    </row>
    <row r="28" spans="1:6" ht="13" x14ac:dyDescent="0.25">
      <c r="A28" s="6" t="s">
        <v>53</v>
      </c>
      <c r="B28" s="2" t="s">
        <v>54</v>
      </c>
      <c r="C28" s="6" t="s">
        <v>10</v>
      </c>
      <c r="D28" s="6" t="s">
        <v>10</v>
      </c>
      <c r="E28" s="2" t="s">
        <v>55</v>
      </c>
      <c r="F28" s="21"/>
    </row>
    <row r="29" spans="1:6" ht="13" x14ac:dyDescent="0.25">
      <c r="A29" s="6" t="s">
        <v>33</v>
      </c>
      <c r="B29" s="2" t="s">
        <v>56</v>
      </c>
      <c r="C29" s="2" t="s">
        <v>57</v>
      </c>
      <c r="D29" s="2" t="s">
        <v>58</v>
      </c>
      <c r="E29" s="2" t="s">
        <v>59</v>
      </c>
      <c r="F29" s="21"/>
    </row>
    <row r="30" spans="1:6" ht="13" x14ac:dyDescent="0.25">
      <c r="A30" s="6" t="s">
        <v>60</v>
      </c>
      <c r="B30" s="6" t="s">
        <v>10</v>
      </c>
      <c r="C30" s="6" t="s">
        <v>10</v>
      </c>
      <c r="D30" s="6" t="s">
        <v>10</v>
      </c>
      <c r="E30" s="2" t="s">
        <v>61</v>
      </c>
      <c r="F30" s="21"/>
    </row>
    <row r="31" spans="1:6" ht="13" x14ac:dyDescent="0.25">
      <c r="A31" s="6" t="s">
        <v>62</v>
      </c>
      <c r="B31" s="6" t="s">
        <v>10</v>
      </c>
      <c r="C31" s="6" t="s">
        <v>10</v>
      </c>
      <c r="D31" s="6" t="s">
        <v>10</v>
      </c>
      <c r="E31" s="2" t="s">
        <v>63</v>
      </c>
      <c r="F31" s="21"/>
    </row>
    <row r="32" spans="1:6" ht="13" x14ac:dyDescent="0.25">
      <c r="A32" s="25" t="s">
        <v>7</v>
      </c>
      <c r="B32" s="20">
        <f>525+200</f>
        <v>725</v>
      </c>
      <c r="C32" s="20">
        <v>300</v>
      </c>
      <c r="D32" s="20">
        <v>450</v>
      </c>
      <c r="E32" s="20">
        <f>1050+450+450+600</f>
        <v>2550</v>
      </c>
      <c r="F32" s="21">
        <f>SUM(B32:E32)</f>
        <v>4025</v>
      </c>
    </row>
    <row r="33" spans="1:6" x14ac:dyDescent="0.25">
      <c r="A33" s="42" t="s">
        <v>102</v>
      </c>
      <c r="B33" s="43"/>
      <c r="C33" s="43"/>
      <c r="D33" s="43"/>
      <c r="E33" s="43"/>
      <c r="F33" s="43"/>
    </row>
    <row r="34" spans="1:6" x14ac:dyDescent="0.25">
      <c r="A34" s="43"/>
      <c r="B34" s="43"/>
      <c r="C34" s="43"/>
      <c r="D34" s="43"/>
      <c r="E34" s="43"/>
      <c r="F34" s="43"/>
    </row>
    <row r="35" spans="1:6" ht="13" x14ac:dyDescent="0.25">
      <c r="A35" s="6" t="s">
        <v>64</v>
      </c>
      <c r="B35" s="2" t="s">
        <v>65</v>
      </c>
      <c r="C35" s="6" t="s">
        <v>10</v>
      </c>
      <c r="D35" s="6" t="s">
        <v>10</v>
      </c>
      <c r="E35" s="2" t="s">
        <v>66</v>
      </c>
      <c r="F35" s="22"/>
    </row>
    <row r="36" spans="1:6" ht="13" x14ac:dyDescent="0.25">
      <c r="A36" s="6" t="s">
        <v>64</v>
      </c>
      <c r="B36" s="2" t="s">
        <v>67</v>
      </c>
      <c r="C36" s="6" t="s">
        <v>10</v>
      </c>
      <c r="D36" s="6" t="s">
        <v>10</v>
      </c>
      <c r="E36" s="6" t="s">
        <v>10</v>
      </c>
      <c r="F36" s="22"/>
    </row>
    <row r="37" spans="1:6" ht="13" x14ac:dyDescent="0.25">
      <c r="A37" s="6" t="s">
        <v>64</v>
      </c>
      <c r="B37" s="2" t="s">
        <v>68</v>
      </c>
      <c r="C37" s="6" t="s">
        <v>10</v>
      </c>
      <c r="D37" s="6" t="s">
        <v>10</v>
      </c>
      <c r="E37" s="6" t="s">
        <v>10</v>
      </c>
      <c r="F37" s="22"/>
    </row>
    <row r="38" spans="1:6" ht="13" x14ac:dyDescent="0.25">
      <c r="A38" s="6" t="s">
        <v>33</v>
      </c>
      <c r="B38" s="2" t="s">
        <v>69</v>
      </c>
      <c r="C38" s="6" t="s">
        <v>10</v>
      </c>
      <c r="D38" s="6" t="s">
        <v>10</v>
      </c>
      <c r="E38" s="2" t="s">
        <v>70</v>
      </c>
      <c r="F38" s="22"/>
    </row>
    <row r="39" spans="1:6" ht="13" x14ac:dyDescent="0.25">
      <c r="A39" s="6" t="s">
        <v>33</v>
      </c>
      <c r="B39" s="2" t="s">
        <v>71</v>
      </c>
      <c r="C39" s="6" t="s">
        <v>10</v>
      </c>
      <c r="D39" s="6" t="s">
        <v>10</v>
      </c>
      <c r="E39" s="6" t="s">
        <v>10</v>
      </c>
      <c r="F39" s="22"/>
    </row>
    <row r="40" spans="1:6" ht="13" x14ac:dyDescent="0.25">
      <c r="A40" s="6" t="s">
        <v>48</v>
      </c>
      <c r="B40" s="2" t="s">
        <v>72</v>
      </c>
      <c r="C40" s="6" t="s">
        <v>10</v>
      </c>
      <c r="D40" s="6" t="s">
        <v>10</v>
      </c>
      <c r="E40" s="2" t="s">
        <v>73</v>
      </c>
      <c r="F40" s="22"/>
    </row>
    <row r="41" spans="1:6" ht="13" x14ac:dyDescent="0.25">
      <c r="A41" s="6" t="s">
        <v>48</v>
      </c>
      <c r="B41" s="2" t="s">
        <v>74</v>
      </c>
      <c r="C41" s="6" t="s">
        <v>10</v>
      </c>
      <c r="D41" s="6" t="s">
        <v>10</v>
      </c>
      <c r="E41" s="6" t="s">
        <v>10</v>
      </c>
      <c r="F41" s="22"/>
    </row>
    <row r="42" spans="1:6" ht="13" x14ac:dyDescent="0.25">
      <c r="A42" s="6" t="s">
        <v>48</v>
      </c>
      <c r="B42" s="2" t="s">
        <v>75</v>
      </c>
      <c r="C42" s="6" t="s">
        <v>10</v>
      </c>
      <c r="D42" s="6" t="s">
        <v>10</v>
      </c>
      <c r="E42" s="6" t="s">
        <v>10</v>
      </c>
      <c r="F42" s="22"/>
    </row>
    <row r="43" spans="1:6" ht="13" x14ac:dyDescent="0.25">
      <c r="A43" s="6" t="s">
        <v>48</v>
      </c>
      <c r="B43" s="2" t="s">
        <v>76</v>
      </c>
      <c r="C43" s="6" t="s">
        <v>10</v>
      </c>
      <c r="D43" s="6" t="s">
        <v>10</v>
      </c>
      <c r="E43" s="6" t="s">
        <v>10</v>
      </c>
      <c r="F43" s="22"/>
    </row>
    <row r="44" spans="1:6" ht="13" x14ac:dyDescent="0.25">
      <c r="A44" s="6" t="s">
        <v>77</v>
      </c>
      <c r="B44" s="2" t="s">
        <v>78</v>
      </c>
      <c r="C44" s="6" t="s">
        <v>10</v>
      </c>
      <c r="D44" s="6" t="s">
        <v>10</v>
      </c>
      <c r="E44" s="2" t="s">
        <v>79</v>
      </c>
      <c r="F44" s="22"/>
    </row>
    <row r="45" spans="1:6" ht="13" x14ac:dyDescent="0.25">
      <c r="A45" s="6" t="s">
        <v>77</v>
      </c>
      <c r="B45" s="2" t="s">
        <v>80</v>
      </c>
      <c r="C45" s="6" t="s">
        <v>10</v>
      </c>
      <c r="D45" s="6" t="s">
        <v>10</v>
      </c>
      <c r="E45" s="6" t="s">
        <v>10</v>
      </c>
      <c r="F45" s="22"/>
    </row>
    <row r="46" spans="1:6" ht="13" x14ac:dyDescent="0.25">
      <c r="A46" s="6" t="s">
        <v>77</v>
      </c>
      <c r="B46" s="2" t="s">
        <v>81</v>
      </c>
      <c r="C46" s="6" t="s">
        <v>10</v>
      </c>
      <c r="D46" s="6" t="s">
        <v>10</v>
      </c>
      <c r="E46" s="6" t="s">
        <v>10</v>
      </c>
      <c r="F46" s="22"/>
    </row>
    <row r="47" spans="1:6" ht="13" x14ac:dyDescent="0.25">
      <c r="A47" s="6" t="s">
        <v>43</v>
      </c>
      <c r="B47" s="2" t="s">
        <v>82</v>
      </c>
      <c r="C47" s="6" t="s">
        <v>10</v>
      </c>
      <c r="D47" s="6" t="s">
        <v>10</v>
      </c>
      <c r="E47" s="6" t="s">
        <v>10</v>
      </c>
      <c r="F47" s="22"/>
    </row>
    <row r="48" spans="1:6" ht="13" x14ac:dyDescent="0.25">
      <c r="A48" s="6" t="s">
        <v>43</v>
      </c>
      <c r="B48" s="2" t="s">
        <v>83</v>
      </c>
      <c r="C48" s="6" t="s">
        <v>10</v>
      </c>
      <c r="D48" s="6" t="s">
        <v>10</v>
      </c>
      <c r="E48" s="6" t="s">
        <v>10</v>
      </c>
      <c r="F48" s="22"/>
    </row>
    <row r="49" spans="1:6" ht="13" x14ac:dyDescent="0.25">
      <c r="A49" s="6" t="s">
        <v>43</v>
      </c>
      <c r="B49" s="2" t="s">
        <v>85</v>
      </c>
      <c r="C49" s="6" t="s">
        <v>10</v>
      </c>
      <c r="D49" s="6" t="s">
        <v>10</v>
      </c>
      <c r="E49" s="6" t="s">
        <v>10</v>
      </c>
      <c r="F49" s="22"/>
    </row>
    <row r="50" spans="1:6" ht="13" x14ac:dyDescent="0.25">
      <c r="A50" s="25" t="s">
        <v>7</v>
      </c>
      <c r="B50" s="20">
        <f>1400+200+200+1400+600+1050+600+150+160*7+7*172+3*172+4*172+12*230</f>
        <v>11888</v>
      </c>
      <c r="C50" s="20">
        <v>0</v>
      </c>
      <c r="D50" s="20">
        <v>0</v>
      </c>
      <c r="E50" s="20">
        <f>2800+600+450+3*172</f>
        <v>4366</v>
      </c>
      <c r="F50" s="21">
        <f>SUM(B50:E50)</f>
        <v>16254</v>
      </c>
    </row>
    <row r="51" spans="1:6" x14ac:dyDescent="0.25">
      <c r="A51" s="42" t="s">
        <v>103</v>
      </c>
      <c r="B51" s="43"/>
      <c r="C51" s="43"/>
      <c r="D51" s="43"/>
      <c r="E51" s="43"/>
      <c r="F51" s="43"/>
    </row>
    <row r="52" spans="1:6" x14ac:dyDescent="0.25">
      <c r="A52" s="43"/>
      <c r="B52" s="43"/>
      <c r="C52" s="43"/>
      <c r="D52" s="43"/>
      <c r="E52" s="43"/>
      <c r="F52" s="43"/>
    </row>
    <row r="53" spans="1:6" ht="13" x14ac:dyDescent="0.25">
      <c r="A53" s="6" t="s">
        <v>33</v>
      </c>
      <c r="B53" s="2" t="s">
        <v>86</v>
      </c>
      <c r="C53" s="6" t="s">
        <v>10</v>
      </c>
      <c r="D53" s="6" t="s">
        <v>10</v>
      </c>
      <c r="E53" s="2" t="s">
        <v>87</v>
      </c>
      <c r="F53" s="21"/>
    </row>
    <row r="54" spans="1:6" ht="13" x14ac:dyDescent="0.25">
      <c r="A54" s="25" t="s">
        <v>7</v>
      </c>
      <c r="B54" s="20">
        <v>600</v>
      </c>
      <c r="C54" s="20">
        <v>0</v>
      </c>
      <c r="D54" s="20">
        <v>0</v>
      </c>
      <c r="E54" s="20">
        <v>200</v>
      </c>
      <c r="F54" s="21">
        <f>SUM(B54:E54)</f>
        <v>800</v>
      </c>
    </row>
    <row r="55" spans="1:6" x14ac:dyDescent="0.25">
      <c r="A55" s="44" t="s">
        <v>104</v>
      </c>
      <c r="B55" s="43"/>
      <c r="C55" s="43"/>
      <c r="D55" s="43"/>
      <c r="E55" s="43"/>
      <c r="F55" s="43"/>
    </row>
    <row r="56" spans="1:6" x14ac:dyDescent="0.25">
      <c r="A56" s="43"/>
      <c r="B56" s="43"/>
      <c r="C56" s="43"/>
      <c r="D56" s="43"/>
      <c r="E56" s="43"/>
      <c r="F56" s="43"/>
    </row>
    <row r="57" spans="1:6" ht="13" x14ac:dyDescent="0.25">
      <c r="A57" s="3" t="s">
        <v>43</v>
      </c>
      <c r="B57" s="3" t="s">
        <v>88</v>
      </c>
      <c r="C57" s="6" t="s">
        <v>10</v>
      </c>
      <c r="D57" s="6" t="s">
        <v>10</v>
      </c>
      <c r="E57" s="6" t="s">
        <v>10</v>
      </c>
      <c r="F57" s="23"/>
    </row>
    <row r="58" spans="1:6" ht="13" x14ac:dyDescent="0.25">
      <c r="A58" s="3" t="s">
        <v>43</v>
      </c>
      <c r="B58" s="3" t="s">
        <v>89</v>
      </c>
      <c r="C58" s="6" t="s">
        <v>10</v>
      </c>
      <c r="D58" s="6" t="s">
        <v>10</v>
      </c>
      <c r="E58" s="6" t="s">
        <v>10</v>
      </c>
      <c r="F58" s="23"/>
    </row>
    <row r="59" spans="1:6" ht="13" x14ac:dyDescent="0.25">
      <c r="A59" s="3" t="s">
        <v>43</v>
      </c>
      <c r="B59" s="3" t="s">
        <v>90</v>
      </c>
      <c r="C59" s="6" t="s">
        <v>10</v>
      </c>
      <c r="D59" s="6" t="s">
        <v>10</v>
      </c>
      <c r="E59" s="6" t="s">
        <v>10</v>
      </c>
      <c r="F59" s="23"/>
    </row>
    <row r="60" spans="1:6" ht="15.5" x14ac:dyDescent="0.25">
      <c r="A60" s="4" t="s">
        <v>43</v>
      </c>
      <c r="B60" s="4" t="s">
        <v>91</v>
      </c>
      <c r="C60" s="6" t="s">
        <v>10</v>
      </c>
      <c r="D60" s="6" t="s">
        <v>10</v>
      </c>
      <c r="E60" s="6" t="s">
        <v>10</v>
      </c>
      <c r="F60" s="19"/>
    </row>
    <row r="61" spans="1:6" ht="13" x14ac:dyDescent="0.25">
      <c r="A61" s="4" t="s">
        <v>92</v>
      </c>
      <c r="B61" s="4" t="s">
        <v>93</v>
      </c>
      <c r="C61" s="6" t="s">
        <v>10</v>
      </c>
      <c r="D61" s="6" t="s">
        <v>10</v>
      </c>
      <c r="E61" s="6" t="s">
        <v>10</v>
      </c>
      <c r="F61" s="24"/>
    </row>
    <row r="62" spans="1:6" ht="13" x14ac:dyDescent="0.25">
      <c r="A62" s="25" t="s">
        <v>7</v>
      </c>
      <c r="B62" s="26">
        <f>7*300+1500+900+1200+1000</f>
        <v>6700</v>
      </c>
      <c r="C62" s="26">
        <v>0</v>
      </c>
      <c r="D62" s="26">
        <v>0</v>
      </c>
      <c r="E62" s="26">
        <v>0</v>
      </c>
      <c r="F62" s="22">
        <f>SUM(B62:E62)</f>
        <v>6700</v>
      </c>
    </row>
    <row r="63" spans="1:6" ht="23" customHeight="1" x14ac:dyDescent="0.25">
      <c r="A63" s="45" t="s">
        <v>94</v>
      </c>
      <c r="B63" s="46"/>
      <c r="C63" s="46"/>
      <c r="D63" s="46"/>
      <c r="E63" s="47"/>
      <c r="F63" s="27">
        <f>SUM(F3:F62)</f>
        <v>52119</v>
      </c>
    </row>
    <row r="67" spans="1:7" x14ac:dyDescent="0.25">
      <c r="B67" s="36" t="s">
        <v>95</v>
      </c>
      <c r="C67" s="37"/>
      <c r="D67" s="37"/>
      <c r="E67" s="38"/>
    </row>
    <row r="68" spans="1:7" x14ac:dyDescent="0.25">
      <c r="B68" s="39"/>
      <c r="C68" s="40"/>
      <c r="D68" s="40"/>
      <c r="E68" s="41"/>
    </row>
    <row r="69" spans="1:7" x14ac:dyDescent="0.25">
      <c r="B69" s="6" t="s">
        <v>0</v>
      </c>
      <c r="C69" s="6" t="s">
        <v>84</v>
      </c>
      <c r="D69" s="6" t="s">
        <v>96</v>
      </c>
      <c r="E69" s="6" t="s">
        <v>97</v>
      </c>
    </row>
    <row r="70" spans="1:7" x14ac:dyDescent="0.25">
      <c r="B70" s="7">
        <v>43885</v>
      </c>
      <c r="C70" s="6" t="s">
        <v>1</v>
      </c>
      <c r="D70" s="6">
        <v>2660</v>
      </c>
      <c r="E70" s="6" t="s">
        <v>111</v>
      </c>
      <c r="F70" t="s">
        <v>112</v>
      </c>
    </row>
    <row r="71" spans="1:7" x14ac:dyDescent="0.25">
      <c r="B71" s="7">
        <v>43883</v>
      </c>
      <c r="C71" s="6" t="s">
        <v>29</v>
      </c>
      <c r="D71" s="6">
        <v>13430</v>
      </c>
      <c r="E71" s="6" t="s">
        <v>111</v>
      </c>
      <c r="F71" t="s">
        <v>114</v>
      </c>
    </row>
    <row r="72" spans="1:7" x14ac:dyDescent="0.25">
      <c r="B72" s="7">
        <v>43886</v>
      </c>
      <c r="C72" s="6" t="s">
        <v>18</v>
      </c>
      <c r="D72" s="6">
        <v>4025</v>
      </c>
      <c r="E72" s="6" t="s">
        <v>118</v>
      </c>
      <c r="F72" t="s">
        <v>113</v>
      </c>
    </row>
    <row r="73" spans="1:7" x14ac:dyDescent="0.25">
      <c r="B73" s="7">
        <v>43885</v>
      </c>
      <c r="C73" s="6" t="s">
        <v>21</v>
      </c>
      <c r="D73" s="6">
        <v>16254</v>
      </c>
      <c r="E73" s="6" t="s">
        <v>119</v>
      </c>
      <c r="F73" t="s">
        <v>115</v>
      </c>
    </row>
    <row r="74" spans="1:7" x14ac:dyDescent="0.25">
      <c r="B74" s="7">
        <v>43882</v>
      </c>
      <c r="C74" s="6" t="s">
        <v>31</v>
      </c>
      <c r="D74" s="6">
        <v>800</v>
      </c>
      <c r="E74" s="6" t="s">
        <v>119</v>
      </c>
      <c r="F74" t="s">
        <v>116</v>
      </c>
    </row>
    <row r="75" spans="1:7" x14ac:dyDescent="0.25">
      <c r="B75" s="8">
        <v>43896</v>
      </c>
      <c r="C75" s="6" t="s">
        <v>14</v>
      </c>
      <c r="D75" s="6">
        <v>6700</v>
      </c>
      <c r="E75" s="6" t="s">
        <v>120</v>
      </c>
      <c r="F75" t="s">
        <v>117</v>
      </c>
    </row>
    <row r="78" spans="1:7" ht="19" customHeight="1" x14ac:dyDescent="0.25">
      <c r="A78" s="35" t="s">
        <v>108</v>
      </c>
      <c r="B78" s="35"/>
      <c r="C78" s="35"/>
      <c r="D78" s="35"/>
      <c r="E78" s="35"/>
      <c r="F78" s="35"/>
      <c r="G78" s="28"/>
    </row>
    <row r="79" spans="1:7" s="9" customFormat="1" ht="19" customHeight="1" x14ac:dyDescent="0.25">
      <c r="A79" s="35"/>
      <c r="B79" s="35"/>
      <c r="C79" s="35"/>
      <c r="D79" s="35"/>
      <c r="E79" s="35"/>
      <c r="F79" s="35"/>
      <c r="G79" s="28"/>
    </row>
    <row r="80" spans="1:7" ht="13" thickBot="1" x14ac:dyDescent="0.3">
      <c r="C80" s="9"/>
      <c r="D80" s="9"/>
      <c r="E80" s="10"/>
      <c r="F80" s="10"/>
      <c r="G80" s="10"/>
    </row>
    <row r="81" spans="3:7" ht="12.5" customHeight="1" x14ac:dyDescent="0.25">
      <c r="C81" s="31" t="s">
        <v>110</v>
      </c>
      <c r="D81" s="32"/>
      <c r="E81" s="14"/>
      <c r="F81" s="10"/>
      <c r="G81" s="10"/>
    </row>
    <row r="82" spans="3:7" ht="14" x14ac:dyDescent="0.25">
      <c r="C82" s="29" t="s">
        <v>15</v>
      </c>
      <c r="D82" s="30" t="s">
        <v>16</v>
      </c>
      <c r="E82" s="14"/>
      <c r="F82" s="13"/>
      <c r="G82" s="10"/>
    </row>
    <row r="83" spans="3:7" x14ac:dyDescent="0.25">
      <c r="C83" s="15" t="s">
        <v>17</v>
      </c>
      <c r="D83" s="16">
        <v>150</v>
      </c>
      <c r="E83" s="12"/>
      <c r="F83" s="10"/>
      <c r="G83" s="10"/>
    </row>
    <row r="84" spans="3:7" x14ac:dyDescent="0.25">
      <c r="C84" s="15" t="s">
        <v>19</v>
      </c>
      <c r="D84" s="16">
        <v>200</v>
      </c>
      <c r="E84" s="12"/>
      <c r="F84" s="10"/>
      <c r="G84" s="10"/>
    </row>
    <row r="85" spans="3:7" x14ac:dyDescent="0.25">
      <c r="C85" s="15" t="s">
        <v>26</v>
      </c>
      <c r="D85" s="16">
        <v>270</v>
      </c>
      <c r="E85" s="11"/>
      <c r="F85" s="10"/>
      <c r="G85" s="10"/>
    </row>
    <row r="86" spans="3:7" x14ac:dyDescent="0.25">
      <c r="C86" s="15" t="s">
        <v>28</v>
      </c>
      <c r="D86" s="16">
        <v>80</v>
      </c>
      <c r="E86" s="12"/>
      <c r="F86" s="10"/>
      <c r="G86" s="10"/>
    </row>
    <row r="87" spans="3:7" x14ac:dyDescent="0.25">
      <c r="C87" s="15" t="s">
        <v>32</v>
      </c>
      <c r="D87" s="16">
        <v>250</v>
      </c>
      <c r="E87" s="12"/>
      <c r="F87" s="10"/>
      <c r="G87" s="10"/>
    </row>
    <row r="88" spans="3:7" x14ac:dyDescent="0.25">
      <c r="C88" s="15" t="s">
        <v>35</v>
      </c>
      <c r="D88" s="16">
        <v>300</v>
      </c>
      <c r="E88" s="12"/>
      <c r="F88" s="10"/>
      <c r="G88" s="10"/>
    </row>
    <row r="89" spans="3:7" x14ac:dyDescent="0.25">
      <c r="C89" s="15" t="s">
        <v>36</v>
      </c>
      <c r="D89" s="16">
        <v>230</v>
      </c>
      <c r="E89" s="12"/>
      <c r="F89" s="10"/>
      <c r="G89" s="10"/>
    </row>
    <row r="90" spans="3:7" x14ac:dyDescent="0.25">
      <c r="C90" s="15" t="s">
        <v>37</v>
      </c>
      <c r="D90" s="16">
        <v>160</v>
      </c>
      <c r="E90" s="12"/>
      <c r="F90" s="10"/>
      <c r="G90" s="10"/>
    </row>
    <row r="91" spans="3:7" x14ac:dyDescent="0.25">
      <c r="C91" s="15" t="s">
        <v>38</v>
      </c>
      <c r="D91" s="16">
        <v>300</v>
      </c>
      <c r="E91" s="12"/>
      <c r="F91" s="10"/>
      <c r="G91" s="10"/>
    </row>
    <row r="92" spans="3:7" ht="13" thickBot="1" x14ac:dyDescent="0.3">
      <c r="C92" s="17" t="s">
        <v>41</v>
      </c>
      <c r="D92" s="18">
        <v>200</v>
      </c>
      <c r="E92" s="12"/>
      <c r="F92" s="10"/>
      <c r="G92" s="10"/>
    </row>
    <row r="93" spans="3:7" ht="12.5" customHeight="1" x14ac:dyDescent="0.25">
      <c r="C93" s="33" t="s">
        <v>109</v>
      </c>
      <c r="D93" s="33"/>
      <c r="E93" s="12"/>
      <c r="F93" s="10"/>
      <c r="G93" s="10"/>
    </row>
    <row r="94" spans="3:7" x14ac:dyDescent="0.25">
      <c r="C94" s="34"/>
      <c r="D94" s="34"/>
      <c r="E94" s="12"/>
      <c r="F94" s="10"/>
      <c r="G94" s="10"/>
    </row>
  </sheetData>
  <mergeCells count="13">
    <mergeCell ref="A33:F34"/>
    <mergeCell ref="A1:F1"/>
    <mergeCell ref="A2:F3"/>
    <mergeCell ref="A8:F9"/>
    <mergeCell ref="A15:F16"/>
    <mergeCell ref="A26:F27"/>
    <mergeCell ref="C81:D81"/>
    <mergeCell ref="C93:D94"/>
    <mergeCell ref="A78:F79"/>
    <mergeCell ref="B67:E68"/>
    <mergeCell ref="A51:F52"/>
    <mergeCell ref="A55:F56"/>
    <mergeCell ref="A63:E6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Flight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 Ghafari</dc:creator>
  <cp:lastModifiedBy>mahan ghafari</cp:lastModifiedBy>
  <cp:lastPrinted>2020-05-17T12:18:00Z</cp:lastPrinted>
  <dcterms:created xsi:type="dcterms:W3CDTF">2020-05-15T17:28:25Z</dcterms:created>
  <dcterms:modified xsi:type="dcterms:W3CDTF">2020-05-28T18:50:19Z</dcterms:modified>
</cp:coreProperties>
</file>