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date1904="1" showInkAnnotation="0" autoCompressPictures="0"/>
  <bookViews>
    <workbookView xWindow="7940" yWindow="0" windowWidth="15800" windowHeight="17560" tabRatio="500" activeTab="1"/>
  </bookViews>
  <sheets>
    <sheet name="Normoxia" sheetId="1" r:id="rId1"/>
    <sheet name="For_FIG1B" sheetId="7" r:id="rId2"/>
  </sheets>
  <definedNames>
    <definedName name="_xlnm._FilterDatabase" localSheetId="1" hidden="1">For_FIG1B!$B$1:$AA$17</definedName>
    <definedName name="_xlnm._FilterDatabase" localSheetId="0" hidden="1">Normoxia!$A$1:$Z$44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7" l="1"/>
  <c r="M36" i="7"/>
  <c r="M37" i="7"/>
  <c r="M38" i="7"/>
  <c r="M34" i="7"/>
  <c r="C1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C43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7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Z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19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2" i="1"/>
  <c r="E12" i="1"/>
  <c r="D12" i="1"/>
  <c r="O42" i="1"/>
  <c r="P42" i="1"/>
  <c r="Q42" i="1"/>
  <c r="R42" i="1"/>
  <c r="S42" i="1"/>
  <c r="T42" i="1"/>
  <c r="U36" i="1"/>
  <c r="V36" i="1"/>
  <c r="W36" i="1"/>
  <c r="X36" i="1"/>
  <c r="Y36" i="1"/>
  <c r="N42" i="1"/>
  <c r="T36" i="1"/>
  <c r="D42" i="1"/>
  <c r="E42" i="1"/>
  <c r="F42" i="1"/>
  <c r="G42" i="1"/>
  <c r="H42" i="1"/>
  <c r="I42" i="1"/>
  <c r="J42" i="1"/>
  <c r="K42" i="1"/>
  <c r="L42" i="1"/>
  <c r="M42" i="1"/>
  <c r="C42" i="1"/>
  <c r="S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6" i="1"/>
  <c r="S30" i="1"/>
  <c r="Y24" i="1"/>
  <c r="Z24" i="1"/>
  <c r="Z18" i="1"/>
  <c r="M30" i="1"/>
  <c r="N30" i="1"/>
  <c r="O30" i="1"/>
  <c r="P30" i="1"/>
  <c r="Q30" i="1"/>
  <c r="R30" i="1"/>
  <c r="S24" i="1"/>
  <c r="T24" i="1"/>
  <c r="U24" i="1"/>
  <c r="V24" i="1"/>
  <c r="W24" i="1"/>
  <c r="X24" i="1"/>
  <c r="T18" i="1"/>
  <c r="U18" i="1"/>
  <c r="V18" i="1"/>
  <c r="W18" i="1"/>
  <c r="X18" i="1"/>
  <c r="Y18" i="1"/>
  <c r="Y12" i="1"/>
  <c r="S18" i="1"/>
  <c r="L30" i="1"/>
  <c r="R24" i="1"/>
  <c r="X12" i="1"/>
  <c r="H30" i="1"/>
  <c r="I30" i="1"/>
  <c r="J30" i="1"/>
  <c r="K30" i="1"/>
  <c r="N24" i="1"/>
  <c r="O24" i="1"/>
  <c r="P24" i="1"/>
  <c r="Q24" i="1"/>
  <c r="O18" i="1"/>
  <c r="P18" i="1"/>
  <c r="Q18" i="1"/>
  <c r="R18" i="1"/>
  <c r="U12" i="1"/>
  <c r="V12" i="1"/>
  <c r="W12" i="1"/>
  <c r="G30" i="1"/>
  <c r="M24" i="1"/>
  <c r="T12" i="1"/>
  <c r="N18" i="1"/>
  <c r="D30" i="1"/>
  <c r="E30" i="1"/>
  <c r="F30" i="1"/>
  <c r="C30" i="1"/>
  <c r="D24" i="1"/>
  <c r="E24" i="1"/>
  <c r="F24" i="1"/>
  <c r="G24" i="1"/>
  <c r="H24" i="1"/>
  <c r="I24" i="1"/>
  <c r="J24" i="1"/>
  <c r="K24" i="1"/>
  <c r="L24" i="1"/>
  <c r="C24" i="1"/>
  <c r="D18" i="1"/>
  <c r="E18" i="1"/>
  <c r="F18" i="1"/>
  <c r="G18" i="1"/>
  <c r="H18" i="1"/>
  <c r="I18" i="1"/>
  <c r="J18" i="1"/>
  <c r="K18" i="1"/>
  <c r="L18" i="1"/>
  <c r="M18" i="1"/>
  <c r="C18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</calcChain>
</file>

<file path=xl/sharedStrings.xml><?xml version="1.0" encoding="utf-8"?>
<sst xmlns="http://schemas.openxmlformats.org/spreadsheetml/2006/main" count="75" uniqueCount="30">
  <si>
    <t>Temperature: 30°C</t>
  </si>
  <si>
    <t>Water uptake as measured by variation of fresh weight (mg)</t>
  </si>
  <si>
    <t>25 seeds / measure</t>
  </si>
  <si>
    <t>0 to 82 hours (3 days and 10 hours)</t>
  </si>
  <si>
    <t>Time (hour)</t>
  </si>
  <si>
    <t>With O2 (Petri dish + 4ml H20)</t>
  </si>
  <si>
    <r>
      <rPr>
        <sz val="12"/>
        <rFont val="Calibri"/>
        <family val="2"/>
      </rPr>
      <t>Δ</t>
    </r>
    <r>
      <rPr>
        <sz val="12"/>
        <rFont val="Verdana"/>
        <family val="2"/>
      </rPr>
      <t>FW (mg)</t>
    </r>
  </si>
  <si>
    <r>
      <rPr>
        <i/>
        <sz val="12"/>
        <rFont val="Verdana"/>
        <family val="2"/>
      </rPr>
      <t>Oryza sativa</t>
    </r>
    <r>
      <rPr>
        <sz val="12"/>
        <rFont val="Verdana"/>
        <family val="2"/>
      </rPr>
      <t xml:space="preserve"> ssp </t>
    </r>
    <r>
      <rPr>
        <i/>
        <sz val="12"/>
        <rFont val="Verdana"/>
        <family val="2"/>
      </rPr>
      <t>japonica</t>
    </r>
    <r>
      <rPr>
        <sz val="12"/>
        <rFont val="Verdana"/>
        <family val="2"/>
      </rPr>
      <t xml:space="preserve"> cv Nipponbare </t>
    </r>
  </si>
  <si>
    <t>NORMOXIA</t>
  </si>
  <si>
    <t>FW (mg)</t>
  </si>
  <si>
    <t>%</t>
  </si>
  <si>
    <t>NA</t>
  </si>
  <si>
    <t>Time</t>
  </si>
  <si>
    <t>mean</t>
  </si>
  <si>
    <t>sd</t>
  </si>
  <si>
    <t>n</t>
  </si>
  <si>
    <t>fw_mean</t>
  </si>
  <si>
    <t>fw_sd</t>
  </si>
  <si>
    <t>equation</t>
  </si>
  <si>
    <t>timepoint (h)</t>
  </si>
  <si>
    <t>dérivé</t>
  </si>
  <si>
    <t>f(time)=fw</t>
  </si>
  <si>
    <t>speed = f'(time)</t>
  </si>
  <si>
    <t>v'(time) = 36.201 x 1/(2*sqrt(time))</t>
  </si>
  <si>
    <t>v'(4)</t>
  </si>
  <si>
    <t>Slope</t>
  </si>
  <si>
    <t>v'(0)</t>
  </si>
  <si>
    <t>Comment</t>
  </si>
  <si>
    <t>Water uptake speed (mg.h-1)</t>
  </si>
  <si>
    <t>Fresh weight (between 0 and 32h) = 640.543 + 36.201*sqrt(time)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</si>
</sst>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[$-409]hh:mm:ss\ AM/PM;@"/>
  </numFmts>
  <fonts count="9" x14ac:knownFonts="1">
    <font>
      <sz val="10"/>
      <name val="Verdana"/>
    </font>
    <font>
      <sz val="8"/>
      <name val="Verdana"/>
    </font>
    <font>
      <sz val="12"/>
      <name val="Verdana"/>
      <family val="2"/>
    </font>
    <font>
      <sz val="12"/>
      <color indexed="10"/>
      <name val="Verdana"/>
      <family val="2"/>
    </font>
    <font>
      <i/>
      <sz val="12"/>
      <name val="Verdana"/>
      <family val="2"/>
    </font>
    <font>
      <sz val="12"/>
      <name val="Calibri"/>
      <family val="2"/>
    </font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4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2" fillId="2" borderId="0" xfId="0" applyFont="1" applyFill="1"/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2" xfId="0" applyFont="1" applyBorder="1"/>
    <xf numFmtId="164" fontId="2" fillId="2" borderId="0" xfId="0" applyNumberFormat="1" applyFont="1" applyFill="1" applyBorder="1"/>
    <xf numFmtId="165" fontId="2" fillId="2" borderId="0" xfId="0" applyNumberFormat="1" applyFont="1" applyFill="1"/>
    <xf numFmtId="9" fontId="2" fillId="0" borderId="8" xfId="1" applyFont="1" applyBorder="1"/>
    <xf numFmtId="0" fontId="3" fillId="0" borderId="0" xfId="0" applyFont="1" applyBorder="1"/>
    <xf numFmtId="164" fontId="2" fillId="3" borderId="0" xfId="0" applyNumberFormat="1" applyFont="1" applyFill="1" applyBorder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2" fontId="2" fillId="0" borderId="0" xfId="0" applyNumberFormat="1" applyFont="1"/>
  </cellXfs>
  <cellStyles count="13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Normal" xfId="0" builtinId="0"/>
    <cellStyle name="Pourcentage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For_FIG1B!$M$33:$M$38</c:f>
              <c:numCache>
                <c:formatCode>0.00</c:formatCode>
                <c:ptCount val="6"/>
                <c:pt idx="0" formatCode="General">
                  <c:v>0.0</c:v>
                </c:pt>
                <c:pt idx="1">
                  <c:v>9.05025</c:v>
                </c:pt>
                <c:pt idx="2">
                  <c:v>6.399493146433551</c:v>
                </c:pt>
                <c:pt idx="3">
                  <c:v>5.225164273733411</c:v>
                </c:pt>
                <c:pt idx="4">
                  <c:v>4.525125</c:v>
                </c:pt>
                <c:pt idx="5">
                  <c:v>3.694749090770577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847656"/>
        <c:axId val="-2051423144"/>
      </c:barChart>
      <c:catAx>
        <c:axId val="209784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423144"/>
        <c:crosses val="autoZero"/>
        <c:auto val="1"/>
        <c:lblAlgn val="ctr"/>
        <c:lblOffset val="100"/>
        <c:noMultiLvlLbl val="0"/>
      </c:catAx>
      <c:valAx>
        <c:axId val="-205142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4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479777</xdr:colOff>
      <xdr:row>0</xdr:row>
      <xdr:rowOff>56444</xdr:rowOff>
    </xdr:from>
    <xdr:to>
      <xdr:col>12</xdr:col>
      <xdr:colOff>564444</xdr:colOff>
      <xdr:row>22</xdr:row>
      <xdr:rowOff>122767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O1" zoomScale="70" zoomScaleNormal="70" zoomScalePageLayoutView="70" workbookViewId="0">
      <selection activeCell="W10" sqref="W10:X47"/>
    </sheetView>
  </sheetViews>
  <sheetFormatPr baseColWidth="10" defaultRowHeight="16" x14ac:dyDescent="0"/>
  <cols>
    <col min="1" max="1" width="13" style="8" bestFit="1" customWidth="1"/>
    <col min="2" max="2" width="14.42578125" style="1" bestFit="1" customWidth="1"/>
    <col min="3" max="16384" width="10.7109375" style="1"/>
  </cols>
  <sheetData>
    <row r="1" spans="1:26">
      <c r="A1" s="4" t="s">
        <v>8</v>
      </c>
    </row>
    <row r="2" spans="1:26">
      <c r="A2" s="1" t="s">
        <v>0</v>
      </c>
    </row>
    <row r="3" spans="1:26">
      <c r="A3" s="1" t="s">
        <v>5</v>
      </c>
    </row>
    <row r="4" spans="1:26">
      <c r="A4" s="1" t="s">
        <v>1</v>
      </c>
    </row>
    <row r="5" spans="1:26">
      <c r="A5" s="1" t="s">
        <v>2</v>
      </c>
    </row>
    <row r="6" spans="1:26">
      <c r="A6" s="1" t="s">
        <v>3</v>
      </c>
    </row>
    <row r="7" spans="1:26">
      <c r="A7" s="1" t="s">
        <v>7</v>
      </c>
    </row>
    <row r="8" spans="1:26">
      <c r="A8" s="1"/>
    </row>
    <row r="9" spans="1:26">
      <c r="A9" s="15">
        <v>38853</v>
      </c>
      <c r="B9" s="16">
        <v>0.33333333333333331</v>
      </c>
    </row>
    <row r="10" spans="1:26">
      <c r="A10" s="14" t="s">
        <v>4</v>
      </c>
      <c r="B10" s="5">
        <v>0</v>
      </c>
      <c r="C10" s="5">
        <v>2</v>
      </c>
      <c r="D10" s="5">
        <v>4</v>
      </c>
      <c r="E10" s="5">
        <v>6</v>
      </c>
      <c r="F10" s="5">
        <v>8</v>
      </c>
      <c r="G10" s="5">
        <v>10</v>
      </c>
      <c r="H10" s="5">
        <v>12</v>
      </c>
      <c r="I10" s="5">
        <v>24</v>
      </c>
      <c r="J10" s="5">
        <v>26</v>
      </c>
      <c r="K10" s="5">
        <v>28</v>
      </c>
      <c r="L10" s="5">
        <v>30</v>
      </c>
      <c r="M10" s="5">
        <v>32</v>
      </c>
      <c r="N10" s="5">
        <v>34</v>
      </c>
      <c r="O10" s="5">
        <v>36</v>
      </c>
      <c r="P10" s="5">
        <v>48</v>
      </c>
      <c r="Q10" s="5">
        <v>50</v>
      </c>
      <c r="R10" s="5">
        <v>52</v>
      </c>
      <c r="S10" s="5">
        <v>54</v>
      </c>
      <c r="T10" s="5">
        <v>56</v>
      </c>
      <c r="U10" s="5">
        <v>58</v>
      </c>
      <c r="V10" s="5">
        <v>60</v>
      </c>
      <c r="W10" s="5">
        <v>72</v>
      </c>
      <c r="X10" s="5">
        <v>78</v>
      </c>
      <c r="Y10" s="6">
        <v>80</v>
      </c>
    </row>
    <row r="11" spans="1:26">
      <c r="A11" s="7" t="s">
        <v>9</v>
      </c>
      <c r="B11" s="8">
        <v>595</v>
      </c>
      <c r="C11" s="8">
        <v>646</v>
      </c>
      <c r="D11" s="8">
        <v>672</v>
      </c>
      <c r="E11" s="8">
        <v>691</v>
      </c>
      <c r="F11" s="8">
        <v>707</v>
      </c>
      <c r="G11" s="8">
        <v>718</v>
      </c>
      <c r="H11" s="8">
        <v>727</v>
      </c>
      <c r="I11" s="8">
        <v>771</v>
      </c>
      <c r="J11" s="8">
        <v>773</v>
      </c>
      <c r="K11" s="8">
        <v>778</v>
      </c>
      <c r="L11" s="8">
        <v>784</v>
      </c>
      <c r="M11" s="8">
        <v>794</v>
      </c>
      <c r="N11" s="8">
        <v>798</v>
      </c>
      <c r="O11" s="8">
        <v>812</v>
      </c>
      <c r="P11" s="8">
        <v>852</v>
      </c>
      <c r="Q11" s="8">
        <v>854</v>
      </c>
      <c r="R11" s="8">
        <v>859</v>
      </c>
      <c r="S11" s="8">
        <v>866</v>
      </c>
      <c r="T11" s="8">
        <v>878</v>
      </c>
      <c r="U11" s="8">
        <v>877</v>
      </c>
      <c r="V11" s="8">
        <v>892</v>
      </c>
      <c r="W11" s="8">
        <v>984</v>
      </c>
      <c r="X11" s="8">
        <v>1019</v>
      </c>
      <c r="Y11" s="9">
        <v>1010</v>
      </c>
    </row>
    <row r="12" spans="1:26">
      <c r="A12" s="10" t="s">
        <v>6</v>
      </c>
      <c r="B12" s="11">
        <v>0</v>
      </c>
      <c r="C12" s="11">
        <f>(C11-$B$11)</f>
        <v>51</v>
      </c>
      <c r="D12" s="11">
        <f>(D11-$B$11)</f>
        <v>77</v>
      </c>
      <c r="E12" s="11">
        <f>(E11-$B$11)</f>
        <v>96</v>
      </c>
      <c r="F12" s="11">
        <f t="shared" ref="F12:T12" si="0">(F11-$B$11)</f>
        <v>112</v>
      </c>
      <c r="G12" s="11">
        <f t="shared" si="0"/>
        <v>123</v>
      </c>
      <c r="H12" s="11">
        <f t="shared" si="0"/>
        <v>132</v>
      </c>
      <c r="I12" s="11">
        <f t="shared" si="0"/>
        <v>176</v>
      </c>
      <c r="J12" s="11">
        <f t="shared" si="0"/>
        <v>178</v>
      </c>
      <c r="K12" s="11">
        <f t="shared" si="0"/>
        <v>183</v>
      </c>
      <c r="L12" s="11">
        <f t="shared" si="0"/>
        <v>189</v>
      </c>
      <c r="M12" s="11">
        <f t="shared" si="0"/>
        <v>199</v>
      </c>
      <c r="N12" s="11">
        <f t="shared" si="0"/>
        <v>203</v>
      </c>
      <c r="O12" s="11">
        <f t="shared" si="0"/>
        <v>217</v>
      </c>
      <c r="P12" s="11">
        <f t="shared" si="0"/>
        <v>257</v>
      </c>
      <c r="Q12" s="11">
        <f t="shared" si="0"/>
        <v>259</v>
      </c>
      <c r="R12" s="11">
        <f t="shared" si="0"/>
        <v>264</v>
      </c>
      <c r="S12" s="11">
        <f t="shared" si="0"/>
        <v>271</v>
      </c>
      <c r="T12" s="11">
        <f t="shared" si="0"/>
        <v>283</v>
      </c>
      <c r="U12" s="11">
        <f t="shared" ref="U12" si="1">(U11-$B$11)</f>
        <v>282</v>
      </c>
      <c r="V12" s="11">
        <f t="shared" ref="V12" si="2">(V11-$B$11)</f>
        <v>297</v>
      </c>
      <c r="W12" s="11">
        <f t="shared" ref="W12:Y12" si="3">(W11-$B$11)</f>
        <v>389</v>
      </c>
      <c r="X12" s="11">
        <f t="shared" si="3"/>
        <v>424</v>
      </c>
      <c r="Y12" s="12">
        <f t="shared" si="3"/>
        <v>415</v>
      </c>
    </row>
    <row r="13" spans="1:26">
      <c r="A13" s="8" t="s">
        <v>10</v>
      </c>
      <c r="C13" s="17">
        <f>(C11-$B$11)/C11</f>
        <v>7.8947368421052627E-2</v>
      </c>
      <c r="D13" s="17">
        <f t="shared" ref="D13:Y13" si="4">(D11-$B$11)/D11</f>
        <v>0.11458333333333333</v>
      </c>
      <c r="E13" s="17">
        <f t="shared" si="4"/>
        <v>0.13892908827785819</v>
      </c>
      <c r="F13" s="17">
        <f t="shared" si="4"/>
        <v>0.15841584158415842</v>
      </c>
      <c r="G13" s="17">
        <f t="shared" si="4"/>
        <v>0.1713091922005571</v>
      </c>
      <c r="H13" s="17">
        <f t="shared" si="4"/>
        <v>0.18156808803301239</v>
      </c>
      <c r="I13" s="17">
        <f t="shared" si="4"/>
        <v>0.22827496757457846</v>
      </c>
      <c r="J13" s="17">
        <f t="shared" si="4"/>
        <v>0.23027166882276842</v>
      </c>
      <c r="K13" s="17">
        <f t="shared" si="4"/>
        <v>0.2352185089974293</v>
      </c>
      <c r="L13" s="17">
        <f t="shared" si="4"/>
        <v>0.24107142857142858</v>
      </c>
      <c r="M13" s="17">
        <f t="shared" si="4"/>
        <v>0.25062972292191438</v>
      </c>
      <c r="N13" s="17">
        <f t="shared" si="4"/>
        <v>0.25438596491228072</v>
      </c>
      <c r="O13" s="17">
        <f t="shared" si="4"/>
        <v>0.26724137931034481</v>
      </c>
      <c r="P13" s="17">
        <f t="shared" si="4"/>
        <v>0.30164319248826293</v>
      </c>
      <c r="Q13" s="17">
        <f t="shared" si="4"/>
        <v>0.30327868852459017</v>
      </c>
      <c r="R13" s="17">
        <f t="shared" si="4"/>
        <v>0.30733410942956929</v>
      </c>
      <c r="S13" s="17">
        <f t="shared" si="4"/>
        <v>0.31293302540415702</v>
      </c>
      <c r="T13" s="17">
        <f t="shared" si="4"/>
        <v>0.3223234624145786</v>
      </c>
      <c r="U13" s="17">
        <f t="shared" si="4"/>
        <v>0.32155074116305588</v>
      </c>
      <c r="V13" s="17">
        <f t="shared" si="4"/>
        <v>0.3329596412556054</v>
      </c>
      <c r="W13" s="17">
        <f t="shared" si="4"/>
        <v>0.39532520325203252</v>
      </c>
      <c r="X13" s="17">
        <f t="shared" si="4"/>
        <v>0.41609421000981356</v>
      </c>
      <c r="Y13" s="17">
        <f t="shared" si="4"/>
        <v>0.41089108910891087</v>
      </c>
    </row>
    <row r="15" spans="1:26">
      <c r="A15" s="15">
        <v>38853</v>
      </c>
      <c r="B15" s="16">
        <v>0.83333333333333337</v>
      </c>
    </row>
    <row r="16" spans="1:26">
      <c r="A16" s="14" t="s">
        <v>4</v>
      </c>
      <c r="B16" s="5">
        <v>0</v>
      </c>
      <c r="C16" s="5">
        <v>12</v>
      </c>
      <c r="D16" s="5">
        <v>14</v>
      </c>
      <c r="E16" s="5">
        <v>16</v>
      </c>
      <c r="F16" s="5">
        <v>18</v>
      </c>
      <c r="G16" s="5">
        <v>20</v>
      </c>
      <c r="H16" s="5">
        <v>22</v>
      </c>
      <c r="I16" s="5">
        <v>24</v>
      </c>
      <c r="J16" s="5">
        <v>36</v>
      </c>
      <c r="K16" s="5">
        <v>38</v>
      </c>
      <c r="L16" s="5">
        <v>40</v>
      </c>
      <c r="M16" s="5">
        <v>42</v>
      </c>
      <c r="N16" s="5">
        <v>44</v>
      </c>
      <c r="O16" s="5">
        <v>46</v>
      </c>
      <c r="P16" s="5">
        <v>48</v>
      </c>
      <c r="Q16" s="5">
        <v>50</v>
      </c>
      <c r="R16" s="5">
        <v>52</v>
      </c>
      <c r="S16" s="5">
        <v>56</v>
      </c>
      <c r="T16" s="5">
        <v>58</v>
      </c>
      <c r="U16" s="5">
        <v>60</v>
      </c>
      <c r="V16" s="5">
        <v>62</v>
      </c>
      <c r="W16" s="5">
        <v>74</v>
      </c>
      <c r="X16" s="5">
        <v>76</v>
      </c>
      <c r="Y16" s="5">
        <v>78</v>
      </c>
      <c r="Z16" s="6">
        <v>82</v>
      </c>
    </row>
    <row r="17" spans="1:26">
      <c r="A17" s="7" t="s">
        <v>9</v>
      </c>
      <c r="B17" s="8">
        <v>627</v>
      </c>
      <c r="C17" s="8">
        <v>768</v>
      </c>
      <c r="D17" s="8">
        <v>777</v>
      </c>
      <c r="E17" s="8">
        <v>782</v>
      </c>
      <c r="F17" s="8">
        <v>791</v>
      </c>
      <c r="G17" s="8">
        <v>807</v>
      </c>
      <c r="H17" s="8">
        <v>807</v>
      </c>
      <c r="I17" s="8">
        <v>817</v>
      </c>
      <c r="J17" s="8">
        <v>865</v>
      </c>
      <c r="K17" s="8">
        <v>853</v>
      </c>
      <c r="L17" s="8">
        <v>857</v>
      </c>
      <c r="M17" s="8">
        <v>860</v>
      </c>
      <c r="N17" s="8">
        <v>866</v>
      </c>
      <c r="O17" s="8">
        <v>870</v>
      </c>
      <c r="P17" s="8">
        <v>877</v>
      </c>
      <c r="Q17" s="8">
        <v>948</v>
      </c>
      <c r="R17" s="8">
        <v>959</v>
      </c>
      <c r="S17" s="8">
        <v>973</v>
      </c>
      <c r="T17" s="8">
        <v>979</v>
      </c>
      <c r="U17" s="8">
        <v>1001</v>
      </c>
      <c r="V17" s="8">
        <v>1021</v>
      </c>
      <c r="W17" s="8">
        <v>1078</v>
      </c>
      <c r="X17" s="8">
        <v>1082</v>
      </c>
      <c r="Y17" s="8">
        <v>1124</v>
      </c>
      <c r="Z17" s="9">
        <v>1148</v>
      </c>
    </row>
    <row r="18" spans="1:26">
      <c r="A18" s="10" t="s">
        <v>6</v>
      </c>
      <c r="B18" s="11">
        <v>0</v>
      </c>
      <c r="C18" s="11">
        <f t="shared" ref="C18:S18" si="5">(C17-$B$17)</f>
        <v>141</v>
      </c>
      <c r="D18" s="11">
        <f t="shared" si="5"/>
        <v>150</v>
      </c>
      <c r="E18" s="11">
        <f t="shared" si="5"/>
        <v>155</v>
      </c>
      <c r="F18" s="11">
        <f t="shared" si="5"/>
        <v>164</v>
      </c>
      <c r="G18" s="11">
        <f t="shared" si="5"/>
        <v>180</v>
      </c>
      <c r="H18" s="11">
        <f t="shared" si="5"/>
        <v>180</v>
      </c>
      <c r="I18" s="11">
        <f t="shared" si="5"/>
        <v>190</v>
      </c>
      <c r="J18" s="11">
        <f t="shared" si="5"/>
        <v>238</v>
      </c>
      <c r="K18" s="11">
        <f t="shared" si="5"/>
        <v>226</v>
      </c>
      <c r="L18" s="11">
        <f t="shared" si="5"/>
        <v>230</v>
      </c>
      <c r="M18" s="11">
        <f t="shared" si="5"/>
        <v>233</v>
      </c>
      <c r="N18" s="11">
        <f t="shared" si="5"/>
        <v>239</v>
      </c>
      <c r="O18" s="11">
        <f t="shared" si="5"/>
        <v>243</v>
      </c>
      <c r="P18" s="11">
        <f t="shared" si="5"/>
        <v>250</v>
      </c>
      <c r="Q18" s="11">
        <f t="shared" si="5"/>
        <v>321</v>
      </c>
      <c r="R18" s="11">
        <f t="shared" si="5"/>
        <v>332</v>
      </c>
      <c r="S18" s="11">
        <f t="shared" si="5"/>
        <v>346</v>
      </c>
      <c r="T18" s="11">
        <f t="shared" ref="T18:Z18" si="6">(T17-$B$17)</f>
        <v>352</v>
      </c>
      <c r="U18" s="11">
        <f t="shared" si="6"/>
        <v>374</v>
      </c>
      <c r="V18" s="11">
        <f t="shared" si="6"/>
        <v>394</v>
      </c>
      <c r="W18" s="11">
        <f t="shared" si="6"/>
        <v>451</v>
      </c>
      <c r="X18" s="11">
        <f t="shared" si="6"/>
        <v>455</v>
      </c>
      <c r="Y18" s="11">
        <f t="shared" si="6"/>
        <v>497</v>
      </c>
      <c r="Z18" s="12">
        <f t="shared" si="6"/>
        <v>521</v>
      </c>
    </row>
    <row r="19" spans="1:26">
      <c r="A19" s="8" t="s">
        <v>10</v>
      </c>
      <c r="B19" s="8"/>
      <c r="C19" s="17">
        <f>(C17-$B$17)/C17</f>
        <v>0.18359375</v>
      </c>
      <c r="D19" s="17">
        <f t="shared" ref="D19:Z19" si="7">(D17-$B$17)/D17</f>
        <v>0.19305019305019305</v>
      </c>
      <c r="E19" s="17">
        <f t="shared" si="7"/>
        <v>0.19820971867007672</v>
      </c>
      <c r="F19" s="17">
        <f t="shared" si="7"/>
        <v>0.20733249051833122</v>
      </c>
      <c r="G19" s="17">
        <f t="shared" si="7"/>
        <v>0.22304832713754646</v>
      </c>
      <c r="H19" s="17">
        <f t="shared" si="7"/>
        <v>0.22304832713754646</v>
      </c>
      <c r="I19" s="17">
        <f t="shared" si="7"/>
        <v>0.23255813953488372</v>
      </c>
      <c r="J19" s="17">
        <f t="shared" si="7"/>
        <v>0.2751445086705202</v>
      </c>
      <c r="K19" s="17">
        <f t="shared" si="7"/>
        <v>0.26494724501758499</v>
      </c>
      <c r="L19" s="17">
        <f t="shared" si="7"/>
        <v>0.26837806301050177</v>
      </c>
      <c r="M19" s="17">
        <f t="shared" si="7"/>
        <v>0.27093023255813953</v>
      </c>
      <c r="N19" s="17">
        <f t="shared" si="7"/>
        <v>0.27598152424942263</v>
      </c>
      <c r="O19" s="17">
        <f t="shared" si="7"/>
        <v>0.27931034482758621</v>
      </c>
      <c r="P19" s="17">
        <f t="shared" si="7"/>
        <v>0.28506271379703535</v>
      </c>
      <c r="Q19" s="17">
        <f t="shared" si="7"/>
        <v>0.33860759493670883</v>
      </c>
      <c r="R19" s="17">
        <f t="shared" si="7"/>
        <v>0.34619395203336811</v>
      </c>
      <c r="S19" s="17">
        <f t="shared" si="7"/>
        <v>0.355601233299075</v>
      </c>
      <c r="T19" s="17">
        <f t="shared" si="7"/>
        <v>0.3595505617977528</v>
      </c>
      <c r="U19" s="17">
        <f t="shared" si="7"/>
        <v>0.37362637362637363</v>
      </c>
      <c r="V19" s="17">
        <f t="shared" si="7"/>
        <v>0.385896180215475</v>
      </c>
      <c r="W19" s="17">
        <f t="shared" si="7"/>
        <v>0.41836734693877553</v>
      </c>
      <c r="X19" s="17">
        <f t="shared" si="7"/>
        <v>0.42051756007393715</v>
      </c>
      <c r="Y19" s="17">
        <f t="shared" si="7"/>
        <v>0.44217081850533807</v>
      </c>
      <c r="Z19" s="17">
        <f t="shared" si="7"/>
        <v>0.45383275261324041</v>
      </c>
    </row>
    <row r="21" spans="1:26">
      <c r="A21" s="15">
        <v>38854</v>
      </c>
      <c r="B21" s="16">
        <v>0.33333333333333331</v>
      </c>
    </row>
    <row r="22" spans="1:26">
      <c r="A22" s="14" t="s">
        <v>4</v>
      </c>
      <c r="B22" s="5">
        <v>0</v>
      </c>
      <c r="C22" s="5">
        <v>2</v>
      </c>
      <c r="D22" s="5">
        <v>4</v>
      </c>
      <c r="E22" s="5">
        <v>6</v>
      </c>
      <c r="F22" s="5">
        <v>8</v>
      </c>
      <c r="G22" s="5">
        <v>10</v>
      </c>
      <c r="H22" s="5">
        <v>12</v>
      </c>
      <c r="I22" s="5">
        <v>24</v>
      </c>
      <c r="J22" s="5">
        <v>26</v>
      </c>
      <c r="K22" s="5">
        <v>28</v>
      </c>
      <c r="L22" s="5">
        <v>30</v>
      </c>
      <c r="M22" s="5">
        <v>32</v>
      </c>
      <c r="N22" s="5">
        <v>34</v>
      </c>
      <c r="O22" s="5">
        <v>36</v>
      </c>
      <c r="P22" s="5">
        <v>48</v>
      </c>
      <c r="Q22" s="5">
        <v>50</v>
      </c>
      <c r="R22" s="5">
        <v>54</v>
      </c>
      <c r="S22" s="5">
        <v>56</v>
      </c>
      <c r="T22" s="5">
        <v>58</v>
      </c>
      <c r="U22" s="5">
        <v>60</v>
      </c>
      <c r="V22" s="5">
        <v>72</v>
      </c>
      <c r="W22" s="5">
        <v>74</v>
      </c>
      <c r="X22" s="5">
        <v>76</v>
      </c>
      <c r="Y22" s="5">
        <v>78</v>
      </c>
      <c r="Z22" s="6">
        <v>80</v>
      </c>
    </row>
    <row r="23" spans="1:26">
      <c r="A23" s="7" t="s">
        <v>9</v>
      </c>
      <c r="B23" s="8">
        <v>631</v>
      </c>
      <c r="C23" s="8">
        <v>699</v>
      </c>
      <c r="D23" s="8">
        <v>725</v>
      </c>
      <c r="E23" s="8">
        <v>747</v>
      </c>
      <c r="F23" s="8">
        <v>765</v>
      </c>
      <c r="G23" s="8">
        <v>776</v>
      </c>
      <c r="H23" s="8">
        <v>787</v>
      </c>
      <c r="I23" s="8">
        <v>829</v>
      </c>
      <c r="J23" s="8">
        <v>827</v>
      </c>
      <c r="K23" s="8">
        <v>830</v>
      </c>
      <c r="L23" s="8">
        <v>835</v>
      </c>
      <c r="M23" s="8">
        <v>837</v>
      </c>
      <c r="N23" s="8">
        <v>843</v>
      </c>
      <c r="O23" s="8">
        <v>846</v>
      </c>
      <c r="P23" s="8">
        <v>901</v>
      </c>
      <c r="Q23" s="8">
        <v>904</v>
      </c>
      <c r="R23" s="8">
        <v>924</v>
      </c>
      <c r="S23" s="8">
        <v>933</v>
      </c>
      <c r="T23" s="8">
        <v>941</v>
      </c>
      <c r="U23" s="8">
        <v>953</v>
      </c>
      <c r="V23" s="8">
        <v>1050</v>
      </c>
      <c r="W23" s="8">
        <v>1050</v>
      </c>
      <c r="X23" s="8">
        <v>1086</v>
      </c>
      <c r="Y23" s="8">
        <v>1092</v>
      </c>
      <c r="Z23" s="9">
        <v>1107</v>
      </c>
    </row>
    <row r="24" spans="1:26">
      <c r="A24" s="10" t="s">
        <v>6</v>
      </c>
      <c r="B24" s="11">
        <v>0</v>
      </c>
      <c r="C24" s="11">
        <f t="shared" ref="C24:R24" si="8">(C23-$B$23)</f>
        <v>68</v>
      </c>
      <c r="D24" s="11">
        <f t="shared" si="8"/>
        <v>94</v>
      </c>
      <c r="E24" s="11">
        <f t="shared" si="8"/>
        <v>116</v>
      </c>
      <c r="F24" s="11">
        <f t="shared" si="8"/>
        <v>134</v>
      </c>
      <c r="G24" s="11">
        <f t="shared" si="8"/>
        <v>145</v>
      </c>
      <c r="H24" s="11">
        <f t="shared" si="8"/>
        <v>156</v>
      </c>
      <c r="I24" s="11">
        <f t="shared" si="8"/>
        <v>198</v>
      </c>
      <c r="J24" s="11">
        <f t="shared" si="8"/>
        <v>196</v>
      </c>
      <c r="K24" s="11">
        <f t="shared" si="8"/>
        <v>199</v>
      </c>
      <c r="L24" s="11">
        <f t="shared" si="8"/>
        <v>204</v>
      </c>
      <c r="M24" s="11">
        <f t="shared" si="8"/>
        <v>206</v>
      </c>
      <c r="N24" s="11">
        <f t="shared" si="8"/>
        <v>212</v>
      </c>
      <c r="O24" s="11">
        <f t="shared" si="8"/>
        <v>215</v>
      </c>
      <c r="P24" s="11">
        <f t="shared" si="8"/>
        <v>270</v>
      </c>
      <c r="Q24" s="11">
        <f t="shared" si="8"/>
        <v>273</v>
      </c>
      <c r="R24" s="11">
        <f t="shared" si="8"/>
        <v>293</v>
      </c>
      <c r="S24" s="11">
        <f t="shared" ref="S24:X24" si="9">(S23-$B$23)</f>
        <v>302</v>
      </c>
      <c r="T24" s="11">
        <f t="shared" si="9"/>
        <v>310</v>
      </c>
      <c r="U24" s="11">
        <f t="shared" si="9"/>
        <v>322</v>
      </c>
      <c r="V24" s="11">
        <f t="shared" si="9"/>
        <v>419</v>
      </c>
      <c r="W24" s="11">
        <f t="shared" si="9"/>
        <v>419</v>
      </c>
      <c r="X24" s="11">
        <f t="shared" si="9"/>
        <v>455</v>
      </c>
      <c r="Y24" s="11">
        <f t="shared" ref="Y24" si="10">(Y23-$B$23)</f>
        <v>461</v>
      </c>
      <c r="Z24" s="12">
        <f t="shared" ref="Z24" si="11">(Z23-$B$23)</f>
        <v>476</v>
      </c>
    </row>
    <row r="25" spans="1:26">
      <c r="A25" s="8" t="s">
        <v>10</v>
      </c>
      <c r="B25" s="8"/>
      <c r="C25" s="17">
        <f>(C23-$B$23)/C23</f>
        <v>9.7281831187410586E-2</v>
      </c>
      <c r="D25" s="17">
        <f t="shared" ref="D25:Y25" si="12">(D23-$B$23)/D23</f>
        <v>0.1296551724137931</v>
      </c>
      <c r="E25" s="17">
        <f t="shared" si="12"/>
        <v>0.15528781793842034</v>
      </c>
      <c r="F25" s="17">
        <f t="shared" si="12"/>
        <v>0.17516339869281045</v>
      </c>
      <c r="G25" s="17">
        <f t="shared" si="12"/>
        <v>0.18685567010309279</v>
      </c>
      <c r="H25" s="17">
        <f t="shared" si="12"/>
        <v>0.19822109275730623</v>
      </c>
      <c r="I25" s="17">
        <f t="shared" si="12"/>
        <v>0.23884197828709289</v>
      </c>
      <c r="J25" s="17">
        <f t="shared" si="12"/>
        <v>0.2370012091898428</v>
      </c>
      <c r="K25" s="17">
        <f t="shared" si="12"/>
        <v>0.2397590361445783</v>
      </c>
      <c r="L25" s="17">
        <f t="shared" si="12"/>
        <v>0.24431137724550897</v>
      </c>
      <c r="M25" s="17">
        <f t="shared" si="12"/>
        <v>0.24611708482676226</v>
      </c>
      <c r="N25" s="17">
        <f t="shared" si="12"/>
        <v>0.25148279952550417</v>
      </c>
      <c r="O25" s="17">
        <f t="shared" si="12"/>
        <v>0.25413711583924348</v>
      </c>
      <c r="P25" s="17">
        <f t="shared" si="12"/>
        <v>0.29966703662597116</v>
      </c>
      <c r="Q25" s="17">
        <f t="shared" si="12"/>
        <v>0.30199115044247787</v>
      </c>
      <c r="R25" s="17">
        <f t="shared" si="12"/>
        <v>0.3170995670995671</v>
      </c>
      <c r="S25" s="17">
        <f t="shared" si="12"/>
        <v>0.3236870310825295</v>
      </c>
      <c r="T25" s="17">
        <f t="shared" si="12"/>
        <v>0.32943676939426142</v>
      </c>
      <c r="U25" s="17">
        <f t="shared" si="12"/>
        <v>0.33788037775445962</v>
      </c>
      <c r="V25" s="17">
        <f t="shared" si="12"/>
        <v>0.39904761904761904</v>
      </c>
      <c r="W25" s="17">
        <f t="shared" si="12"/>
        <v>0.39904761904761904</v>
      </c>
      <c r="X25" s="17">
        <f t="shared" si="12"/>
        <v>0.41896869244935542</v>
      </c>
      <c r="Y25" s="17">
        <f t="shared" si="12"/>
        <v>0.42216117216117216</v>
      </c>
      <c r="Z25" s="17">
        <f>(Z23-$B$23)/Z23</f>
        <v>0.42999096657633246</v>
      </c>
    </row>
    <row r="27" spans="1:26">
      <c r="A27" s="15">
        <v>38854</v>
      </c>
      <c r="B27" s="16">
        <v>0.83333333333333337</v>
      </c>
    </row>
    <row r="28" spans="1:26">
      <c r="A28" s="14" t="s">
        <v>4</v>
      </c>
      <c r="B28" s="5">
        <v>0</v>
      </c>
      <c r="C28" s="5">
        <v>12</v>
      </c>
      <c r="D28" s="5">
        <v>14</v>
      </c>
      <c r="E28" s="5">
        <v>16</v>
      </c>
      <c r="F28" s="5">
        <v>18</v>
      </c>
      <c r="G28" s="5">
        <v>20</v>
      </c>
      <c r="H28" s="5">
        <v>22</v>
      </c>
      <c r="I28" s="5">
        <v>24</v>
      </c>
      <c r="J28" s="5">
        <v>36</v>
      </c>
      <c r="K28" s="5">
        <v>38</v>
      </c>
      <c r="L28" s="5">
        <v>42</v>
      </c>
      <c r="M28" s="5">
        <v>44</v>
      </c>
      <c r="N28" s="5">
        <v>46</v>
      </c>
      <c r="O28" s="5">
        <v>48</v>
      </c>
      <c r="P28" s="5">
        <v>60</v>
      </c>
      <c r="Q28" s="5">
        <v>62</v>
      </c>
      <c r="R28" s="5">
        <v>64</v>
      </c>
      <c r="S28" s="6">
        <v>68</v>
      </c>
    </row>
    <row r="29" spans="1:26">
      <c r="A29" s="7" t="s">
        <v>9</v>
      </c>
      <c r="B29" s="8">
        <v>623</v>
      </c>
      <c r="C29" s="8">
        <v>776</v>
      </c>
      <c r="D29" s="8">
        <v>774</v>
      </c>
      <c r="E29" s="8">
        <v>780</v>
      </c>
      <c r="F29" s="8">
        <v>786</v>
      </c>
      <c r="G29" s="8">
        <v>792</v>
      </c>
      <c r="H29" s="8">
        <v>796</v>
      </c>
      <c r="I29" s="8">
        <v>803</v>
      </c>
      <c r="J29" s="8">
        <v>830</v>
      </c>
      <c r="K29" s="8">
        <v>840</v>
      </c>
      <c r="L29" s="8">
        <v>851</v>
      </c>
      <c r="M29" s="8">
        <v>858</v>
      </c>
      <c r="N29" s="8">
        <v>870</v>
      </c>
      <c r="O29" s="8">
        <v>870</v>
      </c>
      <c r="P29" s="8">
        <v>956</v>
      </c>
      <c r="Q29" s="8">
        <v>944</v>
      </c>
      <c r="R29" s="8">
        <v>988</v>
      </c>
      <c r="S29" s="9">
        <v>986</v>
      </c>
    </row>
    <row r="30" spans="1:26">
      <c r="A30" s="10" t="s">
        <v>6</v>
      </c>
      <c r="B30" s="11">
        <v>0</v>
      </c>
      <c r="C30" s="11">
        <f t="shared" ref="C30:L30" si="13">(C29-$B$29)</f>
        <v>153</v>
      </c>
      <c r="D30" s="11">
        <f t="shared" si="13"/>
        <v>151</v>
      </c>
      <c r="E30" s="11">
        <f t="shared" si="13"/>
        <v>157</v>
      </c>
      <c r="F30" s="11">
        <f t="shared" si="13"/>
        <v>163</v>
      </c>
      <c r="G30" s="11">
        <f t="shared" si="13"/>
        <v>169</v>
      </c>
      <c r="H30" s="11">
        <f t="shared" si="13"/>
        <v>173</v>
      </c>
      <c r="I30" s="11">
        <f t="shared" si="13"/>
        <v>180</v>
      </c>
      <c r="J30" s="11">
        <f t="shared" si="13"/>
        <v>207</v>
      </c>
      <c r="K30" s="11">
        <f t="shared" si="13"/>
        <v>217</v>
      </c>
      <c r="L30" s="11">
        <f t="shared" si="13"/>
        <v>228</v>
      </c>
      <c r="M30" s="11">
        <f t="shared" ref="M30:S30" si="14">(M29-$B$29)</f>
        <v>235</v>
      </c>
      <c r="N30" s="11">
        <f t="shared" si="14"/>
        <v>247</v>
      </c>
      <c r="O30" s="11">
        <f t="shared" si="14"/>
        <v>247</v>
      </c>
      <c r="P30" s="11">
        <f t="shared" si="14"/>
        <v>333</v>
      </c>
      <c r="Q30" s="11">
        <f t="shared" si="14"/>
        <v>321</v>
      </c>
      <c r="R30" s="11">
        <f t="shared" si="14"/>
        <v>365</v>
      </c>
      <c r="S30" s="12">
        <f t="shared" si="14"/>
        <v>363</v>
      </c>
    </row>
    <row r="31" spans="1:26">
      <c r="A31" s="8" t="s">
        <v>10</v>
      </c>
      <c r="B31" s="8"/>
      <c r="C31" s="17">
        <f>(C29-$B$29)/C29</f>
        <v>0.19716494845360824</v>
      </c>
      <c r="D31" s="17">
        <f t="shared" ref="D31:S31" si="15">(D29-$B$29)/D29</f>
        <v>0.19509043927648578</v>
      </c>
      <c r="E31" s="17">
        <f t="shared" si="15"/>
        <v>0.20128205128205129</v>
      </c>
      <c r="F31" s="17">
        <f t="shared" si="15"/>
        <v>0.20737913486005088</v>
      </c>
      <c r="G31" s="17">
        <f t="shared" si="15"/>
        <v>0.21338383838383837</v>
      </c>
      <c r="H31" s="17">
        <f t="shared" si="15"/>
        <v>0.21733668341708542</v>
      </c>
      <c r="I31" s="17">
        <f t="shared" si="15"/>
        <v>0.22415940224159403</v>
      </c>
      <c r="J31" s="17">
        <f t="shared" si="15"/>
        <v>0.24939759036144579</v>
      </c>
      <c r="K31" s="17">
        <f t="shared" si="15"/>
        <v>0.25833333333333336</v>
      </c>
      <c r="L31" s="17">
        <f t="shared" si="15"/>
        <v>0.26792009400705052</v>
      </c>
      <c r="M31" s="17">
        <f t="shared" si="15"/>
        <v>0.27389277389277389</v>
      </c>
      <c r="N31" s="17">
        <f t="shared" si="15"/>
        <v>0.28390804597701147</v>
      </c>
      <c r="O31" s="17">
        <f t="shared" si="15"/>
        <v>0.28390804597701147</v>
      </c>
      <c r="P31" s="17">
        <f t="shared" si="15"/>
        <v>0.34832635983263599</v>
      </c>
      <c r="Q31" s="17">
        <f t="shared" si="15"/>
        <v>0.34004237288135591</v>
      </c>
      <c r="R31" s="17">
        <f t="shared" si="15"/>
        <v>0.36943319838056682</v>
      </c>
      <c r="S31" s="17">
        <f t="shared" si="15"/>
        <v>0.36815415821501013</v>
      </c>
    </row>
    <row r="33" spans="1:26">
      <c r="A33" s="15">
        <v>38861</v>
      </c>
      <c r="B33" s="16">
        <v>0.33333333333333331</v>
      </c>
    </row>
    <row r="34" spans="1:26">
      <c r="A34" s="14" t="s">
        <v>4</v>
      </c>
      <c r="B34" s="5">
        <v>0</v>
      </c>
      <c r="C34" s="5">
        <v>2</v>
      </c>
      <c r="D34" s="5">
        <v>4</v>
      </c>
      <c r="E34" s="5">
        <v>6</v>
      </c>
      <c r="F34" s="5">
        <v>8</v>
      </c>
      <c r="G34" s="5">
        <v>10</v>
      </c>
      <c r="H34" s="5">
        <v>12</v>
      </c>
      <c r="I34" s="5">
        <v>24</v>
      </c>
      <c r="J34" s="5">
        <v>26</v>
      </c>
      <c r="K34" s="5">
        <v>28</v>
      </c>
      <c r="L34" s="5">
        <v>30</v>
      </c>
      <c r="M34" s="5">
        <v>32</v>
      </c>
      <c r="N34" s="5">
        <v>34</v>
      </c>
      <c r="O34" s="5">
        <v>36</v>
      </c>
      <c r="P34" s="5">
        <v>48</v>
      </c>
      <c r="Q34" s="5">
        <v>50</v>
      </c>
      <c r="R34" s="5">
        <v>52</v>
      </c>
      <c r="S34" s="5">
        <v>54</v>
      </c>
      <c r="T34" s="5">
        <v>56</v>
      </c>
      <c r="U34" s="5">
        <v>58</v>
      </c>
      <c r="V34" s="5">
        <v>60</v>
      </c>
      <c r="W34" s="5">
        <v>72</v>
      </c>
      <c r="X34" s="5">
        <v>76</v>
      </c>
      <c r="Y34" s="6">
        <v>78</v>
      </c>
      <c r="Z34" s="2"/>
    </row>
    <row r="35" spans="1:26">
      <c r="A35" s="7" t="s">
        <v>9</v>
      </c>
      <c r="B35" s="8">
        <v>654</v>
      </c>
      <c r="C35" s="8">
        <v>714</v>
      </c>
      <c r="D35" s="8">
        <v>740</v>
      </c>
      <c r="E35" s="8">
        <v>758</v>
      </c>
      <c r="F35" s="8">
        <v>777</v>
      </c>
      <c r="G35" s="8">
        <v>794</v>
      </c>
      <c r="H35" s="8">
        <v>804</v>
      </c>
      <c r="I35" s="8">
        <v>853</v>
      </c>
      <c r="J35" s="8">
        <v>857</v>
      </c>
      <c r="K35" s="8">
        <v>862</v>
      </c>
      <c r="L35" s="8">
        <v>864</v>
      </c>
      <c r="M35" s="8">
        <v>868</v>
      </c>
      <c r="N35" s="8">
        <v>874</v>
      </c>
      <c r="O35" s="8">
        <v>879</v>
      </c>
      <c r="P35" s="8">
        <v>947</v>
      </c>
      <c r="Q35" s="8">
        <v>952</v>
      </c>
      <c r="R35" s="8">
        <v>983</v>
      </c>
      <c r="S35" s="8">
        <v>983</v>
      </c>
      <c r="T35" s="8">
        <v>984</v>
      </c>
      <c r="U35" s="8">
        <v>1007</v>
      </c>
      <c r="V35" s="8">
        <v>1014</v>
      </c>
      <c r="W35" s="8">
        <v>1103</v>
      </c>
      <c r="X35" s="8">
        <v>1132</v>
      </c>
      <c r="Y35" s="9">
        <v>1139</v>
      </c>
    </row>
    <row r="36" spans="1:26">
      <c r="A36" s="10" t="s">
        <v>6</v>
      </c>
      <c r="B36" s="11">
        <v>0</v>
      </c>
      <c r="C36" s="11">
        <f>C35-$B35</f>
        <v>60</v>
      </c>
      <c r="D36" s="11">
        <f t="shared" ref="D36:S36" si="16">D35-$B35</f>
        <v>86</v>
      </c>
      <c r="E36" s="11">
        <f t="shared" si="16"/>
        <v>104</v>
      </c>
      <c r="F36" s="11">
        <f t="shared" si="16"/>
        <v>123</v>
      </c>
      <c r="G36" s="11">
        <f t="shared" si="16"/>
        <v>140</v>
      </c>
      <c r="H36" s="11">
        <f t="shared" si="16"/>
        <v>150</v>
      </c>
      <c r="I36" s="11">
        <f t="shared" si="16"/>
        <v>199</v>
      </c>
      <c r="J36" s="11">
        <f t="shared" si="16"/>
        <v>203</v>
      </c>
      <c r="K36" s="11">
        <f t="shared" si="16"/>
        <v>208</v>
      </c>
      <c r="L36" s="11">
        <f t="shared" si="16"/>
        <v>210</v>
      </c>
      <c r="M36" s="11">
        <f t="shared" si="16"/>
        <v>214</v>
      </c>
      <c r="N36" s="11">
        <f t="shared" si="16"/>
        <v>220</v>
      </c>
      <c r="O36" s="11">
        <f t="shared" si="16"/>
        <v>225</v>
      </c>
      <c r="P36" s="11">
        <f t="shared" si="16"/>
        <v>293</v>
      </c>
      <c r="Q36" s="11">
        <f t="shared" si="16"/>
        <v>298</v>
      </c>
      <c r="R36" s="11">
        <f t="shared" si="16"/>
        <v>329</v>
      </c>
      <c r="S36" s="11">
        <f t="shared" si="16"/>
        <v>329</v>
      </c>
      <c r="T36" s="11">
        <f t="shared" ref="T36:Y36" si="17">T35-$B35</f>
        <v>330</v>
      </c>
      <c r="U36" s="11">
        <f t="shared" si="17"/>
        <v>353</v>
      </c>
      <c r="V36" s="11">
        <f t="shared" si="17"/>
        <v>360</v>
      </c>
      <c r="W36" s="11">
        <f t="shared" si="17"/>
        <v>449</v>
      </c>
      <c r="X36" s="11">
        <f t="shared" si="17"/>
        <v>478</v>
      </c>
      <c r="Y36" s="12">
        <f t="shared" si="17"/>
        <v>485</v>
      </c>
    </row>
    <row r="37" spans="1:26">
      <c r="A37" s="8" t="s">
        <v>10</v>
      </c>
      <c r="B37" s="8"/>
      <c r="C37" s="17">
        <f>(C35-$B$35)/C35</f>
        <v>8.4033613445378158E-2</v>
      </c>
      <c r="D37" s="17">
        <f t="shared" ref="D37:Y37" si="18">(D35-$B$35)/D35</f>
        <v>0.11621621621621622</v>
      </c>
      <c r="E37" s="17">
        <f t="shared" si="18"/>
        <v>0.13720316622691292</v>
      </c>
      <c r="F37" s="17">
        <f t="shared" si="18"/>
        <v>0.15830115830115829</v>
      </c>
      <c r="G37" s="17">
        <f t="shared" si="18"/>
        <v>0.17632241813602015</v>
      </c>
      <c r="H37" s="17">
        <f t="shared" si="18"/>
        <v>0.18656716417910449</v>
      </c>
      <c r="I37" s="17">
        <f t="shared" si="18"/>
        <v>0.23329425556858147</v>
      </c>
      <c r="J37" s="17">
        <f t="shared" si="18"/>
        <v>0.23687281213535588</v>
      </c>
      <c r="K37" s="17">
        <f t="shared" si="18"/>
        <v>0.24129930394431554</v>
      </c>
      <c r="L37" s="17">
        <f t="shared" si="18"/>
        <v>0.24305555555555555</v>
      </c>
      <c r="M37" s="17">
        <f t="shared" si="18"/>
        <v>0.24654377880184331</v>
      </c>
      <c r="N37" s="17">
        <f t="shared" si="18"/>
        <v>0.25171624713958812</v>
      </c>
      <c r="O37" s="17">
        <f t="shared" si="18"/>
        <v>0.25597269624573377</v>
      </c>
      <c r="P37" s="17">
        <f t="shared" si="18"/>
        <v>0.30939809926082368</v>
      </c>
      <c r="Q37" s="17">
        <f t="shared" si="18"/>
        <v>0.31302521008403361</v>
      </c>
      <c r="R37" s="17">
        <f t="shared" si="18"/>
        <v>0.33468972533062052</v>
      </c>
      <c r="S37" s="17">
        <f t="shared" si="18"/>
        <v>0.33468972533062052</v>
      </c>
      <c r="T37" s="17">
        <f t="shared" si="18"/>
        <v>0.33536585365853661</v>
      </c>
      <c r="U37" s="17">
        <f t="shared" si="18"/>
        <v>0.35054617676266137</v>
      </c>
      <c r="V37" s="17">
        <f t="shared" si="18"/>
        <v>0.35502958579881655</v>
      </c>
      <c r="W37" s="17">
        <f t="shared" si="18"/>
        <v>0.4070716228467815</v>
      </c>
      <c r="X37" s="17">
        <f t="shared" si="18"/>
        <v>0.42226148409893993</v>
      </c>
      <c r="Y37" s="17">
        <f t="shared" si="18"/>
        <v>0.42581211589113255</v>
      </c>
    </row>
    <row r="39" spans="1:26">
      <c r="A39" s="15">
        <v>38861</v>
      </c>
      <c r="B39" s="16">
        <v>0.83333333333333337</v>
      </c>
    </row>
    <row r="40" spans="1:26">
      <c r="A40" s="14" t="s">
        <v>4</v>
      </c>
      <c r="B40" s="5">
        <v>0</v>
      </c>
      <c r="C40" s="5">
        <v>12</v>
      </c>
      <c r="D40" s="5">
        <v>14</v>
      </c>
      <c r="E40" s="5">
        <v>16</v>
      </c>
      <c r="F40" s="5">
        <v>18</v>
      </c>
      <c r="G40" s="5">
        <v>20</v>
      </c>
      <c r="H40" s="5">
        <v>22</v>
      </c>
      <c r="I40" s="5">
        <v>24</v>
      </c>
      <c r="J40" s="5">
        <v>36</v>
      </c>
      <c r="K40" s="5">
        <v>38</v>
      </c>
      <c r="L40" s="5">
        <v>40</v>
      </c>
      <c r="M40" s="5">
        <v>42</v>
      </c>
      <c r="N40" s="5">
        <v>44</v>
      </c>
      <c r="O40" s="5">
        <v>46</v>
      </c>
      <c r="P40" s="5">
        <v>48</v>
      </c>
      <c r="Q40" s="5">
        <v>60</v>
      </c>
      <c r="R40" s="5">
        <v>62</v>
      </c>
      <c r="S40" s="5">
        <v>64</v>
      </c>
      <c r="T40" s="6">
        <v>66</v>
      </c>
      <c r="W40" s="2"/>
      <c r="X40" s="2"/>
      <c r="Y40" s="2"/>
      <c r="Z40" s="2"/>
    </row>
    <row r="41" spans="1:26">
      <c r="A41" s="7" t="s">
        <v>9</v>
      </c>
      <c r="B41" s="8">
        <v>637</v>
      </c>
      <c r="C41" s="8">
        <v>796</v>
      </c>
      <c r="D41" s="8">
        <v>798</v>
      </c>
      <c r="E41" s="8">
        <v>808</v>
      </c>
      <c r="F41" s="8">
        <v>817</v>
      </c>
      <c r="G41" s="8">
        <v>824</v>
      </c>
      <c r="H41" s="8">
        <v>857</v>
      </c>
      <c r="I41" s="8">
        <v>833</v>
      </c>
      <c r="J41" s="8">
        <v>878</v>
      </c>
      <c r="K41" s="8">
        <v>888</v>
      </c>
      <c r="L41" s="8">
        <v>894</v>
      </c>
      <c r="M41" s="8">
        <v>905</v>
      </c>
      <c r="N41" s="8">
        <v>903</v>
      </c>
      <c r="O41" s="8">
        <v>926</v>
      </c>
      <c r="P41" s="8">
        <v>935</v>
      </c>
      <c r="Q41" s="8">
        <v>1033</v>
      </c>
      <c r="R41" s="8">
        <v>1031</v>
      </c>
      <c r="S41" s="8">
        <v>1036</v>
      </c>
      <c r="T41" s="9">
        <v>1063</v>
      </c>
    </row>
    <row r="42" spans="1:26">
      <c r="A42" s="10" t="s">
        <v>6</v>
      </c>
      <c r="B42" s="11">
        <v>0</v>
      </c>
      <c r="C42" s="11">
        <f>(C41-$B$41)</f>
        <v>159</v>
      </c>
      <c r="D42" s="11">
        <f t="shared" ref="D42:T42" si="19">(D41-$B$41)</f>
        <v>161</v>
      </c>
      <c r="E42" s="11">
        <f t="shared" si="19"/>
        <v>171</v>
      </c>
      <c r="F42" s="11">
        <f t="shared" si="19"/>
        <v>180</v>
      </c>
      <c r="G42" s="11">
        <f t="shared" si="19"/>
        <v>187</v>
      </c>
      <c r="H42" s="11">
        <f t="shared" si="19"/>
        <v>220</v>
      </c>
      <c r="I42" s="11">
        <f t="shared" si="19"/>
        <v>196</v>
      </c>
      <c r="J42" s="11">
        <f t="shared" si="19"/>
        <v>241</v>
      </c>
      <c r="K42" s="11">
        <f t="shared" si="19"/>
        <v>251</v>
      </c>
      <c r="L42" s="11">
        <f t="shared" si="19"/>
        <v>257</v>
      </c>
      <c r="M42" s="11">
        <f t="shared" si="19"/>
        <v>268</v>
      </c>
      <c r="N42" s="11">
        <f t="shared" si="19"/>
        <v>266</v>
      </c>
      <c r="O42" s="11">
        <f t="shared" si="19"/>
        <v>289</v>
      </c>
      <c r="P42" s="11">
        <f t="shared" si="19"/>
        <v>298</v>
      </c>
      <c r="Q42" s="11">
        <f t="shared" si="19"/>
        <v>396</v>
      </c>
      <c r="R42" s="11">
        <f t="shared" si="19"/>
        <v>394</v>
      </c>
      <c r="S42" s="11">
        <f t="shared" si="19"/>
        <v>399</v>
      </c>
      <c r="T42" s="12">
        <f t="shared" si="19"/>
        <v>426</v>
      </c>
    </row>
    <row r="43" spans="1:26">
      <c r="A43" s="8" t="s">
        <v>10</v>
      </c>
      <c r="C43" s="17">
        <f>(C41-$B$41)/C41</f>
        <v>0.19974874371859297</v>
      </c>
      <c r="D43" s="17">
        <f t="shared" ref="D43:T43" si="20">(D41-$B$41)/D41</f>
        <v>0.20175438596491227</v>
      </c>
      <c r="E43" s="17">
        <f t="shared" si="20"/>
        <v>0.21163366336633663</v>
      </c>
      <c r="F43" s="17">
        <f t="shared" si="20"/>
        <v>0.22031823745410037</v>
      </c>
      <c r="G43" s="17">
        <f t="shared" si="20"/>
        <v>0.22694174757281554</v>
      </c>
      <c r="H43" s="17">
        <f t="shared" si="20"/>
        <v>0.25670945157526254</v>
      </c>
      <c r="I43" s="17">
        <f t="shared" si="20"/>
        <v>0.23529411764705882</v>
      </c>
      <c r="J43" s="17">
        <f t="shared" si="20"/>
        <v>0.2744874715261959</v>
      </c>
      <c r="K43" s="17">
        <f t="shared" si="20"/>
        <v>0.28265765765765766</v>
      </c>
      <c r="L43" s="17">
        <f t="shared" si="20"/>
        <v>0.28747203579418346</v>
      </c>
      <c r="M43" s="17">
        <f t="shared" si="20"/>
        <v>0.29613259668508285</v>
      </c>
      <c r="N43" s="17">
        <f t="shared" si="20"/>
        <v>0.29457364341085274</v>
      </c>
      <c r="O43" s="17">
        <f t="shared" si="20"/>
        <v>0.31209503239740821</v>
      </c>
      <c r="P43" s="17">
        <f t="shared" si="20"/>
        <v>0.31871657754010696</v>
      </c>
      <c r="Q43" s="17">
        <f t="shared" si="20"/>
        <v>0.38334946757018395</v>
      </c>
      <c r="R43" s="17">
        <f t="shared" si="20"/>
        <v>0.3821532492725509</v>
      </c>
      <c r="S43" s="17">
        <f t="shared" si="20"/>
        <v>0.38513513513513514</v>
      </c>
      <c r="T43" s="17">
        <f t="shared" si="20"/>
        <v>0.40075258701787392</v>
      </c>
    </row>
    <row r="44" spans="1:26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tabSelected="1" topLeftCell="A22" zoomScale="90" zoomScaleNormal="90" zoomScalePageLayoutView="90" workbookViewId="0">
      <selection activeCell="G34" sqref="G34"/>
    </sheetView>
  </sheetViews>
  <sheetFormatPr baseColWidth="10" defaultRowHeight="16" x14ac:dyDescent="0"/>
  <cols>
    <col min="1" max="1" width="11.7109375" style="1" bestFit="1" customWidth="1"/>
    <col min="2" max="2" width="13" style="8" bestFit="1" customWidth="1"/>
    <col min="3" max="3" width="14.42578125" style="1" bestFit="1" customWidth="1"/>
    <col min="4" max="12" width="10.7109375" style="1"/>
    <col min="13" max="13" width="26.85546875" style="1" bestFit="1" customWidth="1"/>
    <col min="14" max="16384" width="10.7109375" style="1"/>
  </cols>
  <sheetData>
    <row r="1" spans="1:43">
      <c r="B1" s="4" t="s">
        <v>8</v>
      </c>
    </row>
    <row r="2" spans="1:43">
      <c r="B2" s="1" t="s">
        <v>0</v>
      </c>
    </row>
    <row r="3" spans="1:43">
      <c r="B3" s="1" t="s">
        <v>5</v>
      </c>
    </row>
    <row r="4" spans="1:43">
      <c r="B4" s="1" t="s">
        <v>1</v>
      </c>
    </row>
    <row r="5" spans="1:43">
      <c r="B5" s="1" t="s">
        <v>2</v>
      </c>
    </row>
    <row r="6" spans="1:43">
      <c r="B6" s="1" t="s">
        <v>3</v>
      </c>
    </row>
    <row r="7" spans="1:43">
      <c r="B7" s="1" t="s">
        <v>7</v>
      </c>
    </row>
    <row r="8" spans="1:43">
      <c r="B8" s="1"/>
    </row>
    <row r="9" spans="1:43">
      <c r="B9" s="15">
        <v>38853</v>
      </c>
      <c r="C9" s="16">
        <v>0.33333333333333331</v>
      </c>
    </row>
    <row r="10" spans="1:43">
      <c r="B10" s="13" t="s">
        <v>4</v>
      </c>
      <c r="C10" s="20">
        <v>0</v>
      </c>
      <c r="D10" s="20">
        <v>2</v>
      </c>
      <c r="E10" s="20">
        <v>4</v>
      </c>
      <c r="F10" s="20">
        <v>6</v>
      </c>
      <c r="G10" s="20">
        <v>8</v>
      </c>
      <c r="H10" s="20">
        <v>10</v>
      </c>
      <c r="I10" s="20">
        <v>12</v>
      </c>
      <c r="J10" s="20">
        <v>14</v>
      </c>
      <c r="K10" s="20">
        <v>16</v>
      </c>
      <c r="L10" s="20">
        <v>18</v>
      </c>
      <c r="M10" s="20">
        <v>20</v>
      </c>
      <c r="N10" s="20">
        <v>22</v>
      </c>
      <c r="O10" s="20">
        <v>24</v>
      </c>
      <c r="P10" s="20">
        <v>26</v>
      </c>
      <c r="Q10" s="20">
        <v>28</v>
      </c>
      <c r="R10" s="20">
        <v>30</v>
      </c>
      <c r="S10" s="20">
        <v>32</v>
      </c>
      <c r="T10" s="20">
        <v>34</v>
      </c>
      <c r="U10" s="20">
        <v>36</v>
      </c>
      <c r="V10" s="20">
        <v>38</v>
      </c>
      <c r="W10" s="20">
        <v>40</v>
      </c>
      <c r="X10" s="20">
        <v>42</v>
      </c>
      <c r="Y10" s="20">
        <v>44</v>
      </c>
      <c r="Z10" s="20">
        <v>46</v>
      </c>
      <c r="AA10" s="20">
        <v>48</v>
      </c>
      <c r="AB10" s="20">
        <v>50</v>
      </c>
      <c r="AC10" s="20">
        <v>52</v>
      </c>
      <c r="AD10" s="20">
        <v>54</v>
      </c>
      <c r="AE10" s="20">
        <v>56</v>
      </c>
      <c r="AF10" s="20">
        <v>58</v>
      </c>
      <c r="AG10" s="20">
        <v>60</v>
      </c>
      <c r="AH10" s="20">
        <v>62</v>
      </c>
      <c r="AI10" s="20">
        <v>64</v>
      </c>
      <c r="AJ10" s="20">
        <v>66</v>
      </c>
      <c r="AK10" s="20">
        <v>68</v>
      </c>
      <c r="AL10" s="20">
        <v>70</v>
      </c>
      <c r="AM10" s="20">
        <v>72</v>
      </c>
      <c r="AN10" s="20">
        <v>74</v>
      </c>
      <c r="AO10" s="20">
        <v>76</v>
      </c>
      <c r="AP10" s="20">
        <v>78</v>
      </c>
      <c r="AQ10" s="20">
        <v>80</v>
      </c>
    </row>
    <row r="11" spans="1:43">
      <c r="A11" s="15">
        <v>38853</v>
      </c>
      <c r="B11" s="13" t="s">
        <v>9</v>
      </c>
      <c r="C11" s="13">
        <v>595</v>
      </c>
      <c r="D11" s="13">
        <v>646</v>
      </c>
      <c r="E11" s="13">
        <v>672</v>
      </c>
      <c r="F11" s="13">
        <v>691</v>
      </c>
      <c r="G11" s="13">
        <v>707</v>
      </c>
      <c r="H11" s="13">
        <v>718</v>
      </c>
      <c r="I11" s="13">
        <v>727</v>
      </c>
      <c r="J11" s="13"/>
      <c r="K11" s="13"/>
      <c r="L11" s="13"/>
      <c r="M11" s="13"/>
      <c r="N11" s="13"/>
      <c r="O11" s="13">
        <v>771</v>
      </c>
      <c r="P11" s="13">
        <v>773</v>
      </c>
      <c r="Q11" s="13">
        <v>778</v>
      </c>
      <c r="R11" s="13">
        <v>784</v>
      </c>
      <c r="S11" s="13">
        <v>794</v>
      </c>
      <c r="T11" s="13">
        <v>798</v>
      </c>
      <c r="U11" s="13">
        <v>812</v>
      </c>
      <c r="V11" s="13"/>
      <c r="W11" s="13"/>
      <c r="X11" s="13"/>
      <c r="Y11" s="13"/>
      <c r="Z11" s="13"/>
      <c r="AA11" s="13">
        <v>852</v>
      </c>
      <c r="AB11" s="13">
        <v>854</v>
      </c>
      <c r="AC11" s="13">
        <v>859</v>
      </c>
      <c r="AD11" s="13">
        <v>866</v>
      </c>
      <c r="AE11" s="13">
        <v>878</v>
      </c>
      <c r="AF11" s="13">
        <v>877</v>
      </c>
      <c r="AG11" s="13">
        <v>892</v>
      </c>
      <c r="AH11" s="13"/>
      <c r="AI11" s="13"/>
      <c r="AJ11" s="13"/>
      <c r="AK11" s="13"/>
      <c r="AL11" s="13"/>
      <c r="AM11" s="13">
        <v>984</v>
      </c>
      <c r="AN11" s="13"/>
      <c r="AO11" s="13"/>
      <c r="AP11" s="13">
        <v>1019</v>
      </c>
      <c r="AQ11" s="13">
        <v>1010</v>
      </c>
    </row>
    <row r="12" spans="1:43">
      <c r="A12" s="15">
        <v>38854</v>
      </c>
      <c r="B12" s="13" t="s">
        <v>9</v>
      </c>
      <c r="C12" s="13">
        <v>631</v>
      </c>
      <c r="D12" s="13">
        <v>699</v>
      </c>
      <c r="E12" s="13">
        <v>725</v>
      </c>
      <c r="F12" s="13">
        <v>747</v>
      </c>
      <c r="G12" s="13">
        <v>765</v>
      </c>
      <c r="H12" s="13">
        <v>776</v>
      </c>
      <c r="I12" s="13">
        <v>787</v>
      </c>
      <c r="J12" s="13"/>
      <c r="K12" s="13"/>
      <c r="L12" s="13"/>
      <c r="M12" s="13"/>
      <c r="N12" s="13"/>
      <c r="O12" s="13">
        <v>829</v>
      </c>
      <c r="P12" s="13">
        <v>827</v>
      </c>
      <c r="Q12" s="13">
        <v>830</v>
      </c>
      <c r="R12" s="13">
        <v>835</v>
      </c>
      <c r="S12" s="13">
        <v>837</v>
      </c>
      <c r="T12" s="13">
        <v>843</v>
      </c>
      <c r="U12" s="13">
        <v>846</v>
      </c>
      <c r="V12" s="13"/>
      <c r="W12" s="13"/>
      <c r="X12" s="13"/>
      <c r="Y12" s="13"/>
      <c r="Z12" s="13"/>
      <c r="AA12" s="13">
        <v>901</v>
      </c>
      <c r="AB12" s="13">
        <v>904</v>
      </c>
      <c r="AC12" s="13" t="s">
        <v>11</v>
      </c>
      <c r="AD12" s="13">
        <v>924</v>
      </c>
      <c r="AE12" s="13">
        <v>933</v>
      </c>
      <c r="AF12" s="13">
        <v>941</v>
      </c>
      <c r="AG12" s="13">
        <v>953</v>
      </c>
      <c r="AH12" s="13"/>
      <c r="AI12" s="13"/>
      <c r="AJ12" s="13"/>
      <c r="AK12" s="13"/>
      <c r="AL12" s="13"/>
      <c r="AM12" s="13">
        <v>1050</v>
      </c>
      <c r="AN12" s="13">
        <v>1050</v>
      </c>
      <c r="AO12" s="13">
        <v>1086</v>
      </c>
      <c r="AP12" s="13">
        <v>1092</v>
      </c>
      <c r="AQ12" s="13">
        <v>1107</v>
      </c>
    </row>
    <row r="13" spans="1:43">
      <c r="A13" s="15">
        <v>38861</v>
      </c>
      <c r="B13" s="13" t="s">
        <v>9</v>
      </c>
      <c r="C13" s="13">
        <v>654</v>
      </c>
      <c r="D13" s="13">
        <v>714</v>
      </c>
      <c r="E13" s="13">
        <v>740</v>
      </c>
      <c r="F13" s="13">
        <v>758</v>
      </c>
      <c r="G13" s="13">
        <v>777</v>
      </c>
      <c r="H13" s="13">
        <v>794</v>
      </c>
      <c r="I13" s="13">
        <v>804</v>
      </c>
      <c r="J13" s="13"/>
      <c r="K13" s="13"/>
      <c r="L13" s="13"/>
      <c r="M13" s="13"/>
      <c r="N13" s="13"/>
      <c r="O13" s="13">
        <v>853</v>
      </c>
      <c r="P13" s="13">
        <v>857</v>
      </c>
      <c r="Q13" s="13">
        <v>862</v>
      </c>
      <c r="R13" s="13">
        <v>864</v>
      </c>
      <c r="S13" s="13">
        <v>868</v>
      </c>
      <c r="T13" s="13">
        <v>874</v>
      </c>
      <c r="U13" s="13">
        <v>879</v>
      </c>
      <c r="V13" s="13"/>
      <c r="W13" s="13"/>
      <c r="X13" s="13"/>
      <c r="Y13" s="13"/>
      <c r="Z13" s="13"/>
      <c r="AA13" s="13">
        <v>947</v>
      </c>
      <c r="AB13" s="13">
        <v>952</v>
      </c>
      <c r="AC13" s="13">
        <v>983</v>
      </c>
      <c r="AD13" s="13">
        <v>983</v>
      </c>
      <c r="AE13" s="13">
        <v>984</v>
      </c>
      <c r="AF13" s="13">
        <v>1007</v>
      </c>
      <c r="AG13" s="13">
        <v>1014</v>
      </c>
      <c r="AH13" s="13"/>
      <c r="AI13" s="13"/>
      <c r="AJ13" s="13"/>
      <c r="AK13" s="13"/>
      <c r="AL13" s="13"/>
      <c r="AM13" s="13">
        <v>1103</v>
      </c>
      <c r="AN13" s="13"/>
      <c r="AO13" s="13">
        <v>1132</v>
      </c>
      <c r="AP13" s="13">
        <v>1139</v>
      </c>
      <c r="AQ13" s="13"/>
    </row>
    <row r="14" spans="1:43">
      <c r="A14" s="19">
        <v>38853</v>
      </c>
      <c r="B14" s="13" t="s">
        <v>9</v>
      </c>
      <c r="C14" s="13">
        <v>627</v>
      </c>
      <c r="D14" s="13"/>
      <c r="E14" s="13"/>
      <c r="F14" s="13"/>
      <c r="G14" s="13"/>
      <c r="H14" s="13"/>
      <c r="I14" s="13">
        <v>768</v>
      </c>
      <c r="J14" s="13">
        <v>777</v>
      </c>
      <c r="K14" s="13">
        <v>782</v>
      </c>
      <c r="L14" s="13">
        <v>791</v>
      </c>
      <c r="M14" s="13">
        <v>807</v>
      </c>
      <c r="N14" s="13">
        <v>807</v>
      </c>
      <c r="O14" s="13">
        <v>817</v>
      </c>
      <c r="P14" s="13"/>
      <c r="Q14" s="13"/>
      <c r="R14" s="13"/>
      <c r="S14" s="13"/>
      <c r="T14" s="13"/>
      <c r="U14" s="13">
        <v>865</v>
      </c>
      <c r="V14" s="13">
        <v>853</v>
      </c>
      <c r="W14" s="13">
        <v>857</v>
      </c>
      <c r="X14" s="13">
        <v>860</v>
      </c>
      <c r="Y14" s="13">
        <v>866</v>
      </c>
      <c r="Z14" s="13">
        <v>870</v>
      </c>
      <c r="AA14" s="13">
        <v>877</v>
      </c>
      <c r="AB14" s="13">
        <v>948</v>
      </c>
      <c r="AC14" s="13">
        <v>959</v>
      </c>
      <c r="AD14" s="13"/>
      <c r="AE14" s="13">
        <v>973</v>
      </c>
      <c r="AF14" s="13">
        <v>979</v>
      </c>
      <c r="AG14" s="13">
        <v>1001</v>
      </c>
      <c r="AH14" s="13">
        <v>1021</v>
      </c>
      <c r="AI14" s="13"/>
      <c r="AJ14" s="13"/>
      <c r="AK14" s="13"/>
      <c r="AL14" s="13"/>
      <c r="AM14" s="13"/>
      <c r="AN14" s="13">
        <v>1078</v>
      </c>
      <c r="AO14" s="13">
        <v>1082</v>
      </c>
      <c r="AP14" s="13">
        <v>1124</v>
      </c>
      <c r="AQ14" s="13"/>
    </row>
    <row r="15" spans="1:43">
      <c r="A15" s="19">
        <v>38854</v>
      </c>
      <c r="B15" s="13" t="s">
        <v>9</v>
      </c>
      <c r="C15" s="13">
        <v>623</v>
      </c>
      <c r="D15" s="13"/>
      <c r="E15" s="13"/>
      <c r="F15" s="13"/>
      <c r="G15" s="13"/>
      <c r="H15" s="13"/>
      <c r="I15" s="13">
        <v>776</v>
      </c>
      <c r="J15" s="13">
        <v>774</v>
      </c>
      <c r="K15" s="13">
        <v>780</v>
      </c>
      <c r="L15" s="13">
        <v>786</v>
      </c>
      <c r="M15" s="13">
        <v>792</v>
      </c>
      <c r="N15" s="13">
        <v>796</v>
      </c>
      <c r="O15" s="13">
        <v>803</v>
      </c>
      <c r="P15" s="13"/>
      <c r="Q15" s="13"/>
      <c r="R15" s="13"/>
      <c r="S15" s="13"/>
      <c r="T15" s="13"/>
      <c r="U15" s="13">
        <v>830</v>
      </c>
      <c r="V15" s="13">
        <v>840</v>
      </c>
      <c r="W15" s="13"/>
      <c r="X15" s="13">
        <v>851</v>
      </c>
      <c r="Y15" s="13">
        <v>858</v>
      </c>
      <c r="Z15" s="13">
        <v>870</v>
      </c>
      <c r="AA15" s="13">
        <v>870</v>
      </c>
      <c r="AB15" s="13"/>
      <c r="AC15" s="13"/>
      <c r="AD15" s="13"/>
      <c r="AE15" s="13"/>
      <c r="AF15" s="13"/>
      <c r="AG15" s="13">
        <v>956</v>
      </c>
      <c r="AH15" s="13">
        <v>944</v>
      </c>
      <c r="AI15" s="13">
        <v>988</v>
      </c>
      <c r="AJ15" s="13"/>
      <c r="AK15" s="13">
        <v>986</v>
      </c>
      <c r="AL15" s="13"/>
      <c r="AM15" s="13"/>
      <c r="AN15" s="13"/>
      <c r="AO15" s="13"/>
      <c r="AP15" s="13"/>
      <c r="AQ15" s="13"/>
    </row>
    <row r="16" spans="1:43">
      <c r="A16" s="19">
        <v>38861</v>
      </c>
      <c r="B16" s="13" t="s">
        <v>9</v>
      </c>
      <c r="C16" s="13">
        <v>637</v>
      </c>
      <c r="D16" s="13"/>
      <c r="E16" s="13"/>
      <c r="F16" s="13"/>
      <c r="G16" s="13"/>
      <c r="H16" s="13"/>
      <c r="I16" s="13">
        <v>796</v>
      </c>
      <c r="J16" s="13">
        <v>798</v>
      </c>
      <c r="K16" s="13">
        <v>808</v>
      </c>
      <c r="L16" s="13">
        <v>817</v>
      </c>
      <c r="M16" s="13">
        <v>824</v>
      </c>
      <c r="N16" s="13">
        <v>857</v>
      </c>
      <c r="O16" s="13">
        <v>833</v>
      </c>
      <c r="P16" s="13"/>
      <c r="Q16" s="13"/>
      <c r="R16" s="13"/>
      <c r="S16" s="13"/>
      <c r="T16" s="13"/>
      <c r="U16" s="13">
        <v>878</v>
      </c>
      <c r="V16" s="13">
        <v>888</v>
      </c>
      <c r="W16" s="13">
        <v>894</v>
      </c>
      <c r="X16" s="13">
        <v>905</v>
      </c>
      <c r="Y16" s="13">
        <v>903</v>
      </c>
      <c r="Z16" s="13">
        <v>926</v>
      </c>
      <c r="AA16" s="13">
        <v>935</v>
      </c>
      <c r="AB16" s="13"/>
      <c r="AC16" s="13"/>
      <c r="AD16" s="13"/>
      <c r="AE16" s="13"/>
      <c r="AF16" s="13"/>
      <c r="AG16" s="13">
        <v>1033</v>
      </c>
      <c r="AH16" s="13">
        <v>1031</v>
      </c>
      <c r="AI16" s="13">
        <v>1036</v>
      </c>
      <c r="AJ16" s="13">
        <v>1063</v>
      </c>
      <c r="AK16" s="13"/>
      <c r="AL16" s="13"/>
      <c r="AM16" s="13"/>
      <c r="AN16" s="13"/>
      <c r="AO16" s="13"/>
      <c r="AP16" s="13"/>
      <c r="AQ16" s="13"/>
    </row>
    <row r="17" spans="1:4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43" s="8" customFormat="1">
      <c r="B18" s="8" t="s">
        <v>4</v>
      </c>
      <c r="C18" s="18">
        <v>0</v>
      </c>
      <c r="D18" s="18">
        <v>2</v>
      </c>
      <c r="E18" s="18">
        <v>4</v>
      </c>
      <c r="F18" s="18">
        <v>6</v>
      </c>
      <c r="G18" s="18">
        <v>8</v>
      </c>
      <c r="H18" s="18">
        <v>10</v>
      </c>
      <c r="I18" s="18">
        <v>12</v>
      </c>
      <c r="J18" s="18">
        <v>14</v>
      </c>
      <c r="K18" s="18">
        <v>16</v>
      </c>
      <c r="L18" s="18">
        <v>18</v>
      </c>
      <c r="M18" s="18">
        <v>20</v>
      </c>
      <c r="N18" s="18">
        <v>22</v>
      </c>
      <c r="O18" s="18">
        <v>24</v>
      </c>
      <c r="P18" s="18">
        <v>26</v>
      </c>
      <c r="Q18" s="18">
        <v>28</v>
      </c>
      <c r="R18" s="18">
        <v>30</v>
      </c>
      <c r="S18" s="18">
        <v>32</v>
      </c>
      <c r="T18" s="18">
        <v>34</v>
      </c>
      <c r="U18" s="18">
        <v>36</v>
      </c>
      <c r="V18" s="18">
        <v>38</v>
      </c>
      <c r="W18" s="18">
        <v>40</v>
      </c>
      <c r="X18" s="18">
        <v>42</v>
      </c>
      <c r="Y18" s="18">
        <v>44</v>
      </c>
      <c r="Z18" s="18">
        <v>46</v>
      </c>
      <c r="AA18" s="18">
        <v>48</v>
      </c>
      <c r="AB18" s="18">
        <v>50</v>
      </c>
      <c r="AC18" s="18">
        <v>52</v>
      </c>
      <c r="AD18" s="18">
        <v>54</v>
      </c>
      <c r="AE18" s="18">
        <v>56</v>
      </c>
      <c r="AF18" s="18">
        <v>58</v>
      </c>
      <c r="AG18" s="18">
        <v>60</v>
      </c>
      <c r="AH18" s="18">
        <v>62</v>
      </c>
      <c r="AI18" s="18">
        <v>64</v>
      </c>
      <c r="AJ18" s="18">
        <v>66</v>
      </c>
      <c r="AK18" s="18">
        <v>68</v>
      </c>
      <c r="AL18" s="18">
        <v>70</v>
      </c>
      <c r="AM18" s="18">
        <v>72</v>
      </c>
      <c r="AN18" s="18">
        <v>74</v>
      </c>
      <c r="AO18" s="18">
        <v>76</v>
      </c>
      <c r="AP18" s="18">
        <v>78</v>
      </c>
      <c r="AQ18" s="18">
        <v>80</v>
      </c>
    </row>
    <row r="19" spans="1:43">
      <c r="A19" s="21" t="s">
        <v>9</v>
      </c>
      <c r="B19" s="1" t="s">
        <v>13</v>
      </c>
      <c r="C19" s="3">
        <v>627.83333333333337</v>
      </c>
      <c r="D19" s="3">
        <v>686.33333333333337</v>
      </c>
      <c r="E19" s="3">
        <v>712.33333333333337</v>
      </c>
      <c r="F19" s="3">
        <v>732</v>
      </c>
      <c r="G19" s="3">
        <v>749.66666666666663</v>
      </c>
      <c r="H19" s="3">
        <v>762.66666666666663</v>
      </c>
      <c r="I19" s="3">
        <v>776.33333333333337</v>
      </c>
      <c r="J19" s="3">
        <v>783</v>
      </c>
      <c r="K19" s="3">
        <v>790</v>
      </c>
      <c r="L19" s="3">
        <v>798</v>
      </c>
      <c r="M19" s="3">
        <v>807.66666666666663</v>
      </c>
      <c r="N19" s="3">
        <v>820</v>
      </c>
      <c r="O19" s="3">
        <v>817.66666666666663</v>
      </c>
      <c r="P19" s="3">
        <v>819</v>
      </c>
      <c r="Q19" s="3">
        <v>823.33333333333337</v>
      </c>
      <c r="R19" s="3">
        <v>827.66666666666663</v>
      </c>
      <c r="S19" s="3">
        <v>833</v>
      </c>
      <c r="T19" s="3">
        <v>838.33333333333337</v>
      </c>
      <c r="U19" s="3">
        <v>851.66666666666663</v>
      </c>
      <c r="V19" s="3">
        <v>860.33333333333337</v>
      </c>
      <c r="W19" s="3">
        <v>875.5</v>
      </c>
      <c r="X19" s="3">
        <v>872</v>
      </c>
      <c r="Y19" s="3">
        <v>875.66666666666663</v>
      </c>
      <c r="Z19" s="3">
        <v>888.66666666666663</v>
      </c>
      <c r="AA19" s="3">
        <v>897</v>
      </c>
      <c r="AB19" s="3">
        <v>914.5</v>
      </c>
      <c r="AC19" s="3">
        <v>933.66666666666663</v>
      </c>
      <c r="AD19" s="3">
        <v>924.33333333333337</v>
      </c>
      <c r="AE19" s="3">
        <v>942</v>
      </c>
      <c r="AF19" s="3">
        <v>951</v>
      </c>
      <c r="AG19" s="3">
        <v>974.83333333333337</v>
      </c>
      <c r="AH19" s="3">
        <v>998.66666666666663</v>
      </c>
      <c r="AI19" s="3">
        <v>1012</v>
      </c>
      <c r="AJ19" s="3">
        <v>1063</v>
      </c>
      <c r="AK19" s="3">
        <v>986</v>
      </c>
      <c r="AL19" s="3" t="s">
        <v>11</v>
      </c>
      <c r="AM19" s="3">
        <v>1045.6666666666667</v>
      </c>
      <c r="AN19" s="3">
        <v>1064</v>
      </c>
      <c r="AO19" s="3">
        <v>1100</v>
      </c>
      <c r="AP19" s="3">
        <v>1093.5</v>
      </c>
      <c r="AQ19" s="3">
        <v>1058.5</v>
      </c>
    </row>
    <row r="20" spans="1:43">
      <c r="A20" s="21"/>
      <c r="B20" s="1" t="s">
        <v>14</v>
      </c>
      <c r="C20" s="3">
        <v>19.395016542057053</v>
      </c>
      <c r="D20" s="3">
        <v>35.725807665234569</v>
      </c>
      <c r="E20" s="3">
        <v>35.725807665234569</v>
      </c>
      <c r="F20" s="3">
        <v>35.930488446443363</v>
      </c>
      <c r="G20" s="3">
        <v>37.434387043643888</v>
      </c>
      <c r="H20" s="3">
        <v>39.715656022950611</v>
      </c>
      <c r="I20" s="3">
        <v>27.456632471347735</v>
      </c>
      <c r="J20" s="3">
        <v>13.076696830622021</v>
      </c>
      <c r="K20" s="3">
        <v>15.620499351813308</v>
      </c>
      <c r="L20" s="3">
        <v>16.643316977093239</v>
      </c>
      <c r="M20" s="3">
        <v>16.010413278030438</v>
      </c>
      <c r="N20" s="3">
        <v>32.511536414017719</v>
      </c>
      <c r="O20" s="3">
        <v>28.303121147086703</v>
      </c>
      <c r="P20" s="3">
        <v>42.567593307585526</v>
      </c>
      <c r="Q20" s="3">
        <v>42.39496825489239</v>
      </c>
      <c r="R20" s="3">
        <v>40.501028793517499</v>
      </c>
      <c r="S20" s="3">
        <v>37.161808352124091</v>
      </c>
      <c r="T20" s="3">
        <v>38.214307966170644</v>
      </c>
      <c r="U20" s="3">
        <v>27.17842281418601</v>
      </c>
      <c r="V20" s="3">
        <v>24.826061575153908</v>
      </c>
      <c r="W20" s="3">
        <v>26.16295090390226</v>
      </c>
      <c r="X20" s="3">
        <v>28.930952282978865</v>
      </c>
      <c r="Y20" s="3">
        <v>24.006943440041116</v>
      </c>
      <c r="Z20" s="3">
        <v>32.331615074619044</v>
      </c>
      <c r="AA20" s="3">
        <v>37.720021208901777</v>
      </c>
      <c r="AB20" s="3">
        <v>45.822119840385675</v>
      </c>
      <c r="AC20" s="3">
        <v>65.76726642740546</v>
      </c>
      <c r="AD20" s="3">
        <v>58.500712246376395</v>
      </c>
      <c r="AE20" s="3">
        <v>47.965265210010742</v>
      </c>
      <c r="AF20" s="3">
        <v>56.261295162245716</v>
      </c>
      <c r="AG20" s="3">
        <v>51.565169122835876</v>
      </c>
      <c r="AH20" s="3">
        <v>47.606022028030587</v>
      </c>
      <c r="AI20" s="3">
        <v>33.941125496954278</v>
      </c>
      <c r="AJ20" s="3" t="s">
        <v>11</v>
      </c>
      <c r="AK20" s="3" t="s">
        <v>11</v>
      </c>
      <c r="AL20" s="3" t="s">
        <v>11</v>
      </c>
      <c r="AM20" s="3">
        <v>59.618229874203188</v>
      </c>
      <c r="AN20" s="3">
        <v>19.798989873223331</v>
      </c>
      <c r="AO20" s="3">
        <v>27.784887978899608</v>
      </c>
      <c r="AP20" s="3">
        <v>53.394756296849977</v>
      </c>
      <c r="AQ20" s="3">
        <v>68.58935777509511</v>
      </c>
    </row>
    <row r="21" spans="1:43">
      <c r="A21" s="21"/>
      <c r="B21" s="1" t="s">
        <v>15</v>
      </c>
      <c r="C21" s="3">
        <v>6</v>
      </c>
      <c r="D21" s="3">
        <v>3</v>
      </c>
      <c r="E21" s="3">
        <v>3</v>
      </c>
      <c r="F21" s="3">
        <v>3</v>
      </c>
      <c r="G21" s="3">
        <v>3</v>
      </c>
      <c r="H21" s="3">
        <v>3</v>
      </c>
      <c r="I21" s="3">
        <v>6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6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6</v>
      </c>
      <c r="V21" s="3">
        <v>3</v>
      </c>
      <c r="W21" s="3">
        <v>2</v>
      </c>
      <c r="X21" s="3">
        <v>3</v>
      </c>
      <c r="Y21" s="3">
        <v>3</v>
      </c>
      <c r="Z21" s="3">
        <v>3</v>
      </c>
      <c r="AA21" s="3">
        <v>6</v>
      </c>
      <c r="AB21" s="3">
        <v>4</v>
      </c>
      <c r="AC21" s="3">
        <v>3</v>
      </c>
      <c r="AD21" s="3">
        <v>3</v>
      </c>
      <c r="AE21" s="3">
        <v>4</v>
      </c>
      <c r="AF21" s="3">
        <v>4</v>
      </c>
      <c r="AG21" s="3">
        <v>6</v>
      </c>
      <c r="AH21" s="3">
        <v>3</v>
      </c>
      <c r="AI21" s="3">
        <v>2</v>
      </c>
      <c r="AJ21" s="3">
        <v>1</v>
      </c>
      <c r="AK21" s="3">
        <v>1</v>
      </c>
      <c r="AL21" s="3" t="s">
        <v>11</v>
      </c>
      <c r="AM21" s="3">
        <v>3</v>
      </c>
      <c r="AN21" s="3">
        <v>2</v>
      </c>
      <c r="AO21" s="3">
        <v>3</v>
      </c>
      <c r="AP21" s="3">
        <v>4</v>
      </c>
      <c r="AQ21" s="3">
        <v>2</v>
      </c>
    </row>
    <row r="25" spans="1:43">
      <c r="B25" s="8" t="s">
        <v>4</v>
      </c>
      <c r="C25" s="18">
        <v>0</v>
      </c>
      <c r="D25" s="18">
        <v>2</v>
      </c>
      <c r="E25" s="18">
        <v>4</v>
      </c>
      <c r="F25" s="18">
        <v>6</v>
      </c>
      <c r="G25" s="18">
        <v>8</v>
      </c>
      <c r="H25" s="18">
        <v>10</v>
      </c>
      <c r="I25" s="18">
        <v>12</v>
      </c>
      <c r="J25" s="18">
        <v>14</v>
      </c>
      <c r="K25" s="18">
        <v>16</v>
      </c>
      <c r="L25" s="18">
        <v>18</v>
      </c>
      <c r="M25" s="18">
        <v>20</v>
      </c>
      <c r="N25" s="18">
        <v>22</v>
      </c>
      <c r="O25" s="18">
        <v>24</v>
      </c>
      <c r="P25" s="18">
        <v>26</v>
      </c>
      <c r="Q25" s="18">
        <v>28</v>
      </c>
      <c r="R25" s="18">
        <v>30</v>
      </c>
      <c r="S25" s="18">
        <v>32</v>
      </c>
      <c r="T25" s="18">
        <v>34</v>
      </c>
      <c r="U25" s="18">
        <v>36</v>
      </c>
      <c r="V25" s="18">
        <v>38</v>
      </c>
      <c r="W25" s="18">
        <v>42</v>
      </c>
      <c r="X25" s="18">
        <v>44</v>
      </c>
      <c r="Y25" s="18">
        <v>46</v>
      </c>
      <c r="Z25" s="18">
        <v>48</v>
      </c>
      <c r="AA25" s="18">
        <v>50</v>
      </c>
      <c r="AB25" s="18">
        <v>52</v>
      </c>
      <c r="AC25" s="18">
        <v>54</v>
      </c>
      <c r="AD25" s="18">
        <v>56</v>
      </c>
      <c r="AE25" s="18">
        <v>58</v>
      </c>
      <c r="AF25" s="18">
        <v>60</v>
      </c>
      <c r="AG25" s="18">
        <v>62</v>
      </c>
      <c r="AH25" s="18">
        <v>72</v>
      </c>
    </row>
    <row r="26" spans="1:43">
      <c r="B26" s="1" t="s">
        <v>13</v>
      </c>
      <c r="C26" s="3">
        <v>627.83333333333337</v>
      </c>
      <c r="D26" s="3">
        <v>686.33333333333337</v>
      </c>
      <c r="E26" s="3">
        <v>712.33333333333337</v>
      </c>
      <c r="F26" s="3">
        <v>732</v>
      </c>
      <c r="G26" s="3">
        <v>749.66666666666663</v>
      </c>
      <c r="H26" s="3">
        <v>762.66666666666663</v>
      </c>
      <c r="I26" s="3">
        <v>776.33333333333337</v>
      </c>
      <c r="J26" s="3">
        <v>783</v>
      </c>
      <c r="K26" s="3">
        <v>790</v>
      </c>
      <c r="L26" s="3">
        <v>798</v>
      </c>
      <c r="M26" s="3">
        <v>807.66666666666663</v>
      </c>
      <c r="N26" s="3">
        <v>820</v>
      </c>
      <c r="O26" s="3">
        <v>817.66666666666663</v>
      </c>
      <c r="P26" s="3">
        <v>819</v>
      </c>
      <c r="Q26" s="3">
        <v>823.33333333333337</v>
      </c>
      <c r="R26" s="3">
        <v>827.66666666666663</v>
      </c>
      <c r="S26" s="3">
        <v>833</v>
      </c>
      <c r="T26" s="3">
        <v>838.33333333333337</v>
      </c>
      <c r="U26" s="3">
        <v>851.66666666666663</v>
      </c>
      <c r="V26" s="3">
        <v>860.33333333333337</v>
      </c>
      <c r="W26" s="3">
        <v>872</v>
      </c>
      <c r="X26" s="3">
        <v>875.66666666666663</v>
      </c>
      <c r="Y26" s="3">
        <v>888.66666666666663</v>
      </c>
      <c r="Z26" s="3">
        <v>897</v>
      </c>
      <c r="AA26" s="3">
        <v>914.5</v>
      </c>
      <c r="AB26" s="3">
        <v>933.66666666666663</v>
      </c>
      <c r="AC26" s="3">
        <v>924.33333333333337</v>
      </c>
      <c r="AD26" s="3">
        <v>942</v>
      </c>
      <c r="AE26" s="3">
        <v>951</v>
      </c>
      <c r="AF26" s="3">
        <v>974.83333333333337</v>
      </c>
      <c r="AG26" s="3">
        <v>998.66666666666663</v>
      </c>
      <c r="AH26" s="3">
        <v>1045.6666666666667</v>
      </c>
    </row>
    <row r="27" spans="1:43">
      <c r="B27" s="1" t="s">
        <v>14</v>
      </c>
      <c r="C27" s="3">
        <v>19.395016542057053</v>
      </c>
      <c r="D27" s="3">
        <v>35.725807665234569</v>
      </c>
      <c r="E27" s="3">
        <v>35.725807665234569</v>
      </c>
      <c r="F27" s="3">
        <v>35.930488446443363</v>
      </c>
      <c r="G27" s="3">
        <v>37.434387043643888</v>
      </c>
      <c r="H27" s="3">
        <v>39.715656022950611</v>
      </c>
      <c r="I27" s="3">
        <v>27.456632471347735</v>
      </c>
      <c r="J27" s="3">
        <v>13.076696830622021</v>
      </c>
      <c r="K27" s="3">
        <v>15.620499351813308</v>
      </c>
      <c r="L27" s="3">
        <v>16.643316977093239</v>
      </c>
      <c r="M27" s="3">
        <v>16.010413278030438</v>
      </c>
      <c r="N27" s="3">
        <v>32.511536414017719</v>
      </c>
      <c r="O27" s="3">
        <v>28.303121147086703</v>
      </c>
      <c r="P27" s="3">
        <v>42.567593307585526</v>
      </c>
      <c r="Q27" s="3">
        <v>42.39496825489239</v>
      </c>
      <c r="R27" s="3">
        <v>40.501028793517499</v>
      </c>
      <c r="S27" s="3">
        <v>37.161808352124091</v>
      </c>
      <c r="T27" s="3">
        <v>38.214307966170644</v>
      </c>
      <c r="U27" s="3">
        <v>27.17842281418601</v>
      </c>
      <c r="V27" s="3">
        <v>24.826061575153908</v>
      </c>
      <c r="W27" s="3">
        <v>28.930952282978865</v>
      </c>
      <c r="X27" s="3">
        <v>24.006943440041116</v>
      </c>
      <c r="Y27" s="3">
        <v>32.331615074619044</v>
      </c>
      <c r="Z27" s="3">
        <v>37.720021208901777</v>
      </c>
      <c r="AA27" s="3">
        <v>45.822119840385675</v>
      </c>
      <c r="AB27" s="3">
        <v>65.76726642740546</v>
      </c>
      <c r="AC27" s="3">
        <v>58.500712246376395</v>
      </c>
      <c r="AD27" s="3">
        <v>47.965265210010742</v>
      </c>
      <c r="AE27" s="3">
        <v>56.261295162245716</v>
      </c>
      <c r="AF27" s="3">
        <v>51.565169122835876</v>
      </c>
      <c r="AG27" s="3">
        <v>47.606022028030587</v>
      </c>
      <c r="AH27" s="3">
        <v>59.618229874203188</v>
      </c>
    </row>
    <row r="28" spans="1:43">
      <c r="B28" s="1" t="s">
        <v>15</v>
      </c>
      <c r="C28" s="3">
        <v>6</v>
      </c>
      <c r="D28" s="3">
        <v>3</v>
      </c>
      <c r="E28" s="3">
        <v>3</v>
      </c>
      <c r="F28" s="3">
        <v>3</v>
      </c>
      <c r="G28" s="3">
        <v>3</v>
      </c>
      <c r="H28" s="3">
        <v>3</v>
      </c>
      <c r="I28" s="3">
        <v>6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6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6</v>
      </c>
      <c r="V28" s="3">
        <v>3</v>
      </c>
      <c r="W28" s="3">
        <v>3</v>
      </c>
      <c r="X28" s="3">
        <v>3</v>
      </c>
      <c r="Y28" s="3">
        <v>3</v>
      </c>
      <c r="Z28" s="3">
        <v>6</v>
      </c>
      <c r="AA28" s="3">
        <v>4</v>
      </c>
      <c r="AB28" s="3">
        <v>3</v>
      </c>
      <c r="AC28" s="3">
        <v>3</v>
      </c>
      <c r="AD28" s="3">
        <v>4</v>
      </c>
      <c r="AE28" s="3">
        <v>4</v>
      </c>
      <c r="AF28" s="3">
        <v>6</v>
      </c>
      <c r="AG28" s="3">
        <v>3</v>
      </c>
      <c r="AH28" s="3">
        <v>3</v>
      </c>
    </row>
    <row r="31" spans="1:43">
      <c r="G31" s="1" t="s">
        <v>18</v>
      </c>
    </row>
    <row r="32" spans="1:43">
      <c r="B32" s="8" t="s">
        <v>19</v>
      </c>
      <c r="C32" s="1" t="s">
        <v>16</v>
      </c>
      <c r="D32" s="1" t="s">
        <v>17</v>
      </c>
      <c r="F32" s="1" t="s">
        <v>21</v>
      </c>
      <c r="G32" s="1" t="s">
        <v>29</v>
      </c>
      <c r="L32" s="1" t="s">
        <v>12</v>
      </c>
      <c r="M32" s="1" t="s">
        <v>28</v>
      </c>
      <c r="N32" s="1" t="s">
        <v>27</v>
      </c>
    </row>
    <row r="33" spans="2:15">
      <c r="B33" s="18">
        <v>0</v>
      </c>
      <c r="C33" s="3">
        <v>627.83333333333337</v>
      </c>
      <c r="D33" s="3">
        <v>19.395016542057053</v>
      </c>
      <c r="F33" s="1" t="s">
        <v>22</v>
      </c>
      <c r="G33" s="1" t="s">
        <v>20</v>
      </c>
      <c r="L33" s="1">
        <v>0</v>
      </c>
      <c r="M33" s="1">
        <v>0</v>
      </c>
      <c r="O33" s="1" t="s">
        <v>26</v>
      </c>
    </row>
    <row r="34" spans="2:15">
      <c r="B34" s="18">
        <v>2</v>
      </c>
      <c r="C34" s="3">
        <v>686.33333333333337</v>
      </c>
      <c r="D34" s="3">
        <v>35.725807665234569</v>
      </c>
      <c r="G34" s="1" t="s">
        <v>23</v>
      </c>
      <c r="L34" s="1">
        <v>4</v>
      </c>
      <c r="M34" s="22">
        <f>$H$35*1/(2*SQRT(L34))</f>
        <v>9.0502500000000001</v>
      </c>
      <c r="O34" s="1" t="s">
        <v>24</v>
      </c>
    </row>
    <row r="35" spans="2:15">
      <c r="B35" s="18">
        <v>4</v>
      </c>
      <c r="C35" s="3">
        <v>712.33333333333337</v>
      </c>
      <c r="D35" s="3">
        <v>35.725807665234569</v>
      </c>
      <c r="G35" s="1" t="s">
        <v>25</v>
      </c>
      <c r="H35" s="1">
        <v>36.201000000000001</v>
      </c>
      <c r="L35" s="1">
        <v>8</v>
      </c>
      <c r="M35" s="22">
        <f t="shared" ref="M35:M38" si="0">$H$35*1/(2*SQRT(L35))</f>
        <v>6.3994931464335512</v>
      </c>
    </row>
    <row r="36" spans="2:15">
      <c r="B36" s="18">
        <v>6</v>
      </c>
      <c r="C36" s="3">
        <v>732</v>
      </c>
      <c r="D36" s="3">
        <v>35.930488446443363</v>
      </c>
      <c r="L36" s="1">
        <v>12</v>
      </c>
      <c r="M36" s="22">
        <f t="shared" si="0"/>
        <v>5.2251642737334105</v>
      </c>
    </row>
    <row r="37" spans="2:15">
      <c r="B37" s="18">
        <v>8</v>
      </c>
      <c r="C37" s="3">
        <v>749.66666666666663</v>
      </c>
      <c r="D37" s="3">
        <v>37.434387043643888</v>
      </c>
      <c r="L37" s="1">
        <v>16</v>
      </c>
      <c r="M37" s="22">
        <f t="shared" si="0"/>
        <v>4.5251250000000001</v>
      </c>
    </row>
    <row r="38" spans="2:15">
      <c r="B38" s="18">
        <v>10</v>
      </c>
      <c r="C38" s="3">
        <v>762.66666666666663</v>
      </c>
      <c r="D38" s="3">
        <v>39.715656022950611</v>
      </c>
      <c r="L38" s="1">
        <v>24</v>
      </c>
      <c r="M38" s="22">
        <f t="shared" si="0"/>
        <v>3.6947490907705767</v>
      </c>
    </row>
    <row r="39" spans="2:15">
      <c r="B39" s="18">
        <v>12</v>
      </c>
      <c r="C39" s="3">
        <v>776.33333333333337</v>
      </c>
      <c r="D39" s="3">
        <v>27.456632471347735</v>
      </c>
    </row>
    <row r="40" spans="2:15">
      <c r="B40" s="18">
        <v>14</v>
      </c>
      <c r="C40" s="3">
        <v>783</v>
      </c>
      <c r="D40" s="3">
        <v>13.076696830622021</v>
      </c>
    </row>
    <row r="41" spans="2:15">
      <c r="B41" s="18">
        <v>16</v>
      </c>
      <c r="C41" s="3">
        <v>790</v>
      </c>
      <c r="D41" s="3">
        <v>15.620499351813308</v>
      </c>
    </row>
    <row r="42" spans="2:15">
      <c r="B42" s="18">
        <v>18</v>
      </c>
      <c r="C42" s="3">
        <v>798</v>
      </c>
      <c r="D42" s="3">
        <v>16.643316977093239</v>
      </c>
    </row>
    <row r="43" spans="2:15">
      <c r="B43" s="18">
        <v>20</v>
      </c>
      <c r="C43" s="3">
        <v>807.66666666666663</v>
      </c>
      <c r="D43" s="3">
        <v>16.010413278030438</v>
      </c>
    </row>
    <row r="44" spans="2:15">
      <c r="B44" s="18">
        <v>22</v>
      </c>
      <c r="C44" s="3">
        <v>820</v>
      </c>
      <c r="D44" s="3">
        <v>32.511536414017719</v>
      </c>
    </row>
    <row r="45" spans="2:15">
      <c r="B45" s="18">
        <v>24</v>
      </c>
      <c r="C45" s="3">
        <v>817.66666666666663</v>
      </c>
      <c r="D45" s="3">
        <v>28.303121147086703</v>
      </c>
    </row>
    <row r="46" spans="2:15">
      <c r="B46" s="18">
        <v>26</v>
      </c>
      <c r="C46" s="3">
        <v>819</v>
      </c>
      <c r="D46" s="3">
        <v>42.567593307585526</v>
      </c>
    </row>
    <row r="47" spans="2:15">
      <c r="B47" s="18">
        <v>28</v>
      </c>
      <c r="C47" s="3">
        <v>823.33333333333337</v>
      </c>
      <c r="D47" s="3">
        <v>42.39496825489239</v>
      </c>
    </row>
    <row r="48" spans="2:15">
      <c r="B48" s="18">
        <v>30</v>
      </c>
      <c r="C48" s="3">
        <v>827.66666666666663</v>
      </c>
      <c r="D48" s="3">
        <v>40.501028793517499</v>
      </c>
    </row>
    <row r="49" spans="2:4">
      <c r="B49" s="18">
        <v>32</v>
      </c>
      <c r="C49" s="3">
        <v>833</v>
      </c>
      <c r="D49" s="3">
        <v>37.161808352124091</v>
      </c>
    </row>
    <row r="50" spans="2:4">
      <c r="B50" s="18">
        <v>34</v>
      </c>
      <c r="C50" s="3">
        <v>838.33333333333337</v>
      </c>
      <c r="D50" s="3">
        <v>38.214307966170644</v>
      </c>
    </row>
    <row r="51" spans="2:4">
      <c r="B51" s="18">
        <v>36</v>
      </c>
      <c r="C51" s="3">
        <v>851.66666666666663</v>
      </c>
      <c r="D51" s="3">
        <v>27.17842281418601</v>
      </c>
    </row>
    <row r="52" spans="2:4">
      <c r="B52" s="18">
        <v>38</v>
      </c>
      <c r="C52" s="3">
        <v>860.33333333333337</v>
      </c>
      <c r="D52" s="3">
        <v>24.826061575153908</v>
      </c>
    </row>
    <row r="53" spans="2:4">
      <c r="B53" s="18">
        <v>42</v>
      </c>
      <c r="C53" s="3">
        <v>872</v>
      </c>
      <c r="D53" s="3">
        <v>28.930952282978865</v>
      </c>
    </row>
    <row r="54" spans="2:4">
      <c r="B54" s="18">
        <v>44</v>
      </c>
      <c r="C54" s="3">
        <v>875.66666666666663</v>
      </c>
      <c r="D54" s="3">
        <v>24.006943440041116</v>
      </c>
    </row>
    <row r="55" spans="2:4">
      <c r="B55" s="18">
        <v>46</v>
      </c>
      <c r="C55" s="3">
        <v>888.66666666666663</v>
      </c>
      <c r="D55" s="3">
        <v>32.331615074619044</v>
      </c>
    </row>
    <row r="56" spans="2:4">
      <c r="B56" s="18">
        <v>48</v>
      </c>
      <c r="C56" s="3">
        <v>897</v>
      </c>
      <c r="D56" s="3">
        <v>37.720021208901777</v>
      </c>
    </row>
    <row r="57" spans="2:4">
      <c r="B57" s="18">
        <v>50</v>
      </c>
      <c r="C57" s="3">
        <v>914.5</v>
      </c>
      <c r="D57" s="3">
        <v>45.822119840385675</v>
      </c>
    </row>
    <row r="58" spans="2:4">
      <c r="B58" s="18">
        <v>52</v>
      </c>
      <c r="C58" s="3">
        <v>933.66666666666663</v>
      </c>
      <c r="D58" s="3">
        <v>65.76726642740546</v>
      </c>
    </row>
    <row r="59" spans="2:4">
      <c r="B59" s="18">
        <v>54</v>
      </c>
      <c r="C59" s="3">
        <v>924.33333333333337</v>
      </c>
      <c r="D59" s="3">
        <v>58.500712246376395</v>
      </c>
    </row>
    <row r="60" spans="2:4">
      <c r="B60" s="18">
        <v>56</v>
      </c>
      <c r="C60" s="3">
        <v>942</v>
      </c>
      <c r="D60" s="3">
        <v>47.965265210010742</v>
      </c>
    </row>
    <row r="61" spans="2:4">
      <c r="B61" s="18">
        <v>58</v>
      </c>
      <c r="C61" s="3">
        <v>951</v>
      </c>
      <c r="D61" s="3">
        <v>56.261295162245716</v>
      </c>
    </row>
    <row r="62" spans="2:4">
      <c r="B62" s="18">
        <v>60</v>
      </c>
      <c r="C62" s="3">
        <v>974.83333333333337</v>
      </c>
      <c r="D62" s="3">
        <v>51.565169122835876</v>
      </c>
    </row>
    <row r="63" spans="2:4">
      <c r="B63" s="18">
        <v>62</v>
      </c>
      <c r="C63" s="3">
        <v>998.66666666666663</v>
      </c>
      <c r="D63" s="3">
        <v>47.606022028030587</v>
      </c>
    </row>
    <row r="64" spans="2:4">
      <c r="B64" s="18">
        <v>72</v>
      </c>
      <c r="C64" s="3">
        <v>1045.6666666666667</v>
      </c>
      <c r="D64" s="3">
        <v>59.618229874203188</v>
      </c>
    </row>
  </sheetData>
  <mergeCells count="1">
    <mergeCell ref="A19:A21"/>
  </mergeCells>
  <conditionalFormatting sqref="C21:AQ21 C28:AH28">
    <cfRule type="cellIs" dxfId="0" priority="2" operator="greaterThanOrEqual">
      <formula>3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Normoxia</vt:lpstr>
      <vt:lpstr>For_FIG1B</vt:lpstr>
    </vt:vector>
  </TitlesOfParts>
  <Company>INRA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 Lounifi</dc:creator>
  <cp:lastModifiedBy>Marc</cp:lastModifiedBy>
  <cp:lastPrinted>2010-06-09T11:24:47Z</cp:lastPrinted>
  <dcterms:created xsi:type="dcterms:W3CDTF">2010-05-19T09:51:14Z</dcterms:created>
  <dcterms:modified xsi:type="dcterms:W3CDTF">2014-12-07T22:17:22Z</dcterms:modified>
</cp:coreProperties>
</file>