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8615" windowHeight="11190" activeTab="2"/>
  </bookViews>
  <sheets>
    <sheet name="Formateo" sheetId="1" r:id="rId1"/>
    <sheet name="Creacion de archivos" sheetId="2" r:id="rId2"/>
    <sheet name="Graficos" sheetId="3" r:id="rId3"/>
  </sheets>
  <calcPr calcId="125725"/>
</workbook>
</file>

<file path=xl/calcChain.xml><?xml version="1.0" encoding="utf-8"?>
<calcChain xmlns="http://schemas.openxmlformats.org/spreadsheetml/2006/main">
  <c r="J49" i="2"/>
  <c r="H49"/>
  <c r="F49"/>
  <c r="J48"/>
  <c r="H48"/>
  <c r="F48"/>
  <c r="J47"/>
  <c r="H47"/>
  <c r="F47"/>
  <c r="J46"/>
  <c r="H46"/>
  <c r="F46"/>
  <c r="J45"/>
  <c r="H45"/>
  <c r="F45"/>
  <c r="J44"/>
  <c r="H44"/>
  <c r="F44"/>
  <c r="J43"/>
  <c r="H43"/>
  <c r="F43"/>
  <c r="J42"/>
  <c r="H42"/>
  <c r="F42"/>
  <c r="J41"/>
  <c r="H41"/>
  <c r="F41"/>
  <c r="J40"/>
  <c r="H40"/>
  <c r="F40"/>
  <c r="J39"/>
  <c r="H39"/>
  <c r="F39"/>
  <c r="J38"/>
  <c r="H38"/>
  <c r="F38"/>
  <c r="J37"/>
  <c r="H37"/>
  <c r="F37"/>
  <c r="J36"/>
  <c r="H36"/>
  <c r="F36"/>
  <c r="J35"/>
  <c r="H35"/>
  <c r="F35"/>
  <c r="J34"/>
  <c r="H34"/>
  <c r="F34"/>
  <c r="J33"/>
  <c r="H33"/>
  <c r="F33"/>
  <c r="J32"/>
  <c r="H32"/>
  <c r="F32"/>
  <c r="J31"/>
  <c r="H31"/>
  <c r="F31"/>
  <c r="J30"/>
  <c r="H30"/>
  <c r="F30"/>
  <c r="J29"/>
  <c r="H29"/>
  <c r="F29"/>
  <c r="J28"/>
  <c r="H28"/>
  <c r="F28"/>
  <c r="J27"/>
  <c r="H27"/>
  <c r="F27"/>
  <c r="J26"/>
  <c r="H26"/>
  <c r="F26"/>
  <c r="J24"/>
  <c r="H24"/>
  <c r="F24"/>
  <c r="J23"/>
  <c r="H23"/>
  <c r="F23"/>
  <c r="J22"/>
  <c r="H22"/>
  <c r="F22"/>
  <c r="J21"/>
  <c r="H21"/>
  <c r="F21"/>
  <c r="J20"/>
  <c r="H20"/>
  <c r="F20"/>
  <c r="J19"/>
  <c r="H19"/>
  <c r="F19"/>
  <c r="J17"/>
  <c r="H17"/>
  <c r="F17"/>
  <c r="J16"/>
  <c r="H16"/>
  <c r="F16"/>
  <c r="J15"/>
  <c r="H15"/>
  <c r="F15"/>
  <c r="J14"/>
  <c r="H14"/>
  <c r="F14"/>
  <c r="J13"/>
  <c r="H13"/>
  <c r="F13"/>
  <c r="J12"/>
  <c r="H12"/>
  <c r="F12"/>
  <c r="J10"/>
  <c r="H10"/>
  <c r="F10"/>
  <c r="J9"/>
  <c r="H9"/>
  <c r="F9"/>
  <c r="J8"/>
  <c r="H8"/>
  <c r="F8"/>
  <c r="J7"/>
  <c r="H7"/>
  <c r="F7"/>
  <c r="J6"/>
  <c r="H6"/>
  <c r="F6"/>
  <c r="J5"/>
  <c r="H5"/>
  <c r="F5"/>
  <c r="L9" i="1"/>
  <c r="L7"/>
  <c r="L8"/>
  <c r="L14"/>
  <c r="L13"/>
  <c r="J14"/>
  <c r="J13"/>
  <c r="J12"/>
  <c r="J11"/>
  <c r="J9"/>
  <c r="J8"/>
  <c r="J7"/>
  <c r="J6"/>
  <c r="L6" s="1"/>
  <c r="J5"/>
  <c r="L5" s="1"/>
  <c r="G14"/>
  <c r="G12"/>
  <c r="G11"/>
  <c r="G8"/>
  <c r="G6"/>
  <c r="G13"/>
  <c r="G9"/>
  <c r="G7"/>
  <c r="G5"/>
  <c r="E12"/>
  <c r="E13"/>
  <c r="E14"/>
  <c r="E11"/>
  <c r="E6"/>
  <c r="E7"/>
  <c r="E8"/>
  <c r="E9"/>
  <c r="E5"/>
</calcChain>
</file>

<file path=xl/sharedStrings.xml><?xml version="1.0" encoding="utf-8"?>
<sst xmlns="http://schemas.openxmlformats.org/spreadsheetml/2006/main" count="215" uniqueCount="67">
  <si>
    <t>FORMATEO</t>
  </si>
  <si>
    <t>TIEMPO EN EL FORMATEO</t>
  </si>
  <si>
    <t>ESPACIO ADMINISTRATIVO</t>
  </si>
  <si>
    <t>ESPACIO USUARIO</t>
  </si>
  <si>
    <t>FILE SYSTEM</t>
  </si>
  <si>
    <t>TAMAÑO DE BLOQUE</t>
  </si>
  <si>
    <t>Tiempo Inicial</t>
  </si>
  <si>
    <t>Tiempo Final</t>
  </si>
  <si>
    <t>Tiempo Total</t>
  </si>
  <si>
    <t>Bloques</t>
  </si>
  <si>
    <t>MB</t>
  </si>
  <si>
    <t>%</t>
  </si>
  <si>
    <t>Espacio Usuario Bloques</t>
  </si>
  <si>
    <t>Espacio Usuario MB</t>
  </si>
  <si>
    <t>Espacio Usuario %</t>
  </si>
  <si>
    <t>EXT3</t>
  </si>
  <si>
    <t>4KB</t>
  </si>
  <si>
    <t>32KB</t>
  </si>
  <si>
    <t>EXT4</t>
  </si>
  <si>
    <t>2^32-1</t>
  </si>
  <si>
    <t>REISERFS</t>
  </si>
  <si>
    <t>2^32-3</t>
  </si>
  <si>
    <t>mkfs.reiserfs: wrong blocksize 32768 specified, only power of 2 from 512-8192 interval are supported</t>
  </si>
  <si>
    <t>FAT32</t>
  </si>
  <si>
    <t>NFTS</t>
  </si>
  <si>
    <t>TIEMPO DE EJECUCION</t>
  </si>
  <si>
    <t>PUNTOS</t>
  </si>
  <si>
    <t>Porcentaje de fragmentación del FS(%)</t>
  </si>
  <si>
    <t>Si el FS tiene errores, indicar cuáles se reportan</t>
  </si>
  <si>
    <t>No contiene errores</t>
  </si>
  <si>
    <t>C</t>
  </si>
  <si>
    <t>D</t>
  </si>
  <si>
    <t>E</t>
  </si>
  <si>
    <t>F</t>
  </si>
  <si>
    <t>32KB (NO PERMITE MONTARLO)</t>
  </si>
  <si>
    <t>A</t>
  </si>
  <si>
    <t>B</t>
  </si>
  <si>
    <t>32KB (NO PERMITE CREARLO)</t>
  </si>
  <si>
    <t>NTFS</t>
  </si>
  <si>
    <t xml:space="preserve"> </t>
  </si>
  <si>
    <t>Tiempo Total (seg)</t>
  </si>
  <si>
    <t>ARCHIVOS</t>
  </si>
  <si>
    <t>Tiempo Inicial (epoch)</t>
  </si>
  <si>
    <t>Tiempo Final (epoch)</t>
  </si>
  <si>
    <t>Cantidad Maxima de Archivos que se pueden crear</t>
  </si>
  <si>
    <t>Calculo de máximo de archivos</t>
  </si>
  <si>
    <t>Minimo(Volumen/2^13, numero de Bloques)</t>
  </si>
  <si>
    <t>mount: tipo fs incorrecto, opción incorrecta, superbloque incorrecto en /dev/sdb1, Falta página de código o programa ayudante, u otro error</t>
  </si>
  <si>
    <t>Ext3</t>
  </si>
  <si>
    <t>Ext4</t>
  </si>
  <si>
    <t>ReiserFS</t>
  </si>
  <si>
    <t>Filesystem</t>
  </si>
  <si>
    <t>Punto</t>
  </si>
  <si>
    <t>Espacio (Mb)</t>
  </si>
  <si>
    <t>CREACION DE ARCHIVOS</t>
  </si>
  <si>
    <t>Usuario</t>
  </si>
  <si>
    <t>Administrativo</t>
  </si>
  <si>
    <t>Ext3 (4k)</t>
  </si>
  <si>
    <t>Ext3 (32k)</t>
  </si>
  <si>
    <t>Ext4 (4k)</t>
  </si>
  <si>
    <t>Ext4 (32k)</t>
  </si>
  <si>
    <t>ReiserFS (4k)</t>
  </si>
  <si>
    <t>ESPACIO DE FORMATEO (%)</t>
  </si>
  <si>
    <t>FAT32 (4k)</t>
  </si>
  <si>
    <t>FAT32 (32k)</t>
  </si>
  <si>
    <t>NTFS (4k)</t>
  </si>
  <si>
    <t>NTFS (32k)</t>
  </si>
</sst>
</file>

<file path=xl/styles.xml><?xml version="1.0" encoding="utf-8"?>
<styleSheet xmlns="http://schemas.openxmlformats.org/spreadsheetml/2006/main">
  <numFmts count="1">
    <numFmt numFmtId="164" formatCode="[$$-2C0A]#,##0.00;[Red]&quot;(&quot;[$$-2C0A]#,##0.00&quot;)&quot;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8">
    <xf numFmtId="0" fontId="0" fillId="0" borderId="0" xfId="0"/>
    <xf numFmtId="0" fontId="0" fillId="0" borderId="0" xfId="0" applyFont="1"/>
    <xf numFmtId="0" fontId="3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/>
    <xf numFmtId="2" fontId="0" fillId="0" borderId="1" xfId="0" applyNumberFormat="1" applyFill="1" applyBorder="1"/>
    <xf numFmtId="0" fontId="3" fillId="0" borderId="9" xfId="0" applyFont="1" applyFill="1" applyBorder="1"/>
    <xf numFmtId="0" fontId="0" fillId="0" borderId="2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2" fontId="0" fillId="3" borderId="1" xfId="0" applyNumberFormat="1" applyFill="1" applyBorder="1"/>
    <xf numFmtId="0" fontId="0" fillId="3" borderId="1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3" fillId="0" borderId="13" xfId="0" applyFont="1" applyBorder="1"/>
    <xf numFmtId="0" fontId="3" fillId="0" borderId="16" xfId="0" applyFont="1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10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Ext3</c:v>
          </c:tx>
          <c:cat>
            <c:strRef>
              <c:f>Graficos!$C$21:$C$50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A</c:v>
                </c:pt>
                <c:pt idx="13">
                  <c:v>B</c:v>
                </c:pt>
                <c:pt idx="14">
                  <c:v>C</c:v>
                </c:pt>
                <c:pt idx="15">
                  <c:v>D</c:v>
                </c:pt>
                <c:pt idx="16">
                  <c:v>E</c:v>
                </c:pt>
                <c:pt idx="17">
                  <c:v>F</c:v>
                </c:pt>
                <c:pt idx="18">
                  <c:v>A</c:v>
                </c:pt>
                <c:pt idx="19">
                  <c:v>B</c:v>
                </c:pt>
                <c:pt idx="20">
                  <c:v>C</c:v>
                </c:pt>
                <c:pt idx="21">
                  <c:v>D</c:v>
                </c:pt>
                <c:pt idx="22">
                  <c:v>E</c:v>
                </c:pt>
                <c:pt idx="23">
                  <c:v>F</c:v>
                </c:pt>
                <c:pt idx="24">
                  <c:v>A</c:v>
                </c:pt>
                <c:pt idx="25">
                  <c:v>B</c:v>
                </c:pt>
                <c:pt idx="26">
                  <c:v>C</c:v>
                </c:pt>
                <c:pt idx="27">
                  <c:v>D</c:v>
                </c:pt>
                <c:pt idx="28">
                  <c:v>E</c:v>
                </c:pt>
                <c:pt idx="29">
                  <c:v>F</c:v>
                </c:pt>
              </c:strCache>
            </c:strRef>
          </c:cat>
          <c:val>
            <c:numRef>
              <c:f>Graficos!$D$21:$D$26</c:f>
              <c:numCache>
                <c:formatCode>General</c:formatCode>
                <c:ptCount val="6"/>
                <c:pt idx="0">
                  <c:v>582</c:v>
                </c:pt>
                <c:pt idx="1">
                  <c:v>682</c:v>
                </c:pt>
                <c:pt idx="2">
                  <c:v>1840</c:v>
                </c:pt>
                <c:pt idx="3">
                  <c:v>1920</c:v>
                </c:pt>
                <c:pt idx="4">
                  <c:v>2001</c:v>
                </c:pt>
                <c:pt idx="5">
                  <c:v>2048</c:v>
                </c:pt>
              </c:numCache>
            </c:numRef>
          </c:val>
        </c:ser>
        <c:ser>
          <c:idx val="1"/>
          <c:order val="1"/>
          <c:tx>
            <c:v>Ext4</c:v>
          </c:tx>
          <c:val>
            <c:numRef>
              <c:f>Graficos!$D$27:$D$32</c:f>
              <c:numCache>
                <c:formatCode>General</c:formatCode>
                <c:ptCount val="6"/>
                <c:pt idx="0">
                  <c:v>582</c:v>
                </c:pt>
                <c:pt idx="1">
                  <c:v>682</c:v>
                </c:pt>
                <c:pt idx="2">
                  <c:v>1840</c:v>
                </c:pt>
                <c:pt idx="3">
                  <c:v>1920</c:v>
                </c:pt>
                <c:pt idx="4">
                  <c:v>2001</c:v>
                </c:pt>
                <c:pt idx="5">
                  <c:v>2048</c:v>
                </c:pt>
              </c:numCache>
            </c:numRef>
          </c:val>
        </c:ser>
        <c:ser>
          <c:idx val="2"/>
          <c:order val="2"/>
          <c:tx>
            <c:v>ReiserFS</c:v>
          </c:tx>
          <c:val>
            <c:numRef>
              <c:f>Graficos!$D$33:$D$38</c:f>
              <c:numCache>
                <c:formatCode>General</c:formatCode>
                <c:ptCount val="6"/>
                <c:pt idx="0">
                  <c:v>545</c:v>
                </c:pt>
                <c:pt idx="1">
                  <c:v>645</c:v>
                </c:pt>
                <c:pt idx="2">
                  <c:v>1669</c:v>
                </c:pt>
                <c:pt idx="3">
                  <c:v>1749</c:v>
                </c:pt>
                <c:pt idx="4">
                  <c:v>1829</c:v>
                </c:pt>
                <c:pt idx="5">
                  <c:v>1930</c:v>
                </c:pt>
              </c:numCache>
            </c:numRef>
          </c:val>
        </c:ser>
        <c:ser>
          <c:idx val="3"/>
          <c:order val="3"/>
          <c:tx>
            <c:v>FAT32</c:v>
          </c:tx>
          <c:val>
            <c:numRef>
              <c:f>Graficos!$D$39:$D$44</c:f>
              <c:numCache>
                <c:formatCode>General</c:formatCode>
                <c:ptCount val="6"/>
                <c:pt idx="0">
                  <c:v>513</c:v>
                </c:pt>
                <c:pt idx="1">
                  <c:v>613</c:v>
                </c:pt>
                <c:pt idx="2">
                  <c:v>1640</c:v>
                </c:pt>
                <c:pt idx="3">
                  <c:v>1720</c:v>
                </c:pt>
                <c:pt idx="4">
                  <c:v>1800</c:v>
                </c:pt>
                <c:pt idx="5">
                  <c:v>1900</c:v>
                </c:pt>
              </c:numCache>
            </c:numRef>
          </c:val>
        </c:ser>
        <c:ser>
          <c:idx val="4"/>
          <c:order val="4"/>
          <c:tx>
            <c:v>NTFS</c:v>
          </c:tx>
          <c:val>
            <c:numRef>
              <c:f>Graficos!$D$45:$D$50</c:f>
              <c:numCache>
                <c:formatCode>General</c:formatCode>
                <c:ptCount val="6"/>
                <c:pt idx="0">
                  <c:v>524</c:v>
                </c:pt>
                <c:pt idx="1">
                  <c:v>624</c:v>
                </c:pt>
                <c:pt idx="2">
                  <c:v>1647</c:v>
                </c:pt>
                <c:pt idx="3">
                  <c:v>1727</c:v>
                </c:pt>
                <c:pt idx="4">
                  <c:v>1807</c:v>
                </c:pt>
                <c:pt idx="5">
                  <c:v>1907</c:v>
                </c:pt>
              </c:numCache>
            </c:numRef>
          </c:val>
        </c:ser>
        <c:shape val="box"/>
        <c:axId val="68478080"/>
        <c:axId val="68479616"/>
        <c:axId val="0"/>
      </c:bar3DChart>
      <c:catAx>
        <c:axId val="68478080"/>
        <c:scaling>
          <c:orientation val="minMax"/>
        </c:scaling>
        <c:axPos val="b"/>
        <c:tickLblPos val="nextTo"/>
        <c:crossAx val="68479616"/>
        <c:crosses val="autoZero"/>
        <c:auto val="1"/>
        <c:lblAlgn val="ctr"/>
        <c:lblOffset val="100"/>
      </c:catAx>
      <c:valAx>
        <c:axId val="6847961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84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34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Graficos!$C$3</c:f>
              <c:strCache>
                <c:ptCount val="1"/>
                <c:pt idx="0">
                  <c:v>Administrativo</c:v>
                </c:pt>
              </c:strCache>
            </c:strRef>
          </c:tx>
          <c:cat>
            <c:strRef>
              <c:f>Graficos!$B$4:$B$12</c:f>
              <c:strCache>
                <c:ptCount val="9"/>
                <c:pt idx="0">
                  <c:v>Ext3 (4k)</c:v>
                </c:pt>
                <c:pt idx="1">
                  <c:v>Ext3 (32k)</c:v>
                </c:pt>
                <c:pt idx="2">
                  <c:v>Ext4 (4k)</c:v>
                </c:pt>
                <c:pt idx="3">
                  <c:v>Ext4 (32k)</c:v>
                </c:pt>
                <c:pt idx="4">
                  <c:v>ReiserFS (4k)</c:v>
                </c:pt>
                <c:pt idx="5">
                  <c:v>FAT32 (4k)</c:v>
                </c:pt>
                <c:pt idx="6">
                  <c:v>FAT32 (32k)</c:v>
                </c:pt>
                <c:pt idx="7">
                  <c:v>NTFS (4k)</c:v>
                </c:pt>
                <c:pt idx="8">
                  <c:v>NTFS (32k)</c:v>
                </c:pt>
              </c:strCache>
            </c:strRef>
          </c:cat>
          <c:val>
            <c:numRef>
              <c:f>Graficos!$C$4:$C$12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1.56</c:v>
                </c:pt>
                <c:pt idx="5">
                  <c:v>0.1</c:v>
                </c:pt>
                <c:pt idx="6">
                  <c:v>1.2E-2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Graficos!$D$3</c:f>
              <c:strCache>
                <c:ptCount val="1"/>
                <c:pt idx="0">
                  <c:v>Usuario</c:v>
                </c:pt>
              </c:strCache>
            </c:strRef>
          </c:tx>
          <c:cat>
            <c:strRef>
              <c:f>Graficos!$B$4:$B$12</c:f>
              <c:strCache>
                <c:ptCount val="9"/>
                <c:pt idx="0">
                  <c:v>Ext3 (4k)</c:v>
                </c:pt>
                <c:pt idx="1">
                  <c:v>Ext3 (32k)</c:v>
                </c:pt>
                <c:pt idx="2">
                  <c:v>Ext4 (4k)</c:v>
                </c:pt>
                <c:pt idx="3">
                  <c:v>Ext4 (32k)</c:v>
                </c:pt>
                <c:pt idx="4">
                  <c:v>ReiserFS (4k)</c:v>
                </c:pt>
                <c:pt idx="5">
                  <c:v>FAT32 (4k)</c:v>
                </c:pt>
                <c:pt idx="6">
                  <c:v>FAT32 (32k)</c:v>
                </c:pt>
                <c:pt idx="7">
                  <c:v>NTFS (4k)</c:v>
                </c:pt>
                <c:pt idx="8">
                  <c:v>NTFS (32k)</c:v>
                </c:pt>
              </c:strCache>
            </c:strRef>
          </c:cat>
          <c:val>
            <c:numRef>
              <c:f>Graficos!$D$4:$D$12</c:f>
              <c:numCache>
                <c:formatCode>General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98.44</c:v>
                </c:pt>
                <c:pt idx="5">
                  <c:v>99.9</c:v>
                </c:pt>
                <c:pt idx="6">
                  <c:v>99.98</c:v>
                </c:pt>
                <c:pt idx="7">
                  <c:v>99</c:v>
                </c:pt>
                <c:pt idx="8">
                  <c:v>99</c:v>
                </c:pt>
              </c:numCache>
            </c:numRef>
          </c:val>
        </c:ser>
        <c:shape val="cylinder"/>
        <c:axId val="68504192"/>
        <c:axId val="68522368"/>
        <c:axId val="0"/>
      </c:bar3DChart>
      <c:catAx>
        <c:axId val="68504192"/>
        <c:scaling>
          <c:orientation val="minMax"/>
        </c:scaling>
        <c:axPos val="b"/>
        <c:tickLblPos val="nextTo"/>
        <c:crossAx val="68522368"/>
        <c:crosses val="autoZero"/>
        <c:auto val="1"/>
        <c:lblAlgn val="ctr"/>
        <c:lblOffset val="100"/>
      </c:catAx>
      <c:valAx>
        <c:axId val="68522368"/>
        <c:scaling>
          <c:orientation val="minMax"/>
        </c:scaling>
        <c:axPos val="l"/>
        <c:majorGridlines/>
        <c:numFmt formatCode="General" sourceLinked="1"/>
        <c:tickLblPos val="nextTo"/>
        <c:crossAx val="6850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19</xdr:row>
      <xdr:rowOff>9526</xdr:rowOff>
    </xdr:from>
    <xdr:to>
      <xdr:col>13</xdr:col>
      <xdr:colOff>85726</xdr:colOff>
      <xdr:row>47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47624</xdr:rowOff>
    </xdr:from>
    <xdr:to>
      <xdr:col>9</xdr:col>
      <xdr:colOff>609600</xdr:colOff>
      <xdr:row>18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opLeftCell="F1" workbookViewId="0">
      <selection activeCell="K11" sqref="K11:K14"/>
    </sheetView>
  </sheetViews>
  <sheetFormatPr baseColWidth="10" defaultRowHeight="14.25"/>
  <cols>
    <col min="1" max="1" width="16.5" customWidth="1"/>
    <col min="2" max="2" width="27.125" style="13" customWidth="1"/>
    <col min="3" max="3" width="20.5" style="22" bestFit="1" customWidth="1"/>
    <col min="4" max="4" width="23" customWidth="1"/>
    <col min="5" max="5" width="17.625" bestFit="1" customWidth="1"/>
    <col min="6" max="6" width="20.25" customWidth="1"/>
    <col min="7" max="7" width="16.75" customWidth="1"/>
    <col min="8" max="8" width="15.75" customWidth="1"/>
    <col min="9" max="9" width="23.625" customWidth="1"/>
    <col min="10" max="10" width="37" customWidth="1"/>
    <col min="11" max="11" width="23.625" customWidth="1"/>
    <col min="12" max="12" width="47.25" customWidth="1"/>
    <col min="13" max="13" width="50" customWidth="1"/>
    <col min="14" max="14" width="61.875" style="13" customWidth="1"/>
    <col min="15" max="15" width="16.5" customWidth="1"/>
    <col min="16" max="16" width="14" customWidth="1"/>
    <col min="17" max="17" width="10.625" customWidth="1"/>
  </cols>
  <sheetData>
    <row r="1" spans="1:16">
      <c r="L1" s="1"/>
    </row>
    <row r="2" spans="1:16" ht="15">
      <c r="A2" s="56" t="s">
        <v>0</v>
      </c>
      <c r="B2" s="56"/>
      <c r="C2" s="56"/>
      <c r="D2" s="56"/>
      <c r="E2" s="56"/>
      <c r="F2" s="56"/>
    </row>
    <row r="3" spans="1:16" ht="15">
      <c r="A3" s="2"/>
      <c r="B3" s="14"/>
      <c r="C3" s="57" t="s">
        <v>1</v>
      </c>
      <c r="D3" s="57"/>
      <c r="E3" s="57"/>
      <c r="F3" s="57" t="s">
        <v>2</v>
      </c>
      <c r="G3" s="57"/>
      <c r="H3" s="57"/>
      <c r="I3" s="57" t="s">
        <v>3</v>
      </c>
      <c r="J3" s="57"/>
      <c r="K3" s="57"/>
      <c r="L3" s="2"/>
      <c r="M3" s="2"/>
      <c r="N3" s="53"/>
      <c r="O3" s="53"/>
      <c r="P3" s="53"/>
    </row>
    <row r="4" spans="1:16" ht="15">
      <c r="A4" s="2" t="s">
        <v>4</v>
      </c>
      <c r="B4" s="14" t="s">
        <v>5</v>
      </c>
      <c r="C4" s="23" t="s">
        <v>42</v>
      </c>
      <c r="D4" s="2" t="s">
        <v>43</v>
      </c>
      <c r="E4" s="2" t="s">
        <v>40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44</v>
      </c>
      <c r="M4" s="31" t="s">
        <v>45</v>
      </c>
      <c r="N4" s="17"/>
      <c r="O4" s="4"/>
      <c r="P4" s="4"/>
    </row>
    <row r="5" spans="1:16">
      <c r="A5" s="57" t="s">
        <v>15</v>
      </c>
      <c r="B5" s="15" t="s">
        <v>16</v>
      </c>
      <c r="C5" s="28">
        <v>1435427082</v>
      </c>
      <c r="D5" s="29">
        <v>1435427091</v>
      </c>
      <c r="E5" s="12">
        <f>D5-C5</f>
        <v>9</v>
      </c>
      <c r="F5" s="12">
        <v>26214</v>
      </c>
      <c r="G5" s="30">
        <f>F5*4/1024</f>
        <v>102.3984375</v>
      </c>
      <c r="H5" s="12">
        <v>5</v>
      </c>
      <c r="I5" s="12">
        <v>498074</v>
      </c>
      <c r="J5" s="30">
        <f>I5*4/1024</f>
        <v>1945.6015625</v>
      </c>
      <c r="K5" s="12">
        <v>95</v>
      </c>
      <c r="L5" s="12">
        <f>MIN(J5*2^20/2^13,I5)</f>
        <v>249037</v>
      </c>
      <c r="M5" s="32" t="s">
        <v>46</v>
      </c>
      <c r="N5" s="18"/>
      <c r="O5" s="6"/>
      <c r="P5" s="5"/>
    </row>
    <row r="6" spans="1:16">
      <c r="A6" s="57"/>
      <c r="B6" s="15" t="s">
        <v>17</v>
      </c>
      <c r="C6" s="24">
        <v>1435429091</v>
      </c>
      <c r="D6" s="12">
        <v>1435429117</v>
      </c>
      <c r="E6" s="12">
        <f>D6-C6</f>
        <v>26</v>
      </c>
      <c r="F6" s="12">
        <v>3276</v>
      </c>
      <c r="G6" s="30">
        <f>F6*32/1024</f>
        <v>102.375</v>
      </c>
      <c r="H6" s="12">
        <v>5</v>
      </c>
      <c r="I6" s="12">
        <v>62252</v>
      </c>
      <c r="J6" s="30">
        <f>I6*32/1024</f>
        <v>1945.375</v>
      </c>
      <c r="K6" s="12">
        <v>95</v>
      </c>
      <c r="L6" s="12">
        <f>MIN(J6*2^20/2^13,I6)</f>
        <v>62252</v>
      </c>
      <c r="M6" s="32" t="s">
        <v>46</v>
      </c>
      <c r="N6" s="18"/>
      <c r="O6" s="5"/>
      <c r="P6" s="5"/>
    </row>
    <row r="7" spans="1:16" ht="15" customHeight="1">
      <c r="A7" s="61" t="s">
        <v>18</v>
      </c>
      <c r="B7" s="15" t="s">
        <v>16</v>
      </c>
      <c r="C7" s="24">
        <v>1435430158</v>
      </c>
      <c r="D7" s="12">
        <v>1435430168</v>
      </c>
      <c r="E7" s="12">
        <f>D7-C7</f>
        <v>10</v>
      </c>
      <c r="F7" s="12">
        <v>26214</v>
      </c>
      <c r="G7" s="30">
        <f>F7*4/1024</f>
        <v>102.3984375</v>
      </c>
      <c r="H7" s="12">
        <v>5</v>
      </c>
      <c r="I7" s="12">
        <v>498074</v>
      </c>
      <c r="J7" s="30">
        <f>I7*4/1024</f>
        <v>1945.6015625</v>
      </c>
      <c r="K7" s="12">
        <v>95</v>
      </c>
      <c r="L7" s="12">
        <f>2^32-1</f>
        <v>4294967295</v>
      </c>
      <c r="M7" s="33" t="s">
        <v>19</v>
      </c>
      <c r="N7" s="18"/>
      <c r="O7" s="5"/>
      <c r="P7" s="5"/>
    </row>
    <row r="8" spans="1:16">
      <c r="A8" s="62"/>
      <c r="B8" s="15" t="s">
        <v>17</v>
      </c>
      <c r="C8" s="24">
        <v>1435431637</v>
      </c>
      <c r="D8" s="12">
        <v>1435431662</v>
      </c>
      <c r="E8" s="12">
        <f>D8-C8</f>
        <v>25</v>
      </c>
      <c r="F8" s="12">
        <v>3276</v>
      </c>
      <c r="G8" s="30">
        <f>F8*32/1024</f>
        <v>102.375</v>
      </c>
      <c r="H8" s="12">
        <v>5</v>
      </c>
      <c r="I8" s="12">
        <v>62252</v>
      </c>
      <c r="J8" s="30">
        <f>I8*32/1024</f>
        <v>1945.375</v>
      </c>
      <c r="K8" s="12">
        <v>95</v>
      </c>
      <c r="L8" s="12">
        <f>2^32-1</f>
        <v>4294967295</v>
      </c>
      <c r="M8" s="33" t="s">
        <v>19</v>
      </c>
      <c r="N8" s="18"/>
      <c r="O8" s="5"/>
      <c r="P8" s="5"/>
    </row>
    <row r="9" spans="1:16" ht="15" customHeight="1">
      <c r="A9" s="57" t="s">
        <v>20</v>
      </c>
      <c r="B9" s="15" t="s">
        <v>16</v>
      </c>
      <c r="C9" s="24">
        <v>1435433951</v>
      </c>
      <c r="D9" s="12">
        <v>1435433960</v>
      </c>
      <c r="E9" s="12">
        <f>D9-C9</f>
        <v>9</v>
      </c>
      <c r="F9" s="12">
        <v>8227</v>
      </c>
      <c r="G9" s="30">
        <f>F9*4/1024</f>
        <v>32.13671875</v>
      </c>
      <c r="H9" s="12">
        <v>1.56</v>
      </c>
      <c r="I9" s="12">
        <v>516061</v>
      </c>
      <c r="J9" s="30">
        <f>I9*4/1024</f>
        <v>2015.86328125</v>
      </c>
      <c r="K9" s="12">
        <v>98.44</v>
      </c>
      <c r="L9" s="12">
        <f>2^32-3</f>
        <v>4294967293</v>
      </c>
      <c r="M9" s="32" t="s">
        <v>21</v>
      </c>
      <c r="N9" s="18"/>
      <c r="O9" s="5"/>
      <c r="P9" s="5"/>
    </row>
    <row r="10" spans="1:16" ht="14.25" customHeight="1">
      <c r="A10" s="57"/>
      <c r="B10" s="27" t="s">
        <v>17</v>
      </c>
      <c r="C10" s="58" t="s">
        <v>22</v>
      </c>
      <c r="D10" s="59"/>
      <c r="E10" s="59"/>
      <c r="F10" s="59"/>
      <c r="G10" s="59"/>
      <c r="H10" s="59"/>
      <c r="I10" s="59"/>
      <c r="J10" s="59"/>
      <c r="K10" s="59"/>
      <c r="L10" s="59"/>
      <c r="M10" s="60"/>
      <c r="N10" s="18"/>
      <c r="O10" s="5"/>
      <c r="P10" s="5"/>
    </row>
    <row r="11" spans="1:16" ht="15" customHeight="1">
      <c r="A11" s="61" t="s">
        <v>23</v>
      </c>
      <c r="B11" s="15" t="s">
        <v>16</v>
      </c>
      <c r="C11" s="24">
        <v>1436022886</v>
      </c>
      <c r="D11" s="12">
        <v>1436022887</v>
      </c>
      <c r="E11" s="12">
        <f>D11-C11</f>
        <v>1</v>
      </c>
      <c r="F11" s="12">
        <v>511</v>
      </c>
      <c r="G11" s="30">
        <f>F11*4/1024</f>
        <v>1.99609375</v>
      </c>
      <c r="H11" s="12">
        <v>0.1</v>
      </c>
      <c r="I11" s="12">
        <v>522751</v>
      </c>
      <c r="J11" s="30">
        <f>I11*4/1024</f>
        <v>2041.99609375</v>
      </c>
      <c r="K11" s="12">
        <v>99.9</v>
      </c>
      <c r="L11" s="12">
        <v>268173300</v>
      </c>
      <c r="M11" s="33">
        <v>268173300</v>
      </c>
      <c r="N11" s="18"/>
      <c r="O11" s="5"/>
      <c r="P11" s="5"/>
    </row>
    <row r="12" spans="1:16">
      <c r="A12" s="62"/>
      <c r="B12" s="15" t="s">
        <v>17</v>
      </c>
      <c r="C12" s="24">
        <v>1436026262</v>
      </c>
      <c r="D12" s="12">
        <v>1436026262</v>
      </c>
      <c r="E12" s="12">
        <f>D12-C12</f>
        <v>0</v>
      </c>
      <c r="F12" s="12">
        <v>8</v>
      </c>
      <c r="G12" s="30">
        <f>F12*32/1024</f>
        <v>0.25</v>
      </c>
      <c r="H12" s="12">
        <v>1.2E-2</v>
      </c>
      <c r="I12" s="12">
        <v>65511</v>
      </c>
      <c r="J12" s="30">
        <f>I12*32/1024</f>
        <v>2047.21875</v>
      </c>
      <c r="K12" s="12">
        <v>99.98</v>
      </c>
      <c r="L12" s="12">
        <v>268173300</v>
      </c>
      <c r="M12" s="33">
        <v>268173300</v>
      </c>
      <c r="N12" s="18"/>
      <c r="O12" s="5"/>
      <c r="P12" s="5"/>
    </row>
    <row r="13" spans="1:16" ht="15" customHeight="1">
      <c r="A13" s="54" t="s">
        <v>24</v>
      </c>
      <c r="B13" s="15" t="s">
        <v>16</v>
      </c>
      <c r="C13" s="24">
        <v>1436028447</v>
      </c>
      <c r="D13" s="12">
        <v>1436028916</v>
      </c>
      <c r="E13" s="12">
        <f>D13-C13</f>
        <v>469</v>
      </c>
      <c r="F13" s="12">
        <v>2750</v>
      </c>
      <c r="G13" s="30">
        <f>F13*4/1024</f>
        <v>10.7421875</v>
      </c>
      <c r="H13" s="12">
        <v>1</v>
      </c>
      <c r="I13" s="12">
        <v>521538</v>
      </c>
      <c r="J13" s="30">
        <f>I13*4/1024</f>
        <v>2037.2578125</v>
      </c>
      <c r="K13" s="12">
        <v>99</v>
      </c>
      <c r="L13" s="12">
        <f>2^32-1</f>
        <v>4294967295</v>
      </c>
      <c r="M13" s="34" t="s">
        <v>19</v>
      </c>
      <c r="N13" s="18"/>
      <c r="O13" s="5"/>
      <c r="P13" s="5"/>
    </row>
    <row r="14" spans="1:16">
      <c r="A14" s="55"/>
      <c r="B14" s="15" t="s">
        <v>17</v>
      </c>
      <c r="C14" s="24">
        <v>1436035438</v>
      </c>
      <c r="D14" s="12">
        <v>1436035953</v>
      </c>
      <c r="E14" s="12">
        <f>D14-C14</f>
        <v>515</v>
      </c>
      <c r="F14" s="12">
        <v>349</v>
      </c>
      <c r="G14" s="30">
        <f>F14*32/1024</f>
        <v>10.90625</v>
      </c>
      <c r="H14" s="12">
        <v>1</v>
      </c>
      <c r="I14" s="12">
        <v>65187</v>
      </c>
      <c r="J14" s="30">
        <f>I14*32/1024</f>
        <v>2037.09375</v>
      </c>
      <c r="K14" s="12">
        <v>99</v>
      </c>
      <c r="L14" s="12">
        <f>2^32-1</f>
        <v>4294967295</v>
      </c>
      <c r="M14" s="34" t="s">
        <v>19</v>
      </c>
      <c r="N14" s="18"/>
      <c r="O14" s="5"/>
      <c r="P14" s="5"/>
    </row>
    <row r="15" spans="1:16" s="5" customFormat="1">
      <c r="B15" s="18"/>
      <c r="C15" s="35"/>
      <c r="F15" s="5" t="s">
        <v>39</v>
      </c>
      <c r="I15" s="5" t="s">
        <v>39</v>
      </c>
      <c r="L15" s="11"/>
      <c r="M15" s="5" t="s">
        <v>39</v>
      </c>
      <c r="N15" s="18"/>
    </row>
  </sheetData>
  <mergeCells count="11">
    <mergeCell ref="N3:P3"/>
    <mergeCell ref="A13:A14"/>
    <mergeCell ref="A2:F2"/>
    <mergeCell ref="C3:E3"/>
    <mergeCell ref="F3:H3"/>
    <mergeCell ref="I3:K3"/>
    <mergeCell ref="C10:M10"/>
    <mergeCell ref="A5:A6"/>
    <mergeCell ref="A7:A8"/>
    <mergeCell ref="A9:A10"/>
    <mergeCell ref="A11:A12"/>
  </mergeCells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  <ignoredErrors>
    <ignoredError sqref="G6:G8 G12:G13 J6:J7 J8 J12: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Q49"/>
  <sheetViews>
    <sheetView topLeftCell="D1" workbookViewId="0">
      <selection activeCell="L5" sqref="L5"/>
    </sheetView>
  </sheetViews>
  <sheetFormatPr baseColWidth="10" defaultRowHeight="14.25"/>
  <cols>
    <col min="1" max="1" width="13.25" bestFit="1" customWidth="1"/>
    <col min="2" max="2" width="20.75" bestFit="1" customWidth="1"/>
    <col min="3" max="3" width="8.875" bestFit="1" customWidth="1"/>
    <col min="4" max="4" width="13.125" bestFit="1" customWidth="1"/>
    <col min="5" max="5" width="12.25" bestFit="1" customWidth="1"/>
    <col min="6" max="6" width="12.5" bestFit="1" customWidth="1"/>
    <col min="7" max="12" width="10.625" customWidth="1"/>
    <col min="13" max="13" width="35.875" bestFit="1" customWidth="1"/>
    <col min="14" max="14" width="58.75" bestFit="1" customWidth="1"/>
  </cols>
  <sheetData>
    <row r="2" spans="1:17" ht="15">
      <c r="A2" s="56" t="s">
        <v>41</v>
      </c>
      <c r="B2" s="56"/>
      <c r="C2" s="56"/>
      <c r="D2" s="56"/>
      <c r="E2" s="56"/>
      <c r="F2" s="56"/>
      <c r="N2" s="13"/>
    </row>
    <row r="3" spans="1:17" ht="15">
      <c r="A3" s="2"/>
      <c r="B3" s="14"/>
      <c r="C3" s="23"/>
      <c r="D3" s="57" t="s">
        <v>25</v>
      </c>
      <c r="E3" s="57"/>
      <c r="F3" s="57"/>
      <c r="G3" s="57" t="s">
        <v>2</v>
      </c>
      <c r="H3" s="57"/>
      <c r="I3" s="57"/>
      <c r="J3" s="57" t="s">
        <v>3</v>
      </c>
      <c r="K3" s="57"/>
      <c r="L3" s="57"/>
      <c r="M3" s="2"/>
      <c r="N3" s="14"/>
      <c r="O3" s="3"/>
      <c r="P3" s="4"/>
      <c r="Q3" s="4"/>
    </row>
    <row r="4" spans="1:17" ht="15">
      <c r="A4" s="2" t="s">
        <v>4</v>
      </c>
      <c r="B4" s="14" t="s">
        <v>5</v>
      </c>
      <c r="C4" s="23" t="s">
        <v>26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9</v>
      </c>
      <c r="K4" s="2" t="s">
        <v>10</v>
      </c>
      <c r="L4" s="2" t="s">
        <v>11</v>
      </c>
      <c r="M4" s="2" t="s">
        <v>27</v>
      </c>
      <c r="N4" s="14" t="s">
        <v>28</v>
      </c>
      <c r="O4" s="4"/>
      <c r="P4" s="4"/>
      <c r="Q4" s="4"/>
    </row>
    <row r="5" spans="1:17">
      <c r="A5" s="57" t="s">
        <v>15</v>
      </c>
      <c r="B5" s="63" t="s">
        <v>16</v>
      </c>
      <c r="C5" s="25" t="s">
        <v>35</v>
      </c>
      <c r="D5" s="8">
        <v>1435427082</v>
      </c>
      <c r="E5" s="8">
        <v>1435427091</v>
      </c>
      <c r="F5" s="7">
        <f t="shared" ref="F5:F10" si="0">E5-D5</f>
        <v>9</v>
      </c>
      <c r="G5" s="7">
        <v>26214</v>
      </c>
      <c r="H5" s="30">
        <f t="shared" ref="H5:H10" si="1">G5*4/1024</f>
        <v>102.3984375</v>
      </c>
      <c r="I5" s="7">
        <v>5</v>
      </c>
      <c r="J5" s="7">
        <f t="shared" ref="J5:J10" si="2">K5*1024/4</f>
        <v>148992</v>
      </c>
      <c r="K5" s="7">
        <v>582</v>
      </c>
      <c r="L5" s="7">
        <v>31</v>
      </c>
      <c r="M5" s="7">
        <v>3.6</v>
      </c>
      <c r="N5" s="16" t="s">
        <v>29</v>
      </c>
      <c r="O5" s="5"/>
      <c r="P5" s="6"/>
      <c r="Q5" s="5"/>
    </row>
    <row r="6" spans="1:17">
      <c r="A6" s="57"/>
      <c r="B6" s="63"/>
      <c r="C6" s="25" t="s">
        <v>36</v>
      </c>
      <c r="D6" s="7">
        <v>1435427336</v>
      </c>
      <c r="E6" s="7">
        <v>1435427336</v>
      </c>
      <c r="F6" s="7">
        <f t="shared" si="0"/>
        <v>0</v>
      </c>
      <c r="G6" s="9">
        <v>26214</v>
      </c>
      <c r="H6" s="30">
        <f t="shared" si="1"/>
        <v>102.3984375</v>
      </c>
      <c r="I6" s="7">
        <v>5</v>
      </c>
      <c r="J6" s="7">
        <f t="shared" si="2"/>
        <v>174592</v>
      </c>
      <c r="K6" s="7">
        <v>682</v>
      </c>
      <c r="L6" s="7">
        <v>36</v>
      </c>
      <c r="M6" s="7">
        <v>3.6</v>
      </c>
      <c r="N6" s="16" t="s">
        <v>29</v>
      </c>
      <c r="O6" s="5"/>
      <c r="P6" s="5"/>
      <c r="Q6" s="5"/>
    </row>
    <row r="7" spans="1:17">
      <c r="A7" s="57"/>
      <c r="B7" s="63"/>
      <c r="C7" s="25" t="s">
        <v>30</v>
      </c>
      <c r="D7" s="7">
        <v>1435427386</v>
      </c>
      <c r="E7" s="7">
        <v>1435427390</v>
      </c>
      <c r="F7" s="7">
        <f t="shared" si="0"/>
        <v>4</v>
      </c>
      <c r="G7" s="7">
        <v>26214</v>
      </c>
      <c r="H7" s="30">
        <f t="shared" si="1"/>
        <v>102.3984375</v>
      </c>
      <c r="I7" s="7">
        <v>5</v>
      </c>
      <c r="J7" s="7">
        <f t="shared" si="2"/>
        <v>471040</v>
      </c>
      <c r="K7" s="7">
        <v>1840</v>
      </c>
      <c r="L7" s="7">
        <v>90</v>
      </c>
      <c r="M7" s="7">
        <v>3.6</v>
      </c>
      <c r="N7" s="16" t="s">
        <v>29</v>
      </c>
      <c r="O7" s="5"/>
      <c r="P7" s="5"/>
      <c r="Q7" s="5"/>
    </row>
    <row r="8" spans="1:17">
      <c r="A8" s="57"/>
      <c r="B8" s="63"/>
      <c r="C8" s="25" t="s">
        <v>31</v>
      </c>
      <c r="D8" s="7">
        <v>1435427675</v>
      </c>
      <c r="E8" s="7">
        <v>1435427677</v>
      </c>
      <c r="F8" s="7">
        <f t="shared" si="0"/>
        <v>2</v>
      </c>
      <c r="G8" s="7">
        <v>26214</v>
      </c>
      <c r="H8" s="30">
        <f t="shared" si="1"/>
        <v>102.3984375</v>
      </c>
      <c r="I8" s="7">
        <v>5</v>
      </c>
      <c r="J8" s="7">
        <f t="shared" si="2"/>
        <v>491520</v>
      </c>
      <c r="K8" s="7">
        <v>1920</v>
      </c>
      <c r="L8" s="7">
        <v>94</v>
      </c>
      <c r="M8" s="7">
        <v>4.4000000000000004</v>
      </c>
      <c r="N8" s="16" t="s">
        <v>29</v>
      </c>
      <c r="O8" s="5"/>
      <c r="P8" s="5"/>
      <c r="Q8" s="5"/>
    </row>
    <row r="9" spans="1:17">
      <c r="A9" s="57"/>
      <c r="B9" s="63"/>
      <c r="C9" s="25" t="s">
        <v>32</v>
      </c>
      <c r="D9" s="7">
        <v>1435427733</v>
      </c>
      <c r="E9" s="7">
        <v>1435427733</v>
      </c>
      <c r="F9" s="7">
        <f t="shared" si="0"/>
        <v>0</v>
      </c>
      <c r="G9" s="7">
        <v>26214</v>
      </c>
      <c r="H9" s="30">
        <f t="shared" si="1"/>
        <v>102.3984375</v>
      </c>
      <c r="I9" s="7">
        <v>5</v>
      </c>
      <c r="J9" s="7">
        <f t="shared" si="2"/>
        <v>512256</v>
      </c>
      <c r="K9" s="7">
        <v>2001</v>
      </c>
      <c r="L9" s="7">
        <v>98</v>
      </c>
      <c r="M9" s="7">
        <v>5.7</v>
      </c>
      <c r="N9" s="16" t="s">
        <v>29</v>
      </c>
      <c r="O9" s="5"/>
      <c r="P9" s="5"/>
      <c r="Q9" s="5"/>
    </row>
    <row r="10" spans="1:17">
      <c r="A10" s="57"/>
      <c r="B10" s="63"/>
      <c r="C10" s="25" t="s">
        <v>33</v>
      </c>
      <c r="D10" s="7">
        <v>1435427781</v>
      </c>
      <c r="E10" s="7">
        <v>1435427781</v>
      </c>
      <c r="F10" s="7">
        <f t="shared" si="0"/>
        <v>0</v>
      </c>
      <c r="G10" s="7">
        <v>26214</v>
      </c>
      <c r="H10" s="30">
        <f t="shared" si="1"/>
        <v>102.3984375</v>
      </c>
      <c r="I10" s="7">
        <v>5</v>
      </c>
      <c r="J10" s="7">
        <f t="shared" si="2"/>
        <v>524288</v>
      </c>
      <c r="K10" s="7">
        <v>2048</v>
      </c>
      <c r="L10" s="7">
        <v>100</v>
      </c>
      <c r="M10" s="7">
        <v>5.7</v>
      </c>
      <c r="N10" s="16" t="s">
        <v>29</v>
      </c>
      <c r="O10" s="5"/>
      <c r="P10" s="5"/>
      <c r="Q10" s="5"/>
    </row>
    <row r="11" spans="1:17" ht="28.5">
      <c r="A11" s="57"/>
      <c r="B11" s="21" t="s">
        <v>34</v>
      </c>
      <c r="C11" s="26"/>
      <c r="D11" s="10"/>
      <c r="E11" s="10"/>
      <c r="F11" s="10"/>
      <c r="G11" s="10"/>
      <c r="H11" s="36"/>
      <c r="I11" s="10"/>
      <c r="J11" s="37"/>
      <c r="K11" s="10"/>
      <c r="L11" s="10"/>
      <c r="M11" s="10"/>
      <c r="N11" s="21" t="s">
        <v>47</v>
      </c>
      <c r="O11" s="5"/>
      <c r="P11" s="5"/>
      <c r="Q11" s="5"/>
    </row>
    <row r="12" spans="1:17">
      <c r="A12" s="57" t="s">
        <v>18</v>
      </c>
      <c r="B12" s="63" t="s">
        <v>16</v>
      </c>
      <c r="C12" s="25" t="s">
        <v>35</v>
      </c>
      <c r="D12" s="8">
        <v>1435430461</v>
      </c>
      <c r="E12" s="8">
        <v>1435430466</v>
      </c>
      <c r="F12" s="7">
        <f t="shared" ref="F12:F17" si="3">E12-D12</f>
        <v>5</v>
      </c>
      <c r="G12" s="7">
        <v>26214</v>
      </c>
      <c r="H12" s="30">
        <f t="shared" ref="H12:H17" si="4">G12*4/1024</f>
        <v>102.3984375</v>
      </c>
      <c r="I12" s="7">
        <v>5</v>
      </c>
      <c r="J12" s="7">
        <f t="shared" ref="J12:J17" si="5">K12*1024/4</f>
        <v>148992</v>
      </c>
      <c r="K12" s="7">
        <v>582</v>
      </c>
      <c r="L12" s="7">
        <v>31</v>
      </c>
      <c r="M12" s="7">
        <v>0.2</v>
      </c>
      <c r="N12" s="16" t="s">
        <v>29</v>
      </c>
    </row>
    <row r="13" spans="1:17">
      <c r="A13" s="57"/>
      <c r="B13" s="63"/>
      <c r="C13" s="25" t="s">
        <v>36</v>
      </c>
      <c r="D13" s="7">
        <v>1435430603</v>
      </c>
      <c r="E13" s="7">
        <v>1435430604</v>
      </c>
      <c r="F13" s="7">
        <f t="shared" si="3"/>
        <v>1</v>
      </c>
      <c r="G13" s="9">
        <v>26214</v>
      </c>
      <c r="H13" s="30">
        <f t="shared" si="4"/>
        <v>102.3984375</v>
      </c>
      <c r="I13" s="7">
        <v>5</v>
      </c>
      <c r="J13" s="7">
        <f t="shared" si="5"/>
        <v>174592</v>
      </c>
      <c r="K13" s="7">
        <v>682</v>
      </c>
      <c r="L13" s="7">
        <v>36</v>
      </c>
      <c r="M13" s="7">
        <v>0.4</v>
      </c>
      <c r="N13" s="16" t="s">
        <v>29</v>
      </c>
    </row>
    <row r="14" spans="1:17">
      <c r="A14" s="57"/>
      <c r="B14" s="63"/>
      <c r="C14" s="25" t="s">
        <v>30</v>
      </c>
      <c r="D14" s="7">
        <v>1435430669</v>
      </c>
      <c r="E14" s="7">
        <v>1435430886</v>
      </c>
      <c r="F14" s="7">
        <f t="shared" si="3"/>
        <v>217</v>
      </c>
      <c r="G14" s="7">
        <v>26214</v>
      </c>
      <c r="H14" s="30">
        <f t="shared" si="4"/>
        <v>102.3984375</v>
      </c>
      <c r="I14" s="7">
        <v>5</v>
      </c>
      <c r="J14" s="7">
        <f t="shared" si="5"/>
        <v>471040</v>
      </c>
      <c r="K14" s="7">
        <v>1840</v>
      </c>
      <c r="L14" s="7">
        <v>90</v>
      </c>
      <c r="M14" s="7">
        <v>0.4</v>
      </c>
      <c r="N14" s="16" t="s">
        <v>29</v>
      </c>
    </row>
    <row r="15" spans="1:17">
      <c r="A15" s="57"/>
      <c r="B15" s="63"/>
      <c r="C15" s="25" t="s">
        <v>31</v>
      </c>
      <c r="D15" s="7">
        <v>1435430964</v>
      </c>
      <c r="E15" s="7">
        <v>1435430965</v>
      </c>
      <c r="F15" s="7">
        <f t="shared" si="3"/>
        <v>1</v>
      </c>
      <c r="G15" s="7">
        <v>26214</v>
      </c>
      <c r="H15" s="30">
        <f t="shared" si="4"/>
        <v>102.3984375</v>
      </c>
      <c r="I15" s="7">
        <v>5</v>
      </c>
      <c r="J15" s="7">
        <f t="shared" si="5"/>
        <v>491520</v>
      </c>
      <c r="K15" s="7">
        <v>1920</v>
      </c>
      <c r="L15" s="7">
        <v>94</v>
      </c>
      <c r="M15" s="7">
        <v>0.4</v>
      </c>
      <c r="N15" s="16" t="s">
        <v>29</v>
      </c>
    </row>
    <row r="16" spans="1:17">
      <c r="A16" s="57"/>
      <c r="B16" s="63"/>
      <c r="C16" s="25" t="s">
        <v>32</v>
      </c>
      <c r="D16" s="7">
        <v>1435430989</v>
      </c>
      <c r="E16" s="7">
        <v>1435430990</v>
      </c>
      <c r="F16" s="7">
        <f t="shared" si="3"/>
        <v>1</v>
      </c>
      <c r="G16" s="7">
        <v>26214</v>
      </c>
      <c r="H16" s="30">
        <f t="shared" si="4"/>
        <v>102.3984375</v>
      </c>
      <c r="I16" s="7">
        <v>5</v>
      </c>
      <c r="J16" s="7">
        <f t="shared" si="5"/>
        <v>512256</v>
      </c>
      <c r="K16" s="7">
        <v>2001</v>
      </c>
      <c r="L16" s="7">
        <v>98</v>
      </c>
      <c r="M16" s="7">
        <v>0.4</v>
      </c>
      <c r="N16" s="16" t="s">
        <v>29</v>
      </c>
    </row>
    <row r="17" spans="1:14">
      <c r="A17" s="57"/>
      <c r="B17" s="63"/>
      <c r="C17" s="25" t="s">
        <v>33</v>
      </c>
      <c r="D17" s="7">
        <v>1435431022</v>
      </c>
      <c r="E17" s="7">
        <v>1435431038</v>
      </c>
      <c r="F17" s="7">
        <f t="shared" si="3"/>
        <v>16</v>
      </c>
      <c r="G17" s="7">
        <v>26214</v>
      </c>
      <c r="H17" s="30">
        <f t="shared" si="4"/>
        <v>102.3984375</v>
      </c>
      <c r="I17" s="7">
        <v>5</v>
      </c>
      <c r="J17" s="7">
        <f t="shared" si="5"/>
        <v>524288</v>
      </c>
      <c r="K17" s="7">
        <v>2048</v>
      </c>
      <c r="L17" s="7">
        <v>100</v>
      </c>
      <c r="M17" s="7">
        <v>0.2</v>
      </c>
      <c r="N17" s="16" t="s">
        <v>29</v>
      </c>
    </row>
    <row r="18" spans="1:14" ht="28.5">
      <c r="A18" s="57"/>
      <c r="B18" s="21" t="s">
        <v>34</v>
      </c>
      <c r="C18" s="26"/>
      <c r="D18" s="10"/>
      <c r="E18" s="10"/>
      <c r="F18" s="10"/>
      <c r="G18" s="10"/>
      <c r="H18" s="36"/>
      <c r="I18" s="10"/>
      <c r="J18" s="37"/>
      <c r="K18" s="10"/>
      <c r="L18" s="10"/>
      <c r="M18" s="10"/>
      <c r="N18" s="21" t="s">
        <v>47</v>
      </c>
    </row>
    <row r="19" spans="1:14">
      <c r="A19" s="57" t="s">
        <v>20</v>
      </c>
      <c r="B19" s="63" t="s">
        <v>16</v>
      </c>
      <c r="C19" s="25" t="s">
        <v>35</v>
      </c>
      <c r="D19" s="8">
        <v>1435433992</v>
      </c>
      <c r="E19" s="8">
        <v>1435433998</v>
      </c>
      <c r="F19" s="7">
        <f t="shared" ref="F19:F24" si="6">E19-D19</f>
        <v>6</v>
      </c>
      <c r="G19" s="9">
        <v>8227</v>
      </c>
      <c r="H19" s="30">
        <f t="shared" ref="H19:H24" si="7">G19*4/1024</f>
        <v>32.13671875</v>
      </c>
      <c r="I19" s="9">
        <v>1.56</v>
      </c>
      <c r="J19" s="7">
        <f t="shared" ref="J19:J24" si="8">K19*1024/4</f>
        <v>139520</v>
      </c>
      <c r="K19" s="7">
        <v>545</v>
      </c>
      <c r="L19" s="7">
        <v>27</v>
      </c>
      <c r="M19" s="7">
        <v>0</v>
      </c>
      <c r="N19" s="16" t="s">
        <v>29</v>
      </c>
    </row>
    <row r="20" spans="1:14">
      <c r="A20" s="57"/>
      <c r="B20" s="63"/>
      <c r="C20" s="25" t="s">
        <v>36</v>
      </c>
      <c r="D20" s="7">
        <v>1435434226</v>
      </c>
      <c r="E20" s="7">
        <v>1435434226</v>
      </c>
      <c r="F20" s="7">
        <f t="shared" si="6"/>
        <v>0</v>
      </c>
      <c r="G20" s="9">
        <v>8227</v>
      </c>
      <c r="H20" s="30">
        <f t="shared" si="7"/>
        <v>32.13671875</v>
      </c>
      <c r="I20" s="12">
        <v>1.56</v>
      </c>
      <c r="J20" s="7">
        <f t="shared" si="8"/>
        <v>165120</v>
      </c>
      <c r="K20" s="7">
        <v>645</v>
      </c>
      <c r="L20" s="7">
        <v>32</v>
      </c>
      <c r="M20" s="7">
        <v>0</v>
      </c>
      <c r="N20" s="16" t="s">
        <v>29</v>
      </c>
    </row>
    <row r="21" spans="1:14">
      <c r="A21" s="57"/>
      <c r="B21" s="63"/>
      <c r="C21" s="25" t="s">
        <v>30</v>
      </c>
      <c r="D21" s="7">
        <v>1435434283</v>
      </c>
      <c r="E21" s="7">
        <v>1435434470</v>
      </c>
      <c r="F21" s="7">
        <f t="shared" si="6"/>
        <v>187</v>
      </c>
      <c r="G21" s="9">
        <v>8227</v>
      </c>
      <c r="H21" s="30">
        <f t="shared" si="7"/>
        <v>32.13671875</v>
      </c>
      <c r="I21" s="12">
        <v>1.56</v>
      </c>
      <c r="J21" s="7">
        <f t="shared" si="8"/>
        <v>427264</v>
      </c>
      <c r="K21" s="7">
        <v>1669</v>
      </c>
      <c r="L21" s="7">
        <v>82</v>
      </c>
      <c r="M21" s="7">
        <v>0</v>
      </c>
      <c r="N21" s="16" t="s">
        <v>29</v>
      </c>
    </row>
    <row r="22" spans="1:14">
      <c r="A22" s="57"/>
      <c r="B22" s="63"/>
      <c r="C22" s="25" t="s">
        <v>31</v>
      </c>
      <c r="D22" s="7">
        <v>1435434607</v>
      </c>
      <c r="E22" s="7">
        <v>1435434608</v>
      </c>
      <c r="F22" s="7">
        <f t="shared" si="6"/>
        <v>1</v>
      </c>
      <c r="G22" s="9">
        <v>8227</v>
      </c>
      <c r="H22" s="30">
        <f t="shared" si="7"/>
        <v>32.13671875</v>
      </c>
      <c r="I22" s="12">
        <v>1.56</v>
      </c>
      <c r="J22" s="7">
        <f t="shared" si="8"/>
        <v>447744</v>
      </c>
      <c r="K22" s="7">
        <v>1749</v>
      </c>
      <c r="L22" s="7">
        <v>86</v>
      </c>
      <c r="M22" s="7">
        <v>0</v>
      </c>
      <c r="N22" s="16" t="s">
        <v>29</v>
      </c>
    </row>
    <row r="23" spans="1:14">
      <c r="A23" s="57"/>
      <c r="B23" s="63"/>
      <c r="C23" s="25" t="s">
        <v>32</v>
      </c>
      <c r="D23" s="7">
        <v>1435434662</v>
      </c>
      <c r="E23" s="7">
        <v>1435434662</v>
      </c>
      <c r="F23" s="7">
        <f t="shared" si="6"/>
        <v>0</v>
      </c>
      <c r="G23" s="9">
        <v>8227</v>
      </c>
      <c r="H23" s="30">
        <f t="shared" si="7"/>
        <v>32.13671875</v>
      </c>
      <c r="I23" s="12">
        <v>1.56</v>
      </c>
      <c r="J23" s="7">
        <f t="shared" si="8"/>
        <v>468224</v>
      </c>
      <c r="K23" s="7">
        <v>1829</v>
      </c>
      <c r="L23" s="7">
        <v>90</v>
      </c>
      <c r="M23" s="7">
        <v>0</v>
      </c>
      <c r="N23" s="16" t="s">
        <v>29</v>
      </c>
    </row>
    <row r="24" spans="1:14">
      <c r="A24" s="57"/>
      <c r="B24" s="63"/>
      <c r="C24" s="25" t="s">
        <v>33</v>
      </c>
      <c r="D24" s="7">
        <v>1435434726</v>
      </c>
      <c r="E24" s="7">
        <v>1435434726</v>
      </c>
      <c r="F24" s="7">
        <f t="shared" si="6"/>
        <v>0</v>
      </c>
      <c r="G24" s="9">
        <v>8227</v>
      </c>
      <c r="H24" s="30">
        <f t="shared" si="7"/>
        <v>32.13671875</v>
      </c>
      <c r="I24" s="12">
        <v>1.56</v>
      </c>
      <c r="J24" s="7">
        <f t="shared" si="8"/>
        <v>494080</v>
      </c>
      <c r="K24" s="7">
        <v>1930</v>
      </c>
      <c r="L24" s="7">
        <v>95</v>
      </c>
      <c r="M24" s="7">
        <v>0</v>
      </c>
      <c r="N24" s="16" t="s">
        <v>29</v>
      </c>
    </row>
    <row r="25" spans="1:14" ht="28.5">
      <c r="A25" s="57"/>
      <c r="B25" s="21" t="s">
        <v>37</v>
      </c>
      <c r="C25" s="26"/>
      <c r="D25" s="10"/>
      <c r="E25" s="10"/>
      <c r="F25" s="10"/>
      <c r="G25" s="10"/>
      <c r="H25" s="36"/>
      <c r="I25" s="10"/>
      <c r="J25" s="37"/>
      <c r="K25" s="10"/>
      <c r="L25" s="10"/>
      <c r="M25" s="10"/>
      <c r="N25" s="21" t="s">
        <v>22</v>
      </c>
    </row>
    <row r="26" spans="1:14">
      <c r="A26" s="57" t="s">
        <v>23</v>
      </c>
      <c r="B26" s="63" t="s">
        <v>16</v>
      </c>
      <c r="C26" s="25" t="s">
        <v>35</v>
      </c>
      <c r="D26" s="8">
        <v>1436023287</v>
      </c>
      <c r="E26" s="8">
        <v>1436023287</v>
      </c>
      <c r="F26" s="7">
        <f t="shared" ref="F26:F49" si="9">E26-D26</f>
        <v>0</v>
      </c>
      <c r="G26" s="9">
        <v>511</v>
      </c>
      <c r="H26" s="30">
        <f t="shared" ref="H26:H31" si="10">G26*4/1024</f>
        <v>1.99609375</v>
      </c>
      <c r="I26" s="9">
        <v>0.1</v>
      </c>
      <c r="J26" s="7">
        <f t="shared" ref="J26:J31" si="11">K26*1024/4</f>
        <v>131328</v>
      </c>
      <c r="K26" s="7">
        <v>513</v>
      </c>
      <c r="L26" s="7">
        <v>26</v>
      </c>
      <c r="M26" s="7">
        <v>0</v>
      </c>
      <c r="N26" s="16" t="s">
        <v>29</v>
      </c>
    </row>
    <row r="27" spans="1:14">
      <c r="A27" s="57"/>
      <c r="B27" s="63"/>
      <c r="C27" s="25" t="s">
        <v>36</v>
      </c>
      <c r="D27" s="7">
        <v>1436023459</v>
      </c>
      <c r="E27" s="7">
        <v>1436023460</v>
      </c>
      <c r="F27" s="7">
        <f t="shared" si="9"/>
        <v>1</v>
      </c>
      <c r="G27" s="9">
        <v>511</v>
      </c>
      <c r="H27" s="30">
        <f t="shared" si="10"/>
        <v>1.99609375</v>
      </c>
      <c r="I27" s="9">
        <v>0.1</v>
      </c>
      <c r="J27" s="7">
        <f t="shared" si="11"/>
        <v>156928</v>
      </c>
      <c r="K27" s="7">
        <v>613</v>
      </c>
      <c r="L27" s="7">
        <v>30</v>
      </c>
      <c r="M27" s="7">
        <v>0</v>
      </c>
      <c r="N27" s="16" t="s">
        <v>29</v>
      </c>
    </row>
    <row r="28" spans="1:14">
      <c r="A28" s="57"/>
      <c r="B28" s="63"/>
      <c r="C28" s="25" t="s">
        <v>30</v>
      </c>
      <c r="D28" s="7">
        <v>1436023488</v>
      </c>
      <c r="E28" s="7">
        <v>1436023607</v>
      </c>
      <c r="F28" s="7">
        <f t="shared" si="9"/>
        <v>119</v>
      </c>
      <c r="G28" s="9">
        <v>511</v>
      </c>
      <c r="H28" s="30">
        <f t="shared" si="10"/>
        <v>1.99609375</v>
      </c>
      <c r="I28" s="9">
        <v>0.1</v>
      </c>
      <c r="J28" s="7">
        <f t="shared" si="11"/>
        <v>419840</v>
      </c>
      <c r="K28" s="7">
        <v>1640</v>
      </c>
      <c r="L28" s="7">
        <v>81</v>
      </c>
      <c r="M28" s="7">
        <v>0</v>
      </c>
      <c r="N28" s="16" t="s">
        <v>29</v>
      </c>
    </row>
    <row r="29" spans="1:14">
      <c r="A29" s="57"/>
      <c r="B29" s="63"/>
      <c r="C29" s="25" t="s">
        <v>31</v>
      </c>
      <c r="D29" s="7">
        <v>1436023738</v>
      </c>
      <c r="E29" s="7">
        <v>1436023739</v>
      </c>
      <c r="F29" s="7">
        <f t="shared" si="9"/>
        <v>1</v>
      </c>
      <c r="G29" s="9">
        <v>511</v>
      </c>
      <c r="H29" s="30">
        <f t="shared" si="10"/>
        <v>1.99609375</v>
      </c>
      <c r="I29" s="9">
        <v>0.1</v>
      </c>
      <c r="J29" s="7">
        <f t="shared" si="11"/>
        <v>440320</v>
      </c>
      <c r="K29" s="7">
        <v>1720</v>
      </c>
      <c r="L29" s="7">
        <v>84</v>
      </c>
      <c r="M29" s="7">
        <v>0</v>
      </c>
      <c r="N29" s="16" t="s">
        <v>29</v>
      </c>
    </row>
    <row r="30" spans="1:14">
      <c r="A30" s="57"/>
      <c r="B30" s="63"/>
      <c r="C30" s="25" t="s">
        <v>32</v>
      </c>
      <c r="D30" s="7">
        <v>1436023808</v>
      </c>
      <c r="E30" s="7">
        <v>1436023808</v>
      </c>
      <c r="F30" s="7">
        <f t="shared" si="9"/>
        <v>0</v>
      </c>
      <c r="G30" s="9">
        <v>511</v>
      </c>
      <c r="H30" s="30">
        <f t="shared" si="10"/>
        <v>1.99609375</v>
      </c>
      <c r="I30" s="9">
        <v>0.1</v>
      </c>
      <c r="J30" s="7">
        <f t="shared" si="11"/>
        <v>460800</v>
      </c>
      <c r="K30" s="7">
        <v>1800</v>
      </c>
      <c r="L30" s="7">
        <v>88</v>
      </c>
      <c r="M30" s="7">
        <v>0</v>
      </c>
      <c r="N30" s="16" t="s">
        <v>29</v>
      </c>
    </row>
    <row r="31" spans="1:14">
      <c r="A31" s="57"/>
      <c r="B31" s="63"/>
      <c r="C31" s="25" t="s">
        <v>33</v>
      </c>
      <c r="D31" s="7">
        <v>1436023834</v>
      </c>
      <c r="E31" s="7">
        <v>1436023834</v>
      </c>
      <c r="F31" s="7">
        <f t="shared" si="9"/>
        <v>0</v>
      </c>
      <c r="G31" s="9">
        <v>511</v>
      </c>
      <c r="H31" s="30">
        <f t="shared" si="10"/>
        <v>1.99609375</v>
      </c>
      <c r="I31" s="9">
        <v>0.1</v>
      </c>
      <c r="J31" s="7">
        <f t="shared" si="11"/>
        <v>486400</v>
      </c>
      <c r="K31" s="7">
        <v>1900</v>
      </c>
      <c r="L31" s="7">
        <v>93</v>
      </c>
      <c r="M31" s="7">
        <v>0</v>
      </c>
      <c r="N31" s="16" t="s">
        <v>29</v>
      </c>
    </row>
    <row r="32" spans="1:14">
      <c r="A32" s="57"/>
      <c r="B32" s="63" t="s">
        <v>17</v>
      </c>
      <c r="C32" s="24" t="s">
        <v>35</v>
      </c>
      <c r="D32" s="9">
        <v>1436026557</v>
      </c>
      <c r="E32" s="9">
        <v>1436026563</v>
      </c>
      <c r="F32" s="7">
        <f t="shared" si="9"/>
        <v>6</v>
      </c>
      <c r="G32" s="9">
        <v>8</v>
      </c>
      <c r="H32" s="30">
        <f t="shared" ref="H32:H37" si="12">G32*32/1024</f>
        <v>0.25</v>
      </c>
      <c r="I32" s="9">
        <v>1.2E-2</v>
      </c>
      <c r="J32" s="9">
        <f t="shared" ref="J32:J37" si="13">K32*1024/32</f>
        <v>16416</v>
      </c>
      <c r="K32" s="9">
        <v>513</v>
      </c>
      <c r="L32" s="9">
        <v>26</v>
      </c>
      <c r="M32" s="9">
        <v>0</v>
      </c>
      <c r="N32" s="19" t="s">
        <v>29</v>
      </c>
    </row>
    <row r="33" spans="1:14">
      <c r="A33" s="57"/>
      <c r="B33" s="63"/>
      <c r="C33" s="24" t="s">
        <v>36</v>
      </c>
      <c r="D33" s="9">
        <v>1436026754</v>
      </c>
      <c r="E33" s="9">
        <v>1436026755</v>
      </c>
      <c r="F33" s="7">
        <f t="shared" si="9"/>
        <v>1</v>
      </c>
      <c r="G33" s="9">
        <v>8</v>
      </c>
      <c r="H33" s="30">
        <f t="shared" si="12"/>
        <v>0.25</v>
      </c>
      <c r="I33" s="9">
        <v>1.2E-2</v>
      </c>
      <c r="J33" s="12">
        <f t="shared" si="13"/>
        <v>19616</v>
      </c>
      <c r="K33" s="9">
        <v>613</v>
      </c>
      <c r="L33" s="9">
        <v>30</v>
      </c>
      <c r="M33" s="9">
        <v>0</v>
      </c>
      <c r="N33" s="20" t="s">
        <v>29</v>
      </c>
    </row>
    <row r="34" spans="1:14">
      <c r="A34" s="57"/>
      <c r="B34" s="63"/>
      <c r="C34" s="24" t="s">
        <v>30</v>
      </c>
      <c r="D34" s="9">
        <v>1436026808</v>
      </c>
      <c r="E34" s="9">
        <v>1436026916</v>
      </c>
      <c r="F34" s="7">
        <f t="shared" si="9"/>
        <v>108</v>
      </c>
      <c r="G34" s="9">
        <v>8</v>
      </c>
      <c r="H34" s="30">
        <f t="shared" si="12"/>
        <v>0.25</v>
      </c>
      <c r="I34" s="9">
        <v>1.2E-2</v>
      </c>
      <c r="J34" s="12">
        <f t="shared" si="13"/>
        <v>52352</v>
      </c>
      <c r="K34" s="9">
        <v>1636</v>
      </c>
      <c r="L34" s="9">
        <v>80</v>
      </c>
      <c r="M34" s="9">
        <v>0</v>
      </c>
      <c r="N34" s="20" t="s">
        <v>29</v>
      </c>
    </row>
    <row r="35" spans="1:14">
      <c r="A35" s="57"/>
      <c r="B35" s="63"/>
      <c r="C35" s="24" t="s">
        <v>31</v>
      </c>
      <c r="D35" s="9">
        <v>1436027178</v>
      </c>
      <c r="E35" s="9">
        <v>1436027179</v>
      </c>
      <c r="F35" s="7">
        <f t="shared" si="9"/>
        <v>1</v>
      </c>
      <c r="G35" s="9">
        <v>8</v>
      </c>
      <c r="H35" s="30">
        <f t="shared" si="12"/>
        <v>0.25</v>
      </c>
      <c r="I35" s="9">
        <v>1.2E-2</v>
      </c>
      <c r="J35" s="12">
        <f t="shared" si="13"/>
        <v>54912</v>
      </c>
      <c r="K35" s="9">
        <v>1716</v>
      </c>
      <c r="L35" s="9">
        <v>84</v>
      </c>
      <c r="M35" s="9">
        <v>0</v>
      </c>
      <c r="N35" s="20" t="s">
        <v>29</v>
      </c>
    </row>
    <row r="36" spans="1:14">
      <c r="A36" s="57"/>
      <c r="B36" s="63"/>
      <c r="C36" s="24" t="s">
        <v>32</v>
      </c>
      <c r="D36" s="9">
        <v>1436027331</v>
      </c>
      <c r="E36" s="9">
        <v>1436027332</v>
      </c>
      <c r="F36" s="7">
        <f t="shared" si="9"/>
        <v>1</v>
      </c>
      <c r="G36" s="9">
        <v>8</v>
      </c>
      <c r="H36" s="30">
        <f t="shared" si="12"/>
        <v>0.25</v>
      </c>
      <c r="I36" s="9">
        <v>1.2E-2</v>
      </c>
      <c r="J36" s="12">
        <f t="shared" si="13"/>
        <v>57472</v>
      </c>
      <c r="K36" s="9">
        <v>1796</v>
      </c>
      <c r="L36" s="9">
        <v>88</v>
      </c>
      <c r="M36" s="9">
        <v>0</v>
      </c>
      <c r="N36" s="20" t="s">
        <v>29</v>
      </c>
    </row>
    <row r="37" spans="1:14">
      <c r="A37" s="57"/>
      <c r="B37" s="63"/>
      <c r="C37" s="24" t="s">
        <v>33</v>
      </c>
      <c r="D37" s="9">
        <v>1436027353</v>
      </c>
      <c r="E37" s="9">
        <v>1436027354</v>
      </c>
      <c r="F37" s="7">
        <f t="shared" si="9"/>
        <v>1</v>
      </c>
      <c r="G37" s="9">
        <v>8</v>
      </c>
      <c r="H37" s="30">
        <f t="shared" si="12"/>
        <v>0.25</v>
      </c>
      <c r="I37" s="9">
        <v>1.2E-2</v>
      </c>
      <c r="J37" s="12">
        <f t="shared" si="13"/>
        <v>60672</v>
      </c>
      <c r="K37" s="9">
        <v>1896</v>
      </c>
      <c r="L37" s="9">
        <v>93</v>
      </c>
      <c r="M37" s="9">
        <v>0</v>
      </c>
      <c r="N37" s="20" t="s">
        <v>29</v>
      </c>
    </row>
    <row r="38" spans="1:14">
      <c r="A38" s="57" t="s">
        <v>38</v>
      </c>
      <c r="B38" s="63" t="s">
        <v>16</v>
      </c>
      <c r="C38" s="25" t="s">
        <v>35</v>
      </c>
      <c r="D38" s="8">
        <v>1436032358</v>
      </c>
      <c r="E38" s="8">
        <v>1436032417</v>
      </c>
      <c r="F38" s="7">
        <f t="shared" si="9"/>
        <v>59</v>
      </c>
      <c r="G38" s="12">
        <v>2750</v>
      </c>
      <c r="H38" s="30">
        <f t="shared" ref="H38:H43" si="14">G38*4/1024</f>
        <v>10.7421875</v>
      </c>
      <c r="I38" s="9">
        <v>1</v>
      </c>
      <c r="J38" s="7">
        <f t="shared" ref="J38:J43" si="15">K38*1024/4</f>
        <v>134144</v>
      </c>
      <c r="K38" s="7">
        <v>524</v>
      </c>
      <c r="L38" s="7">
        <v>26</v>
      </c>
      <c r="M38" s="12">
        <v>0</v>
      </c>
      <c r="N38" s="20" t="s">
        <v>29</v>
      </c>
    </row>
    <row r="39" spans="1:14">
      <c r="A39" s="57"/>
      <c r="B39" s="63"/>
      <c r="C39" s="25" t="s">
        <v>36</v>
      </c>
      <c r="D39" s="7">
        <v>1436032423</v>
      </c>
      <c r="E39" s="7">
        <v>1436032425</v>
      </c>
      <c r="F39" s="7">
        <f t="shared" si="9"/>
        <v>2</v>
      </c>
      <c r="G39" s="12">
        <v>2750</v>
      </c>
      <c r="H39" s="30">
        <f t="shared" si="14"/>
        <v>10.7421875</v>
      </c>
      <c r="I39" s="12">
        <v>1</v>
      </c>
      <c r="J39" s="7">
        <f t="shared" si="15"/>
        <v>159744</v>
      </c>
      <c r="K39" s="7">
        <v>624</v>
      </c>
      <c r="L39" s="7">
        <v>31</v>
      </c>
      <c r="M39" s="12">
        <v>0</v>
      </c>
      <c r="N39" s="20" t="s">
        <v>29</v>
      </c>
    </row>
    <row r="40" spans="1:14">
      <c r="A40" s="57"/>
      <c r="B40" s="63"/>
      <c r="C40" s="25" t="s">
        <v>30</v>
      </c>
      <c r="D40" s="7">
        <v>1436032501</v>
      </c>
      <c r="E40" s="7">
        <v>1436032564</v>
      </c>
      <c r="F40" s="7">
        <f t="shared" si="9"/>
        <v>63</v>
      </c>
      <c r="G40" s="12">
        <v>2750</v>
      </c>
      <c r="H40" s="30">
        <f t="shared" si="14"/>
        <v>10.7421875</v>
      </c>
      <c r="I40" s="12">
        <v>1</v>
      </c>
      <c r="J40" s="7">
        <f t="shared" si="15"/>
        <v>421632</v>
      </c>
      <c r="K40" s="7">
        <v>1647</v>
      </c>
      <c r="L40" s="7">
        <v>81</v>
      </c>
      <c r="M40" s="12">
        <v>0</v>
      </c>
      <c r="N40" s="20" t="s">
        <v>29</v>
      </c>
    </row>
    <row r="41" spans="1:14">
      <c r="A41" s="57"/>
      <c r="B41" s="63"/>
      <c r="C41" s="25" t="s">
        <v>31</v>
      </c>
      <c r="D41" s="7">
        <v>1436032571</v>
      </c>
      <c r="E41" s="7">
        <v>1436032574</v>
      </c>
      <c r="F41" s="7">
        <f t="shared" si="9"/>
        <v>3</v>
      </c>
      <c r="G41" s="12">
        <v>2750</v>
      </c>
      <c r="H41" s="30">
        <f t="shared" si="14"/>
        <v>10.7421875</v>
      </c>
      <c r="I41" s="12">
        <v>1</v>
      </c>
      <c r="J41" s="7">
        <f t="shared" si="15"/>
        <v>442112</v>
      </c>
      <c r="K41" s="7">
        <v>1727</v>
      </c>
      <c r="L41" s="7">
        <v>85</v>
      </c>
      <c r="M41" s="12">
        <v>0</v>
      </c>
      <c r="N41" s="20" t="s">
        <v>29</v>
      </c>
    </row>
    <row r="42" spans="1:14">
      <c r="A42" s="57"/>
      <c r="B42" s="63"/>
      <c r="C42" s="25" t="s">
        <v>32</v>
      </c>
      <c r="D42" s="7">
        <v>1436032617</v>
      </c>
      <c r="E42" s="7">
        <v>1436032623</v>
      </c>
      <c r="F42" s="7">
        <f t="shared" si="9"/>
        <v>6</v>
      </c>
      <c r="G42" s="12">
        <v>2750</v>
      </c>
      <c r="H42" s="30">
        <f t="shared" si="14"/>
        <v>10.7421875</v>
      </c>
      <c r="I42" s="12">
        <v>1</v>
      </c>
      <c r="J42" s="7">
        <f t="shared" si="15"/>
        <v>462592</v>
      </c>
      <c r="K42" s="7">
        <v>1807</v>
      </c>
      <c r="L42" s="7">
        <v>89</v>
      </c>
      <c r="M42" s="12">
        <v>0</v>
      </c>
      <c r="N42" s="20" t="s">
        <v>29</v>
      </c>
    </row>
    <row r="43" spans="1:14">
      <c r="A43" s="57"/>
      <c r="B43" s="63"/>
      <c r="C43" s="25" t="s">
        <v>33</v>
      </c>
      <c r="D43" s="7">
        <v>1436032637</v>
      </c>
      <c r="E43" s="7">
        <v>1436032643</v>
      </c>
      <c r="F43" s="7">
        <f t="shared" si="9"/>
        <v>6</v>
      </c>
      <c r="G43" s="12">
        <v>2750</v>
      </c>
      <c r="H43" s="30">
        <f t="shared" si="14"/>
        <v>10.7421875</v>
      </c>
      <c r="I43" s="12">
        <v>1</v>
      </c>
      <c r="J43" s="7">
        <f t="shared" si="15"/>
        <v>488192</v>
      </c>
      <c r="K43" s="7">
        <v>1907</v>
      </c>
      <c r="L43" s="7">
        <v>94</v>
      </c>
      <c r="M43" s="12">
        <v>0</v>
      </c>
      <c r="N43" s="20" t="s">
        <v>29</v>
      </c>
    </row>
    <row r="44" spans="1:14">
      <c r="A44" s="57"/>
      <c r="B44" s="63" t="s">
        <v>17</v>
      </c>
      <c r="C44" s="24" t="s">
        <v>35</v>
      </c>
      <c r="D44" s="12">
        <v>1436034099</v>
      </c>
      <c r="E44" s="12">
        <v>1436034149</v>
      </c>
      <c r="F44" s="7">
        <f t="shared" si="9"/>
        <v>50</v>
      </c>
      <c r="G44" s="12">
        <v>349</v>
      </c>
      <c r="H44" s="30">
        <f t="shared" ref="H44:H49" si="16">G44*32/1024</f>
        <v>10.90625</v>
      </c>
      <c r="I44" s="12">
        <v>1</v>
      </c>
      <c r="J44" s="12">
        <f t="shared" ref="J44:J49" si="17">K44*1024/32</f>
        <v>16768</v>
      </c>
      <c r="K44" s="9">
        <v>524</v>
      </c>
      <c r="L44" s="9">
        <v>26</v>
      </c>
      <c r="M44" s="12">
        <v>0</v>
      </c>
      <c r="N44" s="20" t="s">
        <v>29</v>
      </c>
    </row>
    <row r="45" spans="1:14">
      <c r="A45" s="57"/>
      <c r="B45" s="63"/>
      <c r="C45" s="24" t="s">
        <v>36</v>
      </c>
      <c r="D45" s="12">
        <v>1436034173</v>
      </c>
      <c r="E45" s="12">
        <v>1436034175</v>
      </c>
      <c r="F45" s="7">
        <f t="shared" si="9"/>
        <v>2</v>
      </c>
      <c r="G45" s="12">
        <v>349</v>
      </c>
      <c r="H45" s="30">
        <f t="shared" si="16"/>
        <v>10.90625</v>
      </c>
      <c r="I45" s="12">
        <v>1</v>
      </c>
      <c r="J45" s="12">
        <f t="shared" si="17"/>
        <v>19968</v>
      </c>
      <c r="K45" s="9">
        <v>624</v>
      </c>
      <c r="L45" s="9">
        <v>31</v>
      </c>
      <c r="M45" s="12">
        <v>0</v>
      </c>
      <c r="N45" s="20" t="s">
        <v>29</v>
      </c>
    </row>
    <row r="46" spans="1:14">
      <c r="A46" s="57"/>
      <c r="B46" s="63"/>
      <c r="C46" s="24" t="s">
        <v>30</v>
      </c>
      <c r="D46" s="12">
        <v>1436034205</v>
      </c>
      <c r="E46" s="12">
        <v>1436034294</v>
      </c>
      <c r="F46" s="7">
        <f t="shared" si="9"/>
        <v>89</v>
      </c>
      <c r="G46" s="12">
        <v>349</v>
      </c>
      <c r="H46" s="30">
        <f t="shared" si="16"/>
        <v>10.90625</v>
      </c>
      <c r="I46" s="12">
        <v>1</v>
      </c>
      <c r="J46" s="12">
        <f t="shared" si="17"/>
        <v>52704</v>
      </c>
      <c r="K46" s="9">
        <v>1647</v>
      </c>
      <c r="L46" s="9">
        <v>81</v>
      </c>
      <c r="M46" s="12">
        <v>0</v>
      </c>
      <c r="N46" s="20" t="s">
        <v>29</v>
      </c>
    </row>
    <row r="47" spans="1:14">
      <c r="A47" s="57"/>
      <c r="B47" s="63"/>
      <c r="C47" s="24" t="s">
        <v>31</v>
      </c>
      <c r="D47" s="12">
        <v>1436034304</v>
      </c>
      <c r="E47" s="12">
        <v>1436034306</v>
      </c>
      <c r="F47" s="7">
        <f t="shared" si="9"/>
        <v>2</v>
      </c>
      <c r="G47" s="12">
        <v>349</v>
      </c>
      <c r="H47" s="30">
        <f t="shared" si="16"/>
        <v>10.90625</v>
      </c>
      <c r="I47" s="12">
        <v>1</v>
      </c>
      <c r="J47" s="12">
        <f t="shared" si="17"/>
        <v>55264</v>
      </c>
      <c r="K47" s="9">
        <v>1727</v>
      </c>
      <c r="L47" s="9">
        <v>85</v>
      </c>
      <c r="M47" s="12">
        <v>0</v>
      </c>
      <c r="N47" s="20" t="s">
        <v>29</v>
      </c>
    </row>
    <row r="48" spans="1:14">
      <c r="A48" s="57"/>
      <c r="B48" s="63"/>
      <c r="C48" s="24" t="s">
        <v>32</v>
      </c>
      <c r="D48" s="12">
        <v>1436034325</v>
      </c>
      <c r="E48" s="12">
        <v>1436034331</v>
      </c>
      <c r="F48" s="7">
        <f t="shared" si="9"/>
        <v>6</v>
      </c>
      <c r="G48" s="12">
        <v>349</v>
      </c>
      <c r="H48" s="30">
        <f t="shared" si="16"/>
        <v>10.90625</v>
      </c>
      <c r="I48" s="12">
        <v>1</v>
      </c>
      <c r="J48" s="12">
        <f t="shared" si="17"/>
        <v>57824</v>
      </c>
      <c r="K48" s="9">
        <v>1807</v>
      </c>
      <c r="L48" s="9">
        <v>89</v>
      </c>
      <c r="M48" s="12">
        <v>0</v>
      </c>
      <c r="N48" s="20" t="s">
        <v>29</v>
      </c>
    </row>
    <row r="49" spans="1:14">
      <c r="A49" s="57"/>
      <c r="B49" s="63"/>
      <c r="C49" s="24" t="s">
        <v>33</v>
      </c>
      <c r="D49" s="12">
        <v>1436034337</v>
      </c>
      <c r="E49" s="12">
        <v>1436034343</v>
      </c>
      <c r="F49" s="7">
        <f t="shared" si="9"/>
        <v>6</v>
      </c>
      <c r="G49" s="12">
        <v>349</v>
      </c>
      <c r="H49" s="30">
        <f t="shared" si="16"/>
        <v>10.90625</v>
      </c>
      <c r="I49" s="12">
        <v>1</v>
      </c>
      <c r="J49" s="12">
        <f t="shared" si="17"/>
        <v>61024</v>
      </c>
      <c r="K49" s="9">
        <v>1907</v>
      </c>
      <c r="L49" s="9">
        <v>94</v>
      </c>
      <c r="M49" s="12">
        <v>0</v>
      </c>
      <c r="N49" s="20" t="s">
        <v>29</v>
      </c>
    </row>
  </sheetData>
  <mergeCells count="16">
    <mergeCell ref="A26:A37"/>
    <mergeCell ref="B26:B31"/>
    <mergeCell ref="B32:B37"/>
    <mergeCell ref="A38:A49"/>
    <mergeCell ref="B38:B43"/>
    <mergeCell ref="B44:B49"/>
    <mergeCell ref="J3:L3"/>
    <mergeCell ref="A5:A11"/>
    <mergeCell ref="B5:B10"/>
    <mergeCell ref="A12:A18"/>
    <mergeCell ref="B12:B17"/>
    <mergeCell ref="A19:A25"/>
    <mergeCell ref="B19:B24"/>
    <mergeCell ref="A2:F2"/>
    <mergeCell ref="D3:F3"/>
    <mergeCell ref="G3:I3"/>
  </mergeCells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D66"/>
  <sheetViews>
    <sheetView tabSelected="1" workbookViewId="0">
      <selection activeCell="M14" sqref="M14"/>
    </sheetView>
  </sheetViews>
  <sheetFormatPr baseColWidth="10" defaultRowHeight="15"/>
  <cols>
    <col min="1" max="1" width="2.625" customWidth="1"/>
    <col min="2" max="2" width="15.625" style="42" customWidth="1"/>
    <col min="3" max="4" width="15.625" customWidth="1"/>
  </cols>
  <sheetData>
    <row r="2" spans="2:4" ht="15.75" thickBot="1">
      <c r="B2" s="67" t="s">
        <v>62</v>
      </c>
      <c r="C2" s="67"/>
      <c r="D2" s="67"/>
    </row>
    <row r="3" spans="2:4" ht="15.75" thickTop="1">
      <c r="B3" s="43" t="s">
        <v>51</v>
      </c>
      <c r="C3" s="44" t="s">
        <v>56</v>
      </c>
      <c r="D3" s="45" t="s">
        <v>55</v>
      </c>
    </row>
    <row r="4" spans="2:4">
      <c r="B4" s="48" t="s">
        <v>57</v>
      </c>
      <c r="C4" s="12">
        <v>5</v>
      </c>
      <c r="D4" s="39">
        <v>95</v>
      </c>
    </row>
    <row r="5" spans="2:4">
      <c r="B5" s="48" t="s">
        <v>58</v>
      </c>
      <c r="C5" s="12">
        <v>5</v>
      </c>
      <c r="D5" s="39">
        <v>95</v>
      </c>
    </row>
    <row r="6" spans="2:4">
      <c r="B6" s="48" t="s">
        <v>59</v>
      </c>
      <c r="C6" s="12">
        <v>5</v>
      </c>
      <c r="D6" s="39">
        <v>95</v>
      </c>
    </row>
    <row r="7" spans="2:4">
      <c r="B7" s="48" t="s">
        <v>60</v>
      </c>
      <c r="C7" s="12">
        <v>5</v>
      </c>
      <c r="D7" s="39">
        <v>95</v>
      </c>
    </row>
    <row r="8" spans="2:4">
      <c r="B8" s="48" t="s">
        <v>61</v>
      </c>
      <c r="C8" s="12">
        <v>1.56</v>
      </c>
      <c r="D8" s="39">
        <v>98.44</v>
      </c>
    </row>
    <row r="9" spans="2:4">
      <c r="B9" s="48" t="s">
        <v>63</v>
      </c>
      <c r="C9" s="38">
        <v>0.1</v>
      </c>
      <c r="D9" s="39">
        <v>99.9</v>
      </c>
    </row>
    <row r="10" spans="2:4">
      <c r="B10" s="50" t="s">
        <v>64</v>
      </c>
      <c r="C10" s="51">
        <v>1.2E-2</v>
      </c>
      <c r="D10" s="52">
        <v>99.98</v>
      </c>
    </row>
    <row r="11" spans="2:4">
      <c r="B11" s="50" t="s">
        <v>65</v>
      </c>
      <c r="C11" s="51">
        <v>1</v>
      </c>
      <c r="D11" s="52">
        <v>99</v>
      </c>
    </row>
    <row r="12" spans="2:4" ht="15.75" thickBot="1">
      <c r="B12" s="49" t="s">
        <v>66</v>
      </c>
      <c r="C12" s="40">
        <v>1</v>
      </c>
      <c r="D12" s="41">
        <v>99</v>
      </c>
    </row>
    <row r="13" spans="2:4" ht="15.75" thickTop="1">
      <c r="B13" s="4"/>
      <c r="C13" s="5"/>
      <c r="D13" s="5"/>
    </row>
    <row r="14" spans="2:4">
      <c r="B14" s="4"/>
      <c r="C14" s="5"/>
      <c r="D14" s="5"/>
    </row>
    <row r="15" spans="2:4">
      <c r="B15" s="4"/>
      <c r="C15" s="5"/>
      <c r="D15" s="5"/>
    </row>
    <row r="16" spans="2:4">
      <c r="B16" s="4"/>
      <c r="C16" s="5"/>
      <c r="D16" s="5"/>
    </row>
    <row r="19" spans="2:4" ht="15.75" thickBot="1">
      <c r="B19" s="64" t="s">
        <v>54</v>
      </c>
      <c r="C19" s="64"/>
      <c r="D19" s="64"/>
    </row>
    <row r="20" spans="2:4" ht="15.75" thickTop="1">
      <c r="B20" s="43" t="s">
        <v>51</v>
      </c>
      <c r="C20" s="44" t="s">
        <v>52</v>
      </c>
      <c r="D20" s="45" t="s">
        <v>53</v>
      </c>
    </row>
    <row r="21" spans="2:4" ht="14.25" customHeight="1">
      <c r="B21" s="65" t="s">
        <v>48</v>
      </c>
      <c r="C21" s="46" t="s">
        <v>35</v>
      </c>
      <c r="D21" s="39">
        <v>582</v>
      </c>
    </row>
    <row r="22" spans="2:4" ht="14.25" customHeight="1">
      <c r="B22" s="65"/>
      <c r="C22" s="46" t="s">
        <v>36</v>
      </c>
      <c r="D22" s="39">
        <v>682</v>
      </c>
    </row>
    <row r="23" spans="2:4" ht="14.25" customHeight="1">
      <c r="B23" s="65"/>
      <c r="C23" s="46" t="s">
        <v>30</v>
      </c>
      <c r="D23" s="39">
        <v>1840</v>
      </c>
    </row>
    <row r="24" spans="2:4" ht="14.25" customHeight="1">
      <c r="B24" s="65"/>
      <c r="C24" s="46" t="s">
        <v>31</v>
      </c>
      <c r="D24" s="39">
        <v>1920</v>
      </c>
    </row>
    <row r="25" spans="2:4" ht="14.25" customHeight="1">
      <c r="B25" s="65"/>
      <c r="C25" s="46" t="s">
        <v>32</v>
      </c>
      <c r="D25" s="39">
        <v>2001</v>
      </c>
    </row>
    <row r="26" spans="2:4" ht="14.25" customHeight="1">
      <c r="B26" s="65"/>
      <c r="C26" s="46" t="s">
        <v>33</v>
      </c>
      <c r="D26" s="39">
        <v>2048</v>
      </c>
    </row>
    <row r="27" spans="2:4" ht="14.25" customHeight="1">
      <c r="B27" s="65" t="s">
        <v>49</v>
      </c>
      <c r="C27" s="46" t="s">
        <v>35</v>
      </c>
      <c r="D27" s="39">
        <v>582</v>
      </c>
    </row>
    <row r="28" spans="2:4" ht="14.25" customHeight="1">
      <c r="B28" s="65"/>
      <c r="C28" s="46" t="s">
        <v>36</v>
      </c>
      <c r="D28" s="39">
        <v>682</v>
      </c>
    </row>
    <row r="29" spans="2:4" ht="14.25" customHeight="1">
      <c r="B29" s="65"/>
      <c r="C29" s="46" t="s">
        <v>30</v>
      </c>
      <c r="D29" s="39">
        <v>1840</v>
      </c>
    </row>
    <row r="30" spans="2:4" ht="14.25" customHeight="1">
      <c r="B30" s="65"/>
      <c r="C30" s="46" t="s">
        <v>31</v>
      </c>
      <c r="D30" s="39">
        <v>1920</v>
      </c>
    </row>
    <row r="31" spans="2:4" ht="14.25" customHeight="1">
      <c r="B31" s="65"/>
      <c r="C31" s="46" t="s">
        <v>32</v>
      </c>
      <c r="D31" s="39">
        <v>2001</v>
      </c>
    </row>
    <row r="32" spans="2:4" ht="14.25" customHeight="1">
      <c r="B32" s="65"/>
      <c r="C32" s="46" t="s">
        <v>33</v>
      </c>
      <c r="D32" s="39">
        <v>2048</v>
      </c>
    </row>
    <row r="33" spans="2:4" ht="14.25" customHeight="1">
      <c r="B33" s="65" t="s">
        <v>50</v>
      </c>
      <c r="C33" s="46" t="s">
        <v>35</v>
      </c>
      <c r="D33" s="39">
        <v>545</v>
      </c>
    </row>
    <row r="34" spans="2:4" ht="14.25" customHeight="1">
      <c r="B34" s="65"/>
      <c r="C34" s="46" t="s">
        <v>36</v>
      </c>
      <c r="D34" s="39">
        <v>645</v>
      </c>
    </row>
    <row r="35" spans="2:4" ht="14.25" customHeight="1">
      <c r="B35" s="65"/>
      <c r="C35" s="46" t="s">
        <v>30</v>
      </c>
      <c r="D35" s="39">
        <v>1669</v>
      </c>
    </row>
    <row r="36" spans="2:4" ht="14.25" customHeight="1">
      <c r="B36" s="65"/>
      <c r="C36" s="46" t="s">
        <v>31</v>
      </c>
      <c r="D36" s="39">
        <v>1749</v>
      </c>
    </row>
    <row r="37" spans="2:4" ht="14.25" customHeight="1">
      <c r="B37" s="65"/>
      <c r="C37" s="46" t="s">
        <v>32</v>
      </c>
      <c r="D37" s="39">
        <v>1829</v>
      </c>
    </row>
    <row r="38" spans="2:4" ht="14.25" customHeight="1">
      <c r="B38" s="65"/>
      <c r="C38" s="46" t="s">
        <v>33</v>
      </c>
      <c r="D38" s="39">
        <v>1930</v>
      </c>
    </row>
    <row r="39" spans="2:4" ht="14.25" customHeight="1">
      <c r="B39" s="65" t="s">
        <v>23</v>
      </c>
      <c r="C39" s="46" t="s">
        <v>35</v>
      </c>
      <c r="D39" s="39">
        <v>513</v>
      </c>
    </row>
    <row r="40" spans="2:4" ht="14.25" customHeight="1">
      <c r="B40" s="65"/>
      <c r="C40" s="46" t="s">
        <v>36</v>
      </c>
      <c r="D40" s="39">
        <v>613</v>
      </c>
    </row>
    <row r="41" spans="2:4" ht="14.25" customHeight="1">
      <c r="B41" s="65"/>
      <c r="C41" s="46" t="s">
        <v>30</v>
      </c>
      <c r="D41" s="39">
        <v>1640</v>
      </c>
    </row>
    <row r="42" spans="2:4" ht="14.25" customHeight="1">
      <c r="B42" s="65"/>
      <c r="C42" s="46" t="s">
        <v>31</v>
      </c>
      <c r="D42" s="39">
        <v>1720</v>
      </c>
    </row>
    <row r="43" spans="2:4" ht="14.25" customHeight="1">
      <c r="B43" s="65"/>
      <c r="C43" s="46" t="s">
        <v>32</v>
      </c>
      <c r="D43" s="39">
        <v>1800</v>
      </c>
    </row>
    <row r="44" spans="2:4" ht="14.25" customHeight="1">
      <c r="B44" s="65"/>
      <c r="C44" s="46" t="s">
        <v>33</v>
      </c>
      <c r="D44" s="39">
        <v>1900</v>
      </c>
    </row>
    <row r="45" spans="2:4" ht="14.25" customHeight="1">
      <c r="B45" s="65" t="s">
        <v>38</v>
      </c>
      <c r="C45" s="46" t="s">
        <v>35</v>
      </c>
      <c r="D45" s="39">
        <v>524</v>
      </c>
    </row>
    <row r="46" spans="2:4" ht="14.25" customHeight="1">
      <c r="B46" s="65"/>
      <c r="C46" s="46" t="s">
        <v>36</v>
      </c>
      <c r="D46" s="39">
        <v>624</v>
      </c>
    </row>
    <row r="47" spans="2:4" ht="14.25" customHeight="1">
      <c r="B47" s="65"/>
      <c r="C47" s="46" t="s">
        <v>30</v>
      </c>
      <c r="D47" s="39">
        <v>1647</v>
      </c>
    </row>
    <row r="48" spans="2:4" ht="14.25" customHeight="1">
      <c r="B48" s="65"/>
      <c r="C48" s="46" t="s">
        <v>31</v>
      </c>
      <c r="D48" s="39">
        <v>1727</v>
      </c>
    </row>
    <row r="49" spans="2:4" ht="14.25" customHeight="1">
      <c r="B49" s="65"/>
      <c r="C49" s="46" t="s">
        <v>32</v>
      </c>
      <c r="D49" s="39">
        <v>1807</v>
      </c>
    </row>
    <row r="50" spans="2:4" ht="14.25" customHeight="1" thickBot="1">
      <c r="B50" s="66"/>
      <c r="C50" s="47" t="s">
        <v>33</v>
      </c>
      <c r="D50" s="41">
        <v>1907</v>
      </c>
    </row>
    <row r="51" spans="2:4" ht="14.25" customHeight="1" thickTop="1"/>
    <row r="52" spans="2:4" ht="14.25" customHeight="1"/>
    <row r="53" spans="2:4" ht="14.25" customHeight="1"/>
    <row r="54" spans="2:4" ht="14.25" customHeight="1"/>
    <row r="55" spans="2:4" ht="14.25" customHeight="1"/>
    <row r="56" spans="2:4" ht="14.25" customHeight="1"/>
    <row r="57" spans="2:4" ht="14.25" customHeight="1"/>
    <row r="58" spans="2:4" ht="14.25" customHeight="1"/>
    <row r="59" spans="2:4" ht="14.25" customHeight="1"/>
    <row r="60" spans="2:4" ht="14.25" customHeight="1"/>
    <row r="61" spans="2:4" ht="14.25" customHeight="1"/>
    <row r="62" spans="2:4" ht="14.25" customHeight="1"/>
    <row r="63" spans="2:4" ht="14.25" customHeight="1"/>
    <row r="64" spans="2:4" ht="14.25" customHeight="1"/>
    <row r="65" ht="14.25" customHeight="1"/>
    <row r="66" ht="14.25" customHeight="1"/>
  </sheetData>
  <mergeCells count="7">
    <mergeCell ref="B45:B50"/>
    <mergeCell ref="B2:D2"/>
    <mergeCell ref="B19:D19"/>
    <mergeCell ref="B21:B26"/>
    <mergeCell ref="B27:B32"/>
    <mergeCell ref="B33:B38"/>
    <mergeCell ref="B39:B44"/>
  </mergeCells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Formateo</vt:lpstr>
      <vt:lpstr>Creacion de archivos</vt:lpstr>
      <vt:lpstr>Graficos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Mariano</cp:lastModifiedBy>
  <cp:revision>24</cp:revision>
  <dcterms:created xsi:type="dcterms:W3CDTF">2015-06-14T16:33:54Z</dcterms:created>
  <dcterms:modified xsi:type="dcterms:W3CDTF">2015-07-06T01:04:16Z</dcterms:modified>
</cp:coreProperties>
</file>