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rr\Desktop\"/>
    </mc:Choice>
  </mc:AlternateContent>
  <xr:revisionPtr revIDLastSave="0" documentId="8_{1D45942F-E80B-4064-8117-42AF68CA9700}" xr6:coauthVersionLast="46" xr6:coauthVersionMax="46" xr10:uidLastSave="{00000000-0000-0000-0000-000000000000}"/>
  <bookViews>
    <workbookView xWindow="-120" yWindow="-120" windowWidth="29040" windowHeight="17640" xr2:uid="{EB07453E-242E-4974-A955-156348931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1" l="1"/>
  <c r="L6" i="1"/>
  <c r="L5" i="1"/>
  <c r="G29" i="1"/>
  <c r="I27" i="1"/>
  <c r="F27" i="1"/>
  <c r="I21" i="1"/>
  <c r="F25" i="1"/>
  <c r="F23" i="1"/>
  <c r="G20" i="1"/>
  <c r="F20" i="1"/>
  <c r="E20" i="1"/>
  <c r="C11" i="1"/>
  <c r="D11" i="1"/>
  <c r="E11" i="1"/>
  <c r="F11" i="1"/>
  <c r="G11" i="1"/>
  <c r="B11" i="1"/>
</calcChain>
</file>

<file path=xl/sharedStrings.xml><?xml version="1.0" encoding="utf-8"?>
<sst xmlns="http://schemas.openxmlformats.org/spreadsheetml/2006/main" count="16" uniqueCount="16">
  <si>
    <t>s</t>
  </si>
  <si>
    <t>a</t>
  </si>
  <si>
    <t>x_p</t>
  </si>
  <si>
    <t>x_b</t>
  </si>
  <si>
    <t>y_p</t>
  </si>
  <si>
    <t>y_b</t>
  </si>
  <si>
    <t>z_p</t>
  </si>
  <si>
    <t>h_0</t>
  </si>
  <si>
    <t>L_0</t>
  </si>
  <si>
    <t>M_0</t>
  </si>
  <si>
    <t>N_0</t>
  </si>
  <si>
    <t>For Servo One:</t>
  </si>
  <si>
    <t>X_a</t>
  </si>
  <si>
    <t>Y_a</t>
  </si>
  <si>
    <t>Z_a</t>
  </si>
  <si>
    <t>Alpha_0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</si>
</sst>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EE73-F04D-47BE-9656-4BDD6C486780}">
  <dimension ref="A2:L29"/>
  <sheetViews>
    <sheetView tabSelected="1" workbookViewId="0">
      <selection activeCell="M30" sqref="M30"/>
    </sheetView>
  </sheetViews>
  <sheetFormatPr defaultRowHeight="15" x14ac:dyDescent="0.25"/>
  <sheetData>
    <row r="2" spans="1:12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12" x14ac:dyDescent="0.25">
      <c r="A3" t="s">
        <v>0</v>
      </c>
      <c r="B3">
        <v>122.5</v>
      </c>
      <c r="C3">
        <v>122.5</v>
      </c>
      <c r="D3">
        <v>122.5</v>
      </c>
      <c r="E3">
        <v>122.5</v>
      </c>
      <c r="F3">
        <v>122.5</v>
      </c>
      <c r="G3">
        <v>122.5</v>
      </c>
      <c r="K3" t="s">
        <v>11</v>
      </c>
    </row>
    <row r="4" spans="1:12" x14ac:dyDescent="0.25">
      <c r="A4" t="s">
        <v>1</v>
      </c>
      <c r="B4">
        <v>23</v>
      </c>
      <c r="C4">
        <v>23</v>
      </c>
      <c r="D4">
        <v>23</v>
      </c>
      <c r="E4">
        <v>23</v>
      </c>
      <c r="F4">
        <v>23</v>
      </c>
      <c r="G4">
        <v>23</v>
      </c>
    </row>
    <row r="5" spans="1:12" x14ac:dyDescent="0.25">
      <c r="A5" t="s">
        <v>2</v>
      </c>
      <c r="B5">
        <v>75</v>
      </c>
      <c r="C5">
        <v>75</v>
      </c>
      <c r="D5">
        <v>-31.06</v>
      </c>
      <c r="K5" t="s">
        <v>12</v>
      </c>
      <c r="L5">
        <f>23*COS(RADIANS(G29))*COS(RADIANS(90))+73.5</f>
        <v>73.5</v>
      </c>
    </row>
    <row r="6" spans="1:12" x14ac:dyDescent="0.25">
      <c r="A6" t="s">
        <v>3</v>
      </c>
      <c r="B6">
        <v>73.5</v>
      </c>
      <c r="C6">
        <v>73.5</v>
      </c>
      <c r="D6">
        <v>-3.62</v>
      </c>
      <c r="K6" t="s">
        <v>13</v>
      </c>
      <c r="L6">
        <f>23 * COS(RADIANS(G29))*SIN(RADIANS(90)) + (-38.25)</f>
        <v>-15.618285763397513</v>
      </c>
    </row>
    <row r="7" spans="1:12" x14ac:dyDescent="0.25">
      <c r="A7" t="s">
        <v>4</v>
      </c>
      <c r="B7">
        <v>-7.43</v>
      </c>
      <c r="C7">
        <v>7.43</v>
      </c>
      <c r="D7">
        <v>68.67</v>
      </c>
      <c r="K7" t="s">
        <v>14</v>
      </c>
      <c r="L7">
        <f>23*SIN(RADIANS(G29)) + 15.36</f>
        <v>19.459452489389804</v>
      </c>
    </row>
    <row r="8" spans="1:12" x14ac:dyDescent="0.25">
      <c r="A8" t="s">
        <v>5</v>
      </c>
      <c r="B8">
        <v>-38.25</v>
      </c>
      <c r="C8">
        <v>38.25</v>
      </c>
      <c r="D8">
        <v>82.78</v>
      </c>
    </row>
    <row r="9" spans="1:12" x14ac:dyDescent="0.25">
      <c r="A9" t="s">
        <v>6</v>
      </c>
      <c r="B9">
        <v>5</v>
      </c>
      <c r="C9">
        <v>5</v>
      </c>
      <c r="D9">
        <v>5</v>
      </c>
    </row>
    <row r="11" spans="1:12" x14ac:dyDescent="0.25">
      <c r="A11" t="s">
        <v>7</v>
      </c>
      <c r="B11">
        <f t="shared" ref="B11:G11" si="0">SQRT(B3^2+B4^2-(B5-B6)^2-(B7-B8)^2)-B9</f>
        <v>115.76062106498128</v>
      </c>
      <c r="C11">
        <f t="shared" si="0"/>
        <v>115.76062106498128</v>
      </c>
      <c r="D11">
        <f t="shared" si="0"/>
        <v>115.76093863497418</v>
      </c>
      <c r="E11">
        <f t="shared" si="0"/>
        <v>124.64048299007831</v>
      </c>
      <c r="F11">
        <f t="shared" si="0"/>
        <v>124.64048299007831</v>
      </c>
      <c r="G11">
        <f t="shared" si="0"/>
        <v>124.64048299007831</v>
      </c>
    </row>
    <row r="19" spans="5:9" x14ac:dyDescent="0.25">
      <c r="E19" t="s">
        <v>8</v>
      </c>
      <c r="F19" t="s">
        <v>9</v>
      </c>
      <c r="G19" t="s">
        <v>10</v>
      </c>
    </row>
    <row r="20" spans="5:9" x14ac:dyDescent="0.25">
      <c r="E20">
        <f>2*B4*B4</f>
        <v>1058</v>
      </c>
      <c r="F20">
        <f>2*B4*(C5-C6)</f>
        <v>69</v>
      </c>
      <c r="G20">
        <f>2*B4*(B11+B9)</f>
        <v>5554.9885689891389</v>
      </c>
    </row>
    <row r="21" spans="5:9" x14ac:dyDescent="0.25">
      <c r="I21">
        <f>F20/G20</f>
        <v>1.24212676845447E-2</v>
      </c>
    </row>
    <row r="23" spans="5:9" x14ac:dyDescent="0.25">
      <c r="F23">
        <f>SQRT(F20^2+G20^2)</f>
        <v>5555.4170861961393</v>
      </c>
    </row>
    <row r="25" spans="5:9" x14ac:dyDescent="0.25">
      <c r="F25">
        <f>E20/F23</f>
        <v>0.19044474673717529</v>
      </c>
    </row>
    <row r="27" spans="5:9" x14ac:dyDescent="0.25">
      <c r="F27">
        <f>DEGREES(ASIN(F25))</f>
        <v>10.978740240732618</v>
      </c>
      <c r="I27">
        <f>DEGREES(ATAN(I21))</f>
        <v>0.71164961639290547</v>
      </c>
    </row>
    <row r="29" spans="5:9" x14ac:dyDescent="0.25">
      <c r="F29" t="s">
        <v>15</v>
      </c>
      <c r="G29">
        <f>F27-I27</f>
        <v>10.267090624339712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Garrett Sisk</dc:creator>
  <cp:lastModifiedBy>M Garrett Sisk</cp:lastModifiedBy>
  <dcterms:created xsi:type="dcterms:W3CDTF">2021-05-05T04:43:48Z</dcterms:created>
  <dcterms:modified xsi:type="dcterms:W3CDTF">2021-05-07T02:30:03Z</dcterms:modified>
</cp:coreProperties>
</file>