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mattcooper/Google UCLA/snowmodel/greenland/icemelt/"/>
    </mc:Choice>
  </mc:AlternateContent>
  <xr:revisionPtr revIDLastSave="0" documentId="13_ncr:1_{B8B72A55-C89F-394E-BFF0-677D13E2F003}" xr6:coauthVersionLast="43" xr6:coauthVersionMax="43" xr10:uidLastSave="{00000000-0000-0000-0000-000000000000}"/>
  <bookViews>
    <workbookView xWindow="-21700" yWindow="-5540" windowWidth="21700" windowHeight="23540" activeTab="4" xr2:uid="{F096F82E-E14B-8A4F-8958-79E0567BE6E1}"/>
  </bookViews>
  <sheets>
    <sheet name="Sheet1" sheetId="1" r:id="rId1"/>
    <sheet name="Sheet2" sheetId="2" r:id="rId2"/>
    <sheet name="Sheet4" sheetId="4" r:id="rId3"/>
    <sheet name="icemodel_parameters" sheetId="5" r:id="rId4"/>
    <sheet name="icemodel_structure" sheetId="3" r:id="rId5"/>
    <sheet name="Sheet7" sheetId="10" r:id="rId6"/>
    <sheet name="notes and questions" sheetId="7" r:id="rId7"/>
    <sheet name="Sheet6"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7" i="10" l="1"/>
  <c r="D17" i="10"/>
  <c r="D2" i="10"/>
  <c r="D3" i="10"/>
  <c r="D4" i="10"/>
  <c r="D5" i="10"/>
  <c r="D6" i="10"/>
  <c r="D7" i="10"/>
  <c r="D8" i="10"/>
  <c r="D9" i="10"/>
  <c r="D10" i="10"/>
  <c r="D11" i="10"/>
  <c r="D12" i="10"/>
  <c r="D13" i="10"/>
  <c r="D14" i="10"/>
  <c r="D15" i="10"/>
  <c r="D1" i="10"/>
  <c r="C17" i="10"/>
  <c r="C2" i="10"/>
  <c r="C3" i="10"/>
  <c r="C4" i="10"/>
  <c r="C5" i="10"/>
  <c r="C6" i="10"/>
  <c r="C7" i="10"/>
  <c r="C8" i="10"/>
  <c r="C9" i="10"/>
  <c r="C10" i="10"/>
  <c r="C11" i="10"/>
  <c r="C12" i="10"/>
  <c r="C13" i="10"/>
  <c r="C14" i="10"/>
  <c r="C15" i="10"/>
  <c r="C1" i="10"/>
  <c r="F280" i="5"/>
  <c r="F267" i="5"/>
  <c r="F242" i="5"/>
  <c r="F229" i="5"/>
  <c r="F210" i="5"/>
  <c r="F197" i="5"/>
  <c r="F7" i="5"/>
  <c r="F61" i="5"/>
  <c r="F62" i="5"/>
  <c r="F49" i="5"/>
</calcChain>
</file>

<file path=xl/sharedStrings.xml><?xml version="1.0" encoding="utf-8"?>
<sst xmlns="http://schemas.openxmlformats.org/spreadsheetml/2006/main" count="2097" uniqueCount="505">
  <si>
    <t>dt</t>
  </si>
  <si>
    <t>deltax</t>
  </si>
  <si>
    <t>deltay</t>
  </si>
  <si>
    <t>Utau_t_flag</t>
  </si>
  <si>
    <t>subgrid_flag</t>
  </si>
  <si>
    <t>erosion_dist</t>
  </si>
  <si>
    <t>tp_scale</t>
  </si>
  <si>
    <t>twolayer_flag</t>
  </si>
  <si>
    <t>bc_flag</t>
  </si>
  <si>
    <t>curve_len_scale</t>
  </si>
  <si>
    <t>slopewt</t>
  </si>
  <si>
    <t>curvewt</t>
  </si>
  <si>
    <t>ht_windobs</t>
  </si>
  <si>
    <t>ht_rhobs</t>
  </si>
  <si>
    <t>ro_snow</t>
  </si>
  <si>
    <t>snow_d_init_const</t>
  </si>
  <si>
    <t>const_veg_flag</t>
  </si>
  <si>
    <t>vegsnowdepth</t>
  </si>
  <si>
    <t>nx</t>
  </si>
  <si>
    <t>ny</t>
  </si>
  <si>
    <t>max_iter</t>
  </si>
  <si>
    <t>met_input_fname</t>
  </si>
  <si>
    <t>xmn</t>
  </si>
  <si>
    <t>ymn</t>
  </si>
  <si>
    <t>iyear_init</t>
  </si>
  <si>
    <t>imonth_init</t>
  </si>
  <si>
    <t>iday_init</t>
  </si>
  <si>
    <t>xhour_init</t>
  </si>
  <si>
    <t>undef</t>
  </si>
  <si>
    <t>ifill</t>
  </si>
  <si>
    <t>iobsint</t>
  </si>
  <si>
    <t>dn</t>
  </si>
  <si>
    <t>xlat</t>
  </si>
  <si>
    <t>i_tair_flag</t>
  </si>
  <si>
    <t>i_rh_flag</t>
  </si>
  <si>
    <t>i_wind_flag</t>
  </si>
  <si>
    <t>i_solar_flag</t>
  </si>
  <si>
    <t>i_prec_flag</t>
  </si>
  <si>
    <t>isingle_stn_flag</t>
  </si>
  <si>
    <t>igrads_metfile</t>
  </si>
  <si>
    <t>windspd_min</t>
  </si>
  <si>
    <t>icond_flag</t>
  </si>
  <si>
    <t>run_micromet</t>
  </si>
  <si>
    <t>run_enbal</t>
  </si>
  <si>
    <t>run_snowpack</t>
  </si>
  <si>
    <t>run_snowtran</t>
  </si>
  <si>
    <t>topoflag</t>
  </si>
  <si>
    <t>topoveg_fname</t>
  </si>
  <si>
    <t>snowtran_output_fname</t>
  </si>
  <si>
    <t>micromet_output_fname</t>
  </si>
  <si>
    <t>enbal_output_fname</t>
  </si>
  <si>
    <t>Utau_t_const</t>
  </si>
  <si>
    <t>snowpack_output_fname</t>
  </si>
  <si>
    <t>print_micromet</t>
  </si>
  <si>
    <t>print_enbal</t>
  </si>
  <si>
    <t>print_snowpack</t>
  </si>
  <si>
    <t>print_snowtran</t>
  </si>
  <si>
    <t>i_longwave_flag</t>
  </si>
  <si>
    <t>print_user</t>
  </si>
  <si>
    <t>iprint_inc</t>
  </si>
  <si>
    <t>ascii_topoveg</t>
  </si>
  <si>
    <t>topo_ascii_fname</t>
  </si>
  <si>
    <t>veg_ascii_fname</t>
  </si>
  <si>
    <t>irun_corr_factor</t>
  </si>
  <si>
    <t>lapse_rate_user_flag</t>
  </si>
  <si>
    <t>iprecip_lapse_rate_user_flag</t>
  </si>
  <si>
    <t>use_shortwave_obs</t>
  </si>
  <si>
    <t>use_longwave_obs</t>
  </si>
  <si>
    <t>use_sfc_pressure_obs</t>
  </si>
  <si>
    <t>calc_subcanopy_met</t>
  </si>
  <si>
    <t>sfc_sublim_flag</t>
  </si>
  <si>
    <t>gap_frac</t>
  </si>
  <si>
    <t>cloud_frac_factor</t>
  </si>
  <si>
    <t>albedo_snow_forest</t>
  </si>
  <si>
    <t>albedo_snow_clearing</t>
  </si>
  <si>
    <t>albedo_glacier</t>
  </si>
  <si>
    <t>barnes_lg_domain</t>
  </si>
  <si>
    <t>n_stns_used</t>
  </si>
  <si>
    <t>tabler_dir</t>
  </si>
  <si>
    <t>slope_adjust</t>
  </si>
  <si>
    <t>lat_solar_flag</t>
  </si>
  <si>
    <t>UTC_flag</t>
  </si>
  <si>
    <t>iveg_ht_flag</t>
  </si>
  <si>
    <t>ihrestart_flag</t>
  </si>
  <si>
    <t>ihrestart_inc</t>
  </si>
  <si>
    <t>i_dataassim_loop</t>
  </si>
  <si>
    <t>tsls_threshold</t>
  </si>
  <si>
    <t>dz_snow_min</t>
  </si>
  <si>
    <t>print_multilayer</t>
  </si>
  <si>
    <t>multilayer_snowpack</t>
  </si>
  <si>
    <t>max_layers</t>
  </si>
  <si>
    <t>multilayer_output_fname</t>
  </si>
  <si>
    <t>izero_snow_date</t>
  </si>
  <si>
    <t>curve_lg_scale_flag</t>
  </si>
  <si>
    <t>check_met_data</t>
  </si>
  <si>
    <t>there are 98 parameters in the .par file, and 98 here, where this list are the params defined in readparam_code.f</t>
  </si>
  <si>
    <t>seaice_run</t>
  </si>
  <si>
    <t>the parameters below are in the list above but not in snowmodel.par</t>
  </si>
  <si>
    <t>veg_shd_25</t>
  </si>
  <si>
    <t>veg_shd_26</t>
  </si>
  <si>
    <t>veg_shd_27</t>
  </si>
  <si>
    <t>veg_shd_28</t>
  </si>
  <si>
    <t>veg_shd_29</t>
  </si>
  <si>
    <t>veg_shd_30</t>
  </si>
  <si>
    <t>par file</t>
  </si>
  <si>
    <t>read_param file</t>
  </si>
  <si>
    <t>maxiter</t>
  </si>
  <si>
    <t>number of time steps</t>
  </si>
  <si>
    <t>nz</t>
  </si>
  <si>
    <t>number of grid cells in z direction</t>
  </si>
  <si>
    <t>JJ</t>
  </si>
  <si>
    <t>gamma</t>
  </si>
  <si>
    <t>f_n</t>
  </si>
  <si>
    <t>dely_p</t>
  </si>
  <si>
    <t>JJ (500)</t>
  </si>
  <si>
    <t>PARAMETER</t>
  </si>
  <si>
    <t>DESCRIPTION</t>
  </si>
  <si>
    <t>SIZE</t>
  </si>
  <si>
    <t>dy_p</t>
  </si>
  <si>
    <t>y_crds</t>
  </si>
  <si>
    <t>y_wall</t>
  </si>
  <si>
    <t>T_old</t>
  </si>
  <si>
    <t>xmelt</t>
  </si>
  <si>
    <t>water_frac</t>
  </si>
  <si>
    <t>up</t>
  </si>
  <si>
    <t>down</t>
  </si>
  <si>
    <t>max_annual_loops</t>
  </si>
  <si>
    <t>VALUE</t>
  </si>
  <si>
    <t>J_day_start</t>
  </si>
  <si>
    <t>z_windobs</t>
  </si>
  <si>
    <t>topo</t>
  </si>
  <si>
    <t>z_0</t>
  </si>
  <si>
    <t>swe_depth</t>
  </si>
  <si>
    <t>UNITS</t>
  </si>
  <si>
    <t>seconds</t>
  </si>
  <si>
    <t>meters</t>
  </si>
  <si>
    <t>slope_azimuth</t>
  </si>
  <si>
    <t>terrain_slope</t>
  </si>
  <si>
    <t>deltaz</t>
  </si>
  <si>
    <t>dz in ice model</t>
  </si>
  <si>
    <t>to ensure deep ice temp convergence</t>
  </si>
  <si>
    <t>height of wind and temp obs</t>
  </si>
  <si>
    <t>surface elevation</t>
  </si>
  <si>
    <t>surface roughness length</t>
  </si>
  <si>
    <t>initial swe depth (&gt;0 flags snow/ice conditions)</t>
  </si>
  <si>
    <t>model time step</t>
  </si>
  <si>
    <t>latitude of domain center</t>
  </si>
  <si>
    <t>topographic azimuth</t>
  </si>
  <si>
    <t>topographic slope</t>
  </si>
  <si>
    <t>degrees</t>
  </si>
  <si>
    <t>temp_ice_init_C</t>
  </si>
  <si>
    <t>ice profile initial condition</t>
  </si>
  <si>
    <t>degree C</t>
  </si>
  <si>
    <t>cloud_frac</t>
  </si>
  <si>
    <t>fractional cloud cover</t>
  </si>
  <si>
    <t>transmiss</t>
  </si>
  <si>
    <t>transmissivity</t>
  </si>
  <si>
    <t>non-zero conduction flag</t>
  </si>
  <si>
    <t>snow density (ice density)</t>
  </si>
  <si>
    <t>kg m-3</t>
  </si>
  <si>
    <t>n_snowgrain_radius</t>
  </si>
  <si>
    <t>grain radius index</t>
  </si>
  <si>
    <t>-</t>
  </si>
  <si>
    <t>2.5 mm</t>
  </si>
  <si>
    <t>albedo</t>
  </si>
  <si>
    <t>ENBALANCE</t>
  </si>
  <si>
    <t>Tair</t>
  </si>
  <si>
    <t>windspd</t>
  </si>
  <si>
    <t>rh</t>
  </si>
  <si>
    <t>Tsfc</t>
  </si>
  <si>
    <t>Qsi</t>
  </si>
  <si>
    <t>Qli</t>
  </si>
  <si>
    <t>Qle</t>
  </si>
  <si>
    <t>Qh</t>
  </si>
  <si>
    <t>Qe</t>
  </si>
  <si>
    <t>Qc</t>
  </si>
  <si>
    <t>Qm</t>
  </si>
  <si>
    <t>balance</t>
  </si>
  <si>
    <t>Qf</t>
  </si>
  <si>
    <t>iter</t>
  </si>
  <si>
    <t>slope_az</t>
  </si>
  <si>
    <t>ihour</t>
  </si>
  <si>
    <t>ICE_ENERGY</t>
  </si>
  <si>
    <t>Qsip</t>
  </si>
  <si>
    <t>extcoef</t>
  </si>
  <si>
    <t>xk_snow</t>
  </si>
  <si>
    <t>Cp_snow</t>
  </si>
  <si>
    <t>xk_water</t>
  </si>
  <si>
    <t>total_solar</t>
  </si>
  <si>
    <t>xLs</t>
  </si>
  <si>
    <t>Rv</t>
  </si>
  <si>
    <t>Tf</t>
  </si>
  <si>
    <t>ro_water</t>
  </si>
  <si>
    <t>ro_ice</t>
  </si>
  <si>
    <t>water_depth</t>
  </si>
  <si>
    <t>water_depth_old</t>
  </si>
  <si>
    <t>water_flux</t>
  </si>
  <si>
    <t>xLf</t>
  </si>
  <si>
    <t>Supply the initial configurations for the ice-free lake model.</t>
  </si>
  <si>
    <t>Define run-dependent variables</t>
  </si>
  <si>
    <t>Call CONSTS_ICE</t>
  </si>
  <si>
    <t>Call ICEINIT</t>
  </si>
  <si>
    <t>Call EXTCOEFS</t>
  </si>
  <si>
    <t>Loop 1:max_annual_loops</t>
  </si>
  <si>
    <t>Loop 1:maxiter</t>
  </si>
  <si>
    <t>xLs, xLf, Tf, ro_water, Cp_water, xk_water, xk_ice, ro_ice, Cp_snow, Rv, ro_snow, xk_snow</t>
  </si>
  <si>
    <t>Cp_water</t>
  </si>
  <si>
    <t>xk_ice</t>
  </si>
  <si>
    <t>degrees K</t>
  </si>
  <si>
    <t>kg/m3</t>
  </si>
  <si>
    <t>J/kg/K</t>
  </si>
  <si>
    <t>W/m K</t>
  </si>
  <si>
    <t>thermal conductivity water</t>
  </si>
  <si>
    <t>thermal conductivity ice</t>
  </si>
  <si>
    <t>density solid ice</t>
  </si>
  <si>
    <t>specific heat capacity water</t>
  </si>
  <si>
    <t>density water</t>
  </si>
  <si>
    <t>freezing temperture</t>
  </si>
  <si>
    <t>specific heat capacity ice</t>
  </si>
  <si>
    <t>gas constant water vapor</t>
  </si>
  <si>
    <t>0.622 = Rd/Rv where Rd = 287 J/K/kg is the gas constant for dry air (air without water vapor)</t>
  </si>
  <si>
    <t>thermal conductivity "snow" or ice</t>
  </si>
  <si>
    <t>CALL ENBALANCE</t>
  </si>
  <si>
    <t>CALL ICE_ENERGY</t>
  </si>
  <si>
    <t>CALL CONSTS</t>
  </si>
  <si>
    <t>CALL VAPPRESS</t>
  </si>
  <si>
    <t>CALL PRESSURE</t>
  </si>
  <si>
    <t>CALL LONGIN</t>
  </si>
  <si>
    <t>CALL SOLARIN</t>
  </si>
  <si>
    <t>CALL EXCOEFS</t>
  </si>
  <si>
    <t>CALL CONDUCT</t>
  </si>
  <si>
    <t>CALL SFCTEMP</t>
  </si>
  <si>
    <t>CALL MELTTEMP</t>
  </si>
  <si>
    <t>CALL STABLEFN</t>
  </si>
  <si>
    <t>CALL VAPOR</t>
  </si>
  <si>
    <t>CALL LATENT</t>
  </si>
  <si>
    <t>CALL SENSIBLE</t>
  </si>
  <si>
    <t>CALL LONGOUT</t>
  </si>
  <si>
    <t>CALL MFENERGY</t>
  </si>
  <si>
    <t>CALL SNOW_UPDATE</t>
  </si>
  <si>
    <t>CALL ENBAL</t>
  </si>
  <si>
    <t>Define the constants used in the computations.</t>
  </si>
  <si>
    <t>Atmospheric vapor pressure from relative humidity data.</t>
  </si>
  <si>
    <t>Compute the average station pressure.</t>
  </si>
  <si>
    <t>Compute the incoming longwave radiation.</t>
  </si>
  <si>
    <t>Compute the incoming solar radiation.</t>
  </si>
  <si>
    <t>Compute the turbulent exchange coefficients.</t>
  </si>
  <si>
    <t>Compute the flux contribution due to conduction.</t>
  </si>
  <si>
    <t>Solve the energy balance for the surface temperature.</t>
  </si>
  <si>
    <t>Make sure the snow surface temperature is &lt;= 0 C.</t>
  </si>
  <si>
    <t>Compute the stability function.</t>
  </si>
  <si>
    <t>Compute the water vapor pressure at the surface.</t>
  </si>
  <si>
    <t>Compute the latent heat flux.</t>
  </si>
  <si>
    <t>Compute the sensible heat flux.</t>
  </si>
  <si>
    <t>Compute the longwave flux emitted by the surface.</t>
  </si>
  <si>
    <t>Compute the energy flux available for melting or freezing.</t>
  </si>
  <si>
    <t>Decrease the swe depth by the swe melt depth. Turn this off for blue-ice simulations.</t>
  </si>
  <si>
    <t>Perform an energy balance check.</t>
  </si>
  <si>
    <t>Calculate the surface energy balance</t>
  </si>
  <si>
    <t>ice (snow) density</t>
  </si>
  <si>
    <t>CONSTS_ICE</t>
  </si>
  <si>
    <t>variable</t>
  </si>
  <si>
    <t>NOTES</t>
  </si>
  <si>
    <t>J/kg</t>
  </si>
  <si>
    <t>latent heat fusion of ice</t>
  </si>
  <si>
    <t>latent heat vaporization of water</t>
  </si>
  <si>
    <t>piecewise function of snow/ice density but for ro_snow&gt;800 = 1.39912</t>
  </si>
  <si>
    <t>Tsfc, T_old, dely_p, f_n, y_crds, y_wall, dy_p, JJ, Tf, water_frac, gamma, xk_snow, water_depth_old, temp_ice_init_C, deltaz</t>
  </si>
  <si>
    <t>ICEINIT</t>
  </si>
  <si>
    <t>Initial declarations</t>
  </si>
  <si>
    <t>EXTCOEFS</t>
  </si>
  <si>
    <t>nz, deltaz, albedo, ro_snow, up, down, n_snowgrain_radius, total_solar</t>
  </si>
  <si>
    <t>first day of simulation</t>
  </si>
  <si>
    <t>Calculate the solar radiation within the snow/ice matrix. Eq. 7-14 Liston et al 1999</t>
  </si>
  <si>
    <t>CALL GETSCATTERCOEFS</t>
  </si>
  <si>
    <t>CALL GETDWAVELEN</t>
  </si>
  <si>
    <t>CALL GETSOLAR</t>
  </si>
  <si>
    <t>CALL GETZ</t>
  </si>
  <si>
    <t>CALL SPECTEXTCOEF</t>
  </si>
  <si>
    <t>CALL BULKEXTCOEF</t>
  </si>
  <si>
    <t>CALL GET_A_AND_R</t>
  </si>
  <si>
    <t>CALL SOLVETWOSTREAM</t>
  </si>
  <si>
    <t>CALL GETCV</t>
  </si>
  <si>
    <t>CALL CV_INFO</t>
  </si>
  <si>
    <t>Fill j=1:JJ grid of T_old, water_frac, and gamma</t>
  </si>
  <si>
    <t>set water_depth_old = 0</t>
  </si>
  <si>
    <t>see 'icemodel_parameters'</t>
  </si>
  <si>
    <t>deltaz, dy_p, JJ</t>
  </si>
  <si>
    <t>Provide values of Control Volume size in the y direction.</t>
  </si>
  <si>
    <t>control volume size in y-direction</t>
  </si>
  <si>
    <t>= nz</t>
  </si>
  <si>
    <t>= deltaz</t>
  </si>
  <si>
    <t>dely_p, f_n, y_crds, y_wall, dy_p, JJ</t>
  </si>
  <si>
    <t>CV_INFO</t>
  </si>
  <si>
    <t>GETCV</t>
  </si>
  <si>
    <t>PRESSURE CONTROL VOLUME SIZE AND POSITION INFORMATION</t>
  </si>
  <si>
    <t>ice (snow) thermal conductivity</t>
  </si>
  <si>
    <t>#</t>
  </si>
  <si>
    <t>CVINFO</t>
  </si>
  <si>
    <t>distance between pressure grid points</t>
  </si>
  <si>
    <t>constant but might vary at the boundaries (e.g. deltaz/2)</t>
  </si>
  <si>
    <t>deltaz?</t>
  </si>
  <si>
    <t>distance between the pressure grid points and the control volume wall</t>
  </si>
  <si>
    <t>y coordinates of the pressure c.v. grid points, including boundaries</t>
  </si>
  <si>
    <t>y coordinates of the pressure c.v. walls.</t>
  </si>
  <si>
    <t>Control Volume size in the y direction</t>
  </si>
  <si>
    <t>JJ+2 (502)</t>
  </si>
  <si>
    <t>calculate xk_snow, the snow thermal cond.</t>
  </si>
  <si>
    <t>Get the general constants to be used</t>
  </si>
  <si>
    <t>Run dependent</t>
  </si>
  <si>
    <t>not actually called in this function</t>
  </si>
  <si>
    <t>K</t>
  </si>
  <si>
    <t>used as prior (k-1) for update step</t>
  </si>
  <si>
    <t>ice surface temperature</t>
  </si>
  <si>
    <t>initialized here to 0</t>
  </si>
  <si>
    <t>initialized here, and should remain constant since the piecewise function only applies at ice (snow) density &lt;156</t>
  </si>
  <si>
    <t>water fraction in each CV layer (j)</t>
  </si>
  <si>
    <t>total column water depth</t>
  </si>
  <si>
    <t>High Level Description</t>
  </si>
  <si>
    <t>Step or Subroutine</t>
  </si>
  <si>
    <t>Action</t>
  </si>
  <si>
    <t>Variables Used</t>
  </si>
  <si>
    <t>hours</t>
  </si>
  <si>
    <t>nz+2 (502)</t>
  </si>
  <si>
    <t>Note: Parameters defined within subroutines are not included here</t>
  </si>
  <si>
    <t>integer</t>
  </si>
  <si>
    <t>TYPE</t>
  </si>
  <si>
    <t>parameter</t>
  </si>
  <si>
    <t>real</t>
  </si>
  <si>
    <t>undeclared</t>
  </si>
  <si>
    <t>upward flux at layer j</t>
  </si>
  <si>
    <t>downward flux at layer j</t>
  </si>
  <si>
    <t>Read in the wavelength-dependent scattering coefficient arrays.</t>
  </si>
  <si>
    <t>Generate a delta_wavelength array</t>
  </si>
  <si>
    <t>Produce a downward solar spectrum.</t>
  </si>
  <si>
    <t>Make a z-depth arrays, in meters.</t>
  </si>
  <si>
    <t>Compute the spectral extinction coefficients as a function of wavelength</t>
  </si>
  <si>
    <t>Compute the downward bulk extinction coefficient.</t>
  </si>
  <si>
    <t>Compute the a and r coefficients from knowledge of the surface albedo and the extinction coefficient</t>
  </si>
  <si>
    <t>Solve the system of equations.</t>
  </si>
  <si>
    <t>nvalues, nclasses, g, qext, ss_coalb, wavelength</t>
  </si>
  <si>
    <t>wavelength, nvalues, dwavelen, nclasses</t>
  </si>
  <si>
    <t>nvalues, nclasses, wavelength, solar, Qsi, dwavelen, total_solar</t>
  </si>
  <si>
    <t>z_with_bc, z_without_bc, deltaz, nz</t>
  </si>
  <si>
    <t>nvalues, n_snowgrain_radius, ro_snow, r_snow, qext,  ss_coalb, g, spect_extcoef_snow, nclasses</t>
  </si>
  <si>
    <t>deltaz, nz, solar, nvalues, dwavelen, z_without_bc, spect_extcoef_snow, bulk_ext_snow, bulk_ext_snowbc</t>
  </si>
  <si>
    <t>nz, bulk_ext_snowbc, a, r, albedo</t>
  </si>
  <si>
    <t>nz, a, r, deltaz, bulk_ext_snowbc, Qsi, rad, up, down</t>
  </si>
  <si>
    <t>GETSCATTERCOEFS</t>
  </si>
  <si>
    <t>GETDWAVELEN</t>
  </si>
  <si>
    <t>GETSOLAR</t>
  </si>
  <si>
    <t>GETZ</t>
  </si>
  <si>
    <t>SPECTEXTCOEF</t>
  </si>
  <si>
    <t>BULKEXTCOEF</t>
  </si>
  <si>
    <t>GET_A_AND_R</t>
  </si>
  <si>
    <t>SOLVETWOSTREAM</t>
  </si>
  <si>
    <t>nvalues</t>
  </si>
  <si>
    <t>nclasses</t>
  </si>
  <si>
    <t>g</t>
  </si>
  <si>
    <t>qext</t>
  </si>
  <si>
    <t>ss_coalb</t>
  </si>
  <si>
    <t>wavelength</t>
  </si>
  <si>
    <t>dwavelen</t>
  </si>
  <si>
    <t>solar</t>
  </si>
  <si>
    <t>z_with_bc</t>
  </si>
  <si>
    <t>z_without_bc</t>
  </si>
  <si>
    <t>r_snow</t>
  </si>
  <si>
    <t>spect_extcoef_snow</t>
  </si>
  <si>
    <t>bulk_ext_snow</t>
  </si>
  <si>
    <t>bulk_ext_snowbc</t>
  </si>
  <si>
    <t>a</t>
  </si>
  <si>
    <t>r</t>
  </si>
  <si>
    <t>rad</t>
  </si>
  <si>
    <t>The number of wavelength bands that are used</t>
  </si>
  <si>
    <t>Defined in EXTCOEFS</t>
  </si>
  <si>
    <t>The number of grain radii that can be used</t>
  </si>
  <si>
    <t xml:space="preserve">snow (ice) grain radius </t>
  </si>
  <si>
    <t>snow (ice) grain radius index</t>
  </si>
  <si>
    <t>assymetry parameter</t>
  </si>
  <si>
    <t>118 x 47</t>
  </si>
  <si>
    <t>extinction efficiency</t>
  </si>
  <si>
    <t>single scattering coalbedo</t>
  </si>
  <si>
    <t>delta wavelength (spectral bandwidth)</t>
  </si>
  <si>
    <t>um</t>
  </si>
  <si>
    <t>SUBROUTINE GETSOLAR</t>
  </si>
  <si>
    <t>Glen reads in solar.dat, which has 250 spectral bands, and interpolates it to the 118 bands of the mie.dat values</t>
  </si>
  <si>
    <t>I could just do the interpolation myself and combine it with mie.dat and read it in all at once to avoid this interpolation</t>
  </si>
  <si>
    <t>solar spectrum, read in from solar.dat, interpolated to mie.dat grid</t>
  </si>
  <si>
    <t>W/m2/um</t>
  </si>
  <si>
    <t>W/m2</t>
  </si>
  <si>
    <t>integral of solar (=Qsi)</t>
  </si>
  <si>
    <t>z-depth array with top and bottom edges of top and botom grid cells</t>
  </si>
  <si>
    <t>nz (500)</t>
  </si>
  <si>
    <t>z-depth array (centers of each grid cell) without top/bottom edges</t>
  </si>
  <si>
    <t>This is where I would update N</t>
  </si>
  <si>
    <t>m-1</t>
  </si>
  <si>
    <t>spectral extinction coefficient</t>
  </si>
  <si>
    <t>downward bulk extinction coefficient at grid centers</t>
  </si>
  <si>
    <t>downward bulk extinction coefficient at grid centers including boundaries</t>
  </si>
  <si>
    <t>Where is solar.dat scaled to match the magnitude of observed Qsi?</t>
  </si>
  <si>
    <t>bulk absorption coefficient</t>
  </si>
  <si>
    <t>bulk reflection coefficient</t>
  </si>
  <si>
    <t>integral of solar (the solar.dat spectrum interpolated to mie.dat grid)</t>
  </si>
  <si>
    <t>Not used but called from TRISOLVE within this subroutine</t>
  </si>
  <si>
    <t>CALL TRISOLVE</t>
  </si>
  <si>
    <t>CALL GETUPDOWN</t>
  </si>
  <si>
    <t>Add the boundary conditions to up and reconstruct down</t>
  </si>
  <si>
    <t>TRISOLVE</t>
  </si>
  <si>
    <t>GETUPDOWN</t>
  </si>
  <si>
    <t>x</t>
  </si>
  <si>
    <t>asub</t>
  </si>
  <si>
    <t>amain</t>
  </si>
  <si>
    <t>asuper</t>
  </si>
  <si>
    <t>b</t>
  </si>
  <si>
    <t>x, asub, amain, asuper, b, JJ</t>
  </si>
  <si>
    <t>a, r, deltaz, nz, rad, up, down, Qsi</t>
  </si>
  <si>
    <t>'x' in TRISOLVE, no description, check Schlatter</t>
  </si>
  <si>
    <t>'rad' in SOLVETWOSTREAM; these are all matrix solver variables</t>
  </si>
  <si>
    <t>Subaction</t>
  </si>
  <si>
    <t>CALL ICEHEAT</t>
  </si>
  <si>
    <t>CALL ICEMF</t>
  </si>
  <si>
    <t>compute total-column water depth</t>
  </si>
  <si>
    <t>compute water flux</t>
  </si>
  <si>
    <t>Solve the ice temperature equation.</t>
  </si>
  <si>
    <t>If water is present, recompute the temperature profile.  Making sure the water areas are at Tf.</t>
  </si>
  <si>
    <t>Correct for ice temperatures above freezing, and compute the meltwater produced by the extra available energy.  
Also deal with the case of refreezing water.</t>
  </si>
  <si>
    <t>gamma, T_old, Tsfc, JJ, dy_p, y_crds, dt, f_n, dely_p, Qsip, Qsi, albedo, extcoef, xk_snow, ro_snow, Cp_snow, xk_water, water_frac, up, down, total_solar, xLs, Rv, Tf, ro_water</t>
  </si>
  <si>
    <t>ICEHEAT</t>
  </si>
  <si>
    <t>ICEMF</t>
  </si>
  <si>
    <t>T_old, JJ, dy_p, xmelt, Cp_snow, xLf, Tf, ro_ice, ro_snow, water_frac, flag</t>
  </si>
  <si>
    <t>flag</t>
  </si>
  <si>
    <t>gamma,T_old,Tsfc,JJ,dy_p,y_crds,dt,f_n,dely_p,Qsip,Qsi,albedo,extcoef,xk_snow,ro_snow,Cp_snow,xk_water,water_frac,up,down,total_solar,xLs,Rv,Tf,ro_water,xmelt,ro_ice,water_depth,water_depth_old,water_flux,xLf</t>
  </si>
  <si>
    <t>called from ICEHEAT and GETNEWT</t>
  </si>
  <si>
    <t>temperature at the previous time step</t>
  </si>
  <si>
    <t>xnew in SOLVE, which is called from SFCTEMP, but cannot find it defined anywhere</t>
  </si>
  <si>
    <t>not defined but calculated in SOLARPEN</t>
  </si>
  <si>
    <t>1-albedo * Qsi, i.e. total absorbed energy</t>
  </si>
  <si>
    <t>calculated in ICEMF</t>
  </si>
  <si>
    <t>can't find where this is defined or calculated</t>
  </si>
  <si>
    <t>where is 'extcoef' defined or calculated?</t>
  </si>
  <si>
    <t>defined in ICE_ENERGY and ICEMF, calculated in ICEMF</t>
  </si>
  <si>
    <t>the amount of water produced by the temperature above freezing.</t>
  </si>
  <si>
    <t>m</t>
  </si>
  <si>
    <t>ro_snow does not evolve in time - it is fixed at 800. I think Glen went back and post-processed ice density by 'draining' the water and calculating the resulting dry ice density</t>
  </si>
  <si>
    <t>grain size also does not - see PP4 of liston et al 1999 for his argument that it is secondary to the conduction and radiation influences simulated by the general heat-transfer equations</t>
  </si>
  <si>
    <t>initialized in ICEINIT</t>
  </si>
  <si>
    <t>total column water depth at previous timestep</t>
  </si>
  <si>
    <t>difference between water_depth and water_depth_old</t>
  </si>
  <si>
    <t xml:space="preserve">variables such as water_depth that are not defined anwhere, do they inherit the size and type (e.g. real) when they are computed from another declared variable? </t>
  </si>
  <si>
    <t>For example, water_depth = water_depth + dy_p(j) * water_frac(j)</t>
  </si>
  <si>
    <t>xTSFC = TSFC but can't figure out where TSFC comes from!</t>
  </si>
  <si>
    <t>see my note mgc ABLATION at around line 2640 in Hoffman's code for how he handled ice surface elevation change calculation</t>
  </si>
  <si>
    <t>see line 2788 for 'qsfactor' added to ENBAL i.e. his Chi parameter</t>
  </si>
  <si>
    <t>see line 2908 for the Tsfc heat that went into the skin</t>
  </si>
  <si>
    <t>would be good to add a column noting which variables are calculated by these subroutines</t>
  </si>
  <si>
    <t>Calculated here</t>
  </si>
  <si>
    <t>if ice is melting, flag = 1</t>
  </si>
  <si>
    <t>T_tmp</t>
  </si>
  <si>
    <t>gamma,T_old,Tsfc,JJ,dy_p,y_crds,dt,f_n,dely_p,Qsip,Qsi,albedo,extcoef,xk_snow,ro_snow,Cp_snow,T_tmp,Tf,xk_water,water_frac,up,down,total_solar,xLs,Rv,ro_water</t>
  </si>
  <si>
    <t>GETNEWT</t>
  </si>
  <si>
    <t>(basically identical to ICEHEAT)</t>
  </si>
  <si>
    <t>(ice surface?) temperature at the previous time step</t>
  </si>
  <si>
    <t>placeholder for T_old I think</t>
  </si>
  <si>
    <t>CALL SOLARPEN</t>
  </si>
  <si>
    <t>Compute the solar radiation penetrating the lake surface.</t>
  </si>
  <si>
    <t>CALL GETGAMMA</t>
  </si>
  <si>
    <t>Compute gamma and the general equation coefficients</t>
  </si>
  <si>
    <t>CALL GAMMA1</t>
  </si>
  <si>
    <t>CALL GE_COEF</t>
  </si>
  <si>
    <t>xTsfc = Tsfc</t>
  </si>
  <si>
    <t>T_S = xTsfc</t>
  </si>
  <si>
    <t>bc_S = aS(1) * T_S</t>
  </si>
  <si>
    <t>bc_N = 0.0</t>
  </si>
  <si>
    <t>aN(JJ) = 0.0</t>
  </si>
  <si>
    <t>Provide the source terms. Build an array of values on the c.v. boundaries (involves xynet = up - down terms)</t>
  </si>
  <si>
    <t>what is going on at lines 611 - 638? Seems like those should be in a subroutine somewhere</t>
  </si>
  <si>
    <t>Solve the q = qo ext(-kz) equation but using the terms Sc(j) and xynet</t>
  </si>
  <si>
    <t>CALL PREPSOLVE</t>
  </si>
  <si>
    <t>the yellow stuff is stuff I noticed was within ICEHEAT but I overlooked at first and went on to ICEMF and GETNEWT, so I need to add these subroutines in between them on the previous tab</t>
  </si>
  <si>
    <t>see yellow highlighting nex ttab</t>
  </si>
  <si>
    <t>set T_tmp(j) = T_old(j)</t>
  </si>
  <si>
    <t xml:space="preserve">Set T_old(j) = T_tmp(j) </t>
  </si>
  <si>
    <t>NOTE this differes from ICEHEAT</t>
  </si>
  <si>
    <t>After this point, there are a series of subroutines (which have been defined above in the order they were called) and then there is ENBALANCE and all the subroutines it calls, which will likely need to be ordered in above, but basically everything is related to the surface energy balance</t>
  </si>
  <si>
    <t>the main thing is understanding where Tsfc comes in</t>
  </si>
  <si>
    <t>the main thing is understanding where Tsfc comes inun</t>
  </si>
  <si>
    <t>in MFENERGY, Qm is set to zero if swe_depth is not &gt;0, but swe_depth is set to zero in these simulations. I think this means there is no 'skin' Qm, and instead the only melt energy is the energy that penetrates the ice, Qsip. But this seems weird, because how is Tsfc calculated?</t>
  </si>
  <si>
    <t>Hoffman has three variables each of which are computed at end of each day (he loops 1:days, then 0:23, as opposed to 1:nhours), they are:</t>
  </si>
  <si>
    <t>daymelt = daymelt + surface_melt</t>
  </si>
  <si>
    <t>dayablation = dayablation + ablation</t>
  </si>
  <si>
    <t>daysubdrain = daysubdrain + (water_frac(i) - water_frac_old(i)) * dy_p(i)</t>
  </si>
  <si>
    <t>hoffman's solar rad correction Qsi_fraction</t>
  </si>
  <si>
    <t>hoffman reads in station P, did it make any difference?</t>
  </si>
  <si>
    <t>if (flag.eq.1.0) then CALL GETNEWT</t>
  </si>
  <si>
    <t>print statements</t>
  </si>
  <si>
    <t>end of 1:max_annual</t>
  </si>
  <si>
    <t>end of 1:maxiter</t>
  </si>
  <si>
    <t>I think this is where I compute ro_star</t>
  </si>
  <si>
    <t>N</t>
  </si>
  <si>
    <t>V</t>
  </si>
  <si>
    <t>r^3</t>
  </si>
  <si>
    <t>N =</t>
  </si>
  <si>
    <t>why did I have to say real ro_snow_z at the top when other stuff in ice_init didn't need it?</t>
  </si>
  <si>
    <t xml:space="preserve">Does the T_old (or whatever the converged value for Tsfc is) get passed into the calculation of Qm? </t>
  </si>
  <si>
    <t>Solve the q = qo ext(-kz) equation buy using the terms Sc(j) and xynet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</si>
</sst>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0" fillId="0" borderId="0" xfId="0" applyFill="1" applyBorder="1"/>
    <xf numFmtId="0" fontId="0" fillId="0" borderId="0" xfId="0" applyBorder="1"/>
    <xf numFmtId="0" fontId="0" fillId="0" borderId="0" xfId="0" quotePrefix="1"/>
    <xf numFmtId="0" fontId="0" fillId="0" borderId="0" xfId="0"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11" fontId="0" fillId="0" borderId="0" xfId="0" applyNumberFormat="1" applyAlignment="1">
      <alignment horizontal="center"/>
    </xf>
    <xf numFmtId="0" fontId="0" fillId="0" borderId="2" xfId="0" applyBorder="1" applyAlignment="1">
      <alignment horizontal="center"/>
    </xf>
    <xf numFmtId="0" fontId="0" fillId="0" borderId="0" xfId="0" applyAlignment="1">
      <alignment horizontal="left"/>
    </xf>
    <xf numFmtId="0" fontId="0" fillId="0" borderId="0" xfId="0" applyAlignment="1">
      <alignment wrapText="1"/>
    </xf>
    <xf numFmtId="0" fontId="0" fillId="0" borderId="0" xfId="0" applyAlignment="1">
      <alignment vertic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C4D32-C9F1-D54C-A973-99DAA3DCBBF0}">
  <dimension ref="A1:E28"/>
  <sheetViews>
    <sheetView workbookViewId="0">
      <selection activeCell="D1" sqref="D1:D23"/>
    </sheetView>
  </sheetViews>
  <sheetFormatPr baseColWidth="10" defaultRowHeight="16" x14ac:dyDescent="0.2"/>
  <cols>
    <col min="1" max="1" width="25.33203125" bestFit="1" customWidth="1"/>
    <col min="2" max="2" width="19.6640625" bestFit="1" customWidth="1"/>
    <col min="3" max="3" width="18.33203125" bestFit="1" customWidth="1"/>
    <col min="4" max="4" width="21.83203125" bestFit="1" customWidth="1"/>
    <col min="5" max="5" width="16" bestFit="1" customWidth="1"/>
    <col min="7" max="7" width="4.6640625" bestFit="1" customWidth="1"/>
  </cols>
  <sheetData>
    <row r="1" spans="1:5" x14ac:dyDescent="0.2">
      <c r="A1" t="s">
        <v>0</v>
      </c>
      <c r="B1" t="s">
        <v>1</v>
      </c>
      <c r="C1" t="s">
        <v>2</v>
      </c>
      <c r="D1" t="s">
        <v>7</v>
      </c>
      <c r="E1" t="s">
        <v>95</v>
      </c>
    </row>
    <row r="2" spans="1:5" x14ac:dyDescent="0.2">
      <c r="A2" t="s">
        <v>4</v>
      </c>
      <c r="B2" t="s">
        <v>5</v>
      </c>
      <c r="C2" t="s">
        <v>6</v>
      </c>
      <c r="D2" t="s">
        <v>11</v>
      </c>
    </row>
    <row r="3" spans="1:5" x14ac:dyDescent="0.2">
      <c r="A3" t="s">
        <v>8</v>
      </c>
      <c r="B3" t="s">
        <v>9</v>
      </c>
      <c r="C3" t="s">
        <v>10</v>
      </c>
      <c r="D3" t="s">
        <v>16</v>
      </c>
    </row>
    <row r="4" spans="1:5" x14ac:dyDescent="0.2">
      <c r="A4" t="s">
        <v>13</v>
      </c>
      <c r="B4" t="s">
        <v>14</v>
      </c>
      <c r="C4" t="s">
        <v>15</v>
      </c>
      <c r="D4" t="s">
        <v>20</v>
      </c>
    </row>
    <row r="5" spans="1:5" x14ac:dyDescent="0.2">
      <c r="A5" t="s">
        <v>17</v>
      </c>
      <c r="B5" t="s">
        <v>18</v>
      </c>
      <c r="C5" t="s">
        <v>19</v>
      </c>
      <c r="D5" t="s">
        <v>27</v>
      </c>
    </row>
    <row r="6" spans="1:5" x14ac:dyDescent="0.2">
      <c r="A6" t="s">
        <v>24</v>
      </c>
      <c r="B6" t="s">
        <v>25</v>
      </c>
      <c r="C6" t="s">
        <v>26</v>
      </c>
      <c r="D6" t="s">
        <v>33</v>
      </c>
    </row>
    <row r="7" spans="1:5" x14ac:dyDescent="0.2">
      <c r="A7" t="s">
        <v>30</v>
      </c>
      <c r="B7" t="s">
        <v>31</v>
      </c>
      <c r="C7" t="s">
        <v>32</v>
      </c>
      <c r="D7" t="s">
        <v>39</v>
      </c>
    </row>
    <row r="8" spans="1:5" x14ac:dyDescent="0.2">
      <c r="A8" t="s">
        <v>36</v>
      </c>
      <c r="B8" t="s">
        <v>37</v>
      </c>
      <c r="C8" t="s">
        <v>38</v>
      </c>
      <c r="D8" t="s">
        <v>43</v>
      </c>
    </row>
    <row r="9" spans="1:5" x14ac:dyDescent="0.2">
      <c r="A9" t="s">
        <v>40</v>
      </c>
      <c r="B9" t="s">
        <v>41</v>
      </c>
      <c r="C9" t="s">
        <v>42</v>
      </c>
      <c r="D9" t="s">
        <v>48</v>
      </c>
    </row>
    <row r="10" spans="1:5" x14ac:dyDescent="0.2">
      <c r="A10" t="s">
        <v>45</v>
      </c>
      <c r="B10" t="s">
        <v>46</v>
      </c>
      <c r="C10" t="s">
        <v>47</v>
      </c>
      <c r="D10" t="s">
        <v>58</v>
      </c>
    </row>
    <row r="11" spans="1:5" x14ac:dyDescent="0.2">
      <c r="A11" t="s">
        <v>49</v>
      </c>
      <c r="B11" t="s">
        <v>50</v>
      </c>
      <c r="C11" t="s">
        <v>51</v>
      </c>
      <c r="D11" t="s">
        <v>62</v>
      </c>
    </row>
    <row r="12" spans="1:5" x14ac:dyDescent="0.2">
      <c r="A12" t="s">
        <v>52</v>
      </c>
      <c r="B12" t="s">
        <v>53</v>
      </c>
      <c r="C12" t="s">
        <v>54</v>
      </c>
      <c r="D12" t="s">
        <v>79</v>
      </c>
    </row>
    <row r="13" spans="1:5" x14ac:dyDescent="0.2">
      <c r="A13" t="s">
        <v>55</v>
      </c>
      <c r="B13" t="s">
        <v>56</v>
      </c>
      <c r="C13" t="s">
        <v>57</v>
      </c>
      <c r="D13" t="s">
        <v>83</v>
      </c>
    </row>
    <row r="14" spans="1:5" x14ac:dyDescent="0.2">
      <c r="A14" t="s">
        <v>59</v>
      </c>
      <c r="B14" t="s">
        <v>60</v>
      </c>
      <c r="C14" t="s">
        <v>61</v>
      </c>
      <c r="D14" t="s">
        <v>87</v>
      </c>
    </row>
    <row r="15" spans="1:5" x14ac:dyDescent="0.2">
      <c r="A15" t="s">
        <v>63</v>
      </c>
      <c r="B15" t="s">
        <v>64</v>
      </c>
      <c r="C15" t="s">
        <v>69</v>
      </c>
      <c r="D15" t="s">
        <v>12</v>
      </c>
    </row>
    <row r="16" spans="1:5" x14ac:dyDescent="0.2">
      <c r="A16" t="s">
        <v>65</v>
      </c>
      <c r="B16" t="s">
        <v>66</v>
      </c>
      <c r="C16" t="s">
        <v>72</v>
      </c>
      <c r="D16" t="s">
        <v>21</v>
      </c>
    </row>
    <row r="17" spans="1:4" x14ac:dyDescent="0.2">
      <c r="A17" t="s">
        <v>67</v>
      </c>
      <c r="B17" t="s">
        <v>68</v>
      </c>
      <c r="C17" t="s">
        <v>75</v>
      </c>
      <c r="D17" t="s">
        <v>28</v>
      </c>
    </row>
    <row r="18" spans="1:4" x14ac:dyDescent="0.2">
      <c r="A18" t="s">
        <v>70</v>
      </c>
      <c r="B18" t="s">
        <v>71</v>
      </c>
      <c r="C18" t="s">
        <v>78</v>
      </c>
      <c r="D18" t="s">
        <v>34</v>
      </c>
    </row>
    <row r="19" spans="1:4" x14ac:dyDescent="0.2">
      <c r="A19" t="s">
        <v>73</v>
      </c>
      <c r="B19" t="s">
        <v>74</v>
      </c>
      <c r="C19" t="s">
        <v>82</v>
      </c>
      <c r="D19" t="s">
        <v>44</v>
      </c>
    </row>
    <row r="20" spans="1:4" x14ac:dyDescent="0.2">
      <c r="A20" t="s">
        <v>76</v>
      </c>
      <c r="B20" t="s">
        <v>77</v>
      </c>
      <c r="C20" t="s">
        <v>86</v>
      </c>
      <c r="D20" t="s">
        <v>22</v>
      </c>
    </row>
    <row r="21" spans="1:4" x14ac:dyDescent="0.2">
      <c r="A21" t="s">
        <v>80</v>
      </c>
      <c r="B21" t="s">
        <v>81</v>
      </c>
      <c r="C21" t="s">
        <v>90</v>
      </c>
      <c r="D21" t="s">
        <v>29</v>
      </c>
    </row>
    <row r="22" spans="1:4" x14ac:dyDescent="0.2">
      <c r="A22" t="s">
        <v>84</v>
      </c>
      <c r="B22" t="s">
        <v>85</v>
      </c>
      <c r="C22" t="s">
        <v>93</v>
      </c>
      <c r="D22" t="s">
        <v>35</v>
      </c>
    </row>
    <row r="23" spans="1:4" x14ac:dyDescent="0.2">
      <c r="A23" t="s">
        <v>88</v>
      </c>
      <c r="B23" t="s">
        <v>89</v>
      </c>
      <c r="C23" t="s">
        <v>90</v>
      </c>
      <c r="D23" t="s">
        <v>23</v>
      </c>
    </row>
    <row r="24" spans="1:4" x14ac:dyDescent="0.2">
      <c r="A24" t="s">
        <v>91</v>
      </c>
      <c r="B24" t="s">
        <v>92</v>
      </c>
      <c r="C24" t="s">
        <v>93</v>
      </c>
    </row>
    <row r="25" spans="1:4" x14ac:dyDescent="0.2">
      <c r="A25" t="s">
        <v>94</v>
      </c>
      <c r="B25" t="s">
        <v>96</v>
      </c>
      <c r="C25" t="s">
        <v>3</v>
      </c>
    </row>
    <row r="27" spans="1:4" x14ac:dyDescent="0.2">
      <c r="A27" t="s">
        <v>97</v>
      </c>
    </row>
    <row r="28" spans="1:4" x14ac:dyDescent="0.2">
      <c r="A28"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CC267-E4BE-A649-8213-132FA3014490}">
  <dimension ref="A1:E114"/>
  <sheetViews>
    <sheetView workbookViewId="0">
      <selection activeCell="A110" sqref="A110"/>
    </sheetView>
  </sheetViews>
  <sheetFormatPr baseColWidth="10" defaultRowHeight="16" x14ac:dyDescent="0.2"/>
  <cols>
    <col min="1" max="1" width="41.33203125" customWidth="1"/>
    <col min="2" max="2" width="35" customWidth="1"/>
  </cols>
  <sheetData>
    <row r="1" spans="1:2" x14ac:dyDescent="0.2">
      <c r="A1" s="1" t="s">
        <v>104</v>
      </c>
      <c r="B1" s="1" t="s">
        <v>105</v>
      </c>
    </row>
    <row r="2" spans="1:2" x14ac:dyDescent="0.2">
      <c r="A2" t="s">
        <v>75</v>
      </c>
      <c r="B2" t="s">
        <v>75</v>
      </c>
    </row>
    <row r="3" spans="1:2" x14ac:dyDescent="0.2">
      <c r="A3" t="s">
        <v>74</v>
      </c>
      <c r="B3" t="s">
        <v>74</v>
      </c>
    </row>
    <row r="4" spans="1:2" x14ac:dyDescent="0.2">
      <c r="A4" t="s">
        <v>73</v>
      </c>
      <c r="B4" t="s">
        <v>73</v>
      </c>
    </row>
    <row r="5" spans="1:2" x14ac:dyDescent="0.2">
      <c r="A5" t="s">
        <v>60</v>
      </c>
      <c r="B5" t="s">
        <v>60</v>
      </c>
    </row>
    <row r="6" spans="1:2" x14ac:dyDescent="0.2">
      <c r="A6" t="s">
        <v>76</v>
      </c>
      <c r="B6" t="s">
        <v>76</v>
      </c>
    </row>
    <row r="7" spans="1:2" x14ac:dyDescent="0.2">
      <c r="A7" t="s">
        <v>8</v>
      </c>
      <c r="B7" t="s">
        <v>8</v>
      </c>
    </row>
    <row r="8" spans="1:2" x14ac:dyDescent="0.2">
      <c r="A8" t="s">
        <v>69</v>
      </c>
      <c r="B8" t="s">
        <v>69</v>
      </c>
    </row>
    <row r="9" spans="1:2" x14ac:dyDescent="0.2">
      <c r="B9" t="s">
        <v>94</v>
      </c>
    </row>
    <row r="10" spans="1:2" x14ac:dyDescent="0.2">
      <c r="A10" t="s">
        <v>72</v>
      </c>
      <c r="B10" t="s">
        <v>72</v>
      </c>
    </row>
    <row r="11" spans="1:2" x14ac:dyDescent="0.2">
      <c r="A11" t="s">
        <v>16</v>
      </c>
      <c r="B11" t="s">
        <v>16</v>
      </c>
    </row>
    <row r="12" spans="1:2" x14ac:dyDescent="0.2">
      <c r="A12" t="s">
        <v>9</v>
      </c>
      <c r="B12" t="s">
        <v>9</v>
      </c>
    </row>
    <row r="13" spans="1:2" x14ac:dyDescent="0.2">
      <c r="B13" t="s">
        <v>93</v>
      </c>
    </row>
    <row r="14" spans="1:2" x14ac:dyDescent="0.2">
      <c r="A14" t="s">
        <v>11</v>
      </c>
      <c r="B14" t="s">
        <v>11</v>
      </c>
    </row>
    <row r="15" spans="1:2" x14ac:dyDescent="0.2">
      <c r="A15" t="s">
        <v>1</v>
      </c>
      <c r="B15" t="s">
        <v>1</v>
      </c>
    </row>
    <row r="16" spans="1:2" x14ac:dyDescent="0.2">
      <c r="A16" t="s">
        <v>2</v>
      </c>
      <c r="B16" t="s">
        <v>2</v>
      </c>
    </row>
    <row r="17" spans="1:2" x14ac:dyDescent="0.2">
      <c r="A17" t="s">
        <v>31</v>
      </c>
      <c r="B17" t="s">
        <v>31</v>
      </c>
    </row>
    <row r="18" spans="1:2" x14ac:dyDescent="0.2">
      <c r="A18" t="s">
        <v>0</v>
      </c>
      <c r="B18" t="s">
        <v>0</v>
      </c>
    </row>
    <row r="19" spans="1:2" x14ac:dyDescent="0.2">
      <c r="A19" t="s">
        <v>87</v>
      </c>
      <c r="B19" t="s">
        <v>87</v>
      </c>
    </row>
    <row r="20" spans="1:2" x14ac:dyDescent="0.2">
      <c r="A20" t="s">
        <v>50</v>
      </c>
      <c r="B20" t="s">
        <v>50</v>
      </c>
    </row>
    <row r="21" spans="1:2" x14ac:dyDescent="0.2">
      <c r="A21" t="s">
        <v>5</v>
      </c>
      <c r="B21" t="s">
        <v>5</v>
      </c>
    </row>
    <row r="22" spans="1:2" x14ac:dyDescent="0.2">
      <c r="A22" t="s">
        <v>71</v>
      </c>
      <c r="B22" t="s">
        <v>71</v>
      </c>
    </row>
    <row r="23" spans="1:2" x14ac:dyDescent="0.2">
      <c r="A23" t="s">
        <v>13</v>
      </c>
      <c r="B23" t="s">
        <v>13</v>
      </c>
    </row>
    <row r="24" spans="1:2" x14ac:dyDescent="0.2">
      <c r="A24" t="s">
        <v>12</v>
      </c>
      <c r="B24" t="s">
        <v>12</v>
      </c>
    </row>
    <row r="25" spans="1:2" x14ac:dyDescent="0.2">
      <c r="A25" t="s">
        <v>85</v>
      </c>
      <c r="B25" t="s">
        <v>85</v>
      </c>
    </row>
    <row r="26" spans="1:2" x14ac:dyDescent="0.2">
      <c r="A26" t="s">
        <v>57</v>
      </c>
      <c r="B26" t="s">
        <v>57</v>
      </c>
    </row>
    <row r="27" spans="1:2" x14ac:dyDescent="0.2">
      <c r="A27" t="s">
        <v>37</v>
      </c>
      <c r="B27" t="s">
        <v>37</v>
      </c>
    </row>
    <row r="28" spans="1:2" x14ac:dyDescent="0.2">
      <c r="A28" t="s">
        <v>34</v>
      </c>
      <c r="B28" t="s">
        <v>34</v>
      </c>
    </row>
    <row r="29" spans="1:2" x14ac:dyDescent="0.2">
      <c r="A29" t="s">
        <v>36</v>
      </c>
      <c r="B29" t="s">
        <v>36</v>
      </c>
    </row>
    <row r="30" spans="1:2" x14ac:dyDescent="0.2">
      <c r="A30" t="s">
        <v>33</v>
      </c>
      <c r="B30" t="s">
        <v>33</v>
      </c>
    </row>
    <row r="31" spans="1:2" x14ac:dyDescent="0.2">
      <c r="A31" t="s">
        <v>35</v>
      </c>
      <c r="B31" t="s">
        <v>35</v>
      </c>
    </row>
    <row r="32" spans="1:2" x14ac:dyDescent="0.2">
      <c r="A32" t="s">
        <v>41</v>
      </c>
      <c r="B32" t="s">
        <v>41</v>
      </c>
    </row>
    <row r="33" spans="1:2" x14ac:dyDescent="0.2">
      <c r="A33" t="s">
        <v>26</v>
      </c>
      <c r="B33" t="s">
        <v>26</v>
      </c>
    </row>
    <row r="34" spans="1:2" x14ac:dyDescent="0.2">
      <c r="A34" t="s">
        <v>29</v>
      </c>
      <c r="B34" t="s">
        <v>29</v>
      </c>
    </row>
    <row r="35" spans="1:2" x14ac:dyDescent="0.2">
      <c r="A35" t="s">
        <v>39</v>
      </c>
      <c r="B35" t="s">
        <v>39</v>
      </c>
    </row>
    <row r="36" spans="1:2" x14ac:dyDescent="0.2">
      <c r="A36" t="s">
        <v>83</v>
      </c>
      <c r="B36" t="s">
        <v>83</v>
      </c>
    </row>
    <row r="37" spans="1:2" x14ac:dyDescent="0.2">
      <c r="A37" t="s">
        <v>84</v>
      </c>
      <c r="B37" t="s">
        <v>84</v>
      </c>
    </row>
    <row r="38" spans="1:2" x14ac:dyDescent="0.2">
      <c r="A38" t="s">
        <v>25</v>
      </c>
      <c r="B38" t="s">
        <v>25</v>
      </c>
    </row>
    <row r="39" spans="1:2" x14ac:dyDescent="0.2">
      <c r="A39" t="s">
        <v>30</v>
      </c>
      <c r="B39" t="s">
        <v>30</v>
      </c>
    </row>
    <row r="40" spans="1:2" x14ac:dyDescent="0.2">
      <c r="A40" t="s">
        <v>65</v>
      </c>
      <c r="B40" t="s">
        <v>65</v>
      </c>
    </row>
    <row r="41" spans="1:2" x14ac:dyDescent="0.2">
      <c r="A41" t="s">
        <v>59</v>
      </c>
      <c r="B41" t="s">
        <v>59</v>
      </c>
    </row>
    <row r="42" spans="1:2" x14ac:dyDescent="0.2">
      <c r="A42" t="s">
        <v>63</v>
      </c>
      <c r="B42" t="s">
        <v>63</v>
      </c>
    </row>
    <row r="43" spans="1:2" x14ac:dyDescent="0.2">
      <c r="A43" t="s">
        <v>38</v>
      </c>
      <c r="B43" t="s">
        <v>38</v>
      </c>
    </row>
    <row r="44" spans="1:2" x14ac:dyDescent="0.2">
      <c r="A44" t="s">
        <v>82</v>
      </c>
      <c r="B44" t="s">
        <v>82</v>
      </c>
    </row>
    <row r="45" spans="1:2" x14ac:dyDescent="0.2">
      <c r="A45" t="s">
        <v>24</v>
      </c>
      <c r="B45" t="s">
        <v>24</v>
      </c>
    </row>
    <row r="46" spans="1:2" x14ac:dyDescent="0.2">
      <c r="A46" t="s">
        <v>92</v>
      </c>
      <c r="B46" t="s">
        <v>92</v>
      </c>
    </row>
    <row r="47" spans="1:2" x14ac:dyDescent="0.2">
      <c r="A47" t="s">
        <v>64</v>
      </c>
      <c r="B47" t="s">
        <v>64</v>
      </c>
    </row>
    <row r="48" spans="1:2" x14ac:dyDescent="0.2">
      <c r="A48" t="s">
        <v>80</v>
      </c>
      <c r="B48" t="s">
        <v>80</v>
      </c>
    </row>
    <row r="49" spans="1:5" x14ac:dyDescent="0.2">
      <c r="A49" t="s">
        <v>20</v>
      </c>
      <c r="B49" t="s">
        <v>20</v>
      </c>
    </row>
    <row r="50" spans="1:5" x14ac:dyDescent="0.2">
      <c r="A50" t="s">
        <v>90</v>
      </c>
      <c r="B50" t="s">
        <v>90</v>
      </c>
    </row>
    <row r="51" spans="1:5" x14ac:dyDescent="0.2">
      <c r="A51" t="s">
        <v>21</v>
      </c>
      <c r="B51" t="s">
        <v>21</v>
      </c>
    </row>
    <row r="52" spans="1:5" x14ac:dyDescent="0.2">
      <c r="A52" t="s">
        <v>49</v>
      </c>
      <c r="B52" t="s">
        <v>49</v>
      </c>
      <c r="E52" t="s">
        <v>18</v>
      </c>
    </row>
    <row r="53" spans="1:5" x14ac:dyDescent="0.2">
      <c r="A53" t="s">
        <v>91</v>
      </c>
      <c r="B53" t="s">
        <v>91</v>
      </c>
    </row>
    <row r="54" spans="1:5" x14ac:dyDescent="0.2">
      <c r="A54" t="s">
        <v>89</v>
      </c>
      <c r="B54" t="s">
        <v>89</v>
      </c>
    </row>
    <row r="55" spans="1:5" x14ac:dyDescent="0.2">
      <c r="A55" t="s">
        <v>77</v>
      </c>
      <c r="B55" t="s">
        <v>77</v>
      </c>
    </row>
    <row r="56" spans="1:5" x14ac:dyDescent="0.2">
      <c r="A56" t="s">
        <v>18</v>
      </c>
      <c r="B56" t="s">
        <v>18</v>
      </c>
    </row>
    <row r="57" spans="1:5" x14ac:dyDescent="0.2">
      <c r="A57" t="s">
        <v>19</v>
      </c>
      <c r="B57" t="s">
        <v>19</v>
      </c>
    </row>
    <row r="58" spans="1:5" x14ac:dyDescent="0.2">
      <c r="A58" t="s">
        <v>54</v>
      </c>
      <c r="B58" t="s">
        <v>54</v>
      </c>
    </row>
    <row r="59" spans="1:5" x14ac:dyDescent="0.2">
      <c r="A59" t="s">
        <v>53</v>
      </c>
      <c r="B59" t="s">
        <v>53</v>
      </c>
    </row>
    <row r="60" spans="1:5" x14ac:dyDescent="0.2">
      <c r="A60" t="s">
        <v>88</v>
      </c>
      <c r="B60" t="s">
        <v>88</v>
      </c>
    </row>
    <row r="61" spans="1:5" x14ac:dyDescent="0.2">
      <c r="A61" t="s">
        <v>55</v>
      </c>
      <c r="B61" t="s">
        <v>55</v>
      </c>
    </row>
    <row r="62" spans="1:5" x14ac:dyDescent="0.2">
      <c r="A62" t="s">
        <v>56</v>
      </c>
      <c r="B62" t="s">
        <v>56</v>
      </c>
    </row>
    <row r="63" spans="1:5" x14ac:dyDescent="0.2">
      <c r="A63" t="s">
        <v>58</v>
      </c>
      <c r="B63" t="s">
        <v>58</v>
      </c>
    </row>
    <row r="64" spans="1:5" x14ac:dyDescent="0.2">
      <c r="A64" t="s">
        <v>14</v>
      </c>
      <c r="B64" t="s">
        <v>14</v>
      </c>
    </row>
    <row r="65" spans="1:2" x14ac:dyDescent="0.2">
      <c r="A65" t="s">
        <v>43</v>
      </c>
      <c r="B65" t="s">
        <v>43</v>
      </c>
    </row>
    <row r="66" spans="1:2" x14ac:dyDescent="0.2">
      <c r="A66" t="s">
        <v>42</v>
      </c>
      <c r="B66" t="s">
        <v>42</v>
      </c>
    </row>
    <row r="67" spans="1:2" x14ac:dyDescent="0.2">
      <c r="A67" t="s">
        <v>44</v>
      </c>
      <c r="B67" t="s">
        <v>44</v>
      </c>
    </row>
    <row r="68" spans="1:2" x14ac:dyDescent="0.2">
      <c r="A68" t="s">
        <v>45</v>
      </c>
      <c r="B68" t="s">
        <v>45</v>
      </c>
    </row>
    <row r="69" spans="1:2" x14ac:dyDescent="0.2">
      <c r="B69" t="s">
        <v>96</v>
      </c>
    </row>
    <row r="70" spans="1:2" x14ac:dyDescent="0.2">
      <c r="A70" t="s">
        <v>70</v>
      </c>
      <c r="B70" t="s">
        <v>70</v>
      </c>
    </row>
    <row r="71" spans="1:2" x14ac:dyDescent="0.2">
      <c r="A71" t="s">
        <v>79</v>
      </c>
      <c r="B71" t="s">
        <v>79</v>
      </c>
    </row>
    <row r="72" spans="1:2" x14ac:dyDescent="0.2">
      <c r="A72" t="s">
        <v>10</v>
      </c>
      <c r="B72" t="s">
        <v>10</v>
      </c>
    </row>
    <row r="73" spans="1:2" x14ac:dyDescent="0.2">
      <c r="A73" t="s">
        <v>15</v>
      </c>
      <c r="B73" t="s">
        <v>15</v>
      </c>
    </row>
    <row r="74" spans="1:2" x14ac:dyDescent="0.2">
      <c r="A74" t="s">
        <v>52</v>
      </c>
      <c r="B74" t="s">
        <v>52</v>
      </c>
    </row>
    <row r="75" spans="1:2" x14ac:dyDescent="0.2">
      <c r="A75" t="s">
        <v>48</v>
      </c>
      <c r="B75" t="s">
        <v>48</v>
      </c>
    </row>
    <row r="76" spans="1:2" x14ac:dyDescent="0.2">
      <c r="A76" t="s">
        <v>4</v>
      </c>
      <c r="B76" t="s">
        <v>4</v>
      </c>
    </row>
    <row r="77" spans="1:2" x14ac:dyDescent="0.2">
      <c r="A77" t="s">
        <v>78</v>
      </c>
      <c r="B77" t="s">
        <v>78</v>
      </c>
    </row>
    <row r="78" spans="1:2" x14ac:dyDescent="0.2">
      <c r="A78" t="s">
        <v>61</v>
      </c>
      <c r="B78" t="s">
        <v>61</v>
      </c>
    </row>
    <row r="79" spans="1:2" x14ac:dyDescent="0.2">
      <c r="A79" t="s">
        <v>46</v>
      </c>
      <c r="B79" t="s">
        <v>46</v>
      </c>
    </row>
    <row r="80" spans="1:2" x14ac:dyDescent="0.2">
      <c r="A80" t="s">
        <v>47</v>
      </c>
      <c r="B80" t="s">
        <v>47</v>
      </c>
    </row>
    <row r="81" spans="1:2" x14ac:dyDescent="0.2">
      <c r="A81" t="s">
        <v>6</v>
      </c>
      <c r="B81" t="s">
        <v>6</v>
      </c>
    </row>
    <row r="82" spans="1:2" x14ac:dyDescent="0.2">
      <c r="A82" t="s">
        <v>86</v>
      </c>
      <c r="B82" t="s">
        <v>86</v>
      </c>
    </row>
    <row r="83" spans="1:2" x14ac:dyDescent="0.2">
      <c r="A83" t="s">
        <v>7</v>
      </c>
      <c r="B83" t="s">
        <v>7</v>
      </c>
    </row>
    <row r="84" spans="1:2" x14ac:dyDescent="0.2">
      <c r="A84" t="s">
        <v>28</v>
      </c>
      <c r="B84" t="s">
        <v>28</v>
      </c>
    </row>
    <row r="85" spans="1:2" x14ac:dyDescent="0.2">
      <c r="A85" t="s">
        <v>67</v>
      </c>
      <c r="B85" t="s">
        <v>67</v>
      </c>
    </row>
    <row r="86" spans="1:2" x14ac:dyDescent="0.2">
      <c r="A86" t="s">
        <v>68</v>
      </c>
      <c r="B86" t="s">
        <v>68</v>
      </c>
    </row>
    <row r="87" spans="1:2" x14ac:dyDescent="0.2">
      <c r="A87" t="s">
        <v>66</v>
      </c>
      <c r="B87" t="s">
        <v>66</v>
      </c>
    </row>
    <row r="88" spans="1:2" x14ac:dyDescent="0.2">
      <c r="A88" t="s">
        <v>51</v>
      </c>
      <c r="B88" t="s">
        <v>51</v>
      </c>
    </row>
    <row r="89" spans="1:2" x14ac:dyDescent="0.2">
      <c r="A89" t="s">
        <v>3</v>
      </c>
      <c r="B89" t="s">
        <v>3</v>
      </c>
    </row>
    <row r="90" spans="1:2" x14ac:dyDescent="0.2">
      <c r="A90" t="s">
        <v>81</v>
      </c>
      <c r="B90" t="s">
        <v>81</v>
      </c>
    </row>
    <row r="91" spans="1:2" x14ac:dyDescent="0.2">
      <c r="A91" t="s">
        <v>62</v>
      </c>
      <c r="B91" t="s">
        <v>62</v>
      </c>
    </row>
    <row r="92" spans="1:2" x14ac:dyDescent="0.2">
      <c r="B92" t="s">
        <v>17</v>
      </c>
    </row>
    <row r="93" spans="1:2" x14ac:dyDescent="0.2">
      <c r="A93" t="s">
        <v>98</v>
      </c>
    </row>
    <row r="94" spans="1:2" x14ac:dyDescent="0.2">
      <c r="A94" t="s">
        <v>99</v>
      </c>
    </row>
    <row r="95" spans="1:2" x14ac:dyDescent="0.2">
      <c r="A95" t="s">
        <v>100</v>
      </c>
    </row>
    <row r="96" spans="1:2" x14ac:dyDescent="0.2">
      <c r="A96" t="s">
        <v>101</v>
      </c>
    </row>
    <row r="97" spans="1:2" x14ac:dyDescent="0.2">
      <c r="A97" t="s">
        <v>102</v>
      </c>
    </row>
    <row r="98" spans="1:2" x14ac:dyDescent="0.2">
      <c r="A98" t="s">
        <v>103</v>
      </c>
    </row>
    <row r="99" spans="1:2" x14ac:dyDescent="0.2">
      <c r="A99" t="s">
        <v>40</v>
      </c>
      <c r="B99" t="s">
        <v>40</v>
      </c>
    </row>
    <row r="100" spans="1:2" x14ac:dyDescent="0.2">
      <c r="A100" t="s">
        <v>27</v>
      </c>
      <c r="B100" t="s">
        <v>27</v>
      </c>
    </row>
    <row r="101" spans="1:2" x14ac:dyDescent="0.2">
      <c r="A101" t="s">
        <v>32</v>
      </c>
      <c r="B101" t="s">
        <v>32</v>
      </c>
    </row>
    <row r="102" spans="1:2" x14ac:dyDescent="0.2">
      <c r="A102" t="s">
        <v>22</v>
      </c>
      <c r="B102" t="s">
        <v>22</v>
      </c>
    </row>
    <row r="103" spans="1:2" x14ac:dyDescent="0.2">
      <c r="A103" t="s">
        <v>23</v>
      </c>
      <c r="B103" t="s">
        <v>23</v>
      </c>
    </row>
    <row r="107" spans="1:2" x14ac:dyDescent="0.2">
      <c r="A107">
        <v>98</v>
      </c>
      <c r="B107">
        <v>96</v>
      </c>
    </row>
    <row r="109" spans="1:2" x14ac:dyDescent="0.2">
      <c r="A109" t="s">
        <v>98</v>
      </c>
      <c r="B109" t="s">
        <v>94</v>
      </c>
    </row>
    <row r="110" spans="1:2" x14ac:dyDescent="0.2">
      <c r="A110" t="s">
        <v>99</v>
      </c>
      <c r="B110" t="s">
        <v>93</v>
      </c>
    </row>
    <row r="111" spans="1:2" x14ac:dyDescent="0.2">
      <c r="A111" t="s">
        <v>100</v>
      </c>
      <c r="B111" t="s">
        <v>96</v>
      </c>
    </row>
    <row r="112" spans="1:2" x14ac:dyDescent="0.2">
      <c r="A112" t="s">
        <v>101</v>
      </c>
      <c r="B112" t="s">
        <v>17</v>
      </c>
    </row>
    <row r="113" spans="1:1" x14ac:dyDescent="0.2">
      <c r="A113" t="s">
        <v>102</v>
      </c>
    </row>
    <row r="114" spans="1:1" x14ac:dyDescent="0.2">
      <c r="A114" t="s">
        <v>103</v>
      </c>
    </row>
  </sheetData>
  <sortState xmlns:xlrd2="http://schemas.microsoft.com/office/spreadsheetml/2017/richdata2" ref="C1:C104">
    <sortCondition ref="C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2EEF1-C21E-1040-87B8-1CC3DBF01377}">
  <dimension ref="A1:C96"/>
  <sheetViews>
    <sheetView workbookViewId="0">
      <selection activeCell="C49" sqref="C49:C96"/>
    </sheetView>
  </sheetViews>
  <sheetFormatPr baseColWidth="10" defaultRowHeight="16" x14ac:dyDescent="0.2"/>
  <cols>
    <col min="1" max="1" width="37.33203125" customWidth="1"/>
  </cols>
  <sheetData>
    <row r="1" spans="1:3" x14ac:dyDescent="0.2">
      <c r="A1" t="s">
        <v>75</v>
      </c>
      <c r="C1" t="s">
        <v>75</v>
      </c>
    </row>
    <row r="2" spans="1:3" x14ac:dyDescent="0.2">
      <c r="A2" t="s">
        <v>74</v>
      </c>
      <c r="C2" t="s">
        <v>74</v>
      </c>
    </row>
    <row r="3" spans="1:3" x14ac:dyDescent="0.2">
      <c r="A3" t="s">
        <v>73</v>
      </c>
      <c r="C3" t="s">
        <v>73</v>
      </c>
    </row>
    <row r="4" spans="1:3" x14ac:dyDescent="0.2">
      <c r="A4" t="s">
        <v>60</v>
      </c>
      <c r="C4" t="s">
        <v>60</v>
      </c>
    </row>
    <row r="5" spans="1:3" x14ac:dyDescent="0.2">
      <c r="A5" t="s">
        <v>76</v>
      </c>
      <c r="C5" t="s">
        <v>76</v>
      </c>
    </row>
    <row r="6" spans="1:3" x14ac:dyDescent="0.2">
      <c r="A6" t="s">
        <v>8</v>
      </c>
      <c r="C6" t="s">
        <v>8</v>
      </c>
    </row>
    <row r="7" spans="1:3" x14ac:dyDescent="0.2">
      <c r="A7" t="s">
        <v>69</v>
      </c>
      <c r="C7" t="s">
        <v>69</v>
      </c>
    </row>
    <row r="8" spans="1:3" x14ac:dyDescent="0.2">
      <c r="A8" t="s">
        <v>94</v>
      </c>
      <c r="C8" t="s">
        <v>94</v>
      </c>
    </row>
    <row r="9" spans="1:3" x14ac:dyDescent="0.2">
      <c r="A9" t="s">
        <v>72</v>
      </c>
      <c r="C9" t="s">
        <v>72</v>
      </c>
    </row>
    <row r="10" spans="1:3" x14ac:dyDescent="0.2">
      <c r="A10" t="s">
        <v>16</v>
      </c>
      <c r="C10" t="s">
        <v>16</v>
      </c>
    </row>
    <row r="11" spans="1:3" x14ac:dyDescent="0.2">
      <c r="A11" t="s">
        <v>9</v>
      </c>
      <c r="C11" t="s">
        <v>9</v>
      </c>
    </row>
    <row r="12" spans="1:3" x14ac:dyDescent="0.2">
      <c r="A12" t="s">
        <v>93</v>
      </c>
      <c r="C12" t="s">
        <v>93</v>
      </c>
    </row>
    <row r="13" spans="1:3" x14ac:dyDescent="0.2">
      <c r="A13" t="s">
        <v>11</v>
      </c>
      <c r="C13" t="s">
        <v>11</v>
      </c>
    </row>
    <row r="14" spans="1:3" x14ac:dyDescent="0.2">
      <c r="A14" t="s">
        <v>1</v>
      </c>
      <c r="C14" t="s">
        <v>1</v>
      </c>
    </row>
    <row r="15" spans="1:3" x14ac:dyDescent="0.2">
      <c r="A15" t="s">
        <v>2</v>
      </c>
      <c r="C15" t="s">
        <v>2</v>
      </c>
    </row>
    <row r="16" spans="1:3" x14ac:dyDescent="0.2">
      <c r="A16" t="s">
        <v>31</v>
      </c>
      <c r="C16" t="s">
        <v>31</v>
      </c>
    </row>
    <row r="17" spans="1:3" x14ac:dyDescent="0.2">
      <c r="A17" t="s">
        <v>0</v>
      </c>
      <c r="C17" t="s">
        <v>0</v>
      </c>
    </row>
    <row r="18" spans="1:3" x14ac:dyDescent="0.2">
      <c r="A18" t="s">
        <v>87</v>
      </c>
      <c r="C18" t="s">
        <v>87</v>
      </c>
    </row>
    <row r="19" spans="1:3" x14ac:dyDescent="0.2">
      <c r="A19" t="s">
        <v>50</v>
      </c>
      <c r="C19" t="s">
        <v>50</v>
      </c>
    </row>
    <row r="20" spans="1:3" x14ac:dyDescent="0.2">
      <c r="A20" t="s">
        <v>5</v>
      </c>
      <c r="C20" t="s">
        <v>5</v>
      </c>
    </row>
    <row r="21" spans="1:3" x14ac:dyDescent="0.2">
      <c r="A21" t="s">
        <v>71</v>
      </c>
      <c r="C21" t="s">
        <v>71</v>
      </c>
    </row>
    <row r="22" spans="1:3" x14ac:dyDescent="0.2">
      <c r="A22" t="s">
        <v>13</v>
      </c>
      <c r="C22" t="s">
        <v>13</v>
      </c>
    </row>
    <row r="23" spans="1:3" x14ac:dyDescent="0.2">
      <c r="A23" t="s">
        <v>12</v>
      </c>
      <c r="C23" t="s">
        <v>12</v>
      </c>
    </row>
    <row r="24" spans="1:3" x14ac:dyDescent="0.2">
      <c r="A24" t="s">
        <v>85</v>
      </c>
      <c r="C24" t="s">
        <v>85</v>
      </c>
    </row>
    <row r="25" spans="1:3" x14ac:dyDescent="0.2">
      <c r="A25" t="s">
        <v>57</v>
      </c>
      <c r="C25" t="s">
        <v>57</v>
      </c>
    </row>
    <row r="26" spans="1:3" x14ac:dyDescent="0.2">
      <c r="A26" t="s">
        <v>37</v>
      </c>
      <c r="C26" t="s">
        <v>37</v>
      </c>
    </row>
    <row r="27" spans="1:3" x14ac:dyDescent="0.2">
      <c r="A27" t="s">
        <v>34</v>
      </c>
      <c r="C27" t="s">
        <v>34</v>
      </c>
    </row>
    <row r="28" spans="1:3" x14ac:dyDescent="0.2">
      <c r="A28" t="s">
        <v>36</v>
      </c>
      <c r="C28" t="s">
        <v>36</v>
      </c>
    </row>
    <row r="29" spans="1:3" x14ac:dyDescent="0.2">
      <c r="A29" t="s">
        <v>33</v>
      </c>
      <c r="C29" t="s">
        <v>33</v>
      </c>
    </row>
    <row r="30" spans="1:3" x14ac:dyDescent="0.2">
      <c r="A30" t="s">
        <v>35</v>
      </c>
      <c r="C30" t="s">
        <v>35</v>
      </c>
    </row>
    <row r="31" spans="1:3" x14ac:dyDescent="0.2">
      <c r="A31" t="s">
        <v>41</v>
      </c>
      <c r="C31" t="s">
        <v>41</v>
      </c>
    </row>
    <row r="32" spans="1:3" x14ac:dyDescent="0.2">
      <c r="A32" t="s">
        <v>26</v>
      </c>
      <c r="C32" t="s">
        <v>26</v>
      </c>
    </row>
    <row r="33" spans="1:3" x14ac:dyDescent="0.2">
      <c r="A33" t="s">
        <v>29</v>
      </c>
      <c r="C33" t="s">
        <v>29</v>
      </c>
    </row>
    <row r="34" spans="1:3" x14ac:dyDescent="0.2">
      <c r="A34" t="s">
        <v>39</v>
      </c>
      <c r="C34" t="s">
        <v>39</v>
      </c>
    </row>
    <row r="35" spans="1:3" x14ac:dyDescent="0.2">
      <c r="A35" t="s">
        <v>83</v>
      </c>
      <c r="C35" t="s">
        <v>83</v>
      </c>
    </row>
    <row r="36" spans="1:3" x14ac:dyDescent="0.2">
      <c r="A36" t="s">
        <v>84</v>
      </c>
      <c r="C36" t="s">
        <v>84</v>
      </c>
    </row>
    <row r="37" spans="1:3" x14ac:dyDescent="0.2">
      <c r="A37" t="s">
        <v>25</v>
      </c>
      <c r="C37" t="s">
        <v>25</v>
      </c>
    </row>
    <row r="38" spans="1:3" x14ac:dyDescent="0.2">
      <c r="A38" t="s">
        <v>30</v>
      </c>
      <c r="C38" t="s">
        <v>30</v>
      </c>
    </row>
    <row r="39" spans="1:3" x14ac:dyDescent="0.2">
      <c r="A39" t="s">
        <v>65</v>
      </c>
      <c r="C39" t="s">
        <v>65</v>
      </c>
    </row>
    <row r="40" spans="1:3" x14ac:dyDescent="0.2">
      <c r="A40" t="s">
        <v>59</v>
      </c>
      <c r="C40" t="s">
        <v>59</v>
      </c>
    </row>
    <row r="41" spans="1:3" x14ac:dyDescent="0.2">
      <c r="A41" t="s">
        <v>63</v>
      </c>
      <c r="C41" t="s">
        <v>63</v>
      </c>
    </row>
    <row r="42" spans="1:3" x14ac:dyDescent="0.2">
      <c r="A42" t="s">
        <v>38</v>
      </c>
      <c r="C42" t="s">
        <v>38</v>
      </c>
    </row>
    <row r="43" spans="1:3" x14ac:dyDescent="0.2">
      <c r="A43" t="s">
        <v>82</v>
      </c>
      <c r="C43" t="s">
        <v>82</v>
      </c>
    </row>
    <row r="44" spans="1:3" x14ac:dyDescent="0.2">
      <c r="A44" t="s">
        <v>24</v>
      </c>
      <c r="C44" t="s">
        <v>24</v>
      </c>
    </row>
    <row r="45" spans="1:3" x14ac:dyDescent="0.2">
      <c r="A45" t="s">
        <v>92</v>
      </c>
      <c r="C45" t="s">
        <v>92</v>
      </c>
    </row>
    <row r="46" spans="1:3" x14ac:dyDescent="0.2">
      <c r="A46" t="s">
        <v>64</v>
      </c>
      <c r="C46" t="s">
        <v>64</v>
      </c>
    </row>
    <row r="47" spans="1:3" x14ac:dyDescent="0.2">
      <c r="A47" t="s">
        <v>80</v>
      </c>
      <c r="C47" t="s">
        <v>80</v>
      </c>
    </row>
    <row r="48" spans="1:3" x14ac:dyDescent="0.2">
      <c r="A48" t="s">
        <v>20</v>
      </c>
      <c r="C48" t="s">
        <v>20</v>
      </c>
    </row>
    <row r="49" spans="1:3" x14ac:dyDescent="0.2">
      <c r="A49" t="s">
        <v>90</v>
      </c>
      <c r="C49" t="s">
        <v>90</v>
      </c>
    </row>
    <row r="50" spans="1:3" x14ac:dyDescent="0.2">
      <c r="A50" t="s">
        <v>21</v>
      </c>
      <c r="C50" t="s">
        <v>21</v>
      </c>
    </row>
    <row r="51" spans="1:3" x14ac:dyDescent="0.2">
      <c r="A51" t="s">
        <v>49</v>
      </c>
      <c r="C51" t="s">
        <v>49</v>
      </c>
    </row>
    <row r="52" spans="1:3" x14ac:dyDescent="0.2">
      <c r="A52" t="s">
        <v>91</v>
      </c>
      <c r="C52" t="s">
        <v>91</v>
      </c>
    </row>
    <row r="53" spans="1:3" x14ac:dyDescent="0.2">
      <c r="A53" t="s">
        <v>89</v>
      </c>
      <c r="C53" t="s">
        <v>89</v>
      </c>
    </row>
    <row r="54" spans="1:3" x14ac:dyDescent="0.2">
      <c r="A54" t="s">
        <v>77</v>
      </c>
      <c r="C54" t="s">
        <v>77</v>
      </c>
    </row>
    <row r="55" spans="1:3" x14ac:dyDescent="0.2">
      <c r="A55" t="s">
        <v>18</v>
      </c>
      <c r="C55" t="s">
        <v>18</v>
      </c>
    </row>
    <row r="56" spans="1:3" x14ac:dyDescent="0.2">
      <c r="A56" t="s">
        <v>19</v>
      </c>
      <c r="C56" t="s">
        <v>19</v>
      </c>
    </row>
    <row r="57" spans="1:3" x14ac:dyDescent="0.2">
      <c r="A57" t="s">
        <v>54</v>
      </c>
      <c r="C57" t="s">
        <v>54</v>
      </c>
    </row>
    <row r="58" spans="1:3" x14ac:dyDescent="0.2">
      <c r="A58" t="s">
        <v>53</v>
      </c>
      <c r="C58" t="s">
        <v>53</v>
      </c>
    </row>
    <row r="59" spans="1:3" x14ac:dyDescent="0.2">
      <c r="A59" t="s">
        <v>88</v>
      </c>
      <c r="C59" t="s">
        <v>88</v>
      </c>
    </row>
    <row r="60" spans="1:3" x14ac:dyDescent="0.2">
      <c r="A60" t="s">
        <v>55</v>
      </c>
      <c r="C60" t="s">
        <v>55</v>
      </c>
    </row>
    <row r="61" spans="1:3" x14ac:dyDescent="0.2">
      <c r="A61" t="s">
        <v>56</v>
      </c>
      <c r="C61" t="s">
        <v>56</v>
      </c>
    </row>
    <row r="62" spans="1:3" x14ac:dyDescent="0.2">
      <c r="A62" t="s">
        <v>58</v>
      </c>
      <c r="C62" t="s">
        <v>58</v>
      </c>
    </row>
    <row r="63" spans="1:3" x14ac:dyDescent="0.2">
      <c r="A63" t="s">
        <v>14</v>
      </c>
      <c r="C63" t="s">
        <v>14</v>
      </c>
    </row>
    <row r="64" spans="1:3" x14ac:dyDescent="0.2">
      <c r="A64" t="s">
        <v>43</v>
      </c>
      <c r="C64" t="s">
        <v>43</v>
      </c>
    </row>
    <row r="65" spans="1:3" x14ac:dyDescent="0.2">
      <c r="A65" t="s">
        <v>42</v>
      </c>
      <c r="C65" t="s">
        <v>42</v>
      </c>
    </row>
    <row r="66" spans="1:3" x14ac:dyDescent="0.2">
      <c r="A66" t="s">
        <v>44</v>
      </c>
      <c r="C66" t="s">
        <v>44</v>
      </c>
    </row>
    <row r="67" spans="1:3" x14ac:dyDescent="0.2">
      <c r="A67" t="s">
        <v>45</v>
      </c>
      <c r="C67" t="s">
        <v>45</v>
      </c>
    </row>
    <row r="68" spans="1:3" x14ac:dyDescent="0.2">
      <c r="A68" t="s">
        <v>96</v>
      </c>
      <c r="C68" t="s">
        <v>96</v>
      </c>
    </row>
    <row r="69" spans="1:3" x14ac:dyDescent="0.2">
      <c r="A69" t="s">
        <v>70</v>
      </c>
      <c r="C69" t="s">
        <v>70</v>
      </c>
    </row>
    <row r="70" spans="1:3" x14ac:dyDescent="0.2">
      <c r="A70" t="s">
        <v>79</v>
      </c>
      <c r="C70" t="s">
        <v>79</v>
      </c>
    </row>
    <row r="71" spans="1:3" x14ac:dyDescent="0.2">
      <c r="A71" t="s">
        <v>10</v>
      </c>
      <c r="C71" t="s">
        <v>10</v>
      </c>
    </row>
    <row r="72" spans="1:3" x14ac:dyDescent="0.2">
      <c r="A72" t="s">
        <v>15</v>
      </c>
      <c r="C72" t="s">
        <v>15</v>
      </c>
    </row>
    <row r="73" spans="1:3" x14ac:dyDescent="0.2">
      <c r="A73" t="s">
        <v>52</v>
      </c>
      <c r="C73" t="s">
        <v>52</v>
      </c>
    </row>
    <row r="74" spans="1:3" x14ac:dyDescent="0.2">
      <c r="A74" t="s">
        <v>48</v>
      </c>
      <c r="C74" t="s">
        <v>48</v>
      </c>
    </row>
    <row r="75" spans="1:3" x14ac:dyDescent="0.2">
      <c r="A75" t="s">
        <v>4</v>
      </c>
      <c r="C75" t="s">
        <v>4</v>
      </c>
    </row>
    <row r="76" spans="1:3" x14ac:dyDescent="0.2">
      <c r="A76" t="s">
        <v>78</v>
      </c>
      <c r="C76" t="s">
        <v>78</v>
      </c>
    </row>
    <row r="77" spans="1:3" x14ac:dyDescent="0.2">
      <c r="A77" t="s">
        <v>61</v>
      </c>
      <c r="C77" t="s">
        <v>61</v>
      </c>
    </row>
    <row r="78" spans="1:3" x14ac:dyDescent="0.2">
      <c r="A78" t="s">
        <v>46</v>
      </c>
      <c r="C78" t="s">
        <v>46</v>
      </c>
    </row>
    <row r="79" spans="1:3" x14ac:dyDescent="0.2">
      <c r="A79" t="s">
        <v>47</v>
      </c>
      <c r="C79" t="s">
        <v>47</v>
      </c>
    </row>
    <row r="80" spans="1:3" x14ac:dyDescent="0.2">
      <c r="A80" t="s">
        <v>6</v>
      </c>
      <c r="C80" t="s">
        <v>6</v>
      </c>
    </row>
    <row r="81" spans="1:3" x14ac:dyDescent="0.2">
      <c r="A81" t="s">
        <v>86</v>
      </c>
      <c r="C81" t="s">
        <v>86</v>
      </c>
    </row>
    <row r="82" spans="1:3" x14ac:dyDescent="0.2">
      <c r="A82" t="s">
        <v>7</v>
      </c>
      <c r="C82" t="s">
        <v>7</v>
      </c>
    </row>
    <row r="83" spans="1:3" x14ac:dyDescent="0.2">
      <c r="A83" t="s">
        <v>28</v>
      </c>
      <c r="C83" t="s">
        <v>28</v>
      </c>
    </row>
    <row r="84" spans="1:3" x14ac:dyDescent="0.2">
      <c r="A84" t="s">
        <v>67</v>
      </c>
      <c r="C84" t="s">
        <v>67</v>
      </c>
    </row>
    <row r="85" spans="1:3" x14ac:dyDescent="0.2">
      <c r="A85" t="s">
        <v>68</v>
      </c>
      <c r="C85" t="s">
        <v>68</v>
      </c>
    </row>
    <row r="86" spans="1:3" x14ac:dyDescent="0.2">
      <c r="A86" t="s">
        <v>66</v>
      </c>
      <c r="C86" t="s">
        <v>66</v>
      </c>
    </row>
    <row r="87" spans="1:3" x14ac:dyDescent="0.2">
      <c r="A87" t="s">
        <v>51</v>
      </c>
      <c r="C87" t="s">
        <v>51</v>
      </c>
    </row>
    <row r="88" spans="1:3" x14ac:dyDescent="0.2">
      <c r="A88" t="s">
        <v>3</v>
      </c>
      <c r="C88" t="s">
        <v>3</v>
      </c>
    </row>
    <row r="89" spans="1:3" x14ac:dyDescent="0.2">
      <c r="A89" t="s">
        <v>81</v>
      </c>
      <c r="C89" t="s">
        <v>81</v>
      </c>
    </row>
    <row r="90" spans="1:3" x14ac:dyDescent="0.2">
      <c r="A90" t="s">
        <v>62</v>
      </c>
      <c r="C90" t="s">
        <v>62</v>
      </c>
    </row>
    <row r="91" spans="1:3" x14ac:dyDescent="0.2">
      <c r="A91" t="s">
        <v>17</v>
      </c>
      <c r="C91" t="s">
        <v>17</v>
      </c>
    </row>
    <row r="92" spans="1:3" x14ac:dyDescent="0.2">
      <c r="A92" t="s">
        <v>40</v>
      </c>
      <c r="C92" t="s">
        <v>40</v>
      </c>
    </row>
    <row r="93" spans="1:3" x14ac:dyDescent="0.2">
      <c r="A93" t="s">
        <v>27</v>
      </c>
      <c r="C93" t="s">
        <v>27</v>
      </c>
    </row>
    <row r="94" spans="1:3" x14ac:dyDescent="0.2">
      <c r="A94" t="s">
        <v>32</v>
      </c>
      <c r="C94" t="s">
        <v>32</v>
      </c>
    </row>
    <row r="95" spans="1:3" x14ac:dyDescent="0.2">
      <c r="A95" t="s">
        <v>22</v>
      </c>
      <c r="C95" t="s">
        <v>22</v>
      </c>
    </row>
    <row r="96" spans="1:3" x14ac:dyDescent="0.2">
      <c r="A96" t="s">
        <v>23</v>
      </c>
      <c r="C96" t="s">
        <v>23</v>
      </c>
    </row>
  </sheetData>
  <sortState xmlns:xlrd2="http://schemas.microsoft.com/office/spreadsheetml/2017/richdata2" ref="C1:C98">
    <sortCondition ref="C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C5CDB-A2AB-2341-8B2F-F86398A2548C}">
  <dimension ref="A1:AD292"/>
  <sheetViews>
    <sheetView topLeftCell="G1" workbookViewId="0">
      <pane ySplit="3" topLeftCell="A4" activePane="bottomLeft" state="frozen"/>
      <selection pane="bottomLeft" activeCell="C197" sqref="C197"/>
    </sheetView>
  </sheetViews>
  <sheetFormatPr baseColWidth="10" defaultRowHeight="16" x14ac:dyDescent="0.2"/>
  <cols>
    <col min="2" max="2" width="22.83203125" style="5" customWidth="1"/>
    <col min="3" max="3" width="19.83203125" style="5" customWidth="1"/>
    <col min="4" max="4" width="62.5" customWidth="1"/>
    <col min="5" max="5" width="14.1640625" style="5" customWidth="1"/>
    <col min="6" max="8" width="10.83203125" style="5"/>
    <col min="11" max="11" width="14" customWidth="1"/>
    <col min="12" max="12" width="16.6640625" customWidth="1"/>
    <col min="13" max="14" width="14" customWidth="1"/>
    <col min="15" max="15" width="16.6640625" customWidth="1"/>
    <col min="16" max="16" width="18.33203125" customWidth="1"/>
    <col min="17" max="17" width="18" customWidth="1"/>
    <col min="20" max="20" width="16.83203125" customWidth="1"/>
    <col min="21" max="21" width="15.5" customWidth="1"/>
    <col min="22" max="22" width="17" customWidth="1"/>
    <col min="23" max="23" width="21.5" customWidth="1"/>
    <col min="24" max="24" width="13.1640625" customWidth="1"/>
    <col min="25" max="25" width="14" customWidth="1"/>
    <col min="26" max="26" width="13.83203125" customWidth="1"/>
    <col min="27" max="27" width="18.1640625" customWidth="1"/>
  </cols>
  <sheetData>
    <row r="1" spans="2:30" x14ac:dyDescent="0.2">
      <c r="B1" s="11" t="s">
        <v>324</v>
      </c>
    </row>
    <row r="3" spans="2:30" x14ac:dyDescent="0.2">
      <c r="C3" s="6" t="s">
        <v>115</v>
      </c>
      <c r="D3" s="1" t="s">
        <v>116</v>
      </c>
      <c r="E3" s="6" t="s">
        <v>117</v>
      </c>
      <c r="F3" s="6" t="s">
        <v>127</v>
      </c>
      <c r="G3" s="6" t="s">
        <v>133</v>
      </c>
      <c r="H3" s="6" t="s">
        <v>326</v>
      </c>
      <c r="I3" s="1" t="s">
        <v>262</v>
      </c>
      <c r="J3" s="3"/>
      <c r="K3" s="2" t="s">
        <v>260</v>
      </c>
      <c r="L3" t="s">
        <v>268</v>
      </c>
      <c r="M3" t="s">
        <v>294</v>
      </c>
      <c r="N3" s="2" t="s">
        <v>293</v>
      </c>
      <c r="O3" t="s">
        <v>270</v>
      </c>
      <c r="P3" t="s">
        <v>348</v>
      </c>
      <c r="Q3" t="s">
        <v>349</v>
      </c>
      <c r="R3" t="s">
        <v>350</v>
      </c>
      <c r="S3" t="s">
        <v>351</v>
      </c>
      <c r="T3" t="s">
        <v>352</v>
      </c>
      <c r="U3" t="s">
        <v>353</v>
      </c>
      <c r="V3" t="s">
        <v>354</v>
      </c>
      <c r="W3" t="s">
        <v>355</v>
      </c>
      <c r="X3" t="s">
        <v>407</v>
      </c>
      <c r="Y3" t="s">
        <v>408</v>
      </c>
      <c r="Z3" t="s">
        <v>165</v>
      </c>
      <c r="AA3" t="s">
        <v>182</v>
      </c>
      <c r="AB3" t="s">
        <v>427</v>
      </c>
      <c r="AC3" t="s">
        <v>428</v>
      </c>
      <c r="AD3" t="s">
        <v>459</v>
      </c>
    </row>
    <row r="4" spans="2:30" x14ac:dyDescent="0.2">
      <c r="B4" s="10" t="s">
        <v>269</v>
      </c>
      <c r="C4" s="5" t="s">
        <v>106</v>
      </c>
      <c r="D4" t="s">
        <v>107</v>
      </c>
      <c r="E4" s="5">
        <v>1</v>
      </c>
      <c r="F4" s="5" t="s">
        <v>261</v>
      </c>
      <c r="G4" s="5" t="s">
        <v>322</v>
      </c>
      <c r="H4" s="5" t="s">
        <v>327</v>
      </c>
      <c r="K4" t="s">
        <v>189</v>
      </c>
      <c r="L4" t="s">
        <v>169</v>
      </c>
      <c r="M4" t="s">
        <v>138</v>
      </c>
      <c r="N4" t="s">
        <v>113</v>
      </c>
      <c r="O4" t="s">
        <v>108</v>
      </c>
      <c r="P4" t="s">
        <v>356</v>
      </c>
      <c r="Q4" t="s">
        <v>361</v>
      </c>
      <c r="R4" t="s">
        <v>356</v>
      </c>
      <c r="S4" t="s">
        <v>364</v>
      </c>
      <c r="T4" t="s">
        <v>356</v>
      </c>
      <c r="U4" t="s">
        <v>138</v>
      </c>
      <c r="V4" t="s">
        <v>108</v>
      </c>
      <c r="W4" t="s">
        <v>108</v>
      </c>
      <c r="X4" t="s">
        <v>409</v>
      </c>
      <c r="Y4" t="s">
        <v>370</v>
      </c>
      <c r="Z4" t="s">
        <v>166</v>
      </c>
      <c r="AA4" t="s">
        <v>111</v>
      </c>
      <c r="AB4" t="s">
        <v>111</v>
      </c>
      <c r="AC4" t="s">
        <v>121</v>
      </c>
      <c r="AD4" t="s">
        <v>111</v>
      </c>
    </row>
    <row r="5" spans="2:30" x14ac:dyDescent="0.2">
      <c r="C5" s="5" t="s">
        <v>108</v>
      </c>
      <c r="D5" t="s">
        <v>109</v>
      </c>
      <c r="E5" s="5">
        <v>1</v>
      </c>
      <c r="F5" s="5">
        <v>500</v>
      </c>
      <c r="G5" s="5" t="s">
        <v>297</v>
      </c>
      <c r="H5" s="5" t="s">
        <v>327</v>
      </c>
      <c r="K5" t="s">
        <v>197</v>
      </c>
      <c r="L5" t="s">
        <v>121</v>
      </c>
      <c r="M5" t="s">
        <v>118</v>
      </c>
      <c r="N5" t="s">
        <v>112</v>
      </c>
      <c r="O5" t="s">
        <v>138</v>
      </c>
      <c r="P5" t="s">
        <v>357</v>
      </c>
      <c r="Q5" t="s">
        <v>356</v>
      </c>
      <c r="R5" t="s">
        <v>357</v>
      </c>
      <c r="S5" t="s">
        <v>365</v>
      </c>
      <c r="T5" t="s">
        <v>160</v>
      </c>
      <c r="U5" t="s">
        <v>108</v>
      </c>
      <c r="V5" t="s">
        <v>369</v>
      </c>
      <c r="W5" t="s">
        <v>370</v>
      </c>
      <c r="X5" t="s">
        <v>410</v>
      </c>
      <c r="Y5" t="s">
        <v>371</v>
      </c>
      <c r="Z5" t="s">
        <v>167</v>
      </c>
      <c r="AA5" t="s">
        <v>121</v>
      </c>
      <c r="AB5" t="s">
        <v>121</v>
      </c>
      <c r="AC5" t="s">
        <v>110</v>
      </c>
      <c r="AD5" t="s">
        <v>121</v>
      </c>
    </row>
    <row r="6" spans="2:30" x14ac:dyDescent="0.2">
      <c r="C6" s="5" t="s">
        <v>110</v>
      </c>
      <c r="D6" t="s">
        <v>109</v>
      </c>
      <c r="E6" s="5" t="s">
        <v>114</v>
      </c>
      <c r="F6" s="5">
        <v>500</v>
      </c>
      <c r="G6" s="5" t="s">
        <v>297</v>
      </c>
      <c r="H6" s="5" t="s">
        <v>327</v>
      </c>
      <c r="I6" s="4" t="s">
        <v>290</v>
      </c>
      <c r="K6" t="s">
        <v>191</v>
      </c>
      <c r="L6" t="s">
        <v>113</v>
      </c>
      <c r="M6" t="s">
        <v>110</v>
      </c>
      <c r="N6" t="s">
        <v>119</v>
      </c>
      <c r="O6" t="s">
        <v>164</v>
      </c>
      <c r="P6" t="s">
        <v>358</v>
      </c>
      <c r="Q6" t="s">
        <v>362</v>
      </c>
      <c r="R6" t="s">
        <v>361</v>
      </c>
      <c r="S6" t="s">
        <v>138</v>
      </c>
      <c r="T6" t="s">
        <v>14</v>
      </c>
      <c r="U6" t="s">
        <v>363</v>
      </c>
      <c r="V6" t="s">
        <v>370</v>
      </c>
      <c r="W6" t="s">
        <v>371</v>
      </c>
      <c r="X6" t="s">
        <v>411</v>
      </c>
      <c r="Y6" t="s">
        <v>138</v>
      </c>
      <c r="Z6" t="s">
        <v>168</v>
      </c>
      <c r="AA6" t="s">
        <v>169</v>
      </c>
      <c r="AB6" t="s">
        <v>169</v>
      </c>
      <c r="AC6" t="s">
        <v>118</v>
      </c>
      <c r="AD6" t="s">
        <v>169</v>
      </c>
    </row>
    <row r="7" spans="2:30" x14ac:dyDescent="0.2">
      <c r="C7" s="5" t="s">
        <v>111</v>
      </c>
      <c r="D7" t="s">
        <v>296</v>
      </c>
      <c r="E7" s="5" t="s">
        <v>306</v>
      </c>
      <c r="F7" s="5">
        <f>0.138-1.01*(800/1000)+3.233*((800/1000)^2)</f>
        <v>1.3991200000000004</v>
      </c>
      <c r="G7" s="5" t="s">
        <v>211</v>
      </c>
      <c r="H7" s="5" t="s">
        <v>328</v>
      </c>
      <c r="K7" t="s">
        <v>192</v>
      </c>
      <c r="L7" t="s">
        <v>112</v>
      </c>
      <c r="N7" t="s">
        <v>120</v>
      </c>
      <c r="O7" t="s">
        <v>14</v>
      </c>
      <c r="P7" t="s">
        <v>359</v>
      </c>
      <c r="Q7" t="s">
        <v>357</v>
      </c>
      <c r="R7" t="s">
        <v>363</v>
      </c>
      <c r="S7" t="s">
        <v>108</v>
      </c>
      <c r="T7" t="s">
        <v>366</v>
      </c>
      <c r="U7" t="s">
        <v>356</v>
      </c>
      <c r="V7" t="s">
        <v>371</v>
      </c>
      <c r="W7" t="s">
        <v>138</v>
      </c>
      <c r="X7" t="s">
        <v>412</v>
      </c>
      <c r="Y7" t="s">
        <v>108</v>
      </c>
      <c r="Z7" t="s">
        <v>169</v>
      </c>
      <c r="AA7" t="s">
        <v>110</v>
      </c>
      <c r="AB7" t="s">
        <v>110</v>
      </c>
      <c r="AC7" t="s">
        <v>122</v>
      </c>
      <c r="AD7" t="s">
        <v>110</v>
      </c>
    </row>
    <row r="8" spans="2:30" x14ac:dyDescent="0.2">
      <c r="C8" s="5" t="s">
        <v>112</v>
      </c>
      <c r="D8" t="s">
        <v>302</v>
      </c>
      <c r="E8" s="5" t="s">
        <v>306</v>
      </c>
      <c r="F8" s="5" t="s">
        <v>301</v>
      </c>
      <c r="G8" s="5" t="s">
        <v>135</v>
      </c>
      <c r="H8" s="5" t="s">
        <v>328</v>
      </c>
      <c r="K8" t="s">
        <v>206</v>
      </c>
      <c r="L8" t="s">
        <v>119</v>
      </c>
      <c r="N8" t="s">
        <v>118</v>
      </c>
      <c r="O8" t="s">
        <v>124</v>
      </c>
      <c r="P8" t="s">
        <v>360</v>
      </c>
      <c r="R8" t="s">
        <v>170</v>
      </c>
      <c r="T8" t="s">
        <v>359</v>
      </c>
      <c r="U8" t="s">
        <v>362</v>
      </c>
      <c r="V8" t="s">
        <v>164</v>
      </c>
      <c r="W8" t="s">
        <v>369</v>
      </c>
      <c r="X8" t="s">
        <v>413</v>
      </c>
      <c r="Y8" t="s">
        <v>372</v>
      </c>
      <c r="Z8" t="s">
        <v>170</v>
      </c>
      <c r="AA8" t="s">
        <v>118</v>
      </c>
      <c r="AB8" t="s">
        <v>118</v>
      </c>
      <c r="AC8" t="s">
        <v>186</v>
      </c>
      <c r="AD8" t="s">
        <v>118</v>
      </c>
    </row>
    <row r="9" spans="2:30" x14ac:dyDescent="0.2">
      <c r="C9" s="5" t="s">
        <v>113</v>
      </c>
      <c r="D9" t="s">
        <v>299</v>
      </c>
      <c r="E9" s="5">
        <v>1</v>
      </c>
      <c r="F9" s="5" t="s">
        <v>301</v>
      </c>
      <c r="G9" s="5" t="s">
        <v>135</v>
      </c>
      <c r="H9" s="5" t="s">
        <v>328</v>
      </c>
      <c r="K9" t="s">
        <v>187</v>
      </c>
      <c r="L9" t="s">
        <v>120</v>
      </c>
      <c r="N9" t="s">
        <v>110</v>
      </c>
      <c r="O9" t="s">
        <v>125</v>
      </c>
      <c r="P9" t="s">
        <v>361</v>
      </c>
      <c r="R9" t="s">
        <v>362</v>
      </c>
      <c r="T9" t="s">
        <v>360</v>
      </c>
      <c r="U9" t="s">
        <v>365</v>
      </c>
      <c r="W9" t="s">
        <v>170</v>
      </c>
      <c r="X9" t="s">
        <v>110</v>
      </c>
      <c r="Y9" t="s">
        <v>124</v>
      </c>
      <c r="Z9" t="s">
        <v>171</v>
      </c>
      <c r="AA9" t="s">
        <v>119</v>
      </c>
      <c r="AB9" t="s">
        <v>119</v>
      </c>
      <c r="AC9" t="s">
        <v>197</v>
      </c>
      <c r="AD9" t="s">
        <v>119</v>
      </c>
    </row>
    <row r="10" spans="2:30" x14ac:dyDescent="0.2">
      <c r="C10" s="5" t="s">
        <v>118</v>
      </c>
      <c r="D10" t="s">
        <v>289</v>
      </c>
      <c r="E10" s="5" t="s">
        <v>306</v>
      </c>
      <c r="F10" s="5">
        <v>0.03</v>
      </c>
      <c r="G10" s="5" t="s">
        <v>135</v>
      </c>
      <c r="H10" s="5" t="s">
        <v>328</v>
      </c>
      <c r="I10" s="4" t="s">
        <v>291</v>
      </c>
      <c r="K10" t="s">
        <v>207</v>
      </c>
      <c r="L10" t="s">
        <v>118</v>
      </c>
      <c r="O10" t="s">
        <v>160</v>
      </c>
      <c r="R10" t="s">
        <v>188</v>
      </c>
      <c r="T10" t="s">
        <v>358</v>
      </c>
      <c r="U10" t="s">
        <v>367</v>
      </c>
      <c r="W10" t="s">
        <v>372</v>
      </c>
      <c r="Y10" t="s">
        <v>125</v>
      </c>
      <c r="Z10" t="s">
        <v>172</v>
      </c>
      <c r="AA10" t="s">
        <v>0</v>
      </c>
      <c r="AB10" t="s">
        <v>0</v>
      </c>
      <c r="AC10" t="s">
        <v>191</v>
      </c>
      <c r="AD10" t="s">
        <v>0</v>
      </c>
    </row>
    <row r="11" spans="2:30" x14ac:dyDescent="0.2">
      <c r="C11" s="5" t="s">
        <v>119</v>
      </c>
      <c r="D11" t="s">
        <v>303</v>
      </c>
      <c r="E11" s="5" t="s">
        <v>306</v>
      </c>
      <c r="G11" s="5" t="s">
        <v>135</v>
      </c>
      <c r="H11" s="5" t="s">
        <v>328</v>
      </c>
      <c r="K11" t="s">
        <v>193</v>
      </c>
      <c r="L11" t="s">
        <v>110</v>
      </c>
      <c r="O11" t="s">
        <v>188</v>
      </c>
      <c r="T11" t="s">
        <v>367</v>
      </c>
      <c r="U11" t="s">
        <v>368</v>
      </c>
      <c r="W11" t="s">
        <v>124</v>
      </c>
      <c r="Y11" t="s">
        <v>170</v>
      </c>
      <c r="Z11" t="s">
        <v>173</v>
      </c>
      <c r="AA11" t="s">
        <v>112</v>
      </c>
      <c r="AB11" t="s">
        <v>112</v>
      </c>
      <c r="AC11" t="s">
        <v>193</v>
      </c>
      <c r="AD11" t="s">
        <v>112</v>
      </c>
    </row>
    <row r="12" spans="2:30" x14ac:dyDescent="0.2">
      <c r="C12" s="5" t="s">
        <v>120</v>
      </c>
      <c r="D12" t="s">
        <v>304</v>
      </c>
      <c r="E12" s="5" t="s">
        <v>306</v>
      </c>
      <c r="G12" s="5" t="s">
        <v>135</v>
      </c>
      <c r="H12" s="5" t="s">
        <v>328</v>
      </c>
      <c r="K12" t="s">
        <v>186</v>
      </c>
      <c r="L12" t="s">
        <v>191</v>
      </c>
      <c r="T12" t="s">
        <v>357</v>
      </c>
      <c r="U12" t="s">
        <v>369</v>
      </c>
      <c r="W12" t="s">
        <v>125</v>
      </c>
      <c r="Z12" t="s">
        <v>174</v>
      </c>
      <c r="AA12" t="s">
        <v>113</v>
      </c>
      <c r="AB12" t="s">
        <v>113</v>
      </c>
      <c r="AC12" t="s">
        <v>14</v>
      </c>
      <c r="AD12" t="s">
        <v>113</v>
      </c>
    </row>
    <row r="13" spans="2:30" x14ac:dyDescent="0.2">
      <c r="C13" s="5" t="s">
        <v>121</v>
      </c>
      <c r="D13" t="s">
        <v>151</v>
      </c>
      <c r="E13" s="5" t="s">
        <v>306</v>
      </c>
      <c r="F13" s="5" t="s">
        <v>261</v>
      </c>
      <c r="G13" s="5" t="s">
        <v>311</v>
      </c>
      <c r="H13" s="5" t="s">
        <v>328</v>
      </c>
      <c r="I13" t="s">
        <v>312</v>
      </c>
      <c r="K13" t="s">
        <v>190</v>
      </c>
      <c r="L13" t="s">
        <v>123</v>
      </c>
      <c r="Z13" t="s">
        <v>175</v>
      </c>
      <c r="AA13" t="s">
        <v>183</v>
      </c>
      <c r="AB13" t="s">
        <v>183</v>
      </c>
      <c r="AC13" t="s">
        <v>123</v>
      </c>
      <c r="AD13" t="s">
        <v>183</v>
      </c>
    </row>
    <row r="14" spans="2:30" x14ac:dyDescent="0.2">
      <c r="C14" s="5" t="s">
        <v>122</v>
      </c>
      <c r="D14" t="s">
        <v>441</v>
      </c>
      <c r="E14" s="5" t="s">
        <v>306</v>
      </c>
      <c r="F14" s="5" t="s">
        <v>261</v>
      </c>
      <c r="G14" s="5" t="s">
        <v>442</v>
      </c>
      <c r="H14" s="5" t="s">
        <v>328</v>
      </c>
      <c r="K14" t="s">
        <v>14</v>
      </c>
      <c r="L14" t="s">
        <v>111</v>
      </c>
      <c r="Z14" t="s">
        <v>176</v>
      </c>
      <c r="AA14" t="s">
        <v>170</v>
      </c>
      <c r="AB14" t="s">
        <v>170</v>
      </c>
      <c r="AC14" t="s">
        <v>430</v>
      </c>
      <c r="AD14" t="s">
        <v>170</v>
      </c>
    </row>
    <row r="15" spans="2:30" x14ac:dyDescent="0.2">
      <c r="C15" s="5" t="s">
        <v>123</v>
      </c>
      <c r="D15" t="s">
        <v>316</v>
      </c>
      <c r="E15" s="5" t="s">
        <v>306</v>
      </c>
      <c r="G15" s="5" t="s">
        <v>162</v>
      </c>
      <c r="H15" s="5" t="s">
        <v>328</v>
      </c>
      <c r="K15" t="s">
        <v>185</v>
      </c>
      <c r="L15" t="s">
        <v>185</v>
      </c>
      <c r="Z15" t="s">
        <v>177</v>
      </c>
      <c r="AA15" t="s">
        <v>164</v>
      </c>
      <c r="AB15" t="s">
        <v>164</v>
      </c>
      <c r="AD15" t="s">
        <v>164</v>
      </c>
    </row>
    <row r="16" spans="2:30" x14ac:dyDescent="0.2">
      <c r="C16" s="5" t="s">
        <v>124</v>
      </c>
      <c r="D16" t="s">
        <v>330</v>
      </c>
      <c r="E16" s="5" t="s">
        <v>306</v>
      </c>
      <c r="F16" s="5" t="s">
        <v>261</v>
      </c>
      <c r="G16" s="5" t="s">
        <v>389</v>
      </c>
      <c r="H16" s="5" t="s">
        <v>328</v>
      </c>
      <c r="L16" t="s">
        <v>195</v>
      </c>
      <c r="Z16" t="s">
        <v>178</v>
      </c>
      <c r="AA16" t="s">
        <v>184</v>
      </c>
      <c r="AB16" t="s">
        <v>184</v>
      </c>
      <c r="AD16" t="s">
        <v>184</v>
      </c>
    </row>
    <row r="17" spans="2:30" x14ac:dyDescent="0.2">
      <c r="C17" s="5" t="s">
        <v>125</v>
      </c>
      <c r="D17" t="s">
        <v>331</v>
      </c>
      <c r="E17" s="5" t="s">
        <v>306</v>
      </c>
      <c r="F17" s="5" t="s">
        <v>261</v>
      </c>
      <c r="G17" s="5" t="s">
        <v>389</v>
      </c>
      <c r="H17" s="5" t="s">
        <v>328</v>
      </c>
      <c r="L17" t="s">
        <v>150</v>
      </c>
      <c r="Z17" t="s">
        <v>132</v>
      </c>
      <c r="AA17" t="s">
        <v>185</v>
      </c>
      <c r="AB17" t="s">
        <v>185</v>
      </c>
      <c r="AD17" t="s">
        <v>185</v>
      </c>
    </row>
    <row r="18" spans="2:30" x14ac:dyDescent="0.2">
      <c r="B18" s="10" t="s">
        <v>309</v>
      </c>
      <c r="D18" s="3"/>
      <c r="E18" s="7"/>
      <c r="F18" s="7"/>
      <c r="G18" s="7"/>
      <c r="H18" s="7"/>
      <c r="I18" s="3"/>
      <c r="J18" s="3"/>
      <c r="L18" t="s">
        <v>138</v>
      </c>
      <c r="Z18" t="s">
        <v>130</v>
      </c>
      <c r="AA18" t="s">
        <v>14</v>
      </c>
      <c r="AB18" t="s">
        <v>14</v>
      </c>
      <c r="AD18" t="s">
        <v>14</v>
      </c>
    </row>
    <row r="19" spans="2:30" x14ac:dyDescent="0.2">
      <c r="C19" s="5" t="s">
        <v>126</v>
      </c>
      <c r="D19" t="s">
        <v>140</v>
      </c>
      <c r="E19" s="5">
        <v>1</v>
      </c>
      <c r="F19" s="5">
        <v>1</v>
      </c>
      <c r="H19" s="8" t="s">
        <v>329</v>
      </c>
      <c r="Z19" t="s">
        <v>129</v>
      </c>
      <c r="AA19" t="s">
        <v>186</v>
      </c>
      <c r="AB19" t="s">
        <v>186</v>
      </c>
      <c r="AD19" t="s">
        <v>186</v>
      </c>
    </row>
    <row r="20" spans="2:30" x14ac:dyDescent="0.2">
      <c r="C20" s="5" t="s">
        <v>128</v>
      </c>
      <c r="D20" t="s">
        <v>272</v>
      </c>
      <c r="E20" s="5">
        <v>1</v>
      </c>
      <c r="F20" s="5">
        <v>1</v>
      </c>
      <c r="H20" s="8" t="s">
        <v>329</v>
      </c>
      <c r="Z20" t="s">
        <v>0</v>
      </c>
      <c r="AA20" t="s">
        <v>187</v>
      </c>
      <c r="AB20" t="s">
        <v>187</v>
      </c>
      <c r="AD20" t="s">
        <v>457</v>
      </c>
    </row>
    <row r="21" spans="2:30" x14ac:dyDescent="0.2">
      <c r="C21" s="5" t="s">
        <v>129</v>
      </c>
      <c r="D21" t="s">
        <v>141</v>
      </c>
      <c r="E21" s="5">
        <v>1</v>
      </c>
      <c r="F21" s="5">
        <v>2</v>
      </c>
      <c r="G21" s="5" t="s">
        <v>135</v>
      </c>
      <c r="H21" s="8" t="s">
        <v>329</v>
      </c>
      <c r="Z21" t="s">
        <v>111</v>
      </c>
      <c r="AA21" t="s">
        <v>123</v>
      </c>
      <c r="AB21" t="s">
        <v>123</v>
      </c>
      <c r="AD21" t="s">
        <v>191</v>
      </c>
    </row>
    <row r="22" spans="2:30" x14ac:dyDescent="0.2">
      <c r="C22" s="5" t="s">
        <v>130</v>
      </c>
      <c r="D22" t="s">
        <v>142</v>
      </c>
      <c r="E22" s="5">
        <v>1</v>
      </c>
      <c r="F22" s="5">
        <v>1271</v>
      </c>
      <c r="G22" s="5" t="s">
        <v>135</v>
      </c>
      <c r="H22" s="8" t="s">
        <v>329</v>
      </c>
      <c r="Z22" t="s">
        <v>121</v>
      </c>
      <c r="AA22" t="s">
        <v>124</v>
      </c>
      <c r="AB22" t="s">
        <v>124</v>
      </c>
      <c r="AD22" t="s">
        <v>187</v>
      </c>
    </row>
    <row r="23" spans="2:30" x14ac:dyDescent="0.2">
      <c r="C23" s="5" t="s">
        <v>131</v>
      </c>
      <c r="D23" t="s">
        <v>143</v>
      </c>
      <c r="E23" s="5">
        <v>1</v>
      </c>
      <c r="F23" s="5">
        <v>1E-3</v>
      </c>
      <c r="G23" s="5" t="s">
        <v>135</v>
      </c>
      <c r="H23" s="8" t="s">
        <v>329</v>
      </c>
      <c r="Z23" t="s">
        <v>118</v>
      </c>
      <c r="AA23" t="s">
        <v>125</v>
      </c>
      <c r="AB23" t="s">
        <v>125</v>
      </c>
      <c r="AD23" t="s">
        <v>123</v>
      </c>
    </row>
    <row r="24" spans="2:30" x14ac:dyDescent="0.2">
      <c r="C24" s="5" t="s">
        <v>132</v>
      </c>
      <c r="D24" t="s">
        <v>144</v>
      </c>
      <c r="E24" s="5">
        <v>1</v>
      </c>
      <c r="F24" s="5">
        <v>0</v>
      </c>
      <c r="G24" s="5" t="s">
        <v>135</v>
      </c>
      <c r="H24" s="8" t="s">
        <v>329</v>
      </c>
      <c r="Z24" t="s">
        <v>110</v>
      </c>
      <c r="AA24" t="s">
        <v>188</v>
      </c>
      <c r="AB24" t="s">
        <v>188</v>
      </c>
      <c r="AD24" t="s">
        <v>124</v>
      </c>
    </row>
    <row r="25" spans="2:30" x14ac:dyDescent="0.2">
      <c r="C25" s="5" t="s">
        <v>0</v>
      </c>
      <c r="D25" t="s">
        <v>145</v>
      </c>
      <c r="E25" s="5">
        <v>1</v>
      </c>
      <c r="F25" s="5">
        <v>3600</v>
      </c>
      <c r="G25" s="5" t="s">
        <v>134</v>
      </c>
      <c r="H25" s="8" t="s">
        <v>329</v>
      </c>
      <c r="Z25" t="s">
        <v>41</v>
      </c>
      <c r="AA25" t="s">
        <v>189</v>
      </c>
      <c r="AB25" t="s">
        <v>189</v>
      </c>
      <c r="AD25" t="s">
        <v>125</v>
      </c>
    </row>
    <row r="26" spans="2:30" x14ac:dyDescent="0.2">
      <c r="C26" s="5" t="s">
        <v>32</v>
      </c>
      <c r="D26" t="s">
        <v>146</v>
      </c>
      <c r="E26" s="5">
        <v>1</v>
      </c>
      <c r="F26" s="5">
        <v>67.040000000000006</v>
      </c>
      <c r="G26" s="5" t="s">
        <v>149</v>
      </c>
      <c r="H26" s="8" t="s">
        <v>329</v>
      </c>
      <c r="Z26" t="s">
        <v>153</v>
      </c>
      <c r="AA26" t="s">
        <v>190</v>
      </c>
      <c r="AB26" t="s">
        <v>190</v>
      </c>
      <c r="AD26" t="s">
        <v>188</v>
      </c>
    </row>
    <row r="27" spans="2:30" x14ac:dyDescent="0.2">
      <c r="C27" s="5" t="s">
        <v>136</v>
      </c>
      <c r="D27" t="s">
        <v>147</v>
      </c>
      <c r="E27" s="5">
        <v>1</v>
      </c>
      <c r="F27" s="5">
        <v>0</v>
      </c>
      <c r="G27" s="5" t="s">
        <v>149</v>
      </c>
      <c r="H27" s="8" t="s">
        <v>329</v>
      </c>
      <c r="Z27" t="s">
        <v>164</v>
      </c>
      <c r="AA27" t="s">
        <v>191</v>
      </c>
      <c r="AB27" t="s">
        <v>191</v>
      </c>
      <c r="AD27" t="s">
        <v>189</v>
      </c>
    </row>
    <row r="28" spans="2:30" x14ac:dyDescent="0.2">
      <c r="C28" s="5" t="s">
        <v>137</v>
      </c>
      <c r="D28" t="s">
        <v>148</v>
      </c>
      <c r="E28" s="5">
        <v>1</v>
      </c>
      <c r="F28" s="5">
        <v>0</v>
      </c>
      <c r="G28" s="5" t="s">
        <v>149</v>
      </c>
      <c r="H28" s="8" t="s">
        <v>329</v>
      </c>
      <c r="Z28" t="s">
        <v>131</v>
      </c>
      <c r="AA28" t="s">
        <v>192</v>
      </c>
      <c r="AB28" t="s">
        <v>192</v>
      </c>
      <c r="AD28" t="s">
        <v>190</v>
      </c>
    </row>
    <row r="29" spans="2:30" x14ac:dyDescent="0.2">
      <c r="C29" s="5" t="s">
        <v>138</v>
      </c>
      <c r="D29" t="s">
        <v>139</v>
      </c>
      <c r="E29" s="5">
        <v>1</v>
      </c>
      <c r="F29" s="5">
        <v>0.03</v>
      </c>
      <c r="G29" s="5" t="s">
        <v>135</v>
      </c>
      <c r="H29" s="8" t="s">
        <v>329</v>
      </c>
      <c r="Z29" t="s">
        <v>128</v>
      </c>
      <c r="AA29" t="s">
        <v>122</v>
      </c>
      <c r="AD29" t="s">
        <v>192</v>
      </c>
    </row>
    <row r="30" spans="2:30" x14ac:dyDescent="0.2">
      <c r="C30" s="5" t="s">
        <v>150</v>
      </c>
      <c r="D30" t="s">
        <v>151</v>
      </c>
      <c r="E30" s="5">
        <v>1</v>
      </c>
      <c r="F30" s="5">
        <v>-3</v>
      </c>
      <c r="G30" s="5" t="s">
        <v>152</v>
      </c>
      <c r="H30" s="8" t="s">
        <v>329</v>
      </c>
      <c r="Z30" t="s">
        <v>179</v>
      </c>
      <c r="AA30" t="s">
        <v>193</v>
      </c>
    </row>
    <row r="31" spans="2:30" x14ac:dyDescent="0.2">
      <c r="C31" s="5" t="s">
        <v>153</v>
      </c>
      <c r="D31" t="s">
        <v>154</v>
      </c>
      <c r="E31" s="5">
        <v>1</v>
      </c>
      <c r="F31" s="5">
        <v>0</v>
      </c>
      <c r="G31" s="5" t="s">
        <v>162</v>
      </c>
      <c r="H31" s="8" t="s">
        <v>329</v>
      </c>
      <c r="Z31" t="s">
        <v>32</v>
      </c>
      <c r="AA31" t="s">
        <v>194</v>
      </c>
    </row>
    <row r="32" spans="2:30" x14ac:dyDescent="0.2">
      <c r="C32" s="5" t="s">
        <v>155</v>
      </c>
      <c r="D32" t="s">
        <v>156</v>
      </c>
      <c r="E32" s="5">
        <v>1</v>
      </c>
      <c r="F32" s="5">
        <v>0.7</v>
      </c>
      <c r="G32" s="5" t="s">
        <v>162</v>
      </c>
      <c r="H32" s="8" t="s">
        <v>329</v>
      </c>
      <c r="Z32" t="s">
        <v>180</v>
      </c>
      <c r="AA32" t="s">
        <v>195</v>
      </c>
    </row>
    <row r="33" spans="2:27" x14ac:dyDescent="0.2">
      <c r="C33" s="5" t="s">
        <v>41</v>
      </c>
      <c r="D33" t="s">
        <v>157</v>
      </c>
      <c r="E33" s="5">
        <v>1</v>
      </c>
      <c r="F33" s="5">
        <v>1</v>
      </c>
      <c r="G33" s="5" t="s">
        <v>162</v>
      </c>
      <c r="H33" s="8" t="s">
        <v>329</v>
      </c>
      <c r="Z33" t="s">
        <v>137</v>
      </c>
      <c r="AA33" t="s">
        <v>196</v>
      </c>
    </row>
    <row r="34" spans="2:27" x14ac:dyDescent="0.2">
      <c r="C34" s="5" t="s">
        <v>14</v>
      </c>
      <c r="D34" t="s">
        <v>158</v>
      </c>
      <c r="E34" s="5">
        <v>1</v>
      </c>
      <c r="F34" s="5">
        <v>800</v>
      </c>
      <c r="G34" s="5" t="s">
        <v>159</v>
      </c>
      <c r="H34" s="8" t="s">
        <v>329</v>
      </c>
      <c r="Z34" t="s">
        <v>155</v>
      </c>
      <c r="AA34" t="s">
        <v>197</v>
      </c>
    </row>
    <row r="35" spans="2:27" x14ac:dyDescent="0.2">
      <c r="C35" s="5" t="s">
        <v>160</v>
      </c>
      <c r="D35" t="s">
        <v>161</v>
      </c>
      <c r="E35" s="5">
        <v>1</v>
      </c>
      <c r="F35" s="5">
        <v>32</v>
      </c>
      <c r="G35" s="5" t="s">
        <v>162</v>
      </c>
      <c r="H35" s="8" t="s">
        <v>329</v>
      </c>
      <c r="I35" t="s">
        <v>163</v>
      </c>
      <c r="Z35" t="s">
        <v>181</v>
      </c>
    </row>
    <row r="36" spans="2:27" x14ac:dyDescent="0.2">
      <c r="C36" s="5" t="s">
        <v>164</v>
      </c>
      <c r="D36" t="s">
        <v>164</v>
      </c>
      <c r="E36" s="5">
        <v>1</v>
      </c>
      <c r="F36" s="5">
        <v>0.65</v>
      </c>
      <c r="G36" s="5" t="s">
        <v>162</v>
      </c>
      <c r="H36" s="8" t="s">
        <v>329</v>
      </c>
    </row>
    <row r="37" spans="2:27" x14ac:dyDescent="0.2">
      <c r="B37" s="10" t="s">
        <v>260</v>
      </c>
      <c r="J37" s="3"/>
    </row>
    <row r="38" spans="2:27" x14ac:dyDescent="0.2">
      <c r="C38" s="5" t="s">
        <v>189</v>
      </c>
      <c r="D38" s="2" t="s">
        <v>265</v>
      </c>
      <c r="E38" s="5">
        <v>1</v>
      </c>
      <c r="F38" s="9">
        <v>2500000</v>
      </c>
      <c r="H38" s="8" t="s">
        <v>329</v>
      </c>
    </row>
    <row r="39" spans="2:27" x14ac:dyDescent="0.2">
      <c r="C39" s="5" t="s">
        <v>197</v>
      </c>
      <c r="D39" t="s">
        <v>264</v>
      </c>
      <c r="E39" s="5">
        <v>1</v>
      </c>
      <c r="F39" s="9">
        <v>334000</v>
      </c>
      <c r="G39" s="5" t="s">
        <v>263</v>
      </c>
      <c r="H39" s="8" t="s">
        <v>329</v>
      </c>
    </row>
    <row r="40" spans="2:27" x14ac:dyDescent="0.2">
      <c r="C40" s="5" t="s">
        <v>191</v>
      </c>
      <c r="D40" t="s">
        <v>217</v>
      </c>
      <c r="E40" s="5">
        <v>1</v>
      </c>
      <c r="F40" s="5">
        <v>273.16000000000003</v>
      </c>
      <c r="G40" s="5" t="s">
        <v>208</v>
      </c>
      <c r="H40" s="8" t="s">
        <v>329</v>
      </c>
    </row>
    <row r="41" spans="2:27" x14ac:dyDescent="0.2">
      <c r="C41" s="5" t="s">
        <v>192</v>
      </c>
      <c r="D41" t="s">
        <v>216</v>
      </c>
      <c r="E41" s="5">
        <v>1</v>
      </c>
      <c r="F41" s="5">
        <v>1000</v>
      </c>
      <c r="G41" s="5" t="s">
        <v>209</v>
      </c>
      <c r="H41" s="8" t="s">
        <v>329</v>
      </c>
    </row>
    <row r="42" spans="2:27" x14ac:dyDescent="0.2">
      <c r="C42" s="5" t="s">
        <v>206</v>
      </c>
      <c r="D42" t="s">
        <v>215</v>
      </c>
      <c r="E42" s="5">
        <v>1</v>
      </c>
      <c r="F42" s="5">
        <v>4180</v>
      </c>
      <c r="G42" s="5" t="s">
        <v>210</v>
      </c>
      <c r="H42" s="8" t="s">
        <v>329</v>
      </c>
    </row>
    <row r="43" spans="2:27" x14ac:dyDescent="0.2">
      <c r="C43" s="5" t="s">
        <v>187</v>
      </c>
      <c r="D43" t="s">
        <v>212</v>
      </c>
      <c r="E43" s="5">
        <v>1</v>
      </c>
      <c r="F43" s="5">
        <v>0.55200000000000005</v>
      </c>
      <c r="G43" s="5" t="s">
        <v>211</v>
      </c>
      <c r="H43" s="8" t="s">
        <v>329</v>
      </c>
    </row>
    <row r="44" spans="2:27" x14ac:dyDescent="0.2">
      <c r="C44" s="5" t="s">
        <v>207</v>
      </c>
      <c r="D44" t="s">
        <v>213</v>
      </c>
      <c r="E44" s="5">
        <v>1</v>
      </c>
      <c r="F44" s="5">
        <v>2.1</v>
      </c>
      <c r="G44" s="5" t="s">
        <v>211</v>
      </c>
      <c r="H44" s="8" t="s">
        <v>329</v>
      </c>
    </row>
    <row r="45" spans="2:27" x14ac:dyDescent="0.2">
      <c r="C45" s="5" t="s">
        <v>193</v>
      </c>
      <c r="D45" t="s">
        <v>214</v>
      </c>
      <c r="E45" s="5">
        <v>1</v>
      </c>
      <c r="F45" s="5">
        <v>917</v>
      </c>
      <c r="G45" s="5" t="s">
        <v>209</v>
      </c>
      <c r="H45" s="8" t="s">
        <v>329</v>
      </c>
    </row>
    <row r="46" spans="2:27" x14ac:dyDescent="0.2">
      <c r="C46" s="5" t="s">
        <v>186</v>
      </c>
      <c r="D46" t="s">
        <v>218</v>
      </c>
      <c r="E46" s="5">
        <v>1</v>
      </c>
      <c r="F46" s="5">
        <v>2106</v>
      </c>
      <c r="G46" s="5" t="s">
        <v>210</v>
      </c>
      <c r="H46" s="8" t="s">
        <v>329</v>
      </c>
    </row>
    <row r="47" spans="2:27" x14ac:dyDescent="0.2">
      <c r="C47" s="5" t="s">
        <v>190</v>
      </c>
      <c r="D47" t="s">
        <v>219</v>
      </c>
      <c r="E47" s="5">
        <v>1</v>
      </c>
      <c r="F47" s="5">
        <v>461</v>
      </c>
      <c r="G47" s="5" t="s">
        <v>210</v>
      </c>
      <c r="H47" s="8" t="s">
        <v>329</v>
      </c>
      <c r="I47" t="s">
        <v>220</v>
      </c>
    </row>
    <row r="48" spans="2:27" x14ac:dyDescent="0.2">
      <c r="C48" s="5" t="s">
        <v>14</v>
      </c>
      <c r="D48" t="s">
        <v>259</v>
      </c>
      <c r="E48" s="5">
        <v>1</v>
      </c>
      <c r="F48" s="5">
        <v>800</v>
      </c>
      <c r="G48" s="5" t="s">
        <v>209</v>
      </c>
      <c r="H48" s="8" t="s">
        <v>329</v>
      </c>
    </row>
    <row r="49" spans="2:9" x14ac:dyDescent="0.2">
      <c r="C49" s="5" t="s">
        <v>185</v>
      </c>
      <c r="D49" t="s">
        <v>221</v>
      </c>
      <c r="E49" s="5">
        <v>1</v>
      </c>
      <c r="F49" s="5">
        <f>0.138-1.01*(800/1000)+3.233*((800/1000)^2)</f>
        <v>1.3991200000000004</v>
      </c>
      <c r="G49" s="5" t="s">
        <v>211</v>
      </c>
      <c r="H49" s="8" t="s">
        <v>329</v>
      </c>
      <c r="I49" t="s">
        <v>266</v>
      </c>
    </row>
    <row r="50" spans="2:9" x14ac:dyDescent="0.2">
      <c r="B50" s="10" t="s">
        <v>268</v>
      </c>
    </row>
    <row r="51" spans="2:9" x14ac:dyDescent="0.2">
      <c r="C51" s="5" t="s">
        <v>169</v>
      </c>
      <c r="D51" t="s">
        <v>313</v>
      </c>
      <c r="F51" s="5" t="s">
        <v>261</v>
      </c>
      <c r="G51" s="5" t="s">
        <v>311</v>
      </c>
      <c r="I51" t="s">
        <v>310</v>
      </c>
    </row>
    <row r="52" spans="2:9" x14ac:dyDescent="0.2">
      <c r="C52" s="5" t="s">
        <v>121</v>
      </c>
      <c r="D52" t="s">
        <v>151</v>
      </c>
      <c r="E52" s="5" t="s">
        <v>306</v>
      </c>
      <c r="F52" s="5" t="s">
        <v>261</v>
      </c>
      <c r="G52" s="5" t="s">
        <v>311</v>
      </c>
      <c r="H52" s="5" t="s">
        <v>328</v>
      </c>
      <c r="I52" t="s">
        <v>312</v>
      </c>
    </row>
    <row r="53" spans="2:9" x14ac:dyDescent="0.2">
      <c r="C53" s="5" t="s">
        <v>113</v>
      </c>
      <c r="D53" t="s">
        <v>299</v>
      </c>
      <c r="E53" s="5">
        <v>1</v>
      </c>
      <c r="F53" s="5" t="s">
        <v>301</v>
      </c>
      <c r="G53" s="5" t="s">
        <v>135</v>
      </c>
      <c r="H53" s="5" t="s">
        <v>328</v>
      </c>
    </row>
    <row r="54" spans="2:9" x14ac:dyDescent="0.2">
      <c r="C54" s="5" t="s">
        <v>112</v>
      </c>
      <c r="D54" t="s">
        <v>302</v>
      </c>
      <c r="E54" s="5" t="s">
        <v>306</v>
      </c>
      <c r="F54" s="5" t="s">
        <v>301</v>
      </c>
      <c r="G54" s="5" t="s">
        <v>135</v>
      </c>
      <c r="H54" s="5" t="s">
        <v>328</v>
      </c>
    </row>
    <row r="55" spans="2:9" x14ac:dyDescent="0.2">
      <c r="C55" s="5" t="s">
        <v>119</v>
      </c>
      <c r="D55" t="s">
        <v>303</v>
      </c>
      <c r="E55" s="5" t="s">
        <v>306</v>
      </c>
      <c r="G55" s="5" t="s">
        <v>135</v>
      </c>
      <c r="H55" s="5" t="s">
        <v>328</v>
      </c>
    </row>
    <row r="56" spans="2:9" x14ac:dyDescent="0.2">
      <c r="C56" s="5" t="s">
        <v>120</v>
      </c>
      <c r="D56" t="s">
        <v>304</v>
      </c>
      <c r="E56" s="5" t="s">
        <v>306</v>
      </c>
      <c r="G56" s="5" t="s">
        <v>135</v>
      </c>
      <c r="H56" s="5" t="s">
        <v>328</v>
      </c>
    </row>
    <row r="57" spans="2:9" x14ac:dyDescent="0.2">
      <c r="C57" s="5" t="s">
        <v>118</v>
      </c>
      <c r="D57" t="s">
        <v>305</v>
      </c>
      <c r="E57" s="5" t="s">
        <v>306</v>
      </c>
      <c r="F57" s="5">
        <v>0.03</v>
      </c>
      <c r="G57" s="5" t="s">
        <v>135</v>
      </c>
      <c r="H57" s="5" t="s">
        <v>328</v>
      </c>
      <c r="I57" s="4" t="s">
        <v>291</v>
      </c>
    </row>
    <row r="58" spans="2:9" x14ac:dyDescent="0.2">
      <c r="C58" s="5" t="s">
        <v>110</v>
      </c>
      <c r="D58" t="s">
        <v>109</v>
      </c>
      <c r="E58" s="5" t="s">
        <v>114</v>
      </c>
      <c r="F58" s="5">
        <v>500</v>
      </c>
      <c r="G58" s="5" t="s">
        <v>297</v>
      </c>
      <c r="H58" s="5" t="s">
        <v>327</v>
      </c>
      <c r="I58" s="4" t="s">
        <v>290</v>
      </c>
    </row>
    <row r="59" spans="2:9" x14ac:dyDescent="0.2">
      <c r="C59" s="5" t="s">
        <v>191</v>
      </c>
      <c r="D59" t="s">
        <v>217</v>
      </c>
      <c r="E59" s="5">
        <v>1</v>
      </c>
      <c r="F59" s="5">
        <v>273.16000000000003</v>
      </c>
      <c r="G59" s="5" t="s">
        <v>208</v>
      </c>
      <c r="H59" s="5" t="s">
        <v>329</v>
      </c>
    </row>
    <row r="60" spans="2:9" x14ac:dyDescent="0.2">
      <c r="C60" s="5" t="s">
        <v>123</v>
      </c>
      <c r="D60" t="s">
        <v>316</v>
      </c>
      <c r="E60" s="5" t="s">
        <v>306</v>
      </c>
      <c r="F60" s="5">
        <v>0</v>
      </c>
      <c r="G60" s="5" t="s">
        <v>162</v>
      </c>
      <c r="H60" s="5" t="s">
        <v>328</v>
      </c>
      <c r="I60" t="s">
        <v>314</v>
      </c>
    </row>
    <row r="61" spans="2:9" x14ac:dyDescent="0.2">
      <c r="C61" s="5" t="s">
        <v>111</v>
      </c>
      <c r="D61" t="s">
        <v>296</v>
      </c>
      <c r="E61" s="5" t="s">
        <v>306</v>
      </c>
      <c r="F61" s="5">
        <f>0.138-1.01*(800/1000)+3.233*((800/1000)^2)</f>
        <v>1.3991200000000004</v>
      </c>
      <c r="G61" s="5" t="s">
        <v>211</v>
      </c>
      <c r="H61" s="5" t="s">
        <v>328</v>
      </c>
      <c r="I61" t="s">
        <v>315</v>
      </c>
    </row>
    <row r="62" spans="2:9" x14ac:dyDescent="0.2">
      <c r="C62" s="5" t="s">
        <v>185</v>
      </c>
      <c r="D62" t="s">
        <v>221</v>
      </c>
      <c r="E62" s="5">
        <v>1</v>
      </c>
      <c r="F62" s="5">
        <f>0.138-1.01*(800/1000)+3.233*((800/1000)^2)</f>
        <v>1.3991200000000004</v>
      </c>
      <c r="G62" s="5" t="s">
        <v>211</v>
      </c>
      <c r="H62" s="5" t="s">
        <v>329</v>
      </c>
      <c r="I62" t="s">
        <v>266</v>
      </c>
    </row>
    <row r="63" spans="2:9" x14ac:dyDescent="0.2">
      <c r="C63" s="5" t="s">
        <v>195</v>
      </c>
      <c r="D63" t="s">
        <v>317</v>
      </c>
      <c r="E63" s="5">
        <v>1</v>
      </c>
      <c r="F63" s="5">
        <v>0</v>
      </c>
      <c r="G63" s="5" t="s">
        <v>135</v>
      </c>
      <c r="H63" s="5" t="s">
        <v>329</v>
      </c>
      <c r="I63" t="s">
        <v>314</v>
      </c>
    </row>
    <row r="64" spans="2:9" x14ac:dyDescent="0.2">
      <c r="C64" s="5" t="s">
        <v>150</v>
      </c>
      <c r="D64" t="s">
        <v>151</v>
      </c>
      <c r="E64" s="5">
        <v>1</v>
      </c>
      <c r="F64" s="5">
        <v>-3</v>
      </c>
      <c r="G64" s="5" t="s">
        <v>152</v>
      </c>
      <c r="H64" s="5" t="s">
        <v>329</v>
      </c>
    </row>
    <row r="65" spans="2:9" x14ac:dyDescent="0.2">
      <c r="C65" s="5" t="s">
        <v>138</v>
      </c>
      <c r="D65" t="s">
        <v>139</v>
      </c>
      <c r="E65" s="5">
        <v>1</v>
      </c>
      <c r="F65" s="5">
        <v>0.03</v>
      </c>
      <c r="G65" s="5" t="s">
        <v>135</v>
      </c>
      <c r="H65" s="5" t="s">
        <v>329</v>
      </c>
    </row>
    <row r="66" spans="2:9" x14ac:dyDescent="0.2">
      <c r="B66" s="10" t="s">
        <v>294</v>
      </c>
    </row>
    <row r="67" spans="2:9" x14ac:dyDescent="0.2">
      <c r="C67" s="5" t="s">
        <v>138</v>
      </c>
      <c r="D67" t="s">
        <v>139</v>
      </c>
      <c r="E67" s="5">
        <v>1</v>
      </c>
      <c r="F67" s="5">
        <v>0.03</v>
      </c>
      <c r="G67" s="5" t="s">
        <v>135</v>
      </c>
      <c r="H67" s="5" t="s">
        <v>329</v>
      </c>
    </row>
    <row r="68" spans="2:9" x14ac:dyDescent="0.2">
      <c r="C68" s="5" t="s">
        <v>118</v>
      </c>
      <c r="D68" t="s">
        <v>305</v>
      </c>
      <c r="E68" s="5" t="s">
        <v>114</v>
      </c>
      <c r="F68" s="5">
        <v>0.03</v>
      </c>
      <c r="G68" s="5" t="s">
        <v>135</v>
      </c>
      <c r="H68" s="5" t="s">
        <v>328</v>
      </c>
      <c r="I68" s="4" t="s">
        <v>291</v>
      </c>
    </row>
    <row r="69" spans="2:9" x14ac:dyDescent="0.2">
      <c r="C69" s="5" t="s">
        <v>110</v>
      </c>
      <c r="D69" t="s">
        <v>109</v>
      </c>
      <c r="E69" s="5" t="s">
        <v>114</v>
      </c>
      <c r="F69" s="5">
        <v>500</v>
      </c>
      <c r="G69" s="5" t="s">
        <v>297</v>
      </c>
      <c r="H69" s="5" t="s">
        <v>327</v>
      </c>
      <c r="I69" s="4" t="s">
        <v>290</v>
      </c>
    </row>
    <row r="70" spans="2:9" x14ac:dyDescent="0.2">
      <c r="B70" s="10" t="s">
        <v>298</v>
      </c>
    </row>
    <row r="71" spans="2:9" x14ac:dyDescent="0.2">
      <c r="C71" s="5" t="s">
        <v>113</v>
      </c>
      <c r="D71" t="s">
        <v>299</v>
      </c>
      <c r="E71" s="5">
        <v>1</v>
      </c>
      <c r="F71" s="5" t="s">
        <v>301</v>
      </c>
      <c r="G71" s="5" t="s">
        <v>135</v>
      </c>
      <c r="H71" s="5" t="s">
        <v>328</v>
      </c>
      <c r="I71" t="s">
        <v>300</v>
      </c>
    </row>
    <row r="72" spans="2:9" x14ac:dyDescent="0.2">
      <c r="C72" s="5" t="s">
        <v>112</v>
      </c>
      <c r="D72" t="s">
        <v>302</v>
      </c>
      <c r="E72" s="5" t="s">
        <v>306</v>
      </c>
      <c r="F72" s="5" t="s">
        <v>301</v>
      </c>
      <c r="G72" s="5" t="s">
        <v>135</v>
      </c>
      <c r="H72" s="5" t="s">
        <v>328</v>
      </c>
    </row>
    <row r="73" spans="2:9" x14ac:dyDescent="0.2">
      <c r="C73" s="5" t="s">
        <v>119</v>
      </c>
      <c r="D73" t="s">
        <v>303</v>
      </c>
      <c r="E73" s="5" t="s">
        <v>306</v>
      </c>
      <c r="G73" s="5" t="s">
        <v>135</v>
      </c>
      <c r="H73" s="5" t="s">
        <v>328</v>
      </c>
    </row>
    <row r="74" spans="2:9" x14ac:dyDescent="0.2">
      <c r="C74" s="5" t="s">
        <v>120</v>
      </c>
      <c r="D74" t="s">
        <v>304</v>
      </c>
      <c r="E74" s="5" t="s">
        <v>306</v>
      </c>
      <c r="G74" s="5" t="s">
        <v>135</v>
      </c>
      <c r="H74" s="5" t="s">
        <v>328</v>
      </c>
    </row>
    <row r="75" spans="2:9" x14ac:dyDescent="0.2">
      <c r="C75" s="5" t="s">
        <v>118</v>
      </c>
      <c r="D75" t="s">
        <v>305</v>
      </c>
      <c r="E75" s="5" t="s">
        <v>306</v>
      </c>
      <c r="F75" s="5">
        <v>0.03</v>
      </c>
      <c r="G75" s="5" t="s">
        <v>135</v>
      </c>
      <c r="H75" s="5" t="s">
        <v>328</v>
      </c>
      <c r="I75" s="4" t="s">
        <v>291</v>
      </c>
    </row>
    <row r="76" spans="2:9" x14ac:dyDescent="0.2">
      <c r="C76" s="5" t="s">
        <v>110</v>
      </c>
      <c r="D76" t="s">
        <v>109</v>
      </c>
      <c r="E76" s="5" t="s">
        <v>114</v>
      </c>
      <c r="F76" s="5">
        <v>500</v>
      </c>
      <c r="G76" s="5" t="s">
        <v>297</v>
      </c>
      <c r="H76" s="5" t="s">
        <v>327</v>
      </c>
      <c r="I76" s="4" t="s">
        <v>290</v>
      </c>
    </row>
    <row r="77" spans="2:9" x14ac:dyDescent="0.2">
      <c r="B77" s="10" t="s">
        <v>270</v>
      </c>
    </row>
    <row r="78" spans="2:9" x14ac:dyDescent="0.2">
      <c r="C78" s="5" t="s">
        <v>108</v>
      </c>
      <c r="D78" t="s">
        <v>109</v>
      </c>
      <c r="E78" s="5">
        <v>1</v>
      </c>
      <c r="F78" s="5">
        <v>500</v>
      </c>
      <c r="G78" s="5" t="s">
        <v>297</v>
      </c>
      <c r="H78" s="5" t="s">
        <v>325</v>
      </c>
    </row>
    <row r="79" spans="2:9" x14ac:dyDescent="0.2">
      <c r="C79" s="5" t="s">
        <v>138</v>
      </c>
      <c r="D79" t="s">
        <v>139</v>
      </c>
      <c r="E79" s="5">
        <v>1</v>
      </c>
      <c r="F79" s="5">
        <v>0.03</v>
      </c>
      <c r="G79" s="5" t="s">
        <v>135</v>
      </c>
      <c r="H79" s="5" t="s">
        <v>328</v>
      </c>
    </row>
    <row r="80" spans="2:9" x14ac:dyDescent="0.2">
      <c r="C80" s="5" t="s">
        <v>164</v>
      </c>
      <c r="D80" t="s">
        <v>164</v>
      </c>
      <c r="E80" s="5">
        <v>1</v>
      </c>
      <c r="F80" s="5">
        <v>0.65</v>
      </c>
      <c r="G80" s="5" t="s">
        <v>162</v>
      </c>
      <c r="H80" s="5" t="s">
        <v>328</v>
      </c>
    </row>
    <row r="81" spans="2:9" x14ac:dyDescent="0.2">
      <c r="C81" s="5" t="s">
        <v>14</v>
      </c>
      <c r="D81" t="s">
        <v>259</v>
      </c>
      <c r="E81" s="5">
        <v>1</v>
      </c>
      <c r="F81" s="5">
        <v>800</v>
      </c>
      <c r="G81" s="5" t="s">
        <v>209</v>
      </c>
      <c r="H81" s="5" t="s">
        <v>328</v>
      </c>
    </row>
    <row r="82" spans="2:9" x14ac:dyDescent="0.2">
      <c r="C82" s="5" t="s">
        <v>124</v>
      </c>
      <c r="D82" t="s">
        <v>330</v>
      </c>
      <c r="E82" s="5" t="s">
        <v>323</v>
      </c>
      <c r="F82" s="5" t="s">
        <v>261</v>
      </c>
      <c r="G82" s="5" t="s">
        <v>389</v>
      </c>
      <c r="H82" s="5" t="s">
        <v>328</v>
      </c>
    </row>
    <row r="83" spans="2:9" x14ac:dyDescent="0.2">
      <c r="C83" s="5" t="s">
        <v>125</v>
      </c>
      <c r="D83" t="s">
        <v>331</v>
      </c>
      <c r="E83" s="5" t="s">
        <v>323</v>
      </c>
      <c r="F83" s="5" t="s">
        <v>261</v>
      </c>
      <c r="G83" s="5" t="s">
        <v>389</v>
      </c>
      <c r="H83" s="5" t="s">
        <v>328</v>
      </c>
    </row>
    <row r="84" spans="2:9" x14ac:dyDescent="0.2">
      <c r="C84" s="5" t="s">
        <v>160</v>
      </c>
      <c r="D84" t="s">
        <v>377</v>
      </c>
      <c r="E84" s="5">
        <v>1</v>
      </c>
      <c r="H84" s="5" t="s">
        <v>325</v>
      </c>
    </row>
    <row r="85" spans="2:9" x14ac:dyDescent="0.2">
      <c r="C85" s="5" t="s">
        <v>188</v>
      </c>
      <c r="H85" s="5" t="s">
        <v>328</v>
      </c>
    </row>
    <row r="86" spans="2:9" x14ac:dyDescent="0.2">
      <c r="B86" s="10" t="s">
        <v>348</v>
      </c>
    </row>
    <row r="87" spans="2:9" x14ac:dyDescent="0.2">
      <c r="C87" s="5" t="s">
        <v>356</v>
      </c>
      <c r="D87" t="s">
        <v>373</v>
      </c>
      <c r="E87" s="5">
        <v>1</v>
      </c>
      <c r="F87" s="5">
        <v>118</v>
      </c>
      <c r="H87" s="5" t="s">
        <v>325</v>
      </c>
      <c r="I87" t="s">
        <v>374</v>
      </c>
    </row>
    <row r="88" spans="2:9" x14ac:dyDescent="0.2">
      <c r="C88" s="5" t="s">
        <v>357</v>
      </c>
      <c r="D88" t="s">
        <v>375</v>
      </c>
      <c r="E88" s="5">
        <v>1</v>
      </c>
      <c r="F88" s="5">
        <v>47</v>
      </c>
      <c r="H88" s="5" t="s">
        <v>325</v>
      </c>
      <c r="I88" t="s">
        <v>374</v>
      </c>
    </row>
    <row r="89" spans="2:9" x14ac:dyDescent="0.2">
      <c r="C89" s="5" t="s">
        <v>358</v>
      </c>
      <c r="D89" t="s">
        <v>378</v>
      </c>
      <c r="E89" s="5" t="s">
        <v>379</v>
      </c>
      <c r="F89" s="5" t="s">
        <v>261</v>
      </c>
      <c r="G89" s="5" t="s">
        <v>162</v>
      </c>
      <c r="H89" s="5" t="s">
        <v>328</v>
      </c>
    </row>
    <row r="90" spans="2:9" x14ac:dyDescent="0.2">
      <c r="C90" s="5" t="s">
        <v>359</v>
      </c>
      <c r="D90" t="s">
        <v>380</v>
      </c>
      <c r="E90" s="5" t="s">
        <v>379</v>
      </c>
      <c r="F90" s="5" t="s">
        <v>261</v>
      </c>
      <c r="G90" s="5" t="s">
        <v>162</v>
      </c>
      <c r="H90" s="5" t="s">
        <v>328</v>
      </c>
    </row>
    <row r="91" spans="2:9" x14ac:dyDescent="0.2">
      <c r="C91" s="5" t="s">
        <v>360</v>
      </c>
      <c r="D91" t="s">
        <v>381</v>
      </c>
      <c r="E91" s="5" t="s">
        <v>379</v>
      </c>
      <c r="F91" s="5" t="s">
        <v>261</v>
      </c>
      <c r="G91" s="5" t="s">
        <v>162</v>
      </c>
      <c r="H91" s="5" t="s">
        <v>328</v>
      </c>
    </row>
    <row r="92" spans="2:9" x14ac:dyDescent="0.2">
      <c r="C92" s="5" t="s">
        <v>361</v>
      </c>
      <c r="D92" t="s">
        <v>361</v>
      </c>
      <c r="E92" s="5" t="s">
        <v>379</v>
      </c>
      <c r="F92" s="5" t="s">
        <v>261</v>
      </c>
      <c r="G92" s="5" t="s">
        <v>383</v>
      </c>
      <c r="H92" s="5" t="s">
        <v>328</v>
      </c>
    </row>
    <row r="93" spans="2:9" x14ac:dyDescent="0.2">
      <c r="B93" s="10" t="s">
        <v>349</v>
      </c>
    </row>
    <row r="94" spans="2:9" x14ac:dyDescent="0.2">
      <c r="C94" s="5" t="s">
        <v>361</v>
      </c>
      <c r="D94" t="s">
        <v>361</v>
      </c>
      <c r="E94" s="5" t="s">
        <v>379</v>
      </c>
      <c r="F94" s="5" t="s">
        <v>261</v>
      </c>
      <c r="G94" s="5" t="s">
        <v>162</v>
      </c>
      <c r="H94" s="5" t="s">
        <v>328</v>
      </c>
    </row>
    <row r="95" spans="2:9" x14ac:dyDescent="0.2">
      <c r="C95" s="5" t="s">
        <v>356</v>
      </c>
      <c r="D95" t="s">
        <v>373</v>
      </c>
      <c r="E95" s="5">
        <v>1</v>
      </c>
      <c r="F95" s="5">
        <v>118</v>
      </c>
      <c r="H95" s="5" t="s">
        <v>325</v>
      </c>
      <c r="I95" t="s">
        <v>374</v>
      </c>
    </row>
    <row r="96" spans="2:9" x14ac:dyDescent="0.2">
      <c r="C96" s="5" t="s">
        <v>362</v>
      </c>
      <c r="D96" t="s">
        <v>382</v>
      </c>
      <c r="E96" s="5">
        <v>118</v>
      </c>
      <c r="F96" s="5" t="s">
        <v>261</v>
      </c>
      <c r="G96" s="5" t="s">
        <v>383</v>
      </c>
    </row>
    <row r="97" spans="2:9" x14ac:dyDescent="0.2">
      <c r="C97" s="5" t="s">
        <v>357</v>
      </c>
      <c r="D97" t="s">
        <v>375</v>
      </c>
      <c r="E97" s="5">
        <v>1</v>
      </c>
      <c r="F97" s="5">
        <v>47</v>
      </c>
      <c r="H97" s="5" t="s">
        <v>325</v>
      </c>
      <c r="I97" t="s">
        <v>374</v>
      </c>
    </row>
    <row r="98" spans="2:9" x14ac:dyDescent="0.2">
      <c r="B98" s="10" t="s">
        <v>350</v>
      </c>
    </row>
    <row r="99" spans="2:9" x14ac:dyDescent="0.2">
      <c r="C99" s="5" t="s">
        <v>356</v>
      </c>
      <c r="D99" t="s">
        <v>373</v>
      </c>
      <c r="E99" s="5">
        <v>1</v>
      </c>
      <c r="F99" s="5">
        <v>118</v>
      </c>
      <c r="H99" s="5" t="s">
        <v>325</v>
      </c>
      <c r="I99" t="s">
        <v>374</v>
      </c>
    </row>
    <row r="100" spans="2:9" x14ac:dyDescent="0.2">
      <c r="C100" s="5" t="s">
        <v>357</v>
      </c>
      <c r="D100" t="s">
        <v>375</v>
      </c>
      <c r="E100" s="5">
        <v>1</v>
      </c>
      <c r="F100" s="5">
        <v>47</v>
      </c>
      <c r="H100" s="5" t="s">
        <v>325</v>
      </c>
      <c r="I100" t="s">
        <v>374</v>
      </c>
    </row>
    <row r="101" spans="2:9" x14ac:dyDescent="0.2">
      <c r="C101" s="5" t="s">
        <v>361</v>
      </c>
      <c r="D101" t="s">
        <v>361</v>
      </c>
      <c r="E101" s="5" t="s">
        <v>379</v>
      </c>
      <c r="F101" s="5" t="s">
        <v>261</v>
      </c>
      <c r="G101" s="5" t="s">
        <v>383</v>
      </c>
      <c r="H101" s="5" t="s">
        <v>328</v>
      </c>
    </row>
    <row r="102" spans="2:9" x14ac:dyDescent="0.2">
      <c r="C102" s="5" t="s">
        <v>363</v>
      </c>
      <c r="D102" t="s">
        <v>387</v>
      </c>
      <c r="E102" s="5">
        <v>118</v>
      </c>
      <c r="F102" s="5" t="s">
        <v>261</v>
      </c>
      <c r="G102" s="5" t="s">
        <v>388</v>
      </c>
      <c r="H102" s="5" t="s">
        <v>328</v>
      </c>
    </row>
    <row r="103" spans="2:9" x14ac:dyDescent="0.2">
      <c r="C103" s="5" t="s">
        <v>170</v>
      </c>
      <c r="D103" t="s">
        <v>402</v>
      </c>
      <c r="E103" s="5">
        <v>1</v>
      </c>
      <c r="G103" s="5" t="s">
        <v>389</v>
      </c>
      <c r="H103" s="5" t="s">
        <v>328</v>
      </c>
    </row>
    <row r="104" spans="2:9" x14ac:dyDescent="0.2">
      <c r="C104" s="5" t="s">
        <v>362</v>
      </c>
      <c r="D104" t="s">
        <v>382</v>
      </c>
      <c r="E104" s="5">
        <v>118</v>
      </c>
      <c r="F104" s="5" t="s">
        <v>261</v>
      </c>
      <c r="G104" s="5" t="s">
        <v>383</v>
      </c>
      <c r="H104" s="5" t="s">
        <v>328</v>
      </c>
    </row>
    <row r="105" spans="2:9" x14ac:dyDescent="0.2">
      <c r="C105" s="5" t="s">
        <v>188</v>
      </c>
      <c r="D105" t="s">
        <v>390</v>
      </c>
      <c r="E105" s="5">
        <v>1</v>
      </c>
      <c r="G105" s="5" t="s">
        <v>389</v>
      </c>
      <c r="H105" s="5" t="s">
        <v>328</v>
      </c>
    </row>
    <row r="106" spans="2:9" x14ac:dyDescent="0.2">
      <c r="B106" s="10" t="s">
        <v>351</v>
      </c>
    </row>
    <row r="107" spans="2:9" x14ac:dyDescent="0.2">
      <c r="C107" s="5" t="s">
        <v>364</v>
      </c>
      <c r="D107" t="s">
        <v>391</v>
      </c>
      <c r="E107" s="5" t="s">
        <v>323</v>
      </c>
      <c r="H107" s="5" t="s">
        <v>328</v>
      </c>
    </row>
    <row r="108" spans="2:9" x14ac:dyDescent="0.2">
      <c r="C108" s="5" t="s">
        <v>365</v>
      </c>
      <c r="D108" t="s">
        <v>393</v>
      </c>
      <c r="E108" s="5" t="s">
        <v>392</v>
      </c>
      <c r="H108" s="5" t="s">
        <v>328</v>
      </c>
    </row>
    <row r="109" spans="2:9" x14ac:dyDescent="0.2">
      <c r="C109" s="5" t="s">
        <v>138</v>
      </c>
      <c r="D109" t="s">
        <v>139</v>
      </c>
      <c r="E109" s="5">
        <v>1</v>
      </c>
      <c r="F109" s="5">
        <v>0.03</v>
      </c>
      <c r="G109" s="5" t="s">
        <v>135</v>
      </c>
      <c r="H109" s="5" t="s">
        <v>328</v>
      </c>
    </row>
    <row r="110" spans="2:9" x14ac:dyDescent="0.2">
      <c r="C110" s="5" t="s">
        <v>108</v>
      </c>
      <c r="D110" t="s">
        <v>109</v>
      </c>
      <c r="E110" s="5">
        <v>1</v>
      </c>
      <c r="F110" s="5">
        <v>500</v>
      </c>
      <c r="G110" s="5" t="s">
        <v>297</v>
      </c>
      <c r="H110" s="5" t="s">
        <v>325</v>
      </c>
    </row>
    <row r="111" spans="2:9" x14ac:dyDescent="0.2">
      <c r="B111" s="10" t="s">
        <v>352</v>
      </c>
    </row>
    <row r="112" spans="2:9" x14ac:dyDescent="0.2">
      <c r="C112" s="5" t="s">
        <v>356</v>
      </c>
      <c r="D112" t="s">
        <v>373</v>
      </c>
      <c r="E112" s="5">
        <v>1</v>
      </c>
      <c r="F112" s="5">
        <v>118</v>
      </c>
      <c r="H112" s="5" t="s">
        <v>325</v>
      </c>
      <c r="I112" t="s">
        <v>374</v>
      </c>
    </row>
    <row r="113" spans="2:9" x14ac:dyDescent="0.2">
      <c r="C113" s="5" t="s">
        <v>160</v>
      </c>
      <c r="D113" t="s">
        <v>377</v>
      </c>
      <c r="E113" s="5">
        <v>1</v>
      </c>
      <c r="H113" s="5" t="s">
        <v>325</v>
      </c>
    </row>
    <row r="114" spans="2:9" x14ac:dyDescent="0.2">
      <c r="C114" s="5" t="s">
        <v>14</v>
      </c>
      <c r="D114" t="s">
        <v>259</v>
      </c>
      <c r="E114" s="5">
        <v>1</v>
      </c>
      <c r="F114" s="5">
        <v>800</v>
      </c>
      <c r="G114" s="5" t="s">
        <v>209</v>
      </c>
      <c r="H114" s="5" t="s">
        <v>328</v>
      </c>
    </row>
    <row r="115" spans="2:9" x14ac:dyDescent="0.2">
      <c r="C115" s="5" t="s">
        <v>366</v>
      </c>
      <c r="D115" t="s">
        <v>376</v>
      </c>
      <c r="E115" s="5">
        <v>1</v>
      </c>
      <c r="F115" s="5">
        <v>2.5000000000000001E-3</v>
      </c>
      <c r="G115" s="5" t="s">
        <v>135</v>
      </c>
    </row>
    <row r="116" spans="2:9" x14ac:dyDescent="0.2">
      <c r="C116" s="5" t="s">
        <v>359</v>
      </c>
      <c r="D116" t="s">
        <v>380</v>
      </c>
      <c r="E116" s="5" t="s">
        <v>379</v>
      </c>
      <c r="F116" s="5" t="s">
        <v>261</v>
      </c>
      <c r="G116" s="5" t="s">
        <v>162</v>
      </c>
      <c r="H116" s="5" t="s">
        <v>328</v>
      </c>
    </row>
    <row r="117" spans="2:9" x14ac:dyDescent="0.2">
      <c r="C117" s="5" t="s">
        <v>360</v>
      </c>
      <c r="D117" t="s">
        <v>381</v>
      </c>
      <c r="E117" s="5" t="s">
        <v>379</v>
      </c>
      <c r="F117" s="5" t="s">
        <v>261</v>
      </c>
      <c r="G117" s="5" t="s">
        <v>162</v>
      </c>
      <c r="H117" s="5" t="s">
        <v>328</v>
      </c>
    </row>
    <row r="118" spans="2:9" x14ac:dyDescent="0.2">
      <c r="C118" s="5" t="s">
        <v>358</v>
      </c>
      <c r="D118" t="s">
        <v>378</v>
      </c>
      <c r="E118" s="5" t="s">
        <v>379</v>
      </c>
      <c r="F118" s="5" t="s">
        <v>261</v>
      </c>
      <c r="G118" s="5" t="s">
        <v>162</v>
      </c>
      <c r="H118" s="5" t="s">
        <v>328</v>
      </c>
    </row>
    <row r="119" spans="2:9" x14ac:dyDescent="0.2">
      <c r="C119" s="5" t="s">
        <v>367</v>
      </c>
      <c r="D119" t="s">
        <v>396</v>
      </c>
      <c r="E119" s="5">
        <v>118</v>
      </c>
      <c r="F119" s="5" t="s">
        <v>261</v>
      </c>
      <c r="G119" s="5" t="s">
        <v>395</v>
      </c>
      <c r="H119" s="5" t="s">
        <v>328</v>
      </c>
    </row>
    <row r="120" spans="2:9" x14ac:dyDescent="0.2">
      <c r="C120" s="5" t="s">
        <v>357</v>
      </c>
      <c r="D120" t="s">
        <v>375</v>
      </c>
      <c r="E120" s="5">
        <v>1</v>
      </c>
      <c r="F120" s="5">
        <v>47</v>
      </c>
      <c r="H120" s="5" t="s">
        <v>325</v>
      </c>
      <c r="I120" t="s">
        <v>374</v>
      </c>
    </row>
    <row r="121" spans="2:9" x14ac:dyDescent="0.2">
      <c r="B121" s="10" t="s">
        <v>353</v>
      </c>
    </row>
    <row r="122" spans="2:9" x14ac:dyDescent="0.2">
      <c r="C122" s="5" t="s">
        <v>138</v>
      </c>
      <c r="D122" t="s">
        <v>139</v>
      </c>
      <c r="E122" s="5">
        <v>1</v>
      </c>
      <c r="F122" s="5">
        <v>0.03</v>
      </c>
      <c r="G122" s="5" t="s">
        <v>135</v>
      </c>
      <c r="H122" s="5" t="s">
        <v>328</v>
      </c>
    </row>
    <row r="123" spans="2:9" x14ac:dyDescent="0.2">
      <c r="C123" s="5" t="s">
        <v>108</v>
      </c>
      <c r="D123" t="s">
        <v>109</v>
      </c>
      <c r="E123" s="5">
        <v>1</v>
      </c>
      <c r="F123" s="5">
        <v>500</v>
      </c>
      <c r="G123" s="5" t="s">
        <v>297</v>
      </c>
      <c r="H123" s="5" t="s">
        <v>325</v>
      </c>
    </row>
    <row r="124" spans="2:9" x14ac:dyDescent="0.2">
      <c r="C124" s="5" t="s">
        <v>363</v>
      </c>
      <c r="D124" t="s">
        <v>387</v>
      </c>
      <c r="E124" s="5">
        <v>118</v>
      </c>
      <c r="F124" s="5" t="s">
        <v>261</v>
      </c>
      <c r="G124" s="5" t="s">
        <v>388</v>
      </c>
      <c r="H124" s="5" t="s">
        <v>328</v>
      </c>
    </row>
    <row r="125" spans="2:9" x14ac:dyDescent="0.2">
      <c r="C125" s="5" t="s">
        <v>356</v>
      </c>
      <c r="D125" t="s">
        <v>373</v>
      </c>
      <c r="E125" s="5">
        <v>1</v>
      </c>
      <c r="F125" s="5">
        <v>118</v>
      </c>
      <c r="H125" s="5" t="s">
        <v>325</v>
      </c>
      <c r="I125" t="s">
        <v>374</v>
      </c>
    </row>
    <row r="126" spans="2:9" x14ac:dyDescent="0.2">
      <c r="C126" s="5" t="s">
        <v>362</v>
      </c>
      <c r="D126" t="s">
        <v>382</v>
      </c>
      <c r="E126" s="5">
        <v>118</v>
      </c>
      <c r="F126" s="5" t="s">
        <v>261</v>
      </c>
      <c r="G126" s="5" t="s">
        <v>383</v>
      </c>
      <c r="H126" s="5" t="s">
        <v>328</v>
      </c>
    </row>
    <row r="127" spans="2:9" x14ac:dyDescent="0.2">
      <c r="C127" s="5" t="s">
        <v>365</v>
      </c>
      <c r="D127" t="s">
        <v>393</v>
      </c>
      <c r="E127" s="5" t="s">
        <v>392</v>
      </c>
      <c r="H127" s="5" t="s">
        <v>328</v>
      </c>
    </row>
    <row r="128" spans="2:9" x14ac:dyDescent="0.2">
      <c r="C128" s="5" t="s">
        <v>367</v>
      </c>
      <c r="D128" t="s">
        <v>396</v>
      </c>
      <c r="E128" s="5">
        <v>118</v>
      </c>
      <c r="F128" s="5" t="s">
        <v>261</v>
      </c>
      <c r="G128" s="5" t="s">
        <v>395</v>
      </c>
      <c r="H128" s="5" t="s">
        <v>328</v>
      </c>
    </row>
    <row r="129" spans="1:9" x14ac:dyDescent="0.2">
      <c r="C129" s="5" t="s">
        <v>368</v>
      </c>
      <c r="D129" t="s">
        <v>397</v>
      </c>
      <c r="E129" s="5" t="s">
        <v>392</v>
      </c>
      <c r="G129" s="5" t="s">
        <v>395</v>
      </c>
      <c r="H129" s="5" t="s">
        <v>328</v>
      </c>
    </row>
    <row r="130" spans="1:9" x14ac:dyDescent="0.2">
      <c r="C130" s="5" t="s">
        <v>369</v>
      </c>
      <c r="D130" t="s">
        <v>398</v>
      </c>
      <c r="E130" s="5" t="s">
        <v>323</v>
      </c>
      <c r="G130" s="5" t="s">
        <v>395</v>
      </c>
      <c r="H130" s="5" t="s">
        <v>328</v>
      </c>
    </row>
    <row r="131" spans="1:9" x14ac:dyDescent="0.2">
      <c r="B131" s="10" t="s">
        <v>354</v>
      </c>
    </row>
    <row r="132" spans="1:9" x14ac:dyDescent="0.2">
      <c r="B132"/>
      <c r="C132" s="5" t="s">
        <v>108</v>
      </c>
      <c r="D132" t="s">
        <v>109</v>
      </c>
      <c r="E132" s="5">
        <v>1</v>
      </c>
      <c r="F132" s="5">
        <v>500</v>
      </c>
      <c r="G132" s="5" t="s">
        <v>297</v>
      </c>
      <c r="H132" s="5" t="s">
        <v>325</v>
      </c>
    </row>
    <row r="133" spans="1:9" x14ac:dyDescent="0.2">
      <c r="B133"/>
      <c r="C133" s="5" t="s">
        <v>369</v>
      </c>
      <c r="D133" t="s">
        <v>398</v>
      </c>
      <c r="E133" s="5" t="s">
        <v>323</v>
      </c>
      <c r="G133" s="5" t="s">
        <v>395</v>
      </c>
      <c r="H133" s="5" t="s">
        <v>328</v>
      </c>
    </row>
    <row r="134" spans="1:9" x14ac:dyDescent="0.2">
      <c r="B134"/>
      <c r="C134" s="5" t="s">
        <v>370</v>
      </c>
      <c r="D134" t="s">
        <v>400</v>
      </c>
      <c r="E134" s="5" t="s">
        <v>323</v>
      </c>
      <c r="G134" s="5" t="s">
        <v>395</v>
      </c>
      <c r="H134" s="5" t="s">
        <v>328</v>
      </c>
    </row>
    <row r="135" spans="1:9" x14ac:dyDescent="0.2">
      <c r="B135"/>
      <c r="C135" s="5" t="s">
        <v>371</v>
      </c>
      <c r="D135" t="s">
        <v>401</v>
      </c>
      <c r="E135" s="5" t="s">
        <v>323</v>
      </c>
      <c r="G135" s="5" t="s">
        <v>395</v>
      </c>
      <c r="H135" s="5" t="s">
        <v>328</v>
      </c>
    </row>
    <row r="136" spans="1:9" x14ac:dyDescent="0.2">
      <c r="B136"/>
      <c r="C136" s="5" t="s">
        <v>164</v>
      </c>
      <c r="D136" t="s">
        <v>164</v>
      </c>
      <c r="E136" s="5">
        <v>1</v>
      </c>
      <c r="F136" s="5">
        <v>0.65</v>
      </c>
      <c r="G136" s="5" t="s">
        <v>162</v>
      </c>
      <c r="H136" s="5" t="s">
        <v>328</v>
      </c>
    </row>
    <row r="137" spans="1:9" x14ac:dyDescent="0.2">
      <c r="A137">
        <v>2001</v>
      </c>
      <c r="B137" s="10" t="s">
        <v>355</v>
      </c>
    </row>
    <row r="138" spans="1:9" x14ac:dyDescent="0.2">
      <c r="B138"/>
      <c r="C138" s="5" t="s">
        <v>108</v>
      </c>
    </row>
    <row r="139" spans="1:9" x14ac:dyDescent="0.2">
      <c r="B139"/>
      <c r="C139" s="5" t="s">
        <v>370</v>
      </c>
      <c r="D139" t="s">
        <v>400</v>
      </c>
      <c r="E139" s="5" t="s">
        <v>323</v>
      </c>
      <c r="G139" s="5" t="s">
        <v>395</v>
      </c>
      <c r="H139" s="5" t="s">
        <v>328</v>
      </c>
    </row>
    <row r="140" spans="1:9" x14ac:dyDescent="0.2">
      <c r="B140"/>
      <c r="C140" s="5" t="s">
        <v>371</v>
      </c>
      <c r="D140" t="s">
        <v>401</v>
      </c>
      <c r="E140" s="5" t="s">
        <v>323</v>
      </c>
      <c r="G140" s="5" t="s">
        <v>395</v>
      </c>
      <c r="H140" s="5" t="s">
        <v>328</v>
      </c>
    </row>
    <row r="141" spans="1:9" x14ac:dyDescent="0.2">
      <c r="B141"/>
      <c r="C141" s="5" t="s">
        <v>138</v>
      </c>
      <c r="D141" t="s">
        <v>139</v>
      </c>
      <c r="E141" s="5">
        <v>1</v>
      </c>
      <c r="F141" s="5">
        <v>0.03</v>
      </c>
      <c r="G141" s="5" t="s">
        <v>135</v>
      </c>
      <c r="H141" s="5" t="s">
        <v>328</v>
      </c>
    </row>
    <row r="142" spans="1:9" x14ac:dyDescent="0.2">
      <c r="B142"/>
      <c r="C142" s="5" t="s">
        <v>369</v>
      </c>
      <c r="D142" t="s">
        <v>398</v>
      </c>
      <c r="E142" s="5" t="s">
        <v>323</v>
      </c>
      <c r="G142" s="5" t="s">
        <v>395</v>
      </c>
      <c r="H142" s="5" t="s">
        <v>328</v>
      </c>
    </row>
    <row r="143" spans="1:9" x14ac:dyDescent="0.2">
      <c r="B143"/>
      <c r="C143" s="5" t="s">
        <v>170</v>
      </c>
      <c r="D143" t="s">
        <v>402</v>
      </c>
      <c r="E143" s="5">
        <v>1</v>
      </c>
      <c r="G143" s="5" t="s">
        <v>389</v>
      </c>
      <c r="H143" s="5" t="s">
        <v>328</v>
      </c>
    </row>
    <row r="144" spans="1:9" x14ac:dyDescent="0.2">
      <c r="B144"/>
      <c r="C144" s="5" t="s">
        <v>372</v>
      </c>
      <c r="D144" s="4" t="s">
        <v>416</v>
      </c>
      <c r="E144" s="5" t="s">
        <v>392</v>
      </c>
      <c r="H144" s="5" t="s">
        <v>328</v>
      </c>
      <c r="I144" t="s">
        <v>403</v>
      </c>
    </row>
    <row r="145" spans="1:9" x14ac:dyDescent="0.2">
      <c r="B145"/>
      <c r="C145" s="5" t="s">
        <v>124</v>
      </c>
      <c r="D145" t="s">
        <v>330</v>
      </c>
      <c r="E145" s="5" t="s">
        <v>323</v>
      </c>
      <c r="F145" s="5" t="s">
        <v>261</v>
      </c>
      <c r="G145" s="5" t="s">
        <v>389</v>
      </c>
      <c r="H145" s="5" t="s">
        <v>328</v>
      </c>
      <c r="I145" t="s">
        <v>403</v>
      </c>
    </row>
    <row r="146" spans="1:9" x14ac:dyDescent="0.2">
      <c r="B146"/>
      <c r="C146" s="5" t="s">
        <v>125</v>
      </c>
      <c r="D146" t="s">
        <v>331</v>
      </c>
      <c r="E146" s="5" t="s">
        <v>323</v>
      </c>
      <c r="F146" s="5" t="s">
        <v>261</v>
      </c>
      <c r="G146" s="5" t="s">
        <v>389</v>
      </c>
      <c r="H146" s="5" t="s">
        <v>328</v>
      </c>
      <c r="I146" t="s">
        <v>403</v>
      </c>
    </row>
    <row r="147" spans="1:9" x14ac:dyDescent="0.2">
      <c r="A147">
        <v>862</v>
      </c>
      <c r="B147" s="10" t="s">
        <v>407</v>
      </c>
    </row>
    <row r="148" spans="1:9" x14ac:dyDescent="0.2">
      <c r="C148" s="5" t="s">
        <v>409</v>
      </c>
      <c r="D148" s="4" t="s">
        <v>417</v>
      </c>
      <c r="E148" s="5" t="s">
        <v>306</v>
      </c>
      <c r="H148" s="5" t="s">
        <v>328</v>
      </c>
    </row>
    <row r="149" spans="1:9" x14ac:dyDescent="0.2">
      <c r="C149" s="5" t="s">
        <v>410</v>
      </c>
      <c r="E149" s="5" t="s">
        <v>306</v>
      </c>
      <c r="H149" s="5" t="s">
        <v>328</v>
      </c>
    </row>
    <row r="150" spans="1:9" x14ac:dyDescent="0.2">
      <c r="C150" s="5" t="s">
        <v>411</v>
      </c>
      <c r="E150" s="5" t="s">
        <v>306</v>
      </c>
      <c r="H150" s="5" t="s">
        <v>328</v>
      </c>
    </row>
    <row r="151" spans="1:9" x14ac:dyDescent="0.2">
      <c r="C151" s="5" t="s">
        <v>412</v>
      </c>
      <c r="E151" s="5" t="s">
        <v>306</v>
      </c>
      <c r="H151" s="5" t="s">
        <v>328</v>
      </c>
    </row>
    <row r="152" spans="1:9" x14ac:dyDescent="0.2">
      <c r="C152" s="5" t="s">
        <v>413</v>
      </c>
      <c r="E152" s="5" t="s">
        <v>306</v>
      </c>
      <c r="H152" s="5" t="s">
        <v>328</v>
      </c>
    </row>
    <row r="153" spans="1:9" x14ac:dyDescent="0.2">
      <c r="C153" s="5" t="s">
        <v>110</v>
      </c>
      <c r="D153" t="s">
        <v>109</v>
      </c>
      <c r="E153" s="5" t="s">
        <v>114</v>
      </c>
      <c r="F153" s="5">
        <v>500</v>
      </c>
      <c r="G153" s="5" t="s">
        <v>297</v>
      </c>
      <c r="H153" s="5" t="s">
        <v>327</v>
      </c>
      <c r="I153" s="4" t="s">
        <v>290</v>
      </c>
    </row>
    <row r="154" spans="1:9" x14ac:dyDescent="0.2">
      <c r="A154">
        <v>1938</v>
      </c>
      <c r="B154" s="10" t="s">
        <v>408</v>
      </c>
    </row>
    <row r="155" spans="1:9" x14ac:dyDescent="0.2">
      <c r="C155" s="5" t="s">
        <v>370</v>
      </c>
      <c r="D155" t="s">
        <v>400</v>
      </c>
      <c r="E155" s="5" t="s">
        <v>323</v>
      </c>
      <c r="G155" s="5" t="s">
        <v>395</v>
      </c>
      <c r="H155" s="5" t="s">
        <v>328</v>
      </c>
    </row>
    <row r="156" spans="1:9" x14ac:dyDescent="0.2">
      <c r="C156" s="5" t="s">
        <v>371</v>
      </c>
      <c r="D156" t="s">
        <v>401</v>
      </c>
      <c r="E156" s="5" t="s">
        <v>323</v>
      </c>
      <c r="G156" s="5" t="s">
        <v>395</v>
      </c>
      <c r="H156" s="5" t="s">
        <v>328</v>
      </c>
    </row>
    <row r="157" spans="1:9" x14ac:dyDescent="0.2">
      <c r="C157" s="5" t="s">
        <v>138</v>
      </c>
      <c r="D157" t="s">
        <v>109</v>
      </c>
      <c r="E157" s="5">
        <v>1</v>
      </c>
      <c r="F157" s="5">
        <v>500</v>
      </c>
      <c r="G157" s="5" t="s">
        <v>297</v>
      </c>
      <c r="H157" s="5" t="s">
        <v>325</v>
      </c>
    </row>
    <row r="158" spans="1:9" x14ac:dyDescent="0.2">
      <c r="C158" s="5" t="s">
        <v>108</v>
      </c>
      <c r="D158" t="s">
        <v>109</v>
      </c>
      <c r="E158" s="5">
        <v>1</v>
      </c>
      <c r="F158" s="5">
        <v>500</v>
      </c>
      <c r="G158" s="5" t="s">
        <v>297</v>
      </c>
      <c r="H158" s="5" t="s">
        <v>325</v>
      </c>
    </row>
    <row r="159" spans="1:9" x14ac:dyDescent="0.2">
      <c r="C159" s="5" t="s">
        <v>372</v>
      </c>
      <c r="D159" s="4" t="s">
        <v>416</v>
      </c>
      <c r="E159" s="5" t="s">
        <v>392</v>
      </c>
      <c r="H159" s="5" t="s">
        <v>328</v>
      </c>
    </row>
    <row r="160" spans="1:9" x14ac:dyDescent="0.2">
      <c r="C160" s="5" t="s">
        <v>124</v>
      </c>
      <c r="D160" t="s">
        <v>330</v>
      </c>
      <c r="E160" s="5" t="s">
        <v>323</v>
      </c>
      <c r="F160" s="5" t="s">
        <v>261</v>
      </c>
      <c r="G160" s="5" t="s">
        <v>389</v>
      </c>
      <c r="H160" s="5" t="s">
        <v>328</v>
      </c>
    </row>
    <row r="161" spans="2:8" x14ac:dyDescent="0.2">
      <c r="C161" s="5" t="s">
        <v>125</v>
      </c>
      <c r="D161" t="s">
        <v>331</v>
      </c>
      <c r="E161" s="5" t="s">
        <v>323</v>
      </c>
      <c r="F161" s="5" t="s">
        <v>261</v>
      </c>
      <c r="G161" s="5" t="s">
        <v>389</v>
      </c>
      <c r="H161" s="5" t="s">
        <v>328</v>
      </c>
    </row>
    <row r="162" spans="2:8" x14ac:dyDescent="0.2">
      <c r="C162" s="5" t="s">
        <v>170</v>
      </c>
      <c r="D162" t="s">
        <v>402</v>
      </c>
      <c r="E162" s="5">
        <v>1</v>
      </c>
      <c r="G162" s="5" t="s">
        <v>389</v>
      </c>
      <c r="H162" s="5" t="s">
        <v>328</v>
      </c>
    </row>
    <row r="163" spans="2:8" x14ac:dyDescent="0.2">
      <c r="B163" s="10" t="s">
        <v>165</v>
      </c>
    </row>
    <row r="164" spans="2:8" x14ac:dyDescent="0.2">
      <c r="B164"/>
      <c r="C164" s="5" t="s">
        <v>166</v>
      </c>
    </row>
    <row r="165" spans="2:8" x14ac:dyDescent="0.2">
      <c r="B165"/>
      <c r="C165" s="5" t="s">
        <v>167</v>
      </c>
    </row>
    <row r="166" spans="2:8" x14ac:dyDescent="0.2">
      <c r="B166"/>
      <c r="C166" s="5" t="s">
        <v>168</v>
      </c>
    </row>
    <row r="167" spans="2:8" x14ac:dyDescent="0.2">
      <c r="B167"/>
      <c r="C167" s="5" t="s">
        <v>169</v>
      </c>
    </row>
    <row r="168" spans="2:8" x14ac:dyDescent="0.2">
      <c r="B168"/>
      <c r="C168" s="5" t="s">
        <v>170</v>
      </c>
    </row>
    <row r="169" spans="2:8" x14ac:dyDescent="0.2">
      <c r="B169"/>
      <c r="C169" s="5" t="s">
        <v>171</v>
      </c>
    </row>
    <row r="170" spans="2:8" x14ac:dyDescent="0.2">
      <c r="C170" s="5" t="s">
        <v>172</v>
      </c>
    </row>
    <row r="171" spans="2:8" x14ac:dyDescent="0.2">
      <c r="C171" s="5" t="s">
        <v>173</v>
      </c>
    </row>
    <row r="172" spans="2:8" x14ac:dyDescent="0.2">
      <c r="C172" s="5" t="s">
        <v>174</v>
      </c>
    </row>
    <row r="173" spans="2:8" x14ac:dyDescent="0.2">
      <c r="C173" s="5" t="s">
        <v>175</v>
      </c>
    </row>
    <row r="174" spans="2:8" x14ac:dyDescent="0.2">
      <c r="C174" s="5" t="s">
        <v>176</v>
      </c>
    </row>
    <row r="175" spans="2:8" x14ac:dyDescent="0.2">
      <c r="C175" s="5" t="s">
        <v>177</v>
      </c>
    </row>
    <row r="176" spans="2:8" x14ac:dyDescent="0.2">
      <c r="C176" s="5" t="s">
        <v>178</v>
      </c>
    </row>
    <row r="177" spans="3:3" x14ac:dyDescent="0.2">
      <c r="C177" s="5" t="s">
        <v>132</v>
      </c>
    </row>
    <row r="178" spans="3:3" x14ac:dyDescent="0.2">
      <c r="C178" s="5" t="s">
        <v>130</v>
      </c>
    </row>
    <row r="179" spans="3:3" x14ac:dyDescent="0.2">
      <c r="C179" s="5" t="s">
        <v>129</v>
      </c>
    </row>
    <row r="180" spans="3:3" x14ac:dyDescent="0.2">
      <c r="C180" s="5" t="s">
        <v>0</v>
      </c>
    </row>
    <row r="181" spans="3:3" x14ac:dyDescent="0.2">
      <c r="C181" s="5" t="s">
        <v>111</v>
      </c>
    </row>
    <row r="182" spans="3:3" x14ac:dyDescent="0.2">
      <c r="C182" s="5" t="s">
        <v>121</v>
      </c>
    </row>
    <row r="183" spans="3:3" x14ac:dyDescent="0.2">
      <c r="C183" s="5" t="s">
        <v>118</v>
      </c>
    </row>
    <row r="184" spans="3:3" x14ac:dyDescent="0.2">
      <c r="C184" s="5" t="s">
        <v>110</v>
      </c>
    </row>
    <row r="185" spans="3:3" x14ac:dyDescent="0.2">
      <c r="C185" s="5" t="s">
        <v>41</v>
      </c>
    </row>
    <row r="186" spans="3:3" x14ac:dyDescent="0.2">
      <c r="C186" s="5" t="s">
        <v>153</v>
      </c>
    </row>
    <row r="187" spans="3:3" x14ac:dyDescent="0.2">
      <c r="C187" s="5" t="s">
        <v>164</v>
      </c>
    </row>
    <row r="188" spans="3:3" x14ac:dyDescent="0.2">
      <c r="C188" s="5" t="s">
        <v>131</v>
      </c>
    </row>
    <row r="189" spans="3:3" x14ac:dyDescent="0.2">
      <c r="C189" s="5" t="s">
        <v>128</v>
      </c>
    </row>
    <row r="190" spans="3:3" x14ac:dyDescent="0.2">
      <c r="C190" s="5" t="s">
        <v>179</v>
      </c>
    </row>
    <row r="191" spans="3:3" x14ac:dyDescent="0.2">
      <c r="C191" s="5" t="s">
        <v>32</v>
      </c>
    </row>
    <row r="192" spans="3:3" x14ac:dyDescent="0.2">
      <c r="C192" s="5" t="s">
        <v>180</v>
      </c>
    </row>
    <row r="193" spans="2:9" x14ac:dyDescent="0.2">
      <c r="C193" s="5" t="s">
        <v>137</v>
      </c>
    </row>
    <row r="194" spans="2:9" x14ac:dyDescent="0.2">
      <c r="C194" s="5" t="s">
        <v>155</v>
      </c>
    </row>
    <row r="195" spans="2:9" x14ac:dyDescent="0.2">
      <c r="C195" s="5" t="s">
        <v>181</v>
      </c>
    </row>
    <row r="196" spans="2:9" x14ac:dyDescent="0.2">
      <c r="B196" s="10" t="s">
        <v>182</v>
      </c>
    </row>
    <row r="197" spans="2:9" x14ac:dyDescent="0.2">
      <c r="C197" s="5" t="s">
        <v>111</v>
      </c>
      <c r="D197" t="s">
        <v>296</v>
      </c>
      <c r="E197" s="5" t="s">
        <v>306</v>
      </c>
      <c r="F197" s="5">
        <f>0.138-1.01*(800/1000)+3.233*((800/1000)^2)</f>
        <v>1.3991200000000004</v>
      </c>
      <c r="G197" s="5" t="s">
        <v>211</v>
      </c>
      <c r="H197" s="5" t="s">
        <v>328</v>
      </c>
      <c r="I197" s="11" t="s">
        <v>432</v>
      </c>
    </row>
    <row r="198" spans="2:9" x14ac:dyDescent="0.2">
      <c r="C198" s="5" t="s">
        <v>121</v>
      </c>
      <c r="D198" t="s">
        <v>433</v>
      </c>
      <c r="E198" s="5" t="s">
        <v>306</v>
      </c>
      <c r="F198" s="5" t="s">
        <v>261</v>
      </c>
      <c r="G198" s="5" t="s">
        <v>311</v>
      </c>
      <c r="H198" s="5" t="s">
        <v>328</v>
      </c>
      <c r="I198" t="s">
        <v>312</v>
      </c>
    </row>
    <row r="199" spans="2:9" x14ac:dyDescent="0.2">
      <c r="C199" s="5" t="s">
        <v>169</v>
      </c>
      <c r="D199" t="s">
        <v>313</v>
      </c>
      <c r="F199" s="5" t="s">
        <v>261</v>
      </c>
      <c r="G199" s="5" t="s">
        <v>311</v>
      </c>
      <c r="I199" s="11" t="s">
        <v>434</v>
      </c>
    </row>
    <row r="200" spans="2:9" x14ac:dyDescent="0.2">
      <c r="C200" s="5" t="s">
        <v>110</v>
      </c>
      <c r="D200" t="s">
        <v>109</v>
      </c>
      <c r="E200" s="5" t="s">
        <v>114</v>
      </c>
      <c r="F200" s="5">
        <v>500</v>
      </c>
      <c r="G200" s="5" t="s">
        <v>297</v>
      </c>
      <c r="H200" s="5" t="s">
        <v>327</v>
      </c>
      <c r="I200" s="4" t="s">
        <v>290</v>
      </c>
    </row>
    <row r="201" spans="2:9" x14ac:dyDescent="0.2">
      <c r="C201" s="5" t="s">
        <v>118</v>
      </c>
      <c r="D201" t="s">
        <v>305</v>
      </c>
      <c r="E201" s="5" t="s">
        <v>114</v>
      </c>
      <c r="F201" s="5">
        <v>0.03</v>
      </c>
      <c r="G201" s="5" t="s">
        <v>135</v>
      </c>
      <c r="H201" s="5" t="s">
        <v>328</v>
      </c>
      <c r="I201" s="4" t="s">
        <v>291</v>
      </c>
    </row>
    <row r="202" spans="2:9" x14ac:dyDescent="0.2">
      <c r="C202" s="5" t="s">
        <v>119</v>
      </c>
      <c r="D202" t="s">
        <v>303</v>
      </c>
      <c r="E202" s="5" t="s">
        <v>306</v>
      </c>
      <c r="G202" s="5" t="s">
        <v>135</v>
      </c>
      <c r="H202" s="5" t="s">
        <v>328</v>
      </c>
    </row>
    <row r="203" spans="2:9" x14ac:dyDescent="0.2">
      <c r="C203" s="5" t="s">
        <v>0</v>
      </c>
    </row>
    <row r="204" spans="2:9" x14ac:dyDescent="0.2">
      <c r="C204" s="5" t="s">
        <v>112</v>
      </c>
      <c r="D204" t="s">
        <v>302</v>
      </c>
      <c r="E204" s="5" t="s">
        <v>306</v>
      </c>
      <c r="F204" s="5" t="s">
        <v>301</v>
      </c>
      <c r="G204" s="5" t="s">
        <v>135</v>
      </c>
      <c r="H204" s="5" t="s">
        <v>328</v>
      </c>
    </row>
    <row r="205" spans="2:9" x14ac:dyDescent="0.2">
      <c r="C205" s="5" t="s">
        <v>113</v>
      </c>
      <c r="D205" t="s">
        <v>299</v>
      </c>
      <c r="E205" s="5">
        <v>1</v>
      </c>
      <c r="F205" s="5" t="s">
        <v>301</v>
      </c>
      <c r="G205" s="5" t="s">
        <v>135</v>
      </c>
      <c r="H205" s="5" t="s">
        <v>328</v>
      </c>
      <c r="I205" t="s">
        <v>300</v>
      </c>
    </row>
    <row r="206" spans="2:9" x14ac:dyDescent="0.2">
      <c r="C206" s="5" t="s">
        <v>183</v>
      </c>
      <c r="D206" t="s">
        <v>436</v>
      </c>
      <c r="G206" s="5" t="s">
        <v>389</v>
      </c>
      <c r="I206" t="s">
        <v>435</v>
      </c>
    </row>
    <row r="207" spans="2:9" x14ac:dyDescent="0.2">
      <c r="C207" s="5" t="s">
        <v>170</v>
      </c>
      <c r="D207" t="s">
        <v>402</v>
      </c>
      <c r="E207" s="5">
        <v>1</v>
      </c>
      <c r="G207" s="5" t="s">
        <v>389</v>
      </c>
      <c r="H207" s="5" t="s">
        <v>328</v>
      </c>
    </row>
    <row r="208" spans="2:9" x14ac:dyDescent="0.2">
      <c r="C208" s="5" t="s">
        <v>164</v>
      </c>
      <c r="D208" t="s">
        <v>164</v>
      </c>
      <c r="E208" s="5">
        <v>1</v>
      </c>
      <c r="F208" s="5">
        <v>0.65</v>
      </c>
      <c r="G208" s="5" t="s">
        <v>162</v>
      </c>
      <c r="H208" s="5" t="s">
        <v>328</v>
      </c>
    </row>
    <row r="209" spans="3:9" x14ac:dyDescent="0.2">
      <c r="C209" s="5" t="s">
        <v>184</v>
      </c>
      <c r="D209" t="s">
        <v>438</v>
      </c>
    </row>
    <row r="210" spans="3:9" x14ac:dyDescent="0.2">
      <c r="C210" s="5" t="s">
        <v>185</v>
      </c>
      <c r="D210" t="s">
        <v>221</v>
      </c>
      <c r="E210" s="5">
        <v>1</v>
      </c>
      <c r="F210" s="5">
        <f>0.138-1.01*(800/1000)+3.233*((800/1000)^2)</f>
        <v>1.3991200000000004</v>
      </c>
      <c r="G210" s="5" t="s">
        <v>211</v>
      </c>
      <c r="H210" s="8" t="s">
        <v>329</v>
      </c>
      <c r="I210" t="s">
        <v>266</v>
      </c>
    </row>
    <row r="211" spans="3:9" x14ac:dyDescent="0.2">
      <c r="C211" s="5" t="s">
        <v>14</v>
      </c>
      <c r="D211" t="s">
        <v>158</v>
      </c>
      <c r="E211" s="5">
        <v>1</v>
      </c>
      <c r="F211" s="5">
        <v>800</v>
      </c>
      <c r="G211" s="5" t="s">
        <v>159</v>
      </c>
      <c r="H211" s="8" t="s">
        <v>329</v>
      </c>
    </row>
    <row r="212" spans="3:9" x14ac:dyDescent="0.2">
      <c r="C212" s="5" t="s">
        <v>186</v>
      </c>
      <c r="D212" t="s">
        <v>218</v>
      </c>
      <c r="E212" s="5">
        <v>1</v>
      </c>
      <c r="F212" s="5">
        <v>2106</v>
      </c>
      <c r="G212" s="5" t="s">
        <v>210</v>
      </c>
      <c r="H212" s="8" t="s">
        <v>329</v>
      </c>
    </row>
    <row r="213" spans="3:9" x14ac:dyDescent="0.2">
      <c r="C213" s="5" t="s">
        <v>187</v>
      </c>
      <c r="D213" t="s">
        <v>212</v>
      </c>
      <c r="E213" s="5">
        <v>1</v>
      </c>
      <c r="F213" s="5">
        <v>0.55200000000000005</v>
      </c>
      <c r="G213" s="5" t="s">
        <v>211</v>
      </c>
      <c r="H213" s="8" t="s">
        <v>329</v>
      </c>
    </row>
    <row r="214" spans="3:9" x14ac:dyDescent="0.2">
      <c r="C214" s="5" t="s">
        <v>123</v>
      </c>
      <c r="D214" t="s">
        <v>316</v>
      </c>
      <c r="E214" s="5" t="s">
        <v>306</v>
      </c>
      <c r="F214" s="5" t="s">
        <v>261</v>
      </c>
      <c r="G214" s="5" t="s">
        <v>162</v>
      </c>
      <c r="H214" s="5" t="s">
        <v>328</v>
      </c>
      <c r="I214" s="11" t="s">
        <v>437</v>
      </c>
    </row>
    <row r="215" spans="3:9" x14ac:dyDescent="0.2">
      <c r="C215" s="5" t="s">
        <v>124</v>
      </c>
      <c r="D215" t="s">
        <v>330</v>
      </c>
      <c r="E215" s="5" t="s">
        <v>306</v>
      </c>
      <c r="F215" s="5" t="s">
        <v>261</v>
      </c>
      <c r="G215" s="5" t="s">
        <v>389</v>
      </c>
      <c r="H215" s="5" t="s">
        <v>328</v>
      </c>
    </row>
    <row r="216" spans="3:9" x14ac:dyDescent="0.2">
      <c r="C216" s="5" t="s">
        <v>125</v>
      </c>
      <c r="D216" t="s">
        <v>331</v>
      </c>
      <c r="E216" s="5" t="s">
        <v>306</v>
      </c>
      <c r="F216" s="5" t="s">
        <v>261</v>
      </c>
      <c r="G216" s="5" t="s">
        <v>389</v>
      </c>
      <c r="H216" s="5" t="s">
        <v>328</v>
      </c>
    </row>
    <row r="217" spans="3:9" x14ac:dyDescent="0.2">
      <c r="C217" s="5" t="s">
        <v>188</v>
      </c>
      <c r="D217" t="s">
        <v>390</v>
      </c>
      <c r="E217" s="5">
        <v>1</v>
      </c>
      <c r="G217" s="5" t="s">
        <v>389</v>
      </c>
      <c r="H217" s="5" t="s">
        <v>328</v>
      </c>
    </row>
    <row r="218" spans="3:9" x14ac:dyDescent="0.2">
      <c r="C218" s="5" t="s">
        <v>189</v>
      </c>
      <c r="D218" s="2" t="s">
        <v>265</v>
      </c>
      <c r="E218" s="5">
        <v>1</v>
      </c>
      <c r="F218" s="9">
        <v>2500000</v>
      </c>
      <c r="H218" s="8" t="s">
        <v>329</v>
      </c>
    </row>
    <row r="219" spans="3:9" x14ac:dyDescent="0.2">
      <c r="C219" s="5" t="s">
        <v>190</v>
      </c>
      <c r="D219" t="s">
        <v>219</v>
      </c>
      <c r="E219" s="5">
        <v>1</v>
      </c>
      <c r="F219" s="5">
        <v>461</v>
      </c>
      <c r="G219" s="5" t="s">
        <v>210</v>
      </c>
      <c r="H219" s="8" t="s">
        <v>329</v>
      </c>
    </row>
    <row r="220" spans="3:9" x14ac:dyDescent="0.2">
      <c r="C220" s="5" t="s">
        <v>191</v>
      </c>
      <c r="D220" t="s">
        <v>217</v>
      </c>
      <c r="E220" s="5">
        <v>1</v>
      </c>
      <c r="F220" s="5">
        <v>273.16000000000003</v>
      </c>
      <c r="G220" s="5" t="s">
        <v>208</v>
      </c>
      <c r="H220" s="8" t="s">
        <v>329</v>
      </c>
    </row>
    <row r="221" spans="3:9" x14ac:dyDescent="0.2">
      <c r="C221" s="5" t="s">
        <v>192</v>
      </c>
      <c r="D221" t="s">
        <v>216</v>
      </c>
      <c r="E221" s="5">
        <v>1</v>
      </c>
      <c r="F221" s="5">
        <v>1000</v>
      </c>
      <c r="G221" s="5" t="s">
        <v>209</v>
      </c>
      <c r="H221" s="8" t="s">
        <v>329</v>
      </c>
    </row>
    <row r="222" spans="3:9" x14ac:dyDescent="0.2">
      <c r="C222" s="5" t="s">
        <v>122</v>
      </c>
      <c r="D222" t="s">
        <v>441</v>
      </c>
      <c r="E222" s="5" t="s">
        <v>306</v>
      </c>
      <c r="F222" s="5" t="s">
        <v>261</v>
      </c>
      <c r="G222" s="5" t="s">
        <v>442</v>
      </c>
      <c r="H222" s="5" t="s">
        <v>328</v>
      </c>
      <c r="I222" t="s">
        <v>440</v>
      </c>
    </row>
    <row r="223" spans="3:9" x14ac:dyDescent="0.2">
      <c r="C223" s="5" t="s">
        <v>193</v>
      </c>
      <c r="D223" t="s">
        <v>214</v>
      </c>
      <c r="E223" s="5">
        <v>1</v>
      </c>
      <c r="F223" s="5">
        <v>917</v>
      </c>
      <c r="G223" s="5" t="s">
        <v>209</v>
      </c>
      <c r="H223" s="8" t="s">
        <v>329</v>
      </c>
    </row>
    <row r="224" spans="3:9" x14ac:dyDescent="0.2">
      <c r="C224" s="5" t="s">
        <v>194</v>
      </c>
      <c r="D224" t="s">
        <v>317</v>
      </c>
      <c r="E224" s="5">
        <v>1</v>
      </c>
      <c r="F224" s="5" t="s">
        <v>261</v>
      </c>
      <c r="G224" s="5" t="s">
        <v>135</v>
      </c>
      <c r="H224" s="5" t="s">
        <v>329</v>
      </c>
    </row>
    <row r="225" spans="2:9" x14ac:dyDescent="0.2">
      <c r="C225" s="5" t="s">
        <v>195</v>
      </c>
      <c r="D225" t="s">
        <v>446</v>
      </c>
      <c r="E225" s="5">
        <v>1</v>
      </c>
      <c r="F225" s="5" t="s">
        <v>261</v>
      </c>
      <c r="G225" s="5" t="s">
        <v>135</v>
      </c>
      <c r="H225" s="5" t="s">
        <v>329</v>
      </c>
      <c r="I225" s="11" t="s">
        <v>445</v>
      </c>
    </row>
    <row r="226" spans="2:9" x14ac:dyDescent="0.2">
      <c r="C226" s="5" t="s">
        <v>196</v>
      </c>
      <c r="D226" t="s">
        <v>447</v>
      </c>
      <c r="E226" s="5">
        <v>1</v>
      </c>
      <c r="F226" s="5" t="s">
        <v>261</v>
      </c>
      <c r="G226" s="5" t="s">
        <v>135</v>
      </c>
      <c r="H226" s="5" t="s">
        <v>329</v>
      </c>
    </row>
    <row r="227" spans="2:9" x14ac:dyDescent="0.2">
      <c r="C227" s="5" t="s">
        <v>197</v>
      </c>
      <c r="D227" t="s">
        <v>264</v>
      </c>
      <c r="E227" s="5">
        <v>1</v>
      </c>
      <c r="F227" s="9">
        <v>334000</v>
      </c>
      <c r="G227" s="5" t="s">
        <v>263</v>
      </c>
      <c r="H227" s="8" t="s">
        <v>329</v>
      </c>
    </row>
    <row r="228" spans="2:9" x14ac:dyDescent="0.2">
      <c r="B228" s="10" t="s">
        <v>427</v>
      </c>
    </row>
    <row r="229" spans="2:9" x14ac:dyDescent="0.2">
      <c r="C229" s="5" t="s">
        <v>111</v>
      </c>
      <c r="D229" t="s">
        <v>296</v>
      </c>
      <c r="E229" s="5" t="s">
        <v>306</v>
      </c>
      <c r="F229" s="5">
        <f>0.138-1.01*(800/1000)+3.233*((800/1000)^2)</f>
        <v>1.3991200000000004</v>
      </c>
      <c r="G229" s="5" t="s">
        <v>211</v>
      </c>
      <c r="H229" s="5" t="s">
        <v>328</v>
      </c>
    </row>
    <row r="230" spans="2:9" x14ac:dyDescent="0.2">
      <c r="C230" s="5" t="s">
        <v>121</v>
      </c>
      <c r="D230" t="s">
        <v>433</v>
      </c>
      <c r="E230" s="5" t="s">
        <v>306</v>
      </c>
      <c r="F230" s="5" t="s">
        <v>261</v>
      </c>
      <c r="G230" s="5" t="s">
        <v>311</v>
      </c>
      <c r="H230" s="5" t="s">
        <v>328</v>
      </c>
    </row>
    <row r="231" spans="2:9" x14ac:dyDescent="0.2">
      <c r="B231" s="5" t="s">
        <v>479</v>
      </c>
      <c r="C231" s="5" t="s">
        <v>169</v>
      </c>
      <c r="D231" t="s">
        <v>313</v>
      </c>
      <c r="F231" s="5" t="s">
        <v>261</v>
      </c>
      <c r="G231" s="5" t="s">
        <v>311</v>
      </c>
      <c r="I231" s="11" t="s">
        <v>450</v>
      </c>
    </row>
    <row r="232" spans="2:9" x14ac:dyDescent="0.2">
      <c r="C232" s="5" t="s">
        <v>110</v>
      </c>
      <c r="D232" t="s">
        <v>109</v>
      </c>
      <c r="E232" s="5" t="s">
        <v>114</v>
      </c>
      <c r="F232" s="5">
        <v>500</v>
      </c>
      <c r="G232" s="5" t="s">
        <v>297</v>
      </c>
      <c r="H232" s="5" t="s">
        <v>327</v>
      </c>
      <c r="I232" s="4" t="s">
        <v>290</v>
      </c>
    </row>
    <row r="233" spans="2:9" x14ac:dyDescent="0.2">
      <c r="C233" s="5" t="s">
        <v>118</v>
      </c>
      <c r="D233" t="s">
        <v>305</v>
      </c>
      <c r="E233" s="5" t="s">
        <v>114</v>
      </c>
      <c r="F233" s="5">
        <v>0.03</v>
      </c>
      <c r="G233" s="5" t="s">
        <v>135</v>
      </c>
      <c r="H233" s="5" t="s">
        <v>328</v>
      </c>
      <c r="I233" s="4" t="s">
        <v>291</v>
      </c>
    </row>
    <row r="234" spans="2:9" x14ac:dyDescent="0.2">
      <c r="C234" s="5" t="s">
        <v>119</v>
      </c>
      <c r="D234" t="s">
        <v>303</v>
      </c>
      <c r="E234" s="5" t="s">
        <v>306</v>
      </c>
      <c r="G234" s="5" t="s">
        <v>135</v>
      </c>
      <c r="H234" s="5" t="s">
        <v>328</v>
      </c>
    </row>
    <row r="235" spans="2:9" x14ac:dyDescent="0.2">
      <c r="C235" s="5" t="s">
        <v>0</v>
      </c>
    </row>
    <row r="236" spans="2:9" x14ac:dyDescent="0.2">
      <c r="C236" s="5" t="s">
        <v>112</v>
      </c>
      <c r="D236" t="s">
        <v>302</v>
      </c>
      <c r="E236" s="5" t="s">
        <v>306</v>
      </c>
      <c r="F236" s="5" t="s">
        <v>301</v>
      </c>
      <c r="G236" s="5" t="s">
        <v>135</v>
      </c>
      <c r="H236" s="5" t="s">
        <v>328</v>
      </c>
    </row>
    <row r="237" spans="2:9" x14ac:dyDescent="0.2">
      <c r="C237" s="5" t="s">
        <v>113</v>
      </c>
      <c r="D237" t="s">
        <v>299</v>
      </c>
      <c r="E237" s="5">
        <v>1</v>
      </c>
      <c r="F237" s="5" t="s">
        <v>301</v>
      </c>
      <c r="G237" s="5" t="s">
        <v>135</v>
      </c>
      <c r="H237" s="5" t="s">
        <v>328</v>
      </c>
      <c r="I237" t="s">
        <v>300</v>
      </c>
    </row>
    <row r="238" spans="2:9" x14ac:dyDescent="0.2">
      <c r="C238" s="5" t="s">
        <v>183</v>
      </c>
      <c r="D238" t="s">
        <v>436</v>
      </c>
      <c r="G238" s="5" t="s">
        <v>389</v>
      </c>
      <c r="I238" t="s">
        <v>435</v>
      </c>
    </row>
    <row r="239" spans="2:9" x14ac:dyDescent="0.2">
      <c r="C239" s="5" t="s">
        <v>170</v>
      </c>
      <c r="D239" t="s">
        <v>402</v>
      </c>
      <c r="E239" s="5">
        <v>1</v>
      </c>
      <c r="G239" s="5" t="s">
        <v>389</v>
      </c>
      <c r="H239" s="5" t="s">
        <v>328</v>
      </c>
    </row>
    <row r="240" spans="2:9" x14ac:dyDescent="0.2">
      <c r="C240" s="5" t="s">
        <v>164</v>
      </c>
      <c r="D240" t="s">
        <v>164</v>
      </c>
      <c r="E240" s="5">
        <v>1</v>
      </c>
      <c r="F240" s="5">
        <v>0.65</v>
      </c>
      <c r="G240" s="5" t="s">
        <v>162</v>
      </c>
      <c r="H240" s="5" t="s">
        <v>328</v>
      </c>
    </row>
    <row r="241" spans="2:9" x14ac:dyDescent="0.2">
      <c r="C241" s="5" t="s">
        <v>184</v>
      </c>
      <c r="D241" t="s">
        <v>438</v>
      </c>
    </row>
    <row r="242" spans="2:9" x14ac:dyDescent="0.2">
      <c r="C242" s="5" t="s">
        <v>185</v>
      </c>
      <c r="D242" t="s">
        <v>221</v>
      </c>
      <c r="E242" s="5">
        <v>1</v>
      </c>
      <c r="F242" s="5">
        <f>0.138-1.01*(800/1000)+3.233*((800/1000)^2)</f>
        <v>1.3991200000000004</v>
      </c>
      <c r="G242" s="5" t="s">
        <v>211</v>
      </c>
      <c r="H242" s="8" t="s">
        <v>329</v>
      </c>
      <c r="I242" t="s">
        <v>266</v>
      </c>
    </row>
    <row r="243" spans="2:9" x14ac:dyDescent="0.2">
      <c r="C243" s="5" t="s">
        <v>14</v>
      </c>
      <c r="D243" t="s">
        <v>158</v>
      </c>
      <c r="E243" s="5">
        <v>1</v>
      </c>
      <c r="F243" s="5">
        <v>800</v>
      </c>
      <c r="G243" s="5" t="s">
        <v>159</v>
      </c>
      <c r="H243" s="8" t="s">
        <v>329</v>
      </c>
    </row>
    <row r="244" spans="2:9" x14ac:dyDescent="0.2">
      <c r="C244" s="5" t="s">
        <v>186</v>
      </c>
      <c r="D244" t="s">
        <v>218</v>
      </c>
      <c r="E244" s="5">
        <v>1</v>
      </c>
      <c r="F244" s="5">
        <v>2106</v>
      </c>
      <c r="G244" s="5" t="s">
        <v>210</v>
      </c>
      <c r="H244" s="8" t="s">
        <v>329</v>
      </c>
    </row>
    <row r="245" spans="2:9" x14ac:dyDescent="0.2">
      <c r="C245" s="5" t="s">
        <v>187</v>
      </c>
      <c r="D245" t="s">
        <v>212</v>
      </c>
      <c r="E245" s="5">
        <v>1</v>
      </c>
      <c r="F245" s="5">
        <v>0.55200000000000005</v>
      </c>
      <c r="G245" s="5" t="s">
        <v>211</v>
      </c>
      <c r="H245" s="8" t="s">
        <v>329</v>
      </c>
    </row>
    <row r="246" spans="2:9" x14ac:dyDescent="0.2">
      <c r="C246" s="5" t="s">
        <v>123</v>
      </c>
      <c r="D246" t="s">
        <v>316</v>
      </c>
      <c r="E246" s="5" t="s">
        <v>306</v>
      </c>
      <c r="F246" s="5" t="s">
        <v>261</v>
      </c>
      <c r="G246" s="5" t="s">
        <v>162</v>
      </c>
      <c r="H246" s="5" t="s">
        <v>328</v>
      </c>
      <c r="I246" s="11" t="s">
        <v>437</v>
      </c>
    </row>
    <row r="247" spans="2:9" x14ac:dyDescent="0.2">
      <c r="C247" s="5" t="s">
        <v>124</v>
      </c>
      <c r="D247" t="s">
        <v>330</v>
      </c>
      <c r="E247" s="5" t="s">
        <v>306</v>
      </c>
      <c r="F247" s="5" t="s">
        <v>261</v>
      </c>
      <c r="G247" s="5" t="s">
        <v>389</v>
      </c>
      <c r="H247" s="5" t="s">
        <v>328</v>
      </c>
    </row>
    <row r="248" spans="2:9" x14ac:dyDescent="0.2">
      <c r="C248" s="5" t="s">
        <v>125</v>
      </c>
      <c r="D248" t="s">
        <v>331</v>
      </c>
      <c r="E248" s="5" t="s">
        <v>306</v>
      </c>
      <c r="F248" s="5" t="s">
        <v>261</v>
      </c>
      <c r="G248" s="5" t="s">
        <v>389</v>
      </c>
      <c r="H248" s="5" t="s">
        <v>328</v>
      </c>
    </row>
    <row r="249" spans="2:9" x14ac:dyDescent="0.2">
      <c r="C249" s="5" t="s">
        <v>188</v>
      </c>
      <c r="D249" t="s">
        <v>390</v>
      </c>
      <c r="E249" s="5">
        <v>1</v>
      </c>
      <c r="G249" s="5" t="s">
        <v>389</v>
      </c>
      <c r="H249" s="5" t="s">
        <v>328</v>
      </c>
    </row>
    <row r="250" spans="2:9" x14ac:dyDescent="0.2">
      <c r="C250" s="5" t="s">
        <v>189</v>
      </c>
      <c r="D250" s="2" t="s">
        <v>265</v>
      </c>
      <c r="E250" s="5">
        <v>1</v>
      </c>
      <c r="F250" s="9">
        <v>2500000</v>
      </c>
      <c r="H250" s="8" t="s">
        <v>329</v>
      </c>
    </row>
    <row r="251" spans="2:9" x14ac:dyDescent="0.2">
      <c r="C251" s="5" t="s">
        <v>190</v>
      </c>
      <c r="D251" t="s">
        <v>219</v>
      </c>
      <c r="E251" s="5">
        <v>1</v>
      </c>
      <c r="F251" s="5">
        <v>461</v>
      </c>
      <c r="G251" s="5" t="s">
        <v>210</v>
      </c>
      <c r="H251" s="8" t="s">
        <v>329</v>
      </c>
    </row>
    <row r="252" spans="2:9" x14ac:dyDescent="0.2">
      <c r="C252" s="5" t="s">
        <v>191</v>
      </c>
      <c r="D252" t="s">
        <v>217</v>
      </c>
      <c r="E252" s="5">
        <v>1</v>
      </c>
      <c r="F252" s="5">
        <v>273.16000000000003</v>
      </c>
      <c r="G252" s="5" t="s">
        <v>208</v>
      </c>
      <c r="H252" s="8" t="s">
        <v>329</v>
      </c>
    </row>
    <row r="253" spans="2:9" x14ac:dyDescent="0.2">
      <c r="C253" s="5" t="s">
        <v>192</v>
      </c>
      <c r="D253" t="s">
        <v>216</v>
      </c>
      <c r="E253" s="5">
        <v>1</v>
      </c>
      <c r="F253" s="5">
        <v>1000</v>
      </c>
      <c r="G253" s="5" t="s">
        <v>209</v>
      </c>
      <c r="H253" s="8" t="s">
        <v>329</v>
      </c>
    </row>
    <row r="254" spans="2:9" x14ac:dyDescent="0.2">
      <c r="B254" s="10" t="s">
        <v>428</v>
      </c>
    </row>
    <row r="255" spans="2:9" x14ac:dyDescent="0.2">
      <c r="C255" s="5" t="s">
        <v>121</v>
      </c>
      <c r="D255" t="s">
        <v>433</v>
      </c>
      <c r="E255" s="5" t="s">
        <v>306</v>
      </c>
      <c r="F255" s="5" t="s">
        <v>261</v>
      </c>
      <c r="G255" s="5" t="s">
        <v>311</v>
      </c>
      <c r="H255" s="5" t="s">
        <v>328</v>
      </c>
    </row>
    <row r="256" spans="2:9" x14ac:dyDescent="0.2">
      <c r="C256" s="5" t="s">
        <v>110</v>
      </c>
      <c r="D256" t="s">
        <v>109</v>
      </c>
      <c r="E256" s="5" t="s">
        <v>114</v>
      </c>
      <c r="F256" s="5">
        <v>500</v>
      </c>
      <c r="G256" s="5" t="s">
        <v>297</v>
      </c>
      <c r="H256" s="5" t="s">
        <v>327</v>
      </c>
      <c r="I256" s="4" t="s">
        <v>290</v>
      </c>
    </row>
    <row r="257" spans="2:9" x14ac:dyDescent="0.2">
      <c r="C257" s="5" t="s">
        <v>118</v>
      </c>
      <c r="D257" t="s">
        <v>305</v>
      </c>
      <c r="E257" s="5" t="s">
        <v>114</v>
      </c>
      <c r="F257" s="5">
        <v>0.03</v>
      </c>
      <c r="G257" s="5" t="s">
        <v>135</v>
      </c>
      <c r="H257" s="5" t="s">
        <v>328</v>
      </c>
      <c r="I257" s="4" t="s">
        <v>291</v>
      </c>
    </row>
    <row r="258" spans="2:9" x14ac:dyDescent="0.2">
      <c r="C258" s="5" t="s">
        <v>122</v>
      </c>
      <c r="D258" t="s">
        <v>441</v>
      </c>
      <c r="E258" s="5" t="s">
        <v>306</v>
      </c>
      <c r="F258" s="5" t="s">
        <v>261</v>
      </c>
      <c r="G258" s="5" t="s">
        <v>442</v>
      </c>
      <c r="H258" s="5" t="s">
        <v>328</v>
      </c>
      <c r="I258" s="11" t="s">
        <v>455</v>
      </c>
    </row>
    <row r="259" spans="2:9" x14ac:dyDescent="0.2">
      <c r="C259" s="5" t="s">
        <v>186</v>
      </c>
      <c r="D259" t="s">
        <v>218</v>
      </c>
      <c r="E259" s="5">
        <v>1</v>
      </c>
      <c r="F259" s="5">
        <v>2106</v>
      </c>
      <c r="G259" s="5" t="s">
        <v>210</v>
      </c>
      <c r="H259" s="8" t="s">
        <v>329</v>
      </c>
    </row>
    <row r="260" spans="2:9" x14ac:dyDescent="0.2">
      <c r="C260" s="5" t="s">
        <v>197</v>
      </c>
      <c r="D260" t="s">
        <v>264</v>
      </c>
      <c r="E260" s="5">
        <v>1</v>
      </c>
      <c r="F260" s="9">
        <v>334000</v>
      </c>
      <c r="G260" s="5" t="s">
        <v>263</v>
      </c>
      <c r="H260" s="8" t="s">
        <v>329</v>
      </c>
    </row>
    <row r="261" spans="2:9" x14ac:dyDescent="0.2">
      <c r="C261" s="5" t="s">
        <v>191</v>
      </c>
      <c r="D261" t="s">
        <v>217</v>
      </c>
      <c r="E261" s="5">
        <v>1</v>
      </c>
      <c r="F261" s="5">
        <v>273.16000000000003</v>
      </c>
      <c r="G261" s="5" t="s">
        <v>208</v>
      </c>
      <c r="H261" s="8" t="s">
        <v>329</v>
      </c>
    </row>
    <row r="262" spans="2:9" x14ac:dyDescent="0.2">
      <c r="C262" s="5" t="s">
        <v>193</v>
      </c>
      <c r="D262" t="s">
        <v>214</v>
      </c>
      <c r="E262" s="5">
        <v>1</v>
      </c>
      <c r="F262" s="5">
        <v>917</v>
      </c>
      <c r="G262" s="5" t="s">
        <v>209</v>
      </c>
      <c r="H262" s="8" t="s">
        <v>329</v>
      </c>
    </row>
    <row r="263" spans="2:9" x14ac:dyDescent="0.2">
      <c r="C263" s="5" t="s">
        <v>14</v>
      </c>
      <c r="D263" t="s">
        <v>158</v>
      </c>
      <c r="E263" s="5">
        <v>1</v>
      </c>
      <c r="F263" s="5">
        <v>800</v>
      </c>
      <c r="G263" s="5" t="s">
        <v>159</v>
      </c>
      <c r="H263" s="8" t="s">
        <v>329</v>
      </c>
    </row>
    <row r="264" spans="2:9" x14ac:dyDescent="0.2">
      <c r="C264" s="5" t="s">
        <v>123</v>
      </c>
      <c r="D264" t="s">
        <v>316</v>
      </c>
      <c r="E264" s="5" t="s">
        <v>306</v>
      </c>
      <c r="F264" s="5" t="s">
        <v>261</v>
      </c>
      <c r="G264" s="5" t="s">
        <v>162</v>
      </c>
      <c r="H264" s="5" t="s">
        <v>328</v>
      </c>
      <c r="I264" s="11" t="s">
        <v>455</v>
      </c>
    </row>
    <row r="265" spans="2:9" x14ac:dyDescent="0.2">
      <c r="C265" s="5" t="s">
        <v>430</v>
      </c>
      <c r="D265" t="s">
        <v>456</v>
      </c>
    </row>
    <row r="266" spans="2:9" x14ac:dyDescent="0.2">
      <c r="B266" s="10" t="s">
        <v>459</v>
      </c>
    </row>
    <row r="267" spans="2:9" x14ac:dyDescent="0.2">
      <c r="B267" s="5" t="s">
        <v>460</v>
      </c>
      <c r="C267" s="5" t="s">
        <v>111</v>
      </c>
      <c r="D267" t="s">
        <v>296</v>
      </c>
      <c r="E267" s="5" t="s">
        <v>306</v>
      </c>
      <c r="F267" s="5">
        <f>0.138-1.01*(800/1000)+3.233*((800/1000)^2)</f>
        <v>1.3991200000000004</v>
      </c>
      <c r="G267" s="5" t="s">
        <v>211</v>
      </c>
      <c r="H267" s="5" t="s">
        <v>328</v>
      </c>
    </row>
    <row r="268" spans="2:9" x14ac:dyDescent="0.2">
      <c r="C268" s="5" t="s">
        <v>121</v>
      </c>
      <c r="D268" t="s">
        <v>461</v>
      </c>
      <c r="E268" s="5" t="s">
        <v>306</v>
      </c>
      <c r="F268" s="5" t="s">
        <v>261</v>
      </c>
      <c r="G268" s="5" t="s">
        <v>311</v>
      </c>
      <c r="H268" s="5" t="s">
        <v>328</v>
      </c>
    </row>
    <row r="269" spans="2:9" x14ac:dyDescent="0.2">
      <c r="C269" s="5" t="s">
        <v>169</v>
      </c>
      <c r="D269" t="s">
        <v>313</v>
      </c>
      <c r="F269" s="5" t="s">
        <v>261</v>
      </c>
      <c r="G269" s="5" t="s">
        <v>311</v>
      </c>
    </row>
    <row r="270" spans="2:9" x14ac:dyDescent="0.2">
      <c r="C270" s="5" t="s">
        <v>110</v>
      </c>
      <c r="D270" t="s">
        <v>109</v>
      </c>
      <c r="E270" s="5" t="s">
        <v>114</v>
      </c>
      <c r="F270" s="5">
        <v>500</v>
      </c>
      <c r="G270" s="5" t="s">
        <v>297</v>
      </c>
      <c r="H270" s="5" t="s">
        <v>327</v>
      </c>
    </row>
    <row r="271" spans="2:9" x14ac:dyDescent="0.2">
      <c r="C271" s="5" t="s">
        <v>118</v>
      </c>
      <c r="D271" t="s">
        <v>305</v>
      </c>
      <c r="E271" s="5" t="s">
        <v>114</v>
      </c>
      <c r="F271" s="5">
        <v>0.03</v>
      </c>
      <c r="G271" s="5" t="s">
        <v>135</v>
      </c>
      <c r="H271" s="5" t="s">
        <v>328</v>
      </c>
    </row>
    <row r="272" spans="2:9" x14ac:dyDescent="0.2">
      <c r="C272" s="5" t="s">
        <v>119</v>
      </c>
      <c r="D272" t="s">
        <v>303</v>
      </c>
      <c r="E272" s="5" t="s">
        <v>306</v>
      </c>
      <c r="G272" s="5" t="s">
        <v>135</v>
      </c>
      <c r="H272" s="5" t="s">
        <v>328</v>
      </c>
    </row>
    <row r="273" spans="3:8" x14ac:dyDescent="0.2">
      <c r="C273" s="5" t="s">
        <v>0</v>
      </c>
    </row>
    <row r="274" spans="3:8" x14ac:dyDescent="0.2">
      <c r="C274" s="5" t="s">
        <v>112</v>
      </c>
      <c r="D274" t="s">
        <v>302</v>
      </c>
      <c r="E274" s="5" t="s">
        <v>306</v>
      </c>
      <c r="F274" s="5" t="s">
        <v>301</v>
      </c>
      <c r="G274" s="5" t="s">
        <v>135</v>
      </c>
      <c r="H274" s="5" t="s">
        <v>328</v>
      </c>
    </row>
    <row r="275" spans="3:8" x14ac:dyDescent="0.2">
      <c r="C275" s="5" t="s">
        <v>113</v>
      </c>
      <c r="D275" t="s">
        <v>299</v>
      </c>
      <c r="E275" s="5">
        <v>1</v>
      </c>
      <c r="F275" s="5" t="s">
        <v>301</v>
      </c>
      <c r="G275" s="5" t="s">
        <v>135</v>
      </c>
      <c r="H275" s="5" t="s">
        <v>328</v>
      </c>
    </row>
    <row r="276" spans="3:8" x14ac:dyDescent="0.2">
      <c r="C276" s="5" t="s">
        <v>183</v>
      </c>
      <c r="D276" t="s">
        <v>436</v>
      </c>
      <c r="G276" s="5" t="s">
        <v>389</v>
      </c>
    </row>
    <row r="277" spans="3:8" x14ac:dyDescent="0.2">
      <c r="C277" s="5" t="s">
        <v>170</v>
      </c>
      <c r="D277" t="s">
        <v>402</v>
      </c>
      <c r="E277" s="5">
        <v>1</v>
      </c>
      <c r="G277" s="5" t="s">
        <v>389</v>
      </c>
      <c r="H277" s="5" t="s">
        <v>328</v>
      </c>
    </row>
    <row r="278" spans="3:8" x14ac:dyDescent="0.2">
      <c r="C278" s="5" t="s">
        <v>164</v>
      </c>
      <c r="D278" t="s">
        <v>164</v>
      </c>
      <c r="E278" s="5">
        <v>1</v>
      </c>
      <c r="F278" s="5">
        <v>0.65</v>
      </c>
      <c r="G278" s="5" t="s">
        <v>162</v>
      </c>
      <c r="H278" s="5" t="s">
        <v>328</v>
      </c>
    </row>
    <row r="279" spans="3:8" x14ac:dyDescent="0.2">
      <c r="C279" s="5" t="s">
        <v>184</v>
      </c>
      <c r="D279" t="s">
        <v>438</v>
      </c>
    </row>
    <row r="280" spans="3:8" x14ac:dyDescent="0.2">
      <c r="C280" s="5" t="s">
        <v>185</v>
      </c>
      <c r="D280" t="s">
        <v>221</v>
      </c>
      <c r="E280" s="5">
        <v>1</v>
      </c>
      <c r="F280" s="5">
        <f>0.138-1.01*(800/1000)+3.233*((800/1000)^2)</f>
        <v>1.3991200000000004</v>
      </c>
      <c r="G280" s="5" t="s">
        <v>211</v>
      </c>
      <c r="H280" s="8" t="s">
        <v>329</v>
      </c>
    </row>
    <row r="281" spans="3:8" x14ac:dyDescent="0.2">
      <c r="C281" s="5" t="s">
        <v>14</v>
      </c>
      <c r="D281" t="s">
        <v>158</v>
      </c>
      <c r="E281" s="5">
        <v>1</v>
      </c>
      <c r="F281" s="5">
        <v>800</v>
      </c>
      <c r="G281" s="5" t="s">
        <v>159</v>
      </c>
      <c r="H281" s="8" t="s">
        <v>329</v>
      </c>
    </row>
    <row r="282" spans="3:8" x14ac:dyDescent="0.2">
      <c r="C282" s="5" t="s">
        <v>186</v>
      </c>
      <c r="D282" t="s">
        <v>218</v>
      </c>
      <c r="E282" s="5">
        <v>1</v>
      </c>
      <c r="F282" s="5">
        <v>2106</v>
      </c>
      <c r="G282" s="5" t="s">
        <v>210</v>
      </c>
      <c r="H282" s="8" t="s">
        <v>329</v>
      </c>
    </row>
    <row r="283" spans="3:8" x14ac:dyDescent="0.2">
      <c r="C283" s="5" t="s">
        <v>457</v>
      </c>
      <c r="D283" t="s">
        <v>462</v>
      </c>
      <c r="E283" s="5" t="s">
        <v>306</v>
      </c>
      <c r="F283" s="5" t="s">
        <v>261</v>
      </c>
      <c r="G283" s="5" t="s">
        <v>311</v>
      </c>
      <c r="H283" s="5" t="s">
        <v>328</v>
      </c>
    </row>
    <row r="284" spans="3:8" x14ac:dyDescent="0.2">
      <c r="C284" s="5" t="s">
        <v>191</v>
      </c>
      <c r="D284" t="s">
        <v>217</v>
      </c>
      <c r="E284" s="5">
        <v>1</v>
      </c>
      <c r="F284" s="5">
        <v>273.16000000000003</v>
      </c>
      <c r="G284" s="5" t="s">
        <v>208</v>
      </c>
      <c r="H284" s="8" t="s">
        <v>329</v>
      </c>
    </row>
    <row r="285" spans="3:8" x14ac:dyDescent="0.2">
      <c r="C285" s="5" t="s">
        <v>187</v>
      </c>
      <c r="D285" t="s">
        <v>212</v>
      </c>
      <c r="E285" s="5">
        <v>1</v>
      </c>
      <c r="F285" s="5">
        <v>0.55200000000000005</v>
      </c>
      <c r="G285" s="5" t="s">
        <v>211</v>
      </c>
      <c r="H285" s="8" t="s">
        <v>329</v>
      </c>
    </row>
    <row r="286" spans="3:8" x14ac:dyDescent="0.2">
      <c r="C286" s="5" t="s">
        <v>123</v>
      </c>
      <c r="D286" t="s">
        <v>316</v>
      </c>
      <c r="E286" s="5" t="s">
        <v>306</v>
      </c>
      <c r="F286" s="5" t="s">
        <v>261</v>
      </c>
      <c r="G286" s="5" t="s">
        <v>162</v>
      </c>
      <c r="H286" s="5" t="s">
        <v>328</v>
      </c>
    </row>
    <row r="287" spans="3:8" x14ac:dyDescent="0.2">
      <c r="C287" s="5" t="s">
        <v>124</v>
      </c>
      <c r="D287" t="s">
        <v>330</v>
      </c>
      <c r="E287" s="5" t="s">
        <v>306</v>
      </c>
      <c r="F287" s="5" t="s">
        <v>261</v>
      </c>
      <c r="G287" s="5" t="s">
        <v>389</v>
      </c>
      <c r="H287" s="5" t="s">
        <v>328</v>
      </c>
    </row>
    <row r="288" spans="3:8" x14ac:dyDescent="0.2">
      <c r="C288" s="5" t="s">
        <v>125</v>
      </c>
      <c r="D288" t="s">
        <v>331</v>
      </c>
      <c r="E288" s="5" t="s">
        <v>306</v>
      </c>
      <c r="F288" s="5" t="s">
        <v>261</v>
      </c>
      <c r="G288" s="5" t="s">
        <v>389</v>
      </c>
      <c r="H288" s="5" t="s">
        <v>328</v>
      </c>
    </row>
    <row r="289" spans="3:8" x14ac:dyDescent="0.2">
      <c r="C289" s="5" t="s">
        <v>188</v>
      </c>
      <c r="D289" t="s">
        <v>390</v>
      </c>
      <c r="E289" s="5">
        <v>1</v>
      </c>
      <c r="G289" s="5" t="s">
        <v>389</v>
      </c>
      <c r="H289" s="5" t="s">
        <v>328</v>
      </c>
    </row>
    <row r="290" spans="3:8" x14ac:dyDescent="0.2">
      <c r="C290" s="5" t="s">
        <v>189</v>
      </c>
      <c r="D290" s="2" t="s">
        <v>265</v>
      </c>
      <c r="E290" s="5">
        <v>1</v>
      </c>
      <c r="F290" s="9">
        <v>2500000</v>
      </c>
      <c r="H290" s="8" t="s">
        <v>329</v>
      </c>
    </row>
    <row r="291" spans="3:8" x14ac:dyDescent="0.2">
      <c r="C291" s="5" t="s">
        <v>190</v>
      </c>
      <c r="D291" t="s">
        <v>219</v>
      </c>
      <c r="E291" s="5">
        <v>1</v>
      </c>
      <c r="F291" s="5">
        <v>461</v>
      </c>
      <c r="G291" s="5" t="s">
        <v>210</v>
      </c>
      <c r="H291" s="8" t="s">
        <v>329</v>
      </c>
    </row>
    <row r="292" spans="3:8" x14ac:dyDescent="0.2">
      <c r="C292" s="5" t="s">
        <v>192</v>
      </c>
      <c r="D292" t="s">
        <v>216</v>
      </c>
      <c r="E292" s="5">
        <v>1</v>
      </c>
      <c r="F292" s="5">
        <v>1000</v>
      </c>
      <c r="G292" s="5" t="s">
        <v>209</v>
      </c>
      <c r="H292" s="8" t="s">
        <v>329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B7BA7-CD60-664F-A2A9-F15080F7B618}">
  <dimension ref="B1:F90"/>
  <sheetViews>
    <sheetView tabSelected="1" topLeftCell="A33" zoomScale="125" zoomScaleNormal="125" workbookViewId="0">
      <selection activeCell="D59" sqref="D59"/>
    </sheetView>
  </sheetViews>
  <sheetFormatPr baseColWidth="10" defaultRowHeight="16" x14ac:dyDescent="0.2"/>
  <cols>
    <col min="1" max="1" width="5" customWidth="1"/>
    <col min="2" max="2" width="21.5" customWidth="1"/>
    <col min="3" max="3" width="39.33203125" customWidth="1"/>
    <col min="4" max="4" width="17.83203125" customWidth="1"/>
    <col min="5" max="5" width="91.1640625" customWidth="1"/>
  </cols>
  <sheetData>
    <row r="1" spans="2:6" x14ac:dyDescent="0.2">
      <c r="B1" s="1" t="s">
        <v>319</v>
      </c>
      <c r="C1" s="1" t="s">
        <v>320</v>
      </c>
      <c r="D1" s="1" t="s">
        <v>418</v>
      </c>
      <c r="E1" s="1" t="s">
        <v>318</v>
      </c>
      <c r="F1" s="1" t="s">
        <v>321</v>
      </c>
    </row>
    <row r="2" spans="2:6" x14ac:dyDescent="0.2">
      <c r="B2" s="3"/>
      <c r="C2" s="3"/>
      <c r="D2" s="3"/>
      <c r="E2" s="3"/>
      <c r="F2" s="3"/>
    </row>
    <row r="3" spans="2:6" x14ac:dyDescent="0.2">
      <c r="B3" t="s">
        <v>199</v>
      </c>
      <c r="E3" t="s">
        <v>286</v>
      </c>
    </row>
    <row r="5" spans="2:6" x14ac:dyDescent="0.2">
      <c r="B5" t="s">
        <v>200</v>
      </c>
      <c r="E5" t="s">
        <v>308</v>
      </c>
      <c r="F5" t="s">
        <v>205</v>
      </c>
    </row>
    <row r="6" spans="2:6" x14ac:dyDescent="0.2">
      <c r="C6" t="s">
        <v>307</v>
      </c>
    </row>
    <row r="7" spans="2:6" x14ac:dyDescent="0.2">
      <c r="B7" t="s">
        <v>201</v>
      </c>
      <c r="E7" t="s">
        <v>198</v>
      </c>
      <c r="F7" t="s">
        <v>267</v>
      </c>
    </row>
    <row r="8" spans="2:6" x14ac:dyDescent="0.2">
      <c r="C8" t="s">
        <v>282</v>
      </c>
      <c r="E8" t="s">
        <v>288</v>
      </c>
      <c r="F8" t="s">
        <v>287</v>
      </c>
    </row>
    <row r="9" spans="2:6" x14ac:dyDescent="0.2">
      <c r="C9" t="s">
        <v>283</v>
      </c>
      <c r="E9" t="s">
        <v>295</v>
      </c>
      <c r="F9" t="s">
        <v>292</v>
      </c>
    </row>
    <row r="10" spans="2:6" x14ac:dyDescent="0.2">
      <c r="C10" t="s">
        <v>284</v>
      </c>
    </row>
    <row r="11" spans="2:6" x14ac:dyDescent="0.2">
      <c r="C11" t="s">
        <v>285</v>
      </c>
    </row>
    <row r="13" spans="2:6" x14ac:dyDescent="0.2">
      <c r="B13" t="s">
        <v>202</v>
      </c>
      <c r="E13" t="s">
        <v>273</v>
      </c>
      <c r="F13" t="s">
        <v>271</v>
      </c>
    </row>
    <row r="14" spans="2:6" x14ac:dyDescent="0.2">
      <c r="C14" t="s">
        <v>485</v>
      </c>
    </row>
    <row r="15" spans="2:6" x14ac:dyDescent="0.2">
      <c r="C15" t="s">
        <v>274</v>
      </c>
      <c r="E15" t="s">
        <v>332</v>
      </c>
      <c r="F15" t="s">
        <v>340</v>
      </c>
    </row>
    <row r="16" spans="2:6" x14ac:dyDescent="0.2">
      <c r="C16" t="s">
        <v>275</v>
      </c>
      <c r="E16" t="s">
        <v>333</v>
      </c>
      <c r="F16" t="s">
        <v>341</v>
      </c>
    </row>
    <row r="17" spans="2:6" x14ac:dyDescent="0.2">
      <c r="C17" t="s">
        <v>276</v>
      </c>
      <c r="E17" t="s">
        <v>334</v>
      </c>
      <c r="F17" t="s">
        <v>342</v>
      </c>
    </row>
    <row r="18" spans="2:6" x14ac:dyDescent="0.2">
      <c r="C18" t="s">
        <v>277</v>
      </c>
      <c r="E18" t="s">
        <v>335</v>
      </c>
      <c r="F18" t="s">
        <v>343</v>
      </c>
    </row>
    <row r="19" spans="2:6" x14ac:dyDescent="0.2">
      <c r="C19" t="s">
        <v>278</v>
      </c>
      <c r="E19" t="s">
        <v>336</v>
      </c>
      <c r="F19" t="s">
        <v>344</v>
      </c>
    </row>
    <row r="20" spans="2:6" x14ac:dyDescent="0.2">
      <c r="C20" t="s">
        <v>279</v>
      </c>
      <c r="E20" t="s">
        <v>337</v>
      </c>
      <c r="F20" t="s">
        <v>345</v>
      </c>
    </row>
    <row r="21" spans="2:6" x14ac:dyDescent="0.2">
      <c r="C21" t="s">
        <v>280</v>
      </c>
      <c r="E21" t="s">
        <v>338</v>
      </c>
      <c r="F21" t="s">
        <v>346</v>
      </c>
    </row>
    <row r="22" spans="2:6" x14ac:dyDescent="0.2">
      <c r="C22" t="s">
        <v>281</v>
      </c>
      <c r="E22" t="s">
        <v>339</v>
      </c>
      <c r="F22" t="s">
        <v>347</v>
      </c>
    </row>
    <row r="23" spans="2:6" x14ac:dyDescent="0.2">
      <c r="D23" t="s">
        <v>404</v>
      </c>
      <c r="E23" t="s">
        <v>339</v>
      </c>
      <c r="F23" t="s">
        <v>414</v>
      </c>
    </row>
    <row r="24" spans="2:6" x14ac:dyDescent="0.2">
      <c r="D24" t="s">
        <v>405</v>
      </c>
      <c r="E24" t="s">
        <v>406</v>
      </c>
      <c r="F24" t="s">
        <v>415</v>
      </c>
    </row>
    <row r="25" spans="2:6" x14ac:dyDescent="0.2">
      <c r="B25" t="s">
        <v>203</v>
      </c>
    </row>
    <row r="26" spans="2:6" x14ac:dyDescent="0.2">
      <c r="B26" t="s">
        <v>204</v>
      </c>
    </row>
    <row r="27" spans="2:6" x14ac:dyDescent="0.2">
      <c r="B27" t="s">
        <v>222</v>
      </c>
      <c r="E27" t="s">
        <v>258</v>
      </c>
    </row>
    <row r="28" spans="2:6" x14ac:dyDescent="0.2">
      <c r="C28" t="s">
        <v>224</v>
      </c>
      <c r="E28" t="s">
        <v>241</v>
      </c>
    </row>
    <row r="29" spans="2:6" x14ac:dyDescent="0.2">
      <c r="C29" t="s">
        <v>225</v>
      </c>
      <c r="E29" t="s">
        <v>242</v>
      </c>
    </row>
    <row r="30" spans="2:6" x14ac:dyDescent="0.2">
      <c r="C30" t="s">
        <v>226</v>
      </c>
      <c r="E30" t="s">
        <v>243</v>
      </c>
    </row>
    <row r="31" spans="2:6" x14ac:dyDescent="0.2">
      <c r="C31" t="s">
        <v>227</v>
      </c>
      <c r="E31" t="s">
        <v>244</v>
      </c>
    </row>
    <row r="32" spans="2:6" x14ac:dyDescent="0.2">
      <c r="C32" t="s">
        <v>228</v>
      </c>
      <c r="E32" t="s">
        <v>245</v>
      </c>
    </row>
    <row r="33" spans="2:6" x14ac:dyDescent="0.2">
      <c r="C33" t="s">
        <v>229</v>
      </c>
      <c r="E33" t="s">
        <v>246</v>
      </c>
    </row>
    <row r="34" spans="2:6" x14ac:dyDescent="0.2">
      <c r="C34" t="s">
        <v>230</v>
      </c>
      <c r="E34" t="s">
        <v>247</v>
      </c>
    </row>
    <row r="35" spans="2:6" x14ac:dyDescent="0.2">
      <c r="C35" t="s">
        <v>231</v>
      </c>
      <c r="E35" t="s">
        <v>248</v>
      </c>
    </row>
    <row r="36" spans="2:6" x14ac:dyDescent="0.2">
      <c r="C36" t="s">
        <v>232</v>
      </c>
      <c r="E36" t="s">
        <v>249</v>
      </c>
    </row>
    <row r="37" spans="2:6" x14ac:dyDescent="0.2">
      <c r="C37" t="s">
        <v>233</v>
      </c>
      <c r="E37" t="s">
        <v>250</v>
      </c>
    </row>
    <row r="38" spans="2:6" x14ac:dyDescent="0.2">
      <c r="C38" t="s">
        <v>234</v>
      </c>
      <c r="E38" t="s">
        <v>251</v>
      </c>
    </row>
    <row r="39" spans="2:6" x14ac:dyDescent="0.2">
      <c r="C39" t="s">
        <v>235</v>
      </c>
      <c r="E39" t="s">
        <v>252</v>
      </c>
    </row>
    <row r="40" spans="2:6" x14ac:dyDescent="0.2">
      <c r="C40" t="s">
        <v>236</v>
      </c>
      <c r="E40" t="s">
        <v>253</v>
      </c>
    </row>
    <row r="41" spans="2:6" x14ac:dyDescent="0.2">
      <c r="C41" t="s">
        <v>237</v>
      </c>
      <c r="E41" t="s">
        <v>254</v>
      </c>
    </row>
    <row r="42" spans="2:6" x14ac:dyDescent="0.2">
      <c r="C42" t="s">
        <v>238</v>
      </c>
      <c r="E42" t="s">
        <v>255</v>
      </c>
    </row>
    <row r="43" spans="2:6" x14ac:dyDescent="0.2">
      <c r="C43" t="s">
        <v>239</v>
      </c>
      <c r="E43" t="s">
        <v>256</v>
      </c>
    </row>
    <row r="44" spans="2:6" x14ac:dyDescent="0.2">
      <c r="C44" t="s">
        <v>240</v>
      </c>
      <c r="E44" t="s">
        <v>257</v>
      </c>
    </row>
    <row r="45" spans="2:6" x14ac:dyDescent="0.2">
      <c r="B45" t="s">
        <v>223</v>
      </c>
      <c r="F45" t="s">
        <v>431</v>
      </c>
    </row>
    <row r="46" spans="2:6" x14ac:dyDescent="0.2">
      <c r="C46" t="s">
        <v>480</v>
      </c>
    </row>
    <row r="47" spans="2:6" x14ac:dyDescent="0.2">
      <c r="C47" t="s">
        <v>419</v>
      </c>
      <c r="E47" t="s">
        <v>423</v>
      </c>
      <c r="F47" t="s">
        <v>426</v>
      </c>
    </row>
    <row r="48" spans="2:6" x14ac:dyDescent="0.2">
      <c r="D48" s="14" t="s">
        <v>463</v>
      </c>
      <c r="E48" t="s">
        <v>464</v>
      </c>
    </row>
    <row r="49" spans="3:6" x14ac:dyDescent="0.2">
      <c r="D49" s="14" t="s">
        <v>469</v>
      </c>
    </row>
    <row r="50" spans="3:6" x14ac:dyDescent="0.2">
      <c r="D50" s="14" t="s">
        <v>465</v>
      </c>
      <c r="E50" t="s">
        <v>466</v>
      </c>
    </row>
    <row r="51" spans="3:6" x14ac:dyDescent="0.2">
      <c r="D51" s="14" t="s">
        <v>467</v>
      </c>
      <c r="E51" t="s">
        <v>466</v>
      </c>
    </row>
    <row r="52" spans="3:6" x14ac:dyDescent="0.2">
      <c r="D52" s="14" t="s">
        <v>468</v>
      </c>
      <c r="E52" t="s">
        <v>466</v>
      </c>
    </row>
    <row r="53" spans="3:6" x14ac:dyDescent="0.2">
      <c r="D53" s="14" t="s">
        <v>470</v>
      </c>
    </row>
    <row r="54" spans="3:6" x14ac:dyDescent="0.2">
      <c r="D54" s="14" t="s">
        <v>471</v>
      </c>
    </row>
    <row r="55" spans="3:6" x14ac:dyDescent="0.2">
      <c r="D55" s="14" t="s">
        <v>472</v>
      </c>
    </row>
    <row r="56" spans="3:6" x14ac:dyDescent="0.2">
      <c r="D56" s="14" t="s">
        <v>473</v>
      </c>
    </row>
    <row r="57" spans="3:6" x14ac:dyDescent="0.2">
      <c r="D57" s="14" t="s">
        <v>474</v>
      </c>
    </row>
    <row r="58" spans="3:6" x14ac:dyDescent="0.2">
      <c r="D58" s="14" t="s">
        <v>504</v>
      </c>
    </row>
    <row r="59" spans="3:6" x14ac:dyDescent="0.2">
      <c r="D59" s="14" t="s">
        <v>477</v>
      </c>
    </row>
    <row r="60" spans="3:6" x14ac:dyDescent="0.2">
      <c r="D60" s="14" t="s">
        <v>404</v>
      </c>
    </row>
    <row r="61" spans="3:6" ht="33" customHeight="1" x14ac:dyDescent="0.2">
      <c r="C61" s="13" t="s">
        <v>420</v>
      </c>
      <c r="E61" s="12" t="s">
        <v>425</v>
      </c>
      <c r="F61" t="s">
        <v>429</v>
      </c>
    </row>
    <row r="62" spans="3:6" x14ac:dyDescent="0.2">
      <c r="C62" t="s">
        <v>493</v>
      </c>
      <c r="E62" t="s">
        <v>424</v>
      </c>
      <c r="F62" t="s">
        <v>458</v>
      </c>
    </row>
    <row r="63" spans="3:6" x14ac:dyDescent="0.2">
      <c r="D63" s="14" t="s">
        <v>463</v>
      </c>
      <c r="E63" t="s">
        <v>464</v>
      </c>
    </row>
    <row r="64" spans="3:6" x14ac:dyDescent="0.2">
      <c r="D64" s="14" t="s">
        <v>469</v>
      </c>
    </row>
    <row r="65" spans="2:5" x14ac:dyDescent="0.2">
      <c r="D65" s="14" t="s">
        <v>465</v>
      </c>
      <c r="E65" t="s">
        <v>466</v>
      </c>
    </row>
    <row r="66" spans="2:5" x14ac:dyDescent="0.2">
      <c r="D66" s="14" t="s">
        <v>467</v>
      </c>
      <c r="E66" t="s">
        <v>466</v>
      </c>
    </row>
    <row r="67" spans="2:5" x14ac:dyDescent="0.2">
      <c r="D67" s="14" t="s">
        <v>468</v>
      </c>
      <c r="E67" t="s">
        <v>466</v>
      </c>
    </row>
    <row r="68" spans="2:5" x14ac:dyDescent="0.2">
      <c r="D68" s="14" t="s">
        <v>470</v>
      </c>
    </row>
    <row r="69" spans="2:5" x14ac:dyDescent="0.2">
      <c r="D69" s="14" t="s">
        <v>471</v>
      </c>
    </row>
    <row r="70" spans="2:5" x14ac:dyDescent="0.2">
      <c r="D70" s="14" t="s">
        <v>472</v>
      </c>
    </row>
    <row r="71" spans="2:5" x14ac:dyDescent="0.2">
      <c r="D71" s="14" t="s">
        <v>473</v>
      </c>
    </row>
    <row r="72" spans="2:5" x14ac:dyDescent="0.2">
      <c r="D72" s="14" t="s">
        <v>474</v>
      </c>
    </row>
    <row r="73" spans="2:5" x14ac:dyDescent="0.2">
      <c r="D73" s="14" t="s">
        <v>476</v>
      </c>
    </row>
    <row r="74" spans="2:5" x14ac:dyDescent="0.2">
      <c r="D74" s="14" t="s">
        <v>481</v>
      </c>
      <c r="E74" s="14" t="s">
        <v>482</v>
      </c>
    </row>
    <row r="75" spans="2:5" x14ac:dyDescent="0.2">
      <c r="D75" s="14" t="s">
        <v>477</v>
      </c>
    </row>
    <row r="76" spans="2:5" x14ac:dyDescent="0.2">
      <c r="D76" s="14" t="s">
        <v>404</v>
      </c>
    </row>
    <row r="77" spans="2:5" x14ac:dyDescent="0.2">
      <c r="C77" t="s">
        <v>421</v>
      </c>
    </row>
    <row r="78" spans="2:5" x14ac:dyDescent="0.2">
      <c r="C78" t="s">
        <v>422</v>
      </c>
    </row>
    <row r="79" spans="2:5" x14ac:dyDescent="0.2">
      <c r="C79" t="s">
        <v>497</v>
      </c>
    </row>
    <row r="80" spans="2:5" x14ac:dyDescent="0.2">
      <c r="B80" t="s">
        <v>494</v>
      </c>
    </row>
    <row r="81" spans="2:3" x14ac:dyDescent="0.2">
      <c r="B81" t="s">
        <v>495</v>
      </c>
    </row>
    <row r="82" spans="2:3" x14ac:dyDescent="0.2">
      <c r="B82" t="s">
        <v>496</v>
      </c>
    </row>
    <row r="84" spans="2:3" x14ac:dyDescent="0.2">
      <c r="B84" t="s">
        <v>483</v>
      </c>
    </row>
    <row r="85" spans="2:3" x14ac:dyDescent="0.2">
      <c r="B85" t="s">
        <v>484</v>
      </c>
    </row>
    <row r="88" spans="2:3" x14ac:dyDescent="0.2">
      <c r="C88" t="s">
        <v>454</v>
      </c>
    </row>
    <row r="90" spans="2:3" x14ac:dyDescent="0.2">
      <c r="C90" t="s">
        <v>478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3A904-CB01-6F46-831B-484B81A2C91A}">
  <dimension ref="A1:I23"/>
  <sheetViews>
    <sheetView workbookViewId="0">
      <selection activeCell="H53" sqref="H53"/>
    </sheetView>
  </sheetViews>
  <sheetFormatPr baseColWidth="10" defaultRowHeight="16" x14ac:dyDescent="0.2"/>
  <sheetData>
    <row r="1" spans="1:6" x14ac:dyDescent="0.2">
      <c r="A1">
        <v>0</v>
      </c>
      <c r="B1">
        <v>0.03</v>
      </c>
      <c r="C1">
        <f>B1*A1</f>
        <v>0</v>
      </c>
      <c r="D1">
        <f>A1*1/$B$20</f>
        <v>0</v>
      </c>
      <c r="F1">
        <v>0</v>
      </c>
    </row>
    <row r="2" spans="1:6" x14ac:dyDescent="0.2">
      <c r="A2">
        <v>0.1</v>
      </c>
      <c r="B2">
        <v>0.03</v>
      </c>
      <c r="C2">
        <f t="shared" ref="C2:C15" si="0">B2*A2</f>
        <v>3.0000000000000001E-3</v>
      </c>
      <c r="D2">
        <f t="shared" ref="D2:D15" si="1">A2*1/$B$20</f>
        <v>6.6666666666666671E-3</v>
      </c>
      <c r="F2">
        <v>0.1</v>
      </c>
    </row>
    <row r="3" spans="1:6" x14ac:dyDescent="0.2">
      <c r="A3">
        <v>0.2</v>
      </c>
      <c r="B3">
        <v>0.03</v>
      </c>
      <c r="C3">
        <f t="shared" si="0"/>
        <v>6.0000000000000001E-3</v>
      </c>
      <c r="D3">
        <f t="shared" si="1"/>
        <v>1.3333333333333334E-2</v>
      </c>
      <c r="F3">
        <v>0.2</v>
      </c>
    </row>
    <row r="4" spans="1:6" x14ac:dyDescent="0.2">
      <c r="A4">
        <v>0.24</v>
      </c>
      <c r="B4">
        <v>0.03</v>
      </c>
      <c r="C4">
        <f t="shared" si="0"/>
        <v>7.1999999999999998E-3</v>
      </c>
      <c r="D4">
        <f t="shared" si="1"/>
        <v>1.6E-2</v>
      </c>
      <c r="F4">
        <v>0.3</v>
      </c>
    </row>
    <row r="5" spans="1:6" x14ac:dyDescent="0.2">
      <c r="A5">
        <v>0.3</v>
      </c>
      <c r="B5">
        <v>0.03</v>
      </c>
      <c r="C5">
        <f t="shared" si="0"/>
        <v>8.9999999999999993E-3</v>
      </c>
      <c r="D5">
        <f t="shared" si="1"/>
        <v>0.02</v>
      </c>
      <c r="F5">
        <v>0</v>
      </c>
    </row>
    <row r="6" spans="1:6" x14ac:dyDescent="0.2">
      <c r="A6">
        <v>0.35</v>
      </c>
      <c r="B6">
        <v>0.03</v>
      </c>
      <c r="C6">
        <f t="shared" si="0"/>
        <v>1.0499999999999999E-2</v>
      </c>
      <c r="D6">
        <f t="shared" si="1"/>
        <v>2.3333333333333331E-2</v>
      </c>
    </row>
    <row r="7" spans="1:6" x14ac:dyDescent="0.2">
      <c r="A7">
        <v>0.42</v>
      </c>
      <c r="B7">
        <v>0.03</v>
      </c>
      <c r="C7">
        <f t="shared" si="0"/>
        <v>1.2599999999999998E-2</v>
      </c>
      <c r="D7">
        <f t="shared" si="1"/>
        <v>2.8000000000000001E-2</v>
      </c>
    </row>
    <row r="8" spans="1:6" x14ac:dyDescent="0.2">
      <c r="A8">
        <v>0.56000000000000005</v>
      </c>
      <c r="B8">
        <v>0.03</v>
      </c>
      <c r="C8">
        <f t="shared" si="0"/>
        <v>1.6800000000000002E-2</v>
      </c>
      <c r="D8">
        <f t="shared" si="1"/>
        <v>3.7333333333333336E-2</v>
      </c>
    </row>
    <row r="9" spans="1:6" x14ac:dyDescent="0.2">
      <c r="A9">
        <v>0.32</v>
      </c>
      <c r="B9">
        <v>0.03</v>
      </c>
      <c r="C9">
        <f t="shared" si="0"/>
        <v>9.5999999999999992E-3</v>
      </c>
      <c r="D9">
        <f t="shared" si="1"/>
        <v>2.1333333333333333E-2</v>
      </c>
    </row>
    <row r="10" spans="1:6" x14ac:dyDescent="0.2">
      <c r="A10">
        <v>0.22</v>
      </c>
      <c r="B10">
        <v>0.03</v>
      </c>
      <c r="C10">
        <f t="shared" si="0"/>
        <v>6.6E-3</v>
      </c>
      <c r="D10">
        <f t="shared" si="1"/>
        <v>1.4666666666666666E-2</v>
      </c>
    </row>
    <row r="11" spans="1:6" x14ac:dyDescent="0.2">
      <c r="A11">
        <v>0.2</v>
      </c>
      <c r="B11">
        <v>0.03</v>
      </c>
      <c r="C11">
        <f t="shared" si="0"/>
        <v>6.0000000000000001E-3</v>
      </c>
      <c r="D11">
        <f t="shared" si="1"/>
        <v>1.3333333333333334E-2</v>
      </c>
    </row>
    <row r="12" spans="1:6" x14ac:dyDescent="0.2">
      <c r="A12">
        <v>0.1</v>
      </c>
      <c r="B12">
        <v>0.03</v>
      </c>
      <c r="C12">
        <f t="shared" si="0"/>
        <v>3.0000000000000001E-3</v>
      </c>
      <c r="D12">
        <f t="shared" si="1"/>
        <v>6.6666666666666671E-3</v>
      </c>
    </row>
    <row r="13" spans="1:6" x14ac:dyDescent="0.2">
      <c r="A13">
        <v>0.01</v>
      </c>
      <c r="B13">
        <v>0.03</v>
      </c>
      <c r="C13">
        <f t="shared" si="0"/>
        <v>2.9999999999999997E-4</v>
      </c>
      <c r="D13">
        <f t="shared" si="1"/>
        <v>6.6666666666666664E-4</v>
      </c>
    </row>
    <row r="14" spans="1:6" x14ac:dyDescent="0.2">
      <c r="A14">
        <v>0</v>
      </c>
      <c r="B14">
        <v>0.03</v>
      </c>
      <c r="C14">
        <f t="shared" si="0"/>
        <v>0</v>
      </c>
      <c r="D14">
        <f t="shared" si="1"/>
        <v>0</v>
      </c>
    </row>
    <row r="15" spans="1:6" x14ac:dyDescent="0.2">
      <c r="A15">
        <v>0</v>
      </c>
      <c r="B15">
        <v>0.03</v>
      </c>
      <c r="C15">
        <f t="shared" si="0"/>
        <v>0</v>
      </c>
      <c r="D15">
        <f t="shared" si="1"/>
        <v>0</v>
      </c>
    </row>
    <row r="17" spans="1:9" x14ac:dyDescent="0.2">
      <c r="A17">
        <f>AVERAGE(A1:A15)</f>
        <v>0.20133333333333334</v>
      </c>
      <c r="C17">
        <f>SUM(C1:C15)</f>
        <v>9.0599999999999986E-2</v>
      </c>
      <c r="D17">
        <f>SUM(D1:D15)</f>
        <v>0.20133333333333334</v>
      </c>
    </row>
    <row r="20" spans="1:9" x14ac:dyDescent="0.2">
      <c r="A20" t="s">
        <v>501</v>
      </c>
      <c r="B20">
        <v>15</v>
      </c>
    </row>
    <row r="23" spans="1:9" x14ac:dyDescent="0.2">
      <c r="I23">
        <v>1.335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8B9DF-5C1F-2C40-842C-07BA37C93755}">
  <dimension ref="A1:A49"/>
  <sheetViews>
    <sheetView workbookViewId="0">
      <selection activeCell="F16" sqref="F16"/>
    </sheetView>
  </sheetViews>
  <sheetFormatPr baseColWidth="10" defaultRowHeight="16" x14ac:dyDescent="0.2"/>
  <sheetData>
    <row r="1" spans="1:1" x14ac:dyDescent="0.2">
      <c r="A1" t="s">
        <v>384</v>
      </c>
    </row>
    <row r="2" spans="1:1" x14ac:dyDescent="0.2">
      <c r="A2" t="s">
        <v>385</v>
      </c>
    </row>
    <row r="3" spans="1:1" x14ac:dyDescent="0.2">
      <c r="A3" t="s">
        <v>386</v>
      </c>
    </row>
    <row r="5" spans="1:1" x14ac:dyDescent="0.2">
      <c r="A5" t="s">
        <v>399</v>
      </c>
    </row>
    <row r="7" spans="1:1" x14ac:dyDescent="0.2">
      <c r="A7" t="s">
        <v>439</v>
      </c>
    </row>
    <row r="9" spans="1:1" x14ac:dyDescent="0.2">
      <c r="A9" t="s">
        <v>448</v>
      </c>
    </row>
    <row r="10" spans="1:1" x14ac:dyDescent="0.2">
      <c r="A10" t="s">
        <v>449</v>
      </c>
    </row>
    <row r="12" spans="1:1" x14ac:dyDescent="0.2">
      <c r="A12" t="s">
        <v>486</v>
      </c>
    </row>
    <row r="13" spans="1:1" x14ac:dyDescent="0.2">
      <c r="A13" t="s">
        <v>503</v>
      </c>
    </row>
    <row r="15" spans="1:1" x14ac:dyDescent="0.2">
      <c r="A15" t="s">
        <v>502</v>
      </c>
    </row>
    <row r="19" spans="1:1" x14ac:dyDescent="0.2">
      <c r="A19" t="s">
        <v>451</v>
      </c>
    </row>
    <row r="20" spans="1:1" x14ac:dyDescent="0.2">
      <c r="A20" t="s">
        <v>452</v>
      </c>
    </row>
    <row r="21" spans="1:1" x14ac:dyDescent="0.2">
      <c r="A21" t="s">
        <v>453</v>
      </c>
    </row>
    <row r="26" spans="1:1" x14ac:dyDescent="0.2">
      <c r="A26" t="s">
        <v>475</v>
      </c>
    </row>
    <row r="32" spans="1:1" x14ac:dyDescent="0.2">
      <c r="A32" t="s">
        <v>487</v>
      </c>
    </row>
    <row r="33" spans="1:1" x14ac:dyDescent="0.2">
      <c r="A33" t="s">
        <v>488</v>
      </c>
    </row>
    <row r="34" spans="1:1" x14ac:dyDescent="0.2">
      <c r="A34" t="s">
        <v>489</v>
      </c>
    </row>
    <row r="35" spans="1:1" x14ac:dyDescent="0.2">
      <c r="A35" t="s">
        <v>490</v>
      </c>
    </row>
    <row r="38" spans="1:1" x14ac:dyDescent="0.2">
      <c r="A38" t="s">
        <v>491</v>
      </c>
    </row>
    <row r="39" spans="1:1" x14ac:dyDescent="0.2">
      <c r="A39" t="s">
        <v>492</v>
      </c>
    </row>
    <row r="45" spans="1:1" x14ac:dyDescent="0.2">
      <c r="A45" t="s">
        <v>443</v>
      </c>
    </row>
    <row r="46" spans="1:1" x14ac:dyDescent="0.2">
      <c r="A46" t="s">
        <v>444</v>
      </c>
    </row>
    <row r="48" spans="1:1" x14ac:dyDescent="0.2">
      <c r="A48" t="s">
        <v>352</v>
      </c>
    </row>
    <row r="49" spans="1:1" x14ac:dyDescent="0.2">
      <c r="A49" t="s">
        <v>394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E0736-C699-2442-AF6F-C291EDC0D52E}">
  <dimension ref="D15:G16"/>
  <sheetViews>
    <sheetView workbookViewId="0">
      <selection activeCell="E16" sqref="E16"/>
    </sheetView>
  </sheetViews>
  <sheetFormatPr baseColWidth="10" defaultRowHeight="16" x14ac:dyDescent="0.2"/>
  <sheetData>
    <row r="15" spans="4:7" x14ac:dyDescent="0.2">
      <c r="E15" t="s">
        <v>498</v>
      </c>
      <c r="F15" t="s">
        <v>499</v>
      </c>
      <c r="G15" t="s">
        <v>500</v>
      </c>
    </row>
    <row r="16" spans="4:7" x14ac:dyDescent="0.2">
      <c r="D16"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Sheet4</vt:lpstr>
      <vt:lpstr>icemodel_parameters</vt:lpstr>
      <vt:lpstr>icemodel_structure</vt:lpstr>
      <vt:lpstr>Sheet7</vt:lpstr>
      <vt:lpstr>notes and questions</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Cooper</dc:creator>
  <cp:lastModifiedBy>Matthew Cooper</cp:lastModifiedBy>
  <dcterms:created xsi:type="dcterms:W3CDTF">2019-08-04T20:32:42Z</dcterms:created>
  <dcterms:modified xsi:type="dcterms:W3CDTF">2019-08-09T19:38:02Z</dcterms:modified>
</cp:coreProperties>
</file>