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phnia/Dropbox/paleo-CO2 website files/proxy descriptions/3- stomatal frequency proxies/"/>
    </mc:Choice>
  </mc:AlternateContent>
  <xr:revisionPtr revIDLastSave="0" documentId="8_{5B6CA771-83AC-4142-8F72-531335AFD0C6}" xr6:coauthVersionLast="36" xr6:coauthVersionMax="36" xr10:uidLastSave="{00000000-0000-0000-0000-000000000000}"/>
  <bookViews>
    <workbookView xWindow="4040" yWindow="460" windowWidth="28400" windowHeight="13680" tabRatio="500" xr2:uid="{00000000-000D-0000-FFFF-FFFF00000000}"/>
  </bookViews>
  <sheets>
    <sheet name="stomatal ratio" sheetId="1" r:id="rId1"/>
  </sheet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4" i="1" l="1"/>
  <c r="J4" i="1"/>
  <c r="I5" i="1"/>
  <c r="J5" i="1"/>
  <c r="J2" i="1"/>
  <c r="I2" i="1"/>
  <c r="H5" i="1" l="1"/>
  <c r="G5" i="1"/>
  <c r="F5" i="1"/>
  <c r="E5" i="1"/>
  <c r="D5" i="1"/>
  <c r="H4" i="1"/>
  <c r="G4" i="1"/>
  <c r="F4" i="1"/>
  <c r="E4" i="1"/>
  <c r="D4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<sst xmlns="http://schemas.openxmlformats.org/spreadsheetml/2006/main" count="144" uniqueCount="85">
  <si>
    <t>Laurus nobilis</t>
    <phoneticPr fontId="3" type="noConversion"/>
  </si>
  <si>
    <t>SI = 18.32</t>
    <phoneticPr fontId="3" type="noConversion"/>
  </si>
  <si>
    <t>Modern</t>
    <phoneticPr fontId="3" type="noConversion"/>
  </si>
  <si>
    <r>
      <t>Stomatal density (</t>
    </r>
    <r>
      <rPr>
        <b/>
        <sz val="12"/>
        <color indexed="30"/>
        <rFont val="Calibri"/>
        <family val="2"/>
      </rPr>
      <t>n</t>
    </r>
    <r>
      <rPr>
        <b/>
        <sz val="12"/>
        <color indexed="8"/>
        <rFont val="Calibri"/>
        <family val="2"/>
      </rPr>
      <t>/mm2)</t>
    </r>
  </si>
  <si>
    <r>
      <t>Epidermal density (</t>
    </r>
    <r>
      <rPr>
        <b/>
        <sz val="12"/>
        <color indexed="30"/>
        <rFont val="Calibri"/>
        <family val="2"/>
      </rPr>
      <t>n</t>
    </r>
    <r>
      <rPr>
        <b/>
        <sz val="12"/>
        <color indexed="8"/>
        <rFont val="Calibri"/>
        <family val="2"/>
      </rPr>
      <t>/mm2)</t>
    </r>
  </si>
  <si>
    <t>Dunstan</t>
    <phoneticPr fontId="3" type="noConversion"/>
  </si>
  <si>
    <t>Gore Lignite Meaasures</t>
    <phoneticPr fontId="3" type="noConversion"/>
  </si>
  <si>
    <t>Waipiate Volcanic group</t>
    <phoneticPr fontId="3" type="noConversion"/>
  </si>
  <si>
    <t>Margret Steinthorsdottir</t>
    <phoneticPr fontId="3" type="noConversion"/>
  </si>
  <si>
    <t>Grey Lake</t>
    <phoneticPr fontId="3" type="noConversion"/>
  </si>
  <si>
    <t>Lauraceae</t>
    <phoneticPr fontId="3" type="noConversion"/>
  </si>
  <si>
    <t>Early Miocene</t>
    <phoneticPr fontId="3" type="noConversion"/>
  </si>
  <si>
    <t>Palynology</t>
    <phoneticPr fontId="3" type="noConversion"/>
  </si>
  <si>
    <t xml:space="preserve">0.09 mm2 </t>
    <phoneticPr fontId="3" type="noConversion"/>
  </si>
  <si>
    <t>Margret Steinthorsdottir</t>
    <phoneticPr fontId="3" type="noConversion"/>
  </si>
  <si>
    <t>Image</t>
    <phoneticPr fontId="3" type="noConversion"/>
  </si>
  <si>
    <t xml:space="preserve">0.09 mm2 </t>
    <phoneticPr fontId="3" type="noConversion"/>
  </si>
  <si>
    <t>Image</t>
    <phoneticPr fontId="3" type="noConversion"/>
  </si>
  <si>
    <t>Laurus nobilis</t>
    <phoneticPr fontId="3" type="noConversion"/>
  </si>
  <si>
    <t>SI = 18.32</t>
    <phoneticPr fontId="3" type="noConversion"/>
  </si>
  <si>
    <t>Modern</t>
    <phoneticPr fontId="3" type="noConversion"/>
  </si>
  <si>
    <t>Mataura River</t>
    <phoneticPr fontId="3" type="noConversion"/>
  </si>
  <si>
    <t>Lauraceae</t>
    <phoneticPr fontId="3" type="noConversion"/>
  </si>
  <si>
    <t>Earliest Miocene</t>
    <phoneticPr fontId="3" type="noConversion"/>
  </si>
  <si>
    <t>Palynology</t>
    <phoneticPr fontId="3" type="noConversion"/>
  </si>
  <si>
    <t>Radiometric</t>
    <phoneticPr fontId="3" type="noConversion"/>
  </si>
  <si>
    <t>10.1016/j.palaeo.2018.01.039</t>
  </si>
  <si>
    <t>Number of leaves/leaf fragments</t>
    <phoneticPr fontId="3" type="noConversion"/>
  </si>
  <si>
    <t>NLE 
SD/SI 
value</t>
    <phoneticPr fontId="3" type="noConversion"/>
  </si>
  <si>
    <t>Standardization (Modern or Carboniferous)</t>
    <phoneticPr fontId="3" type="noConversion"/>
  </si>
  <si>
    <t>Remarks</t>
    <phoneticPr fontId="3" type="noConversion"/>
  </si>
  <si>
    <t>Lauraceae</t>
    <phoneticPr fontId="3" type="noConversion"/>
  </si>
  <si>
    <t>Foulden Maar</t>
    <phoneticPr fontId="3" type="noConversion"/>
  </si>
  <si>
    <t>Oligocene-Miocene transition</t>
    <phoneticPr fontId="3" type="noConversion"/>
  </si>
  <si>
    <t>person who entered data</t>
  </si>
  <si>
    <t>date of data entry</t>
  </si>
  <si>
    <t>Citation</t>
  </si>
  <si>
    <t>doi</t>
  </si>
  <si>
    <t>Sample
name</t>
  </si>
  <si>
    <t>Family</t>
  </si>
  <si>
    <t>Genus</t>
  </si>
  <si>
    <t>Species</t>
  </si>
  <si>
    <t>Sample
Repository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</si>
  <si>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</si>
  <si>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</si>
  <si>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</si>
  <si>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</si>
  <si>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</si>
  <si>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</si>
  <si>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</si>
  <si>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Latitude, present-day (decimal degrees)</t>
  </si>
  <si>
    <t>Longitude, 
present-day
(decimal degrees)</t>
  </si>
  <si>
    <t>Number of stomatal counts per leaf sample</t>
  </si>
  <si>
    <t>Preservation 
score (?)</t>
  </si>
  <si>
    <t>Counting Method
(Image, microscope)</t>
  </si>
  <si>
    <t>Counting box dimensions
(µm × µm)</t>
  </si>
  <si>
    <t># Stomata</t>
  </si>
  <si>
    <t># Epidermal Cells</t>
  </si>
  <si>
    <t>Leaf Sample Mean
(SD)</t>
  </si>
  <si>
    <t>Leaf Sample
Mean
(SI)</t>
  </si>
  <si>
    <t>error</t>
  </si>
  <si>
    <t>Nearest 
Living
Equivalent
species</t>
  </si>
  <si>
    <t>Reported mean CO2</t>
  </si>
  <si>
    <t>CO2 type</t>
  </si>
  <si>
    <t>Reported
CO2 Uncertainty (Low)</t>
  </si>
  <si>
    <t>Reported
CO2 Uncertainty (High)</t>
  </si>
  <si>
    <t>What is the uncertainty range?</t>
  </si>
  <si>
    <t>What is the distribution of the uncertainties?</t>
  </si>
  <si>
    <t>proxy</t>
  </si>
  <si>
    <t>first_author_last_name</t>
  </si>
  <si>
    <t>publication_year</t>
  </si>
  <si>
    <t>age_ka</t>
  </si>
  <si>
    <t>Age_uncertainty_pos_ka</t>
  </si>
  <si>
    <t>Age_uncertainty_neg_ka</t>
  </si>
  <si>
    <t>stomata-SR</t>
  </si>
  <si>
    <t>Steinthorsdottir</t>
  </si>
  <si>
    <t>Steinthorsdottir, M., Vajda, V., and Pole, M., 2019, Significant transient pCO2 perturbation at the New Zealand Oligocene-Miocene transition recorded by fossil plant stomata: Palaeogeography, Palaeoclimatology, Palaeoecology, v. 515, p. 152-161.</t>
  </si>
  <si>
    <t>Right skewed</t>
  </si>
  <si>
    <t>ppm</t>
  </si>
  <si>
    <t>estimates of CO2 were also made using the stomatal index proxy with the same fossil leaves</t>
  </si>
  <si>
    <t>CO2_ppm</t>
  </si>
  <si>
    <t>CO2_uncertainty_pos_ppm</t>
  </si>
  <si>
    <t>CO2_uncertainty__neg_ppm</t>
  </si>
  <si>
    <t>NA</t>
  </si>
  <si>
    <t>example data in first two rows: please delete before submitting spreadsheet with new data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</si>
</sst>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name val="Verdana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indexed="8"/>
      <name val="Calibri"/>
      <family val="2"/>
    </font>
    <font>
      <u/>
      <sz val="12"/>
      <color indexed="12"/>
      <name val="Calibri"/>
      <family val="2"/>
    </font>
    <font>
      <b/>
      <sz val="12"/>
      <color indexed="30"/>
      <name val="Calibri"/>
      <family val="2"/>
    </font>
    <font>
      <sz val="12"/>
      <color indexed="63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DFFCD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6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vertical="top" wrapText="1"/>
    </xf>
    <xf numFmtId="0" fontId="5" fillId="0" borderId="0" xfId="3" applyFont="1" applyAlignment="1" applyProtection="1"/>
    <xf numFmtId="0" fontId="4" fillId="0" borderId="0" xfId="0" applyFont="1"/>
    <xf numFmtId="0" fontId="6" fillId="0" borderId="0" xfId="0" applyFont="1" applyBorder="1"/>
    <xf numFmtId="17" fontId="4" fillId="0" borderId="0" xfId="0" applyNumberFormat="1" applyFont="1"/>
    <xf numFmtId="0" fontId="4" fillId="0" borderId="0" xfId="0" applyFont="1" applyFill="1"/>
    <xf numFmtId="0" fontId="9" fillId="0" borderId="0" xfId="0" applyFont="1"/>
    <xf numFmtId="17" fontId="4" fillId="0" borderId="0" xfId="0" applyNumberFormat="1" applyFont="1" applyFill="1"/>
    <xf numFmtId="0" fontId="10" fillId="0" borderId="0" xfId="0" applyFont="1" applyFill="1" applyBorder="1" applyAlignment="1">
      <alignment vertical="top" wrapText="1"/>
    </xf>
    <xf numFmtId="1" fontId="0" fillId="0" borderId="0" xfId="0" applyNumberFormat="1"/>
    <xf numFmtId="0" fontId="11" fillId="0" borderId="0" xfId="0" applyFont="1" applyFill="1"/>
    <xf numFmtId="0" fontId="12" fillId="3" borderId="0" xfId="0" applyFont="1" applyFill="1" applyAlignment="1">
      <alignment vertical="top" wrapText="1"/>
    </xf>
    <xf numFmtId="0" fontId="13" fillId="0" borderId="0" xfId="0" applyFont="1" applyFill="1" applyBorder="1"/>
  </cellXfs>
  <cellStyles count="4">
    <cellStyle name="Hyperlink" xfId="3" builtinId="8"/>
    <cellStyle name="Normal" xfId="0" builtinId="0"/>
    <cellStyle name="Normal 3" xfId="1" xr:uid="{00000000-0005-0000-0000-000002000000}"/>
    <cellStyle name="Normal 4" xfId="2" xr:uid="{00000000-0005-0000-0000-000003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palaeo.2018.01.039" TargetMode="External"/><Relationship Id="rId2" Type="http://schemas.openxmlformats.org/officeDocument/2006/relationships/hyperlink" Target="https://doi.org/10.1016/j.palaeo.2018.01.039" TargetMode="External"/><Relationship Id="rId1" Type="http://schemas.openxmlformats.org/officeDocument/2006/relationships/hyperlink" Target="https://doi.org/10.1016/j.palaeo.2018.01.03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"/>
  <sheetViews>
    <sheetView tabSelected="1" workbookViewId="0">
      <pane ySplit="1" topLeftCell="A3" activePane="bottomLeft" state="frozen"/>
      <selection pane="bottomLeft" activeCell="H13" sqref="H13"/>
    </sheetView>
  </sheetViews>
  <sheetFormatPr baseColWidth="10" defaultColWidth="8.83203125" defaultRowHeight="16"/>
  <cols>
    <col min="1" max="1" width="10.1640625" style="4" bestFit="1" customWidth="1"/>
    <col min="2" max="2" width="13.5" style="4" bestFit="1" customWidth="1"/>
    <col min="3" max="3" width="10.1640625" style="4" customWidth="1"/>
    <col min="4" max="4" width="11.33203125" style="4" customWidth="1"/>
    <col min="5" max="10" width="8.83203125" style="4"/>
    <col min="11" max="11" width="18.1640625" style="4" customWidth="1"/>
    <col min="12" max="12" width="8.83203125" style="4"/>
    <col min="13" max="13" width="25.1640625" style="4" customWidth="1"/>
    <col min="14" max="14" width="8.83203125" style="4"/>
    <col min="15" max="15" width="11.6640625" style="4" customWidth="1"/>
    <col min="16" max="16" width="12.5" style="4" customWidth="1"/>
    <col min="17" max="17" width="6.1640625" style="4" bestFit="1" customWidth="1"/>
    <col min="18" max="18" width="7.1640625" style="4" bestFit="1" customWidth="1"/>
    <col min="19" max="19" width="10.1640625" style="4" bestFit="1" customWidth="1"/>
    <col min="20" max="20" width="8.83203125" style="4"/>
    <col min="21" max="21" width="12" style="4" customWidth="1"/>
    <col min="22" max="22" width="8.83203125" style="4"/>
    <col min="23" max="23" width="11.6640625" style="4" customWidth="1"/>
    <col min="24" max="24" width="11.1640625" style="4" customWidth="1"/>
    <col min="25" max="25" width="9.6640625" style="4" customWidth="1"/>
    <col min="26" max="26" width="12.1640625" style="4" customWidth="1"/>
    <col min="27" max="27" width="10.6640625" style="4" customWidth="1"/>
    <col min="28" max="28" width="11.6640625" style="4" customWidth="1"/>
    <col min="29" max="29" width="11.1640625" style="4" customWidth="1"/>
    <col min="30" max="30" width="10.33203125" style="4" customWidth="1"/>
    <col min="31" max="31" width="8.83203125" style="4"/>
    <col min="32" max="32" width="10.83203125" style="4" customWidth="1"/>
    <col min="33" max="33" width="11" style="4" customWidth="1"/>
    <col min="34" max="41" width="8.83203125" style="4"/>
    <col min="42" max="42" width="16" style="4" customWidth="1"/>
    <col min="43" max="43" width="13" style="4" customWidth="1"/>
    <col min="44" max="44" width="16" style="4" customWidth="1"/>
    <col min="45" max="46" width="8.83203125" style="4"/>
    <col min="47" max="48" width="13" style="4" customWidth="1"/>
    <col min="49" max="49" width="12.33203125" style="4" customWidth="1"/>
    <col min="50" max="50" width="16.83203125" style="4" customWidth="1"/>
    <col min="51" max="51" width="8.1640625" style="4" bestFit="1" customWidth="1"/>
    <col min="52" max="16384" width="8.83203125" style="4"/>
  </cols>
  <sheetData>
    <row r="1" spans="1:51" s="5" customFormat="1" ht="66" customHeight="1">
      <c r="A1" s="10" t="s">
        <v>68</v>
      </c>
      <c r="B1" s="10" t="s">
        <v>69</v>
      </c>
      <c r="C1" s="10" t="s">
        <v>70</v>
      </c>
      <c r="D1" s="10" t="s">
        <v>37</v>
      </c>
      <c r="E1" s="10" t="s">
        <v>71</v>
      </c>
      <c r="F1" s="10" t="s">
        <v>72</v>
      </c>
      <c r="G1" s="10" t="s">
        <v>73</v>
      </c>
      <c r="H1" s="13" t="s">
        <v>80</v>
      </c>
      <c r="I1" s="13" t="s">
        <v>81</v>
      </c>
      <c r="J1" s="13" t="s">
        <v>82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46</v>
      </c>
      <c r="X1" s="2" t="s">
        <v>47</v>
      </c>
      <c r="Y1" s="2" t="s">
        <v>48</v>
      </c>
      <c r="Z1" s="2" t="s">
        <v>49</v>
      </c>
      <c r="AA1" s="2" t="s">
        <v>27</v>
      </c>
      <c r="AB1" s="2" t="s">
        <v>50</v>
      </c>
      <c r="AC1" s="2" t="s">
        <v>51</v>
      </c>
      <c r="AD1" s="1" t="s">
        <v>52</v>
      </c>
      <c r="AE1" s="2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2" t="s">
        <v>3</v>
      </c>
      <c r="AM1" s="2" t="s">
        <v>60</v>
      </c>
      <c r="AN1" s="2" t="s">
        <v>4</v>
      </c>
      <c r="AO1" s="2" t="s">
        <v>60</v>
      </c>
      <c r="AP1" s="2" t="s">
        <v>61</v>
      </c>
      <c r="AQ1" s="2" t="s">
        <v>28</v>
      </c>
      <c r="AR1" s="2" t="s">
        <v>29</v>
      </c>
      <c r="AS1" s="1" t="s">
        <v>62</v>
      </c>
      <c r="AT1" s="2" t="s">
        <v>63</v>
      </c>
      <c r="AU1" s="1" t="s">
        <v>64</v>
      </c>
      <c r="AV1" s="1" t="s">
        <v>65</v>
      </c>
      <c r="AW1" s="2" t="s">
        <v>66</v>
      </c>
      <c r="AX1" s="2" t="s">
        <v>67</v>
      </c>
      <c r="AY1" s="2" t="s">
        <v>30</v>
      </c>
    </row>
    <row r="2" spans="1:51" s="7" customFormat="1">
      <c r="A2" t="s">
        <v>74</v>
      </c>
      <c r="B2" t="s">
        <v>75</v>
      </c>
      <c r="C2">
        <v>2019</v>
      </c>
      <c r="D2" t="str">
        <f t="shared" ref="D2:D5" si="0">N2</f>
        <v>10.1016/j.palaeo.2018.01.039</v>
      </c>
      <c r="E2">
        <f t="shared" ref="E2:E5" si="1">V2*1000</f>
        <v>19000</v>
      </c>
      <c r="F2">
        <f t="shared" ref="F2:F5" si="2">(W2-V2)*1000</f>
        <v>2000</v>
      </c>
      <c r="G2">
        <f t="shared" ref="G2:G5" si="3">(V2-X2)*1000</f>
        <v>2000</v>
      </c>
      <c r="H2" s="11">
        <f t="shared" ref="H2:H5" si="4">AS2</f>
        <v>491</v>
      </c>
      <c r="I2">
        <f>AV2-AS2</f>
        <v>110</v>
      </c>
      <c r="J2">
        <f>AS2-AU2</f>
        <v>110</v>
      </c>
      <c r="K2" s="7" t="s">
        <v>8</v>
      </c>
      <c r="L2" s="9">
        <v>43435</v>
      </c>
      <c r="M2" s="7" t="s">
        <v>76</v>
      </c>
      <c r="N2" s="3" t="s">
        <v>26</v>
      </c>
      <c r="O2" s="7" t="s">
        <v>9</v>
      </c>
      <c r="P2" s="7" t="s">
        <v>10</v>
      </c>
      <c r="Q2" s="7" t="s">
        <v>83</v>
      </c>
      <c r="R2" s="7" t="s">
        <v>83</v>
      </c>
      <c r="S2" s="7" t="s">
        <v>83</v>
      </c>
      <c r="T2" s="7" t="s">
        <v>5</v>
      </c>
      <c r="U2" s="7" t="s">
        <v>11</v>
      </c>
      <c r="V2" s="7">
        <v>19</v>
      </c>
      <c r="W2" s="7">
        <v>21</v>
      </c>
      <c r="X2" s="7">
        <v>17</v>
      </c>
      <c r="Y2" s="7" t="s">
        <v>83</v>
      </c>
      <c r="Z2" s="7" t="s">
        <v>12</v>
      </c>
      <c r="AA2" s="7">
        <v>9</v>
      </c>
      <c r="AB2" s="7" t="s">
        <v>83</v>
      </c>
      <c r="AC2" s="7" t="s">
        <v>83</v>
      </c>
      <c r="AD2" s="7">
        <v>7</v>
      </c>
      <c r="AE2" s="7" t="s">
        <v>83</v>
      </c>
      <c r="AF2" s="7" t="s">
        <v>17</v>
      </c>
      <c r="AG2" s="7" t="s">
        <v>13</v>
      </c>
      <c r="AH2" s="7" t="s">
        <v>83</v>
      </c>
      <c r="AI2" s="7" t="s">
        <v>83</v>
      </c>
      <c r="AJ2" s="7" t="s">
        <v>83</v>
      </c>
      <c r="AK2" s="7">
        <v>11.7</v>
      </c>
      <c r="AL2" s="7" t="s">
        <v>83</v>
      </c>
      <c r="AM2" s="7" t="s">
        <v>83</v>
      </c>
      <c r="AN2" s="7" t="s">
        <v>83</v>
      </c>
      <c r="AO2" s="7" t="s">
        <v>83</v>
      </c>
      <c r="AP2" s="7" t="s">
        <v>18</v>
      </c>
      <c r="AQ2" s="4" t="s">
        <v>19</v>
      </c>
      <c r="AR2" s="7" t="s">
        <v>20</v>
      </c>
      <c r="AS2" s="7">
        <v>491</v>
      </c>
      <c r="AT2" s="7" t="s">
        <v>78</v>
      </c>
      <c r="AU2" s="7">
        <v>381</v>
      </c>
      <c r="AV2" s="7">
        <v>601</v>
      </c>
      <c r="AW2" s="7">
        <v>110</v>
      </c>
      <c r="AX2" s="7" t="s">
        <v>77</v>
      </c>
      <c r="AY2" s="12" t="s">
        <v>79</v>
      </c>
    </row>
    <row r="3" spans="1:51" s="7" customFormat="1">
      <c r="A3" s="14" t="s">
        <v>84</v>
      </c>
      <c r="B3"/>
      <c r="C3"/>
      <c r="D3"/>
      <c r="E3"/>
      <c r="F3"/>
      <c r="G3"/>
      <c r="H3" s="11"/>
      <c r="I3"/>
      <c r="J3"/>
      <c r="L3" s="9"/>
      <c r="N3" s="3"/>
      <c r="AQ3" s="4"/>
      <c r="AY3" s="12"/>
    </row>
    <row r="4" spans="1:51">
      <c r="A4" t="s">
        <v>74</v>
      </c>
      <c r="B4" t="s">
        <v>75</v>
      </c>
      <c r="C4">
        <v>2019</v>
      </c>
      <c r="D4" t="str">
        <f t="shared" si="0"/>
        <v>10.1016/j.palaeo.2018.01.039</v>
      </c>
      <c r="E4">
        <f t="shared" si="1"/>
        <v>22500</v>
      </c>
      <c r="F4">
        <f t="shared" si="2"/>
        <v>1000</v>
      </c>
      <c r="G4">
        <f t="shared" si="3"/>
        <v>1000</v>
      </c>
      <c r="H4" s="11">
        <f t="shared" si="4"/>
        <v>485</v>
      </c>
      <c r="I4">
        <f t="shared" ref="I4:I5" si="5">AV4-AS4</f>
        <v>169</v>
      </c>
      <c r="J4">
        <f t="shared" ref="J4:J5" si="6">AS4-AU4</f>
        <v>169</v>
      </c>
      <c r="K4" s="4" t="s">
        <v>14</v>
      </c>
      <c r="L4" s="6">
        <v>43435</v>
      </c>
      <c r="M4" s="7" t="s">
        <v>76</v>
      </c>
      <c r="N4" s="3" t="s">
        <v>26</v>
      </c>
      <c r="O4" s="4" t="s">
        <v>21</v>
      </c>
      <c r="P4" s="4" t="s">
        <v>22</v>
      </c>
      <c r="Q4" s="7" t="s">
        <v>83</v>
      </c>
      <c r="R4" s="7" t="s">
        <v>83</v>
      </c>
      <c r="S4" s="7" t="s">
        <v>83</v>
      </c>
      <c r="T4" s="7" t="s">
        <v>6</v>
      </c>
      <c r="U4" s="4" t="s">
        <v>23</v>
      </c>
      <c r="V4" s="4">
        <v>22.5</v>
      </c>
      <c r="W4" s="4">
        <v>23.5</v>
      </c>
      <c r="X4" s="4">
        <v>21.5</v>
      </c>
      <c r="Y4" s="7" t="s">
        <v>83</v>
      </c>
      <c r="Z4" s="4" t="s">
        <v>24</v>
      </c>
      <c r="AA4" s="4">
        <v>9</v>
      </c>
      <c r="AB4" s="4">
        <v>-45</v>
      </c>
      <c r="AC4" s="4">
        <v>167</v>
      </c>
      <c r="AD4" s="4">
        <v>7</v>
      </c>
      <c r="AE4" s="7" t="s">
        <v>83</v>
      </c>
      <c r="AF4" s="4" t="s">
        <v>17</v>
      </c>
      <c r="AG4" s="4" t="s">
        <v>13</v>
      </c>
      <c r="AH4" s="7" t="s">
        <v>83</v>
      </c>
      <c r="AI4" s="7" t="s">
        <v>83</v>
      </c>
      <c r="AJ4" s="7" t="s">
        <v>83</v>
      </c>
      <c r="AK4" s="4">
        <v>12.2</v>
      </c>
      <c r="AL4" s="7" t="s">
        <v>83</v>
      </c>
      <c r="AM4" s="7" t="s">
        <v>83</v>
      </c>
      <c r="AN4" s="7" t="s">
        <v>83</v>
      </c>
      <c r="AO4" s="7" t="s">
        <v>83</v>
      </c>
      <c r="AP4" s="7" t="s">
        <v>18</v>
      </c>
      <c r="AQ4" s="7" t="s">
        <v>19</v>
      </c>
      <c r="AR4" s="7" t="s">
        <v>20</v>
      </c>
      <c r="AS4" s="7">
        <v>485</v>
      </c>
      <c r="AT4" s="7" t="s">
        <v>78</v>
      </c>
      <c r="AU4" s="7">
        <v>316</v>
      </c>
      <c r="AV4" s="7">
        <v>654</v>
      </c>
      <c r="AW4" s="7">
        <v>169</v>
      </c>
      <c r="AX4" s="7" t="s">
        <v>77</v>
      </c>
      <c r="AY4" s="12" t="s">
        <v>79</v>
      </c>
    </row>
    <row r="5" spans="1:51">
      <c r="A5" t="s">
        <v>74</v>
      </c>
      <c r="B5" t="s">
        <v>75</v>
      </c>
      <c r="C5">
        <v>2019</v>
      </c>
      <c r="D5" t="str">
        <f t="shared" si="0"/>
        <v>10.1016/j.palaeo.2018.01.039</v>
      </c>
      <c r="E5">
        <f t="shared" si="1"/>
        <v>23200</v>
      </c>
      <c r="F5">
        <f t="shared" si="2"/>
        <v>199.99999999999929</v>
      </c>
      <c r="G5">
        <f t="shared" si="3"/>
        <v>199.99999999999929</v>
      </c>
      <c r="H5" s="11">
        <f t="shared" si="4"/>
        <v>732</v>
      </c>
      <c r="I5">
        <f t="shared" si="5"/>
        <v>47</v>
      </c>
      <c r="J5">
        <f t="shared" si="6"/>
        <v>47</v>
      </c>
      <c r="K5" s="4" t="s">
        <v>14</v>
      </c>
      <c r="L5" s="6">
        <v>43435</v>
      </c>
      <c r="M5" s="7" t="s">
        <v>76</v>
      </c>
      <c r="N5" s="3" t="s">
        <v>26</v>
      </c>
      <c r="O5" s="4" t="s">
        <v>32</v>
      </c>
      <c r="P5" s="4" t="s">
        <v>31</v>
      </c>
      <c r="Q5" s="7" t="s">
        <v>83</v>
      </c>
      <c r="R5" s="7" t="s">
        <v>83</v>
      </c>
      <c r="S5" s="7" t="s">
        <v>83</v>
      </c>
      <c r="T5" s="7" t="s">
        <v>7</v>
      </c>
      <c r="U5" s="4" t="s">
        <v>33</v>
      </c>
      <c r="V5" s="4">
        <v>23.2</v>
      </c>
      <c r="W5" s="4">
        <v>23.4</v>
      </c>
      <c r="X5" s="4">
        <v>23</v>
      </c>
      <c r="Y5" s="7" t="s">
        <v>83</v>
      </c>
      <c r="Z5" s="4" t="s">
        <v>25</v>
      </c>
      <c r="AA5" s="4">
        <v>3</v>
      </c>
      <c r="AB5" s="8">
        <v>-45.516666000000001</v>
      </c>
      <c r="AC5" s="8">
        <v>170.21665999999999</v>
      </c>
      <c r="AD5" s="4">
        <v>7</v>
      </c>
      <c r="AE5" s="7" t="s">
        <v>83</v>
      </c>
      <c r="AF5" s="4" t="s">
        <v>15</v>
      </c>
      <c r="AG5" s="4" t="s">
        <v>16</v>
      </c>
      <c r="AH5" s="7" t="s">
        <v>83</v>
      </c>
      <c r="AI5" s="7" t="s">
        <v>83</v>
      </c>
      <c r="AJ5" s="7" t="s">
        <v>83</v>
      </c>
      <c r="AK5" s="4">
        <v>7.5</v>
      </c>
      <c r="AL5" s="7" t="s">
        <v>83</v>
      </c>
      <c r="AM5" s="7" t="s">
        <v>83</v>
      </c>
      <c r="AN5" s="7" t="s">
        <v>83</v>
      </c>
      <c r="AO5" s="7" t="s">
        <v>83</v>
      </c>
      <c r="AP5" s="7" t="s">
        <v>0</v>
      </c>
      <c r="AQ5" s="7" t="s">
        <v>1</v>
      </c>
      <c r="AR5" s="7" t="s">
        <v>2</v>
      </c>
      <c r="AS5" s="7">
        <v>732</v>
      </c>
      <c r="AT5" s="7" t="s">
        <v>78</v>
      </c>
      <c r="AU5" s="7">
        <v>685</v>
      </c>
      <c r="AV5" s="7">
        <v>779</v>
      </c>
      <c r="AW5" s="7">
        <v>47</v>
      </c>
      <c r="AX5" s="7" t="s">
        <v>77</v>
      </c>
      <c r="AY5" s="12" t="s">
        <v>79</v>
      </c>
    </row>
    <row r="6" spans="1:51">
      <c r="A6"/>
      <c r="B6"/>
      <c r="C6"/>
      <c r="D6"/>
      <c r="E6"/>
      <c r="F6"/>
      <c r="G6"/>
      <c r="H6" s="11"/>
      <c r="I6"/>
      <c r="J6"/>
      <c r="AB6" s="8"/>
      <c r="AC6" s="8"/>
    </row>
    <row r="7" spans="1:51">
      <c r="A7"/>
      <c r="B7"/>
      <c r="C7"/>
      <c r="D7"/>
      <c r="E7"/>
      <c r="F7"/>
      <c r="G7"/>
      <c r="H7" s="11"/>
      <c r="I7"/>
      <c r="J7"/>
      <c r="AB7" s="8"/>
      <c r="AC7" s="8"/>
    </row>
    <row r="8" spans="1:51">
      <c r="A8"/>
      <c r="B8"/>
      <c r="C8"/>
      <c r="D8"/>
      <c r="E8"/>
      <c r="F8"/>
      <c r="G8"/>
      <c r="H8" s="11"/>
      <c r="I8"/>
      <c r="J8"/>
    </row>
    <row r="9" spans="1:51">
      <c r="A9"/>
      <c r="B9"/>
      <c r="C9"/>
      <c r="D9"/>
      <c r="E9"/>
      <c r="F9"/>
      <c r="G9"/>
      <c r="H9" s="11"/>
      <c r="I9"/>
      <c r="J9"/>
    </row>
    <row r="10" spans="1:51">
      <c r="A10"/>
      <c r="B10"/>
      <c r="C10"/>
      <c r="D10"/>
      <c r="E10"/>
      <c r="F10"/>
      <c r="G10"/>
      <c r="H10" s="11"/>
      <c r="I10"/>
      <c r="J10"/>
    </row>
  </sheetData>
  <phoneticPr fontId="3" type="noConversion"/>
  <hyperlinks>
    <hyperlink ref="N2" r:id="rId1" tooltip="Persistent link using digital object identifier" xr:uid="{00000000-0004-0000-0000-000000000000}"/>
    <hyperlink ref="N4" r:id="rId2" tooltip="Persistent link using digital object identifier" xr:uid="{00000000-0004-0000-0000-000001000000}"/>
    <hyperlink ref="N5" r:id="rId3" tooltip="Persistent link using digital object identifier" xr:uid="{00000000-0004-0000-0000-000002000000}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stomatal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2017-12-08T17:22:00Z</dcterms:created>
  <dcterms:modified xsi:type="dcterms:W3CDTF">2020-01-22T21:59:22Z</dcterms:modified>
</cp:coreProperties>
</file>