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Daphnia/Dropbox/paleo-CO2 website files/proxy descriptions/4- leaf gas exchange proxies/"/>
    </mc:Choice>
  </mc:AlternateContent>
  <xr:revisionPtr revIDLastSave="0" documentId="8_{C9685073-5E28-AF4A-BFA1-346FADE84717}" xr6:coauthVersionLast="36" xr6:coauthVersionMax="36" xr10:uidLastSave="{00000000-0000-0000-0000-000000000000}"/>
  <bookViews>
    <workbookView xWindow="6620" yWindow="1320" windowWidth="28800" windowHeight="12460" xr2:uid="{00000000-000D-0000-FFFF-FFFF00000000}"/>
  </bookViews>
  <sheets>
    <sheet name="leaf gas-exchange_Franks" sheetId="1" r:id="rId1"/>
    <sheet name="Input parameters and Referenc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E5" i="1"/>
  <c r="D5" i="1"/>
  <c r="J4" i="1"/>
  <c r="I4" i="1"/>
  <c r="H4" i="1"/>
  <c r="G4" i="1"/>
  <c r="F4" i="1"/>
  <c r="E4" i="1"/>
  <c r="D4" i="1"/>
  <c r="V3" i="1"/>
  <c r="G3" i="1" s="1"/>
  <c r="E3" i="1"/>
  <c r="J3" i="1"/>
  <c r="I3" i="1"/>
  <c r="H3" i="1"/>
  <c r="D3" i="1"/>
  <c r="F3" i="1" l="1"/>
</calcChain>
</file>

<file path=xl/sharedStrings.xml><?xml version="1.0" encoding="utf-8"?>
<sst xmlns="http://schemas.openxmlformats.org/spreadsheetml/2006/main" count="203" uniqueCount="138">
  <si>
    <t>INPUT PARAMETERS (see Franks et al., 2014 and Kowalczyk et al., 2018 for details): The "_err" input should be +/-1 standard error of the mean. If this value is unknown, the error can be estimated as some fraction of the mean (e.g., 5%).</t>
  </si>
  <si>
    <t>References:</t>
  </si>
  <si>
    <t>Franks, P. J., Royer, D. L., Beerling, D. J., Van de Water, P. K., Cantrill, D. J., Barbour, M. M., Berry, J. A. 2014. New constraints on atmospheric CO2 concentration for the Phanerozoic. Geophysical Research Letters, 41: 4685-4694.</t>
  </si>
  <si>
    <t>Kowalczyk, J. B., Royer, D. L., Miller, I. M., Anderson, C. W., Beerling, D. J., Franks, P. J., Grein, M., Konrad, W., Roth-Nebelsick, A., Bowring, S. A., Johnson, K. R., and Ramezani, J., 2018, Multiple proxy estimates of atmospheric CO2 from an early Paleocene rainforest: Paleoceanography and Paleoclimatology, v. 33, p. 1427-1438.</t>
  </si>
  <si>
    <t>person who entered data</t>
  </si>
  <si>
    <t>date of data entry</t>
  </si>
  <si>
    <t>Citation</t>
  </si>
  <si>
    <t>doi</t>
  </si>
  <si>
    <t>Sample
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</si>
  <si>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</si>
  <si>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</si>
  <si>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</si>
  <si>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</si>
  <si>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</si>
  <si>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</si>
  <si>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</si>
  <si>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</si>
  <si>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</si>
  <si>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</si>
  <si>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</si>
  <si>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Latitude, present-day (decimal degrees)</t>
  </si>
  <si>
    <t>Longitude, present-day (decimal degrees)</t>
  </si>
  <si>
    <t>Estimated atmospheric CO2 concentration (ppm)</t>
  </si>
  <si>
    <t>CO2 type</t>
  </si>
  <si>
    <t>CO2 low (ppm)</t>
  </si>
  <si>
    <t>CO2 high (ppm)</t>
  </si>
  <si>
    <t>What is the CO2 range ("low" and "high")?</t>
  </si>
  <si>
    <t>What is the distribution of the uncertainties?</t>
  </si>
  <si>
    <t>Counting Method
(Image, microscope)</t>
  </si>
  <si>
    <t>Counting box dimensions
(µm × µm)</t>
  </si>
  <si>
    <t>Dab</t>
  </si>
  <si>
    <t>eDab</t>
  </si>
  <si>
    <t>N_eDab</t>
  </si>
  <si>
    <t>Dad</t>
  </si>
  <si>
    <t>eDad</t>
  </si>
  <si>
    <t>N_eDad</t>
  </si>
  <si>
    <t>GCLab</t>
  </si>
  <si>
    <t>eGCLab</t>
  </si>
  <si>
    <t>N_eGCLab</t>
  </si>
  <si>
    <t>GCLad</t>
  </si>
  <si>
    <t>eGCLad</t>
  </si>
  <si>
    <t>N_eGCLad</t>
  </si>
  <si>
    <t>GCWab</t>
  </si>
  <si>
    <t>eGCWab</t>
  </si>
  <si>
    <t>N_eGCWab</t>
  </si>
  <si>
    <t>GCWad</t>
  </si>
  <si>
    <t>eGCWad</t>
  </si>
  <si>
    <t>N_eGCWad</t>
  </si>
  <si>
    <t>d13Cp</t>
  </si>
  <si>
    <t>ed13Cp</t>
  </si>
  <si>
    <t>N_ed13Cp</t>
  </si>
  <si>
    <t>d13Ca</t>
  </si>
  <si>
    <t>ed13Ca</t>
  </si>
  <si>
    <t>N_ed13Ca</t>
  </si>
  <si>
    <t>CO2_0</t>
  </si>
  <si>
    <t>A0</t>
  </si>
  <si>
    <t>eA0</t>
  </si>
  <si>
    <t>N_eA0</t>
  </si>
  <si>
    <t>CiCa0</t>
  </si>
  <si>
    <t>eCiCa0</t>
  </si>
  <si>
    <t>N_eCiCa0</t>
  </si>
  <si>
    <t>gb</t>
  </si>
  <si>
    <t>egb</t>
  </si>
  <si>
    <t>N_egb</t>
  </si>
  <si>
    <t>s1</t>
  </si>
  <si>
    <t>es1</t>
  </si>
  <si>
    <t>N_es1</t>
  </si>
  <si>
    <t>s2</t>
  </si>
  <si>
    <t>es2</t>
  </si>
  <si>
    <t>N_es2</t>
  </si>
  <si>
    <t>s3</t>
  </si>
  <si>
    <t>es3</t>
  </si>
  <si>
    <t>N_es3</t>
  </si>
  <si>
    <t>s4</t>
  </si>
  <si>
    <t>es4</t>
  </si>
  <si>
    <t>N_es4</t>
  </si>
  <si>
    <t>s5</t>
  </si>
  <si>
    <t>es5</t>
  </si>
  <si>
    <t>N_es5</t>
  </si>
  <si>
    <t>fixed_A</t>
  </si>
  <si>
    <t>b</t>
  </si>
  <si>
    <t>d.v.</t>
  </si>
  <si>
    <t>gamma</t>
  </si>
  <si>
    <t>temp</t>
  </si>
  <si>
    <t>Dana L. Royer</t>
  </si>
  <si>
    <t>median</t>
  </si>
  <si>
    <t>2.5 and 97.5 percentiles</t>
  </si>
  <si>
    <t>right skewed</t>
  </si>
  <si>
    <t>microscope</t>
  </si>
  <si>
    <t>4 leaves</t>
  </si>
  <si>
    <t>generic value from Franks et al. (2014); 1 sigma error is 5% of mean</t>
  </si>
  <si>
    <t>pore length was measured directly, so this scalar has no error</t>
  </si>
  <si>
    <t>no</t>
  </si>
  <si>
    <t>10 leaves</t>
  </si>
  <si>
    <t>Ginkgoaceae</t>
  </si>
  <si>
    <t>Ginkgo</t>
  </si>
  <si>
    <t>adiantoides</t>
  </si>
  <si>
    <t>Clear Creek South locality (9916)</t>
  </si>
  <si>
    <t>Blechnaceae</t>
  </si>
  <si>
    <t>aff. Stenochlaena</t>
  </si>
  <si>
    <t>Gary Upchurch</t>
  </si>
  <si>
    <t>Raton Formation</t>
  </si>
  <si>
    <t>5 to 25 cm above the K-Pg boundary</t>
  </si>
  <si>
    <t>K-Pg boundary is identified from an iridium spike and presence of shocked quartz; duration of fern spike is constrained in Clyde et al. (2016; 10.1016/j.epsl.2016.07.041)</t>
  </si>
  <si>
    <t>200x magnification</t>
  </si>
  <si>
    <t>age models of Tipple et al. (2010; 10.1029/2009PA001851) and Barral et al. (2017; 10.1016/j.palaeo.2017.01.034), along with an assumed negative carbon isotope excursion of 2 per mil (see Milligan et al., 2019)</t>
  </si>
  <si>
    <t>calculated from 5 Stenochlaena palustris plants grown inside growth chambers at 500 ppm CO2</t>
  </si>
  <si>
    <t>calculated from 5 Stenochlaena palustris plants grown inside growth chambers at 500 ppm CO2; adjusted for non-stomatal bearing area (see Milligan et al., 2019)</t>
  </si>
  <si>
    <t>site LJH 7659</t>
  </si>
  <si>
    <t>Yale Peabody Museum</t>
  </si>
  <si>
    <t>Fort Union Formation</t>
  </si>
  <si>
    <t>4 m above K-Pg boundary</t>
  </si>
  <si>
    <t>biostratigraphy, a K-Pg age of 66.0 Myrs ago, and an assumption of constant sedimentation rates</t>
  </si>
  <si>
    <t>13 leaves</t>
  </si>
  <si>
    <t>age models of Tipple et al. (2010; 10.1029/2009PA001851) and Barral et al. (2017; 10.1016/j.palaeo.2017.01.034)</t>
  </si>
  <si>
    <t>value reported by Kowalczyk et al. (2018) for 17 leaves from a single Ginkgo biloba tree</t>
  </si>
  <si>
    <t>value reported by Kowalczyk et al. (2018) for 17 leaves from a single Ginkgo biloba tree; adjusted for non-stomatal bearing area (see Milligan et al., 2019)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</si>
  <si>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</si>
  <si>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</si>
  <si>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</si>
  <si>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</si>
  <si>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</si>
  <si>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</si>
  <si>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stomata-franks</t>
  </si>
  <si>
    <t>Milligan</t>
  </si>
  <si>
    <t>site DNMH 566</t>
  </si>
  <si>
    <t>Denver Museum</t>
  </si>
  <si>
    <t>Hell Creek Formation</t>
  </si>
  <si>
    <t xml:space="preserve">33.5 m below the K-Pg boundary </t>
  </si>
  <si>
    <t>geochronology, magnetostratigraphy,a K-Pg age of 66.0 Myrs ago, and an assumption of constant sedimentation rates</t>
  </si>
  <si>
    <t>Joseph Milligan</t>
  </si>
  <si>
    <t>10.1029/2018GL081215</t>
  </si>
  <si>
    <t>Milligan, J. N., Royer, D. L., Franks, P. J., Upchurch, G. R., and McKee, M. L., 2019, No evidence for a large atmospheric CO2 spike across the Cretaceous-Paleogene boundary: Geophysical Research Letters, v. 46, p. 3462-3472.</t>
  </si>
  <si>
    <t>CO2_ppm</t>
  </si>
  <si>
    <t>CO2_uncertainty_pos_ppm</t>
  </si>
  <si>
    <t>CO2_uncertainty__neg_ppm</t>
  </si>
  <si>
    <t>NA</t>
  </si>
  <si>
    <t>example data in first three rows: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</si>
</sst>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3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4" fillId="0" borderId="0" xfId="0" applyFont="1" applyBorder="1"/>
    <xf numFmtId="0" fontId="2" fillId="0" borderId="0" xfId="0" applyFont="1" applyBorder="1" applyAlignment="1"/>
    <xf numFmtId="17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1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vertical="top"/>
    </xf>
    <xf numFmtId="0" fontId="2" fillId="0" borderId="0" xfId="0" applyFont="1" applyFill="1" applyBorder="1" applyAlignment="1"/>
    <xf numFmtId="11" fontId="0" fillId="0" borderId="0" xfId="0" applyNumberFormat="1"/>
    <xf numFmtId="164" fontId="0" fillId="0" borderId="0" xfId="0" applyNumberFormat="1"/>
    <xf numFmtId="11" fontId="0" fillId="0" borderId="0" xfId="0" applyNumberFormat="1" applyBorder="1" applyAlignment="1"/>
    <xf numFmtId="0" fontId="4" fillId="4" borderId="0" xfId="0" applyFont="1" applyFill="1" applyAlignment="1">
      <alignment vertical="top" wrapText="1"/>
    </xf>
    <xf numFmtId="1" fontId="0" fillId="0" borderId="0" xfId="0" applyNumberFormat="1" applyBorder="1" applyAlignment="1"/>
    <xf numFmtId="165" fontId="2" fillId="0" borderId="0" xfId="0" applyNumberFormat="1" applyFont="1" applyBorder="1" applyAlignme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1" fontId="0" fillId="0" borderId="0" xfId="1" applyNumberFormat="1" applyFont="1" applyAlignment="1">
      <alignment horizontal="right"/>
    </xf>
    <xf numFmtId="11" fontId="0" fillId="0" borderId="0" xfId="1" applyNumberFormat="1" applyFont="1" applyAlignment="1">
      <alignment horizontal="right" vertical="center"/>
    </xf>
    <xf numFmtId="2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0" fontId="6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4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" defaultRowHeight="16"/>
  <cols>
    <col min="1" max="10" width="11" style="1"/>
    <col min="11" max="11" width="12.1640625" style="1" customWidth="1"/>
    <col min="12" max="20" width="11" style="1"/>
    <col min="21" max="21" width="11.6640625" style="1" customWidth="1"/>
    <col min="22" max="22" width="11" style="1"/>
    <col min="23" max="23" width="11.83203125" style="1" customWidth="1"/>
    <col min="24" max="24" width="12.33203125" style="1" customWidth="1"/>
    <col min="25" max="25" width="11" style="1"/>
    <col min="26" max="26" width="11.83203125" style="1" customWidth="1"/>
    <col min="27" max="28" width="11" style="1"/>
    <col min="29" max="29" width="15.33203125" style="1" customWidth="1"/>
    <col min="30" max="33" width="11" style="1"/>
    <col min="34" max="34" width="13.1640625" style="1" customWidth="1"/>
    <col min="35" max="16384" width="11" style="1"/>
  </cols>
  <sheetData>
    <row r="1" spans="1:90" s="8" customFormat="1" ht="66.75" customHeight="1">
      <c r="A1" s="18" t="s">
        <v>117</v>
      </c>
      <c r="B1" s="18" t="s">
        <v>118</v>
      </c>
      <c r="C1" s="18" t="s">
        <v>119</v>
      </c>
      <c r="D1" s="18" t="s">
        <v>7</v>
      </c>
      <c r="E1" s="18" t="s">
        <v>120</v>
      </c>
      <c r="F1" s="18" t="s">
        <v>121</v>
      </c>
      <c r="G1" s="18" t="s">
        <v>122</v>
      </c>
      <c r="H1" s="18" t="s">
        <v>133</v>
      </c>
      <c r="I1" s="18" t="s">
        <v>134</v>
      </c>
      <c r="J1" s="18" t="s">
        <v>135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4" t="s">
        <v>28</v>
      </c>
      <c r="AJ1" s="4" t="s">
        <v>29</v>
      </c>
      <c r="AK1" s="5" t="s">
        <v>30</v>
      </c>
      <c r="AL1" s="5" t="s">
        <v>31</v>
      </c>
      <c r="AM1" s="5" t="s">
        <v>32</v>
      </c>
      <c r="AN1" s="5" t="s">
        <v>33</v>
      </c>
      <c r="AO1" s="5" t="s">
        <v>34</v>
      </c>
      <c r="AP1" s="5" t="s">
        <v>35</v>
      </c>
      <c r="AQ1" s="5" t="s">
        <v>36</v>
      </c>
      <c r="AR1" s="5" t="s">
        <v>37</v>
      </c>
      <c r="AS1" s="5" t="s">
        <v>38</v>
      </c>
      <c r="AT1" s="5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5" t="s">
        <v>45</v>
      </c>
      <c r="BA1" s="5" t="s">
        <v>46</v>
      </c>
      <c r="BB1" s="5" t="s">
        <v>47</v>
      </c>
      <c r="BC1" s="5" t="s">
        <v>48</v>
      </c>
      <c r="BD1" s="5" t="s">
        <v>49</v>
      </c>
      <c r="BE1" s="5" t="s">
        <v>50</v>
      </c>
      <c r="BF1" s="6" t="s">
        <v>51</v>
      </c>
      <c r="BG1" s="6" t="s">
        <v>52</v>
      </c>
      <c r="BH1" s="6" t="s">
        <v>53</v>
      </c>
      <c r="BI1" s="6" t="s">
        <v>54</v>
      </c>
      <c r="BJ1" s="7" t="s">
        <v>55</v>
      </c>
      <c r="BK1" s="7" t="s">
        <v>56</v>
      </c>
      <c r="BL1" s="7" t="s">
        <v>57</v>
      </c>
      <c r="BM1" s="7" t="s">
        <v>58</v>
      </c>
      <c r="BN1" s="7" t="s">
        <v>59</v>
      </c>
      <c r="BO1" s="7" t="s">
        <v>60</v>
      </c>
      <c r="BP1" s="7" t="s">
        <v>61</v>
      </c>
      <c r="BQ1" s="7" t="s">
        <v>62</v>
      </c>
      <c r="BR1" s="7" t="s">
        <v>63</v>
      </c>
      <c r="BS1" s="7" t="s">
        <v>64</v>
      </c>
      <c r="BT1" s="7" t="s">
        <v>65</v>
      </c>
      <c r="BU1" s="7" t="s">
        <v>66</v>
      </c>
      <c r="BV1" s="7" t="s">
        <v>67</v>
      </c>
      <c r="BW1" s="7" t="s">
        <v>68</v>
      </c>
      <c r="BX1" s="7" t="s">
        <v>69</v>
      </c>
      <c r="BY1" s="7" t="s">
        <v>70</v>
      </c>
      <c r="BZ1" s="7" t="s">
        <v>71</v>
      </c>
      <c r="CA1" s="7" t="s">
        <v>72</v>
      </c>
      <c r="CB1" s="7" t="s">
        <v>73</v>
      </c>
      <c r="CC1" s="7" t="s">
        <v>74</v>
      </c>
      <c r="CD1" s="7" t="s">
        <v>75</v>
      </c>
      <c r="CE1" s="7" t="s">
        <v>76</v>
      </c>
      <c r="CF1" s="7" t="s">
        <v>77</v>
      </c>
      <c r="CG1" s="7" t="s">
        <v>78</v>
      </c>
      <c r="CH1" s="3" t="s">
        <v>79</v>
      </c>
      <c r="CI1" s="3" t="s">
        <v>80</v>
      </c>
      <c r="CJ1" s="3" t="s">
        <v>81</v>
      </c>
      <c r="CK1" s="7" t="s">
        <v>82</v>
      </c>
      <c r="CL1" s="3" t="s">
        <v>83</v>
      </c>
    </row>
    <row r="2" spans="1:90" s="40" customFormat="1" ht="17" customHeight="1">
      <c r="A2" s="41" t="s">
        <v>137</v>
      </c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9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</row>
    <row r="3" spans="1:90" s="2" customFormat="1">
      <c r="A3" s="2" t="s">
        <v>123</v>
      </c>
      <c r="B3" s="2" t="s">
        <v>124</v>
      </c>
      <c r="C3" s="2">
        <v>2019</v>
      </c>
      <c r="D3" s="2" t="str">
        <f>N3</f>
        <v>10.1029/2018GL081215</v>
      </c>
      <c r="E3" s="2">
        <f>V3*1000</f>
        <v>66042.5</v>
      </c>
      <c r="F3" s="2">
        <f>(W3-V3)*1000</f>
        <v>0.50000000000238742</v>
      </c>
      <c r="G3" s="2">
        <f>(V3-X3)*1000</f>
        <v>0.50000000000238742</v>
      </c>
      <c r="H3" s="19">
        <f>AC3</f>
        <v>873</v>
      </c>
      <c r="I3" s="19">
        <f>AF3-AC3</f>
        <v>567</v>
      </c>
      <c r="J3" s="19">
        <f>AC3-AE3</f>
        <v>320</v>
      </c>
      <c r="K3" s="9" t="s">
        <v>84</v>
      </c>
      <c r="L3" s="10">
        <v>43497</v>
      </c>
      <c r="M3" s="24" t="s">
        <v>132</v>
      </c>
      <c r="N3" s="9" t="s">
        <v>131</v>
      </c>
      <c r="O3" s="13" t="s">
        <v>97</v>
      </c>
      <c r="P3" s="9" t="s">
        <v>98</v>
      </c>
      <c r="Q3" s="9" t="s">
        <v>99</v>
      </c>
      <c r="R3" s="9" t="s">
        <v>136</v>
      </c>
      <c r="S3" s="9" t="s">
        <v>100</v>
      </c>
      <c r="T3" s="9" t="s">
        <v>101</v>
      </c>
      <c r="U3" s="9" t="s">
        <v>102</v>
      </c>
      <c r="V3" s="20">
        <f>(W3+X3)/2</f>
        <v>66.042500000000004</v>
      </c>
      <c r="W3" s="20">
        <v>66.043000000000006</v>
      </c>
      <c r="X3" s="20">
        <v>66.042000000000002</v>
      </c>
      <c r="Y3" s="9" t="s">
        <v>136</v>
      </c>
      <c r="Z3" s="9" t="s">
        <v>103</v>
      </c>
      <c r="AA3" s="14">
        <v>37.08</v>
      </c>
      <c r="AB3" s="14">
        <v>-104.52</v>
      </c>
      <c r="AC3" s="9">
        <v>873</v>
      </c>
      <c r="AD3" s="9" t="s">
        <v>85</v>
      </c>
      <c r="AE3" s="9">
        <v>553</v>
      </c>
      <c r="AF3" s="9">
        <v>1440</v>
      </c>
      <c r="AG3" s="9" t="s">
        <v>86</v>
      </c>
      <c r="AH3" s="9" t="s">
        <v>87</v>
      </c>
      <c r="AI3" s="9" t="s">
        <v>88</v>
      </c>
      <c r="AJ3" s="14" t="s">
        <v>104</v>
      </c>
      <c r="AK3" s="15">
        <v>46700000</v>
      </c>
      <c r="AL3" s="15">
        <v>2550000</v>
      </c>
      <c r="AM3" s="9" t="s">
        <v>89</v>
      </c>
      <c r="AN3" s="12">
        <v>0</v>
      </c>
      <c r="AO3" s="12">
        <v>0</v>
      </c>
      <c r="AP3" s="9" t="s">
        <v>89</v>
      </c>
      <c r="AQ3" s="15">
        <v>1.27E-5</v>
      </c>
      <c r="AR3" s="15">
        <v>2.6399999999999998E-7</v>
      </c>
      <c r="AS3" s="9" t="s">
        <v>89</v>
      </c>
      <c r="AT3" s="12">
        <v>0</v>
      </c>
      <c r="AU3" s="12">
        <v>0</v>
      </c>
      <c r="AV3" s="9" t="s">
        <v>89</v>
      </c>
      <c r="AW3" s="15">
        <v>1.4399999999999999E-5</v>
      </c>
      <c r="AX3" s="15">
        <v>1.1400000000000001E-6</v>
      </c>
      <c r="AY3" s="9" t="s">
        <v>89</v>
      </c>
      <c r="AZ3" s="12">
        <v>0</v>
      </c>
      <c r="BA3" s="12">
        <v>0</v>
      </c>
      <c r="BB3" s="9" t="s">
        <v>89</v>
      </c>
      <c r="BC3">
        <v>-27.49</v>
      </c>
      <c r="BD3">
        <v>0.02</v>
      </c>
      <c r="BE3" s="9" t="s">
        <v>93</v>
      </c>
      <c r="BF3" s="16">
        <v>-7.71</v>
      </c>
      <c r="BG3" s="16">
        <v>1.0900000000000001</v>
      </c>
      <c r="BH3" s="9" t="s">
        <v>105</v>
      </c>
      <c r="BI3">
        <v>500</v>
      </c>
      <c r="BJ3">
        <v>3.69</v>
      </c>
      <c r="BK3">
        <v>0.34</v>
      </c>
      <c r="BL3" s="14" t="s">
        <v>106</v>
      </c>
      <c r="BM3">
        <v>0.66</v>
      </c>
      <c r="BN3">
        <v>0.03</v>
      </c>
      <c r="BO3" s="14" t="s">
        <v>106</v>
      </c>
      <c r="BP3">
        <v>2</v>
      </c>
      <c r="BQ3">
        <v>0.1</v>
      </c>
      <c r="BR3" s="9" t="s">
        <v>90</v>
      </c>
      <c r="BS3">
        <v>1</v>
      </c>
      <c r="BT3">
        <v>0</v>
      </c>
      <c r="BU3" s="9" t="s">
        <v>91</v>
      </c>
      <c r="BV3">
        <v>1</v>
      </c>
      <c r="BW3">
        <v>0.05</v>
      </c>
      <c r="BX3" s="9" t="s">
        <v>90</v>
      </c>
      <c r="BY3">
        <v>0.5</v>
      </c>
      <c r="BZ3">
        <v>2.5000000000000001E-2</v>
      </c>
      <c r="CA3" s="9" t="s">
        <v>90</v>
      </c>
      <c r="CB3">
        <v>0.21</v>
      </c>
      <c r="CC3">
        <v>0.03</v>
      </c>
      <c r="CD3" s="14" t="s">
        <v>107</v>
      </c>
      <c r="CE3">
        <v>1.2999999999999999E-2</v>
      </c>
      <c r="CF3">
        <v>6.4999999999999997E-4</v>
      </c>
      <c r="CG3" s="9" t="s">
        <v>90</v>
      </c>
      <c r="CH3" s="9" t="s">
        <v>92</v>
      </c>
      <c r="CI3" s="11">
        <v>30</v>
      </c>
      <c r="CJ3" s="11">
        <v>9.4009599999999997E-4</v>
      </c>
      <c r="CK3" s="11">
        <v>40</v>
      </c>
      <c r="CL3" s="11">
        <v>25</v>
      </c>
    </row>
    <row r="4" spans="1:90" s="2" customFormat="1">
      <c r="A4" s="2" t="s">
        <v>123</v>
      </c>
      <c r="B4" s="2" t="s">
        <v>124</v>
      </c>
      <c r="C4" s="2">
        <v>2019</v>
      </c>
      <c r="D4" s="2" t="str">
        <f>N4</f>
        <v>10.1029/2018GL081215</v>
      </c>
      <c r="E4" s="2">
        <f>V4*1000</f>
        <v>65543</v>
      </c>
      <c r="F4" s="2">
        <f>(W4-V4)*1000</f>
        <v>500</v>
      </c>
      <c r="G4" s="2">
        <f>(V4-X4)*1000</f>
        <v>500</v>
      </c>
      <c r="H4" s="19">
        <f>AC4</f>
        <v>630</v>
      </c>
      <c r="I4" s="19">
        <f>AF4-AC4</f>
        <v>551</v>
      </c>
      <c r="J4" s="19">
        <f>AC4-AE4</f>
        <v>222</v>
      </c>
      <c r="K4" s="9" t="s">
        <v>84</v>
      </c>
      <c r="L4" s="10">
        <v>43497</v>
      </c>
      <c r="M4" s="24" t="s">
        <v>132</v>
      </c>
      <c r="N4" s="9" t="s">
        <v>131</v>
      </c>
      <c r="O4" s="9" t="s">
        <v>108</v>
      </c>
      <c r="P4" s="9" t="s">
        <v>94</v>
      </c>
      <c r="Q4" s="9" t="s">
        <v>95</v>
      </c>
      <c r="R4" s="9" t="s">
        <v>96</v>
      </c>
      <c r="S4" s="9" t="s">
        <v>109</v>
      </c>
      <c r="T4" s="9" t="s">
        <v>110</v>
      </c>
      <c r="U4" s="9" t="s">
        <v>111</v>
      </c>
      <c r="V4" s="20">
        <v>65.543000000000006</v>
      </c>
      <c r="W4" s="20">
        <v>66.043000000000006</v>
      </c>
      <c r="X4" s="20">
        <v>65.043000000000006</v>
      </c>
      <c r="Y4" s="9" t="s">
        <v>136</v>
      </c>
      <c r="Z4" s="9" t="s">
        <v>112</v>
      </c>
      <c r="AA4" s="14">
        <v>44.95</v>
      </c>
      <c r="AB4" s="14">
        <v>-108.87</v>
      </c>
      <c r="AC4" s="9">
        <v>630</v>
      </c>
      <c r="AD4" s="9" t="s">
        <v>85</v>
      </c>
      <c r="AE4" s="9">
        <v>408</v>
      </c>
      <c r="AF4" s="9">
        <v>1181</v>
      </c>
      <c r="AG4" s="9" t="s">
        <v>86</v>
      </c>
      <c r="AH4" s="9" t="s">
        <v>87</v>
      </c>
      <c r="AI4" s="9" t="s">
        <v>88</v>
      </c>
      <c r="AJ4" s="14" t="s">
        <v>104</v>
      </c>
      <c r="AK4" s="15">
        <v>105000000</v>
      </c>
      <c r="AL4" s="15">
        <v>4110000</v>
      </c>
      <c r="AM4" s="9" t="s">
        <v>113</v>
      </c>
      <c r="AN4" s="12">
        <v>0</v>
      </c>
      <c r="AO4" s="12">
        <v>0</v>
      </c>
      <c r="AP4" s="9" t="s">
        <v>113</v>
      </c>
      <c r="AQ4" s="15">
        <v>1.22E-5</v>
      </c>
      <c r="AR4" s="15">
        <v>1.9999999999999999E-6</v>
      </c>
      <c r="AS4" s="9" t="s">
        <v>113</v>
      </c>
      <c r="AT4" s="12">
        <v>0</v>
      </c>
      <c r="AU4" s="12">
        <v>0</v>
      </c>
      <c r="AV4" s="9" t="s">
        <v>113</v>
      </c>
      <c r="AW4" s="15">
        <v>1.66E-5</v>
      </c>
      <c r="AX4" s="15">
        <v>2.7E-6</v>
      </c>
      <c r="AY4" s="9" t="s">
        <v>113</v>
      </c>
      <c r="AZ4" s="12">
        <v>0</v>
      </c>
      <c r="BA4" s="12">
        <v>0</v>
      </c>
      <c r="BB4" s="9" t="s">
        <v>113</v>
      </c>
      <c r="BC4">
        <v>-25.82</v>
      </c>
      <c r="BD4">
        <v>0.48</v>
      </c>
      <c r="BE4" s="9" t="s">
        <v>113</v>
      </c>
      <c r="BF4" s="16">
        <v>-5.0999999999999996</v>
      </c>
      <c r="BG4" s="16">
        <v>0.31</v>
      </c>
      <c r="BH4" s="9" t="s">
        <v>114</v>
      </c>
      <c r="BI4">
        <v>388</v>
      </c>
      <c r="BJ4">
        <v>8.09</v>
      </c>
      <c r="BK4">
        <v>0.24</v>
      </c>
      <c r="BL4" s="9" t="s">
        <v>115</v>
      </c>
      <c r="BM4">
        <v>0.56999999999999995</v>
      </c>
      <c r="BN4">
        <v>0.05</v>
      </c>
      <c r="BO4" s="9" t="s">
        <v>115</v>
      </c>
      <c r="BP4">
        <v>2</v>
      </c>
      <c r="BQ4">
        <v>0.1</v>
      </c>
      <c r="BR4" s="9" t="s">
        <v>90</v>
      </c>
      <c r="BS4">
        <v>1</v>
      </c>
      <c r="BT4">
        <v>0</v>
      </c>
      <c r="BU4" s="9" t="s">
        <v>91</v>
      </c>
      <c r="BV4">
        <v>1</v>
      </c>
      <c r="BW4">
        <v>0.05</v>
      </c>
      <c r="BX4" s="9" t="s">
        <v>90</v>
      </c>
      <c r="BY4">
        <v>0.6</v>
      </c>
      <c r="BZ4">
        <v>0.03</v>
      </c>
      <c r="CA4" s="9" t="s">
        <v>90</v>
      </c>
      <c r="CB4">
        <v>0.44</v>
      </c>
      <c r="CC4">
        <v>0.04</v>
      </c>
      <c r="CD4" s="9" t="s">
        <v>116</v>
      </c>
      <c r="CE4">
        <v>1.2999999999999999E-2</v>
      </c>
      <c r="CF4">
        <v>6.4999999999999997E-4</v>
      </c>
      <c r="CG4" s="9" t="s">
        <v>90</v>
      </c>
      <c r="CH4" s="9" t="s">
        <v>92</v>
      </c>
      <c r="CI4" s="11">
        <v>30</v>
      </c>
      <c r="CJ4" s="11">
        <v>9.4009599999999997E-4</v>
      </c>
      <c r="CK4" s="11">
        <v>40</v>
      </c>
      <c r="CL4" s="11">
        <v>25</v>
      </c>
    </row>
    <row r="5" spans="1:90" s="22" customFormat="1">
      <c r="A5" s="21" t="s">
        <v>123</v>
      </c>
      <c r="B5" s="21" t="s">
        <v>124</v>
      </c>
      <c r="C5" s="22">
        <v>2019</v>
      </c>
      <c r="D5" s="34" t="str">
        <f>N5</f>
        <v>10.1029/2018GL081215</v>
      </c>
      <c r="E5" s="22">
        <f>V5*1000</f>
        <v>66543</v>
      </c>
      <c r="F5" s="22">
        <f>(W5-V5)*1000</f>
        <v>200.00000000000284</v>
      </c>
      <c r="G5" s="22">
        <f>(V5-X5)*1000</f>
        <v>200.00000000000284</v>
      </c>
      <c r="H5" s="23">
        <f>AC5</f>
        <v>624</v>
      </c>
      <c r="I5" s="23">
        <f>AF5-AC5</f>
        <v>258</v>
      </c>
      <c r="J5" s="23">
        <f>AC5-AE5</f>
        <v>170</v>
      </c>
      <c r="K5" s="24" t="s">
        <v>130</v>
      </c>
      <c r="L5" s="10">
        <v>43497</v>
      </c>
      <c r="M5" s="24" t="s">
        <v>132</v>
      </c>
      <c r="N5" s="9" t="s">
        <v>131</v>
      </c>
      <c r="O5" s="21" t="s">
        <v>125</v>
      </c>
      <c r="P5" s="11" t="s">
        <v>94</v>
      </c>
      <c r="Q5" s="24" t="s">
        <v>95</v>
      </c>
      <c r="R5" s="24" t="s">
        <v>96</v>
      </c>
      <c r="S5" s="25" t="s">
        <v>126</v>
      </c>
      <c r="T5" s="25" t="s">
        <v>127</v>
      </c>
      <c r="U5" s="26" t="s">
        <v>128</v>
      </c>
      <c r="V5" s="27">
        <v>66.543000000000006</v>
      </c>
      <c r="W5" s="20">
        <v>66.743000000000009</v>
      </c>
      <c r="X5" s="20">
        <v>66.343000000000004</v>
      </c>
      <c r="Y5" s="24" t="s">
        <v>136</v>
      </c>
      <c r="Z5" s="26" t="s">
        <v>129</v>
      </c>
      <c r="AA5" s="22">
        <v>46.149720000000002</v>
      </c>
      <c r="AB5" s="28">
        <v>-103.81610000000001</v>
      </c>
      <c r="AC5" s="22">
        <v>624</v>
      </c>
      <c r="AD5" s="24" t="s">
        <v>85</v>
      </c>
      <c r="AE5" s="22">
        <v>454</v>
      </c>
      <c r="AF5" s="22">
        <v>882</v>
      </c>
      <c r="AG5" s="24" t="s">
        <v>86</v>
      </c>
      <c r="AH5" s="24" t="s">
        <v>87</v>
      </c>
      <c r="AI5" s="24" t="s">
        <v>88</v>
      </c>
      <c r="AJ5" s="25" t="s">
        <v>104</v>
      </c>
      <c r="AK5" s="29">
        <v>64100000</v>
      </c>
      <c r="AL5" s="30">
        <v>6840000</v>
      </c>
      <c r="AM5" s="25" t="s">
        <v>93</v>
      </c>
      <c r="AN5" s="12">
        <v>0</v>
      </c>
      <c r="AO5" s="12">
        <v>0</v>
      </c>
      <c r="AP5" s="21" t="s">
        <v>93</v>
      </c>
      <c r="AQ5" s="30">
        <v>1.42E-5</v>
      </c>
      <c r="AR5" s="30">
        <v>5.6300000000000005E-7</v>
      </c>
      <c r="AS5" s="21" t="s">
        <v>93</v>
      </c>
      <c r="AT5" s="12">
        <v>0</v>
      </c>
      <c r="AU5" s="12">
        <v>0</v>
      </c>
      <c r="AV5" s="24" t="s">
        <v>93</v>
      </c>
      <c r="AW5" s="30">
        <v>1.947997162746154E-5</v>
      </c>
      <c r="AX5" s="30">
        <v>7.7074709406003466E-7</v>
      </c>
      <c r="AY5" s="21" t="s">
        <v>93</v>
      </c>
      <c r="AZ5" s="12">
        <v>0</v>
      </c>
      <c r="BA5" s="12">
        <v>0</v>
      </c>
      <c r="BB5" s="21" t="s">
        <v>93</v>
      </c>
      <c r="BC5" s="31">
        <v>-24.5</v>
      </c>
      <c r="BD5" s="31">
        <v>0.15</v>
      </c>
      <c r="BE5" s="21" t="s">
        <v>93</v>
      </c>
      <c r="BF5" s="32">
        <v>-5.8</v>
      </c>
      <c r="BG5" s="31">
        <v>0.42</v>
      </c>
      <c r="BH5" s="24" t="s">
        <v>114</v>
      </c>
      <c r="BI5" s="22">
        <v>388</v>
      </c>
      <c r="BJ5" s="33">
        <v>8.09</v>
      </c>
      <c r="BK5" s="33">
        <v>0.24</v>
      </c>
      <c r="BL5" s="24" t="s">
        <v>115</v>
      </c>
      <c r="BM5" s="33">
        <v>0.56999999999999995</v>
      </c>
      <c r="BN5" s="33">
        <v>0.05</v>
      </c>
      <c r="BO5" s="24" t="s">
        <v>115</v>
      </c>
      <c r="BP5" s="33">
        <v>2</v>
      </c>
      <c r="BQ5" s="33">
        <v>0.1</v>
      </c>
      <c r="BR5" s="24" t="s">
        <v>90</v>
      </c>
      <c r="BS5" s="33">
        <v>1</v>
      </c>
      <c r="BT5" s="33">
        <v>0</v>
      </c>
      <c r="BU5" s="24" t="s">
        <v>91</v>
      </c>
      <c r="BV5" s="33">
        <v>1</v>
      </c>
      <c r="BW5" s="33">
        <v>0.05</v>
      </c>
      <c r="BX5" s="24" t="s">
        <v>90</v>
      </c>
      <c r="BY5" s="33">
        <v>0.6</v>
      </c>
      <c r="BZ5" s="33">
        <v>0.03</v>
      </c>
      <c r="CA5" s="24" t="s">
        <v>90</v>
      </c>
      <c r="CB5" s="33">
        <v>0.44</v>
      </c>
      <c r="CC5" s="33">
        <v>0.04</v>
      </c>
      <c r="CD5" s="24" t="s">
        <v>116</v>
      </c>
      <c r="CE5" s="33">
        <v>1.2999999999999999E-2</v>
      </c>
      <c r="CF5" s="33">
        <v>6.4999999999999997E-4</v>
      </c>
      <c r="CG5" s="24" t="s">
        <v>90</v>
      </c>
      <c r="CH5" s="24" t="s">
        <v>92</v>
      </c>
      <c r="CI5" s="11">
        <v>30</v>
      </c>
      <c r="CJ5" s="11">
        <v>9.4009599999999997E-4</v>
      </c>
      <c r="CK5" s="11">
        <v>40</v>
      </c>
      <c r="CL5" s="11">
        <v>25</v>
      </c>
    </row>
    <row r="6" spans="1:90" s="2" customFormat="1">
      <c r="AK6" s="17"/>
      <c r="AL6" s="17"/>
      <c r="AN6" s="17"/>
      <c r="AO6" s="17"/>
      <c r="AQ6" s="17"/>
      <c r="AR6" s="17"/>
      <c r="AT6" s="17"/>
      <c r="AU6" s="17"/>
      <c r="AW6" s="17"/>
      <c r="AX6" s="17"/>
      <c r="AZ6" s="17"/>
      <c r="BA6" s="17"/>
    </row>
    <row r="7" spans="1:90" s="2" customFormat="1">
      <c r="AK7" s="17"/>
      <c r="AL7" s="17"/>
      <c r="AQ7" s="17"/>
      <c r="AR7" s="17"/>
      <c r="AT7" s="17"/>
      <c r="AU7" s="17"/>
      <c r="AW7" s="17"/>
      <c r="AX7" s="17"/>
      <c r="AZ7" s="17"/>
      <c r="BA7" s="17"/>
    </row>
    <row r="8" spans="1:90" s="2" customFormat="1"/>
    <row r="9" spans="1:90" s="2" customFormat="1"/>
    <row r="10" spans="1:90" s="2" customFormat="1"/>
    <row r="11" spans="1:90" s="2" customFormat="1"/>
    <row r="12" spans="1:90" s="2" customFormat="1"/>
    <row r="13" spans="1:90" s="2" customFormat="1"/>
    <row r="14" spans="1:90" s="2" customFormat="1"/>
    <row r="15" spans="1:90" s="2" customFormat="1"/>
    <row r="16" spans="1:90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F7C8-D58C-1148-9CC4-CC8993F6E247}">
  <dimension ref="A1:A4"/>
  <sheetViews>
    <sheetView workbookViewId="0">
      <selection activeCell="E20" sqref="E20"/>
    </sheetView>
  </sheetViews>
  <sheetFormatPr baseColWidth="10" defaultRowHeight="16"/>
  <sheetData>
    <row r="1" spans="1:1">
      <c r="A1" s="35" t="s">
        <v>0</v>
      </c>
    </row>
    <row r="2" spans="1:1" ht="17">
      <c r="A2" s="36" t="s">
        <v>1</v>
      </c>
    </row>
    <row r="3" spans="1:1">
      <c r="A3" s="35" t="s">
        <v>2</v>
      </c>
    </row>
    <row r="4" spans="1:1">
      <c r="A4" s="3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leaf gas-exchange_Franks</vt:lpstr>
      <vt:lpstr>Input parameters and References</vt:lpstr>
    </vt:vector>
  </TitlesOfParts>
  <Company>Wesleyan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Royer, Dana</dc:creator>
  <cp:lastModifiedBy>Bärbel Hönisch</cp:lastModifiedBy>
  <dcterms:created xsi:type="dcterms:W3CDTF">2019-02-07T19:31:02Z</dcterms:created>
  <dcterms:modified xsi:type="dcterms:W3CDTF">2020-01-22T21:52:10Z</dcterms:modified>
</cp:coreProperties>
</file>