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Daphnia/Desktop/paleo pCO2 data base/paleo CO2 database spreadsheets/boron proxies/"/>
    </mc:Choice>
  </mc:AlternateContent>
  <xr:revisionPtr revIDLastSave="0" documentId="8_{1D397DB8-6168-D644-8CC8-4C98FF2530A7}" xr6:coauthVersionLast="36" xr6:coauthVersionMax="36" xr10:uidLastSave="{00000000-0000-0000-0000-000000000000}"/>
  <bookViews>
    <workbookView xWindow="3380" yWindow="460" windowWidth="22840" windowHeight="15860" tabRatio="500" xr2:uid="{00000000-000D-0000-FFFF-FFFF00000000}"/>
  </bookViews>
  <sheets>
    <sheet name="B_Ca ratios" sheetId="2" r:id="rId1"/>
    <sheet name="Column specifications" sheetId="3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6" i="2" l="1"/>
  <c r="BX7" i="2"/>
  <c r="BX5" i="2"/>
  <c r="H6" i="2" l="1"/>
  <c r="I6" i="2"/>
  <c r="J6" i="2"/>
  <c r="H7" i="2"/>
  <c r="I7" i="2"/>
  <c r="J7" i="2"/>
  <c r="J5" i="2"/>
  <c r="I5" i="2"/>
  <c r="H5" i="2"/>
  <c r="F6" i="2"/>
  <c r="G6" i="2"/>
  <c r="F7" i="2"/>
  <c r="G7" i="2"/>
  <c r="G5" i="2"/>
  <c r="F5" i="2" l="1"/>
  <c r="E6" i="2"/>
  <c r="E7" i="2"/>
  <c r="E5" i="2"/>
  <c r="BV7" i="2" l="1"/>
  <c r="BH7" i="2" s="1"/>
  <c r="BV6" i="2"/>
  <c r="BH6" i="2" s="1"/>
</calcChain>
</file>

<file path=xl/sharedStrings.xml><?xml version="1.0" encoding="utf-8"?>
<sst xmlns="http://schemas.openxmlformats.org/spreadsheetml/2006/main" count="593" uniqueCount="200">
  <si>
    <r>
      <rPr>
        <vertAlign val="superscript"/>
        <sz val="10"/>
        <rFont val="Verdana"/>
        <family val="2"/>
      </rPr>
      <t>a</t>
    </r>
    <r>
      <rPr>
        <sz val="12"/>
        <color theme="1"/>
        <rFont val="Calibri"/>
        <family val="2"/>
        <scheme val="minor"/>
      </rPr>
      <t>for definitions of CSF-A, CSF-B and CCSF, please see: https://www.iodp.org/policies-and-guidelines/142-iodp-depth-scales-terminology-april-2011/file</t>
    </r>
  </si>
  <si>
    <t>REFERENCE AND CONTACT INFORMATION</t>
  </si>
  <si>
    <t>SAMPLE IDENTIFICATION</t>
  </si>
  <si>
    <t>AGE CONSTRAINTS</t>
  </si>
  <si>
    <t>ANALYTICAL SPECIFICATIONS</t>
  </si>
  <si>
    <t>VITAL EFFECT</t>
    <phoneticPr fontId="0" type="noConversion"/>
  </si>
  <si>
    <t>ACCESSORY INPUTS</t>
  </si>
  <si>
    <t>METHOD OF TEMPERATURE DETERMINATION</t>
  </si>
  <si>
    <t>ALTERNATIVE METHOD OF TEMPERATURE RECONSTRUCTION</t>
  </si>
  <si>
    <t>SEAWATER COMPOSITION</t>
  </si>
  <si>
    <r>
      <t>PARAMETERIZATION OF CO</t>
    </r>
    <r>
      <rPr>
        <b/>
        <vertAlign val="subscript"/>
        <sz val="12"/>
        <color indexed="8"/>
        <rFont val="Calibri"/>
        <family val="2"/>
      </rPr>
      <t>2</t>
    </r>
    <r>
      <rPr>
        <b/>
        <sz val="12"/>
        <color indexed="8"/>
        <rFont val="Calibri"/>
        <family val="2"/>
      </rPr>
      <t xml:space="preserve"> CALCULATION</t>
    </r>
  </si>
  <si>
    <t>SECOND PARAMETER OF THE CARBONATE SYSTEM</t>
  </si>
  <si>
    <t>CALCULATED PARAMETERS OF THE CARBONATE SYSTEM</t>
  </si>
  <si>
    <t>alternative Age (in case different models are available)</t>
  </si>
  <si>
    <t>pressure (i.e. depth of foraminifer habitat)</t>
  </si>
  <si>
    <t xml:space="preserve">Temperature </t>
  </si>
  <si>
    <t xml:space="preserve"> Mg/Ca</t>
  </si>
  <si>
    <t>e.g., Alkenone UK'37, TEX 86</t>
  </si>
  <si>
    <t>Salinity</t>
  </si>
  <si>
    <t>[Ca] of seawater at S=35</t>
  </si>
  <si>
    <t>[Mg] of seawater at S=35</t>
  </si>
  <si>
    <t>[SO4] of seawater at S=35</t>
  </si>
  <si>
    <r>
      <t>[B]</t>
    </r>
    <r>
      <rPr>
        <b/>
        <vertAlign val="subscript"/>
        <sz val="12"/>
        <rFont val="Verdana"/>
        <family val="2"/>
      </rPr>
      <t>T</t>
    </r>
    <r>
      <rPr>
        <b/>
        <sz val="12"/>
        <rFont val="Verdana"/>
        <family val="2"/>
      </rPr>
      <t xml:space="preserve"> of seawater at S=35</t>
    </r>
  </si>
  <si>
    <t>if applicable</t>
  </si>
  <si>
    <t>Name of individual entering the data</t>
  </si>
  <si>
    <t>Contact email</t>
  </si>
  <si>
    <t>Reference of the data product</t>
  </si>
  <si>
    <t>DOI link to reference</t>
  </si>
  <si>
    <t>Site (DSDP/ODP/IODP or other site number)</t>
  </si>
  <si>
    <t>Hole</t>
  </si>
  <si>
    <t>Core</t>
  </si>
  <si>
    <t>Section</t>
  </si>
  <si>
    <t>top cm</t>
  </si>
  <si>
    <t>bottom cm</t>
  </si>
  <si>
    <r>
      <t>core depth below seafloor (meters, specify CSF-A or CSF-B where applicable, original IODP record)</t>
    </r>
    <r>
      <rPr>
        <vertAlign val="superscript"/>
        <sz val="12"/>
        <rFont val="Verdana"/>
        <family val="2"/>
      </rPr>
      <t>a</t>
    </r>
  </si>
  <si>
    <r>
      <t>core composite depth below seafloor (meters, CCSF)</t>
    </r>
    <r>
      <rPr>
        <vertAlign val="superscript"/>
        <sz val="12"/>
        <rFont val="Verdana"/>
        <family val="2"/>
      </rPr>
      <t>a</t>
    </r>
  </si>
  <si>
    <t>reference for composite depth</t>
  </si>
  <si>
    <t>Location (e.g., Atlantic, Carribbean, South China Sea etc.)</t>
  </si>
  <si>
    <t>Modern Latitude (decimal degree, south negative)</t>
  </si>
  <si>
    <t>Modern Longitude (decimal degree, west negative)</t>
  </si>
  <si>
    <t>Paleo Latitude (decimal degree, south negative)</t>
  </si>
  <si>
    <t>Paleo Longitude (decimal degree, west negative)</t>
  </si>
  <si>
    <t>Modern elevation (m), below sea level negative</t>
  </si>
  <si>
    <t>Paleo elevation (m), below sea level negative</t>
  </si>
  <si>
    <t>reference and Method to determine Paleo position</t>
  </si>
  <si>
    <t>notes about any flags in the studied core section</t>
  </si>
  <si>
    <t>type of uncertainty (e.g., set value, normal distribution, +/- range)</t>
  </si>
  <si>
    <r>
      <t>2</t>
    </r>
    <r>
      <rPr>
        <sz val="12"/>
        <color rgb="FF000000"/>
        <rFont val="Symbol"/>
        <charset val="2"/>
      </rPr>
      <t>s</t>
    </r>
    <r>
      <rPr>
        <sz val="12"/>
        <color rgb="FF000000"/>
        <rFont val="Verdana"/>
        <family val="2"/>
      </rPr>
      <t xml:space="preserve"> uncertainty (if +/- range is used, it should be separated with a comma, e.g. i,ii, for +i, -ii)</t>
    </r>
  </si>
  <si>
    <t>Age Scale (GTS 20XX)</t>
  </si>
  <si>
    <t>age method (nannofossil biostratigraphy, radiolaria, magnetic polarity, radiometric etc.)</t>
  </si>
  <si>
    <t>reference to age model, if different from primary reference of data set</t>
  </si>
  <si>
    <t>foraminifer species analyzed</t>
  </si>
  <si>
    <t>foraminifer size class (µm)</t>
  </si>
  <si>
    <t xml:space="preserve">number of foraminifera shells per sample </t>
  </si>
  <si>
    <t>total sample weight (mg)</t>
  </si>
  <si>
    <t>Reference for sample  cleaning procedure</t>
  </si>
  <si>
    <t>type of uncertainty (e.g., set value, normal distribution, specify whether uncertainty is presented as standard deviation or standard error)</t>
  </si>
  <si>
    <r>
      <t>2</t>
    </r>
    <r>
      <rPr>
        <sz val="12"/>
        <color rgb="FF000000"/>
        <rFont val="Symbol"/>
        <charset val="2"/>
      </rPr>
      <t>s</t>
    </r>
    <r>
      <rPr>
        <sz val="12"/>
        <color rgb="FF000000"/>
        <rFont val="Verdana"/>
        <family val="2"/>
      </rPr>
      <t xml:space="preserve"> uncertainty (report internal or external reproducibility, whichever is larger)</t>
    </r>
  </si>
  <si>
    <t>type of uncertainty (e.g., set value, normal distribution)</t>
  </si>
  <si>
    <r>
      <t>2</t>
    </r>
    <r>
      <rPr>
        <sz val="12"/>
        <color theme="1"/>
        <rFont val="Symbol"/>
        <charset val="2"/>
      </rPr>
      <t xml:space="preserve">s </t>
    </r>
    <r>
      <rPr>
        <sz val="12"/>
        <color theme="1"/>
        <rFont val="Verdana"/>
        <family val="2"/>
      </rPr>
      <t>uncertainty</t>
    </r>
  </si>
  <si>
    <t>Reference for calibration slope</t>
  </si>
  <si>
    <t>Notes (e.g., shell size corrected?)</t>
  </si>
  <si>
    <t>Error propagation method</t>
  </si>
  <si>
    <t>depth habitat (m)</t>
  </si>
  <si>
    <t>temperature (°C)</t>
  </si>
  <si>
    <t>Mg/Ca of individual replicate measurements; insert rows as needed below, do not fill out other columns for each replicate</t>
  </si>
  <si>
    <t>Mg/Ca  (mmol/mol, average of replicates)</t>
  </si>
  <si>
    <t>temperature calibration equation</t>
  </si>
  <si>
    <t>reference for temperature calibration equation</t>
  </si>
  <si>
    <r>
      <t>Mg/Ca</t>
    </r>
    <r>
      <rPr>
        <vertAlign val="subscript"/>
        <sz val="12"/>
        <rFont val="Verdana"/>
        <family val="2"/>
      </rPr>
      <t xml:space="preserve">sw </t>
    </r>
    <r>
      <rPr>
        <sz val="12"/>
        <rFont val="Verdana"/>
        <family val="2"/>
      </rPr>
      <t>correction (list reference if applied)</t>
    </r>
  </si>
  <si>
    <t>salinity correction (list reference if applied)</t>
  </si>
  <si>
    <t>dissolution correction (list reference if applied)</t>
  </si>
  <si>
    <t>pH correction (list reference if applied)</t>
  </si>
  <si>
    <t>proxy value of individual replicate measurements; insert rows as needed below, do not fill out other columns for each replicate</t>
  </si>
  <si>
    <t>average proxy value (please specify units)</t>
  </si>
  <si>
    <t xml:space="preserve">temperature calibration equation </t>
  </si>
  <si>
    <r>
      <t xml:space="preserve">used same sample material as for </t>
    </r>
    <r>
      <rPr>
        <sz val="12"/>
        <rFont val="Symbol"/>
        <charset val="2"/>
      </rPr>
      <t>d</t>
    </r>
    <r>
      <rPr>
        <vertAlign val="superscript"/>
        <sz val="12"/>
        <rFont val="Verdana"/>
        <family val="2"/>
      </rPr>
      <t>11</t>
    </r>
    <r>
      <rPr>
        <sz val="12"/>
        <rFont val="Verdana"/>
        <family val="2"/>
      </rPr>
      <t>B analyses? If not, provide details</t>
    </r>
  </si>
  <si>
    <t>Salinity (unit-less)</t>
  </si>
  <si>
    <t>method of salinity estimation (list reference if applicable)</t>
  </si>
  <si>
    <t>[Ca] (mol/kg)</t>
  </si>
  <si>
    <t xml:space="preserve">reference for [Ca] of seawater value </t>
  </si>
  <si>
    <t>[Mg] (mol/kg)</t>
  </si>
  <si>
    <t>reference for [Mg] of seawater value</t>
  </si>
  <si>
    <t>[SO4] (mol/kg)</t>
  </si>
  <si>
    <t>reference for [SO4] of seawater value</t>
  </si>
  <si>
    <r>
      <t>[B]</t>
    </r>
    <r>
      <rPr>
        <vertAlign val="subscript"/>
        <sz val="12"/>
        <color theme="1"/>
        <rFont val="Verdana"/>
        <family val="2"/>
      </rPr>
      <t xml:space="preserve">T </t>
    </r>
    <r>
      <rPr>
        <sz val="12"/>
        <color theme="1"/>
        <rFont val="Verdana"/>
        <family val="2"/>
      </rPr>
      <t>(mol/kg)</t>
    </r>
  </si>
  <si>
    <r>
      <t>reference for [B]</t>
    </r>
    <r>
      <rPr>
        <vertAlign val="subscript"/>
        <sz val="12"/>
        <rFont val="Verdana"/>
        <family val="2"/>
      </rPr>
      <t>T</t>
    </r>
    <r>
      <rPr>
        <sz val="12"/>
        <rFont val="Verdana"/>
        <family val="2"/>
      </rPr>
      <t xml:space="preserve"> value</t>
    </r>
  </si>
  <si>
    <r>
      <t>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calculation program and version, e.g. CO2SYS, seacarb, other (please specify)</t>
    </r>
  </si>
  <si>
    <t>reference for pK0 and for correction of major ion composition, if applied</t>
  </si>
  <si>
    <t>reference for pK1 and for correction of major ion composition, if applied</t>
  </si>
  <si>
    <t>reference for pK2 and for correction of major ion composition, if applied</t>
  </si>
  <si>
    <r>
      <t>reference for pKHSO</t>
    </r>
    <r>
      <rPr>
        <vertAlign val="subscript"/>
        <sz val="12"/>
        <color theme="1"/>
        <rFont val="Verdana"/>
        <family val="2"/>
      </rPr>
      <t>4</t>
    </r>
  </si>
  <si>
    <r>
      <t>reference for pKsp</t>
    </r>
    <r>
      <rPr>
        <vertAlign val="subscript"/>
        <sz val="12"/>
        <rFont val="Verdana"/>
        <family val="2"/>
      </rPr>
      <t xml:space="preserve">calcite </t>
    </r>
    <r>
      <rPr>
        <sz val="12"/>
        <rFont val="Verdana"/>
        <family val="2"/>
      </rPr>
      <t>and pKsp</t>
    </r>
    <r>
      <rPr>
        <vertAlign val="subscript"/>
        <sz val="12"/>
        <rFont val="Verdana"/>
        <family val="2"/>
      </rPr>
      <t xml:space="preserve">aragonite </t>
    </r>
    <r>
      <rPr>
        <sz val="12"/>
        <rFont val="Verdana"/>
        <family val="2"/>
      </rPr>
      <t>and for correction of major ion composition, if applied</t>
    </r>
  </si>
  <si>
    <r>
      <t>reference for pressure effect on pKsp</t>
    </r>
    <r>
      <rPr>
        <vertAlign val="subscript"/>
        <sz val="12"/>
        <rFont val="Verdana"/>
        <family val="2"/>
      </rPr>
      <t xml:space="preserve">calcite </t>
    </r>
    <r>
      <rPr>
        <sz val="12"/>
        <rFont val="Verdana"/>
        <family val="2"/>
      </rPr>
      <t>and pKsp</t>
    </r>
    <r>
      <rPr>
        <vertAlign val="subscript"/>
        <sz val="12"/>
        <rFont val="Verdana"/>
        <family val="2"/>
      </rPr>
      <t>aragonite</t>
    </r>
  </si>
  <si>
    <r>
      <t>Parameter used (e.g., alkalinity</t>
    </r>
    <r>
      <rPr>
        <sz val="12"/>
        <rFont val="Verdana"/>
        <family val="2"/>
      </rPr>
      <t>, DIC, [CO</t>
    </r>
    <r>
      <rPr>
        <vertAlign val="subscript"/>
        <sz val="12"/>
        <rFont val="Verdana"/>
        <family val="2"/>
      </rPr>
      <t>3</t>
    </r>
    <r>
      <rPr>
        <vertAlign val="superscript"/>
        <sz val="12"/>
        <rFont val="Verdana"/>
        <family val="2"/>
      </rPr>
      <t>2-</t>
    </r>
    <r>
      <rPr>
        <sz val="12"/>
        <rFont val="Verdana"/>
        <family val="2"/>
      </rPr>
      <t>]</t>
    </r>
  </si>
  <si>
    <r>
      <t xml:space="preserve">Method for deriving 2nd parameter (e.g., CCD, </t>
    </r>
    <r>
      <rPr>
        <sz val="12"/>
        <rFont val="Symbol"/>
        <charset val="2"/>
      </rPr>
      <t>W</t>
    </r>
    <r>
      <rPr>
        <sz val="12"/>
        <rFont val="Verdana"/>
        <family val="2"/>
      </rPr>
      <t>, LOSCAR, GENIE, code can be submitted as supplement)</t>
    </r>
  </si>
  <si>
    <t>Reference for second parameter (if not primary reference of data set)</t>
  </si>
  <si>
    <r>
      <t>central value (</t>
    </r>
    <r>
      <rPr>
        <sz val="12"/>
        <color theme="1"/>
        <rFont val="Verdana"/>
        <family val="2"/>
      </rPr>
      <t>mol/kg)</t>
    </r>
  </si>
  <si>
    <r>
      <rPr>
        <sz val="12"/>
        <color theme="1"/>
        <rFont val="Symbol"/>
        <charset val="2"/>
      </rPr>
      <t>W</t>
    </r>
    <r>
      <rPr>
        <vertAlign val="subscript"/>
        <sz val="12"/>
        <color theme="1"/>
        <rFont val="Verdana"/>
        <family val="2"/>
      </rPr>
      <t xml:space="preserve">calcite </t>
    </r>
    <r>
      <rPr>
        <sz val="12"/>
        <color theme="1"/>
        <rFont val="Verdana"/>
        <family val="2"/>
      </rPr>
      <t>(if used as a constraint)</t>
    </r>
  </si>
  <si>
    <t>pH</t>
  </si>
  <si>
    <t>pH scale reported (e.g., total scale, seawater scale)</t>
  </si>
  <si>
    <r>
      <t>+ pH uncertainty (2</t>
    </r>
    <r>
      <rPr>
        <sz val="12"/>
        <rFont val="Symbol"/>
        <charset val="2"/>
      </rPr>
      <t>s</t>
    </r>
    <r>
      <rPr>
        <sz val="12"/>
        <rFont val="Verdana"/>
        <family val="2"/>
      </rPr>
      <t>)</t>
    </r>
  </si>
  <si>
    <r>
      <t>- pH uncertainty (2</t>
    </r>
    <r>
      <rPr>
        <sz val="12"/>
        <rFont val="Symbol"/>
        <charset val="2"/>
      </rPr>
      <t>s</t>
    </r>
    <r>
      <rPr>
        <sz val="12"/>
        <rFont val="Verdana"/>
        <family val="2"/>
      </rPr>
      <t>)</t>
    </r>
  </si>
  <si>
    <r>
      <t>Aqueous pCO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(µatm)</t>
    </r>
  </si>
  <si>
    <r>
      <t>Air-sea pCO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disequilibrium (µatm)</t>
    </r>
  </si>
  <si>
    <t xml:space="preserve">Notes about air-sea disequilibrium: what is the estimate based on; are there assumptions on seasonality? </t>
  </si>
  <si>
    <t>Error propagation method (code can be provided in supplement)</t>
  </si>
  <si>
    <r>
      <t>parameters included in the error propagation (e.g., calibration uncertainty,</t>
    </r>
    <r>
      <rPr>
        <sz val="12"/>
        <rFont val="Symbol"/>
        <charset val="2"/>
      </rPr>
      <t xml:space="preserve"> d</t>
    </r>
    <r>
      <rPr>
        <vertAlign val="superscript"/>
        <sz val="12"/>
        <rFont val="Verdana"/>
        <family val="2"/>
      </rPr>
      <t>11</t>
    </r>
    <r>
      <rPr>
        <sz val="12"/>
        <rFont val="Verdana"/>
        <family val="2"/>
      </rPr>
      <t>B</t>
    </r>
    <r>
      <rPr>
        <vertAlign val="subscript"/>
        <sz val="12"/>
        <rFont val="Verdana"/>
        <family val="2"/>
      </rPr>
      <t>sw</t>
    </r>
    <r>
      <rPr>
        <sz val="12"/>
        <rFont val="Verdana"/>
        <family val="2"/>
      </rPr>
      <t>, T, S, second parameter of the carbonate system)</t>
    </r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</si>
  <si>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uncertainty in alkalinity (µmol/kg)</t>
    </r>
  </si>
  <si>
    <t>DIC (µmol/kg, if not used as an input parameter</t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</si>
  <si>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uncertainty in DIC (µmol/kg)</t>
    </r>
  </si>
  <si>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>calcite</t>
    </r>
    <r>
      <rPr>
        <sz val="12"/>
        <rFont val="Verdana"/>
        <family val="2"/>
      </rPr>
      <t>, if not used as an input parameter</t>
    </r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</si>
  <si>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uncertainty in </t>
    </r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>calcite</t>
    </r>
  </si>
  <si>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>aragonite</t>
    </r>
    <r>
      <rPr>
        <sz val="12"/>
        <rFont val="Verdana"/>
        <family val="2"/>
      </rPr>
      <t>, if not used as an input parameter</t>
    </r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</si>
  <si>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uncertainty in </t>
    </r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>aragonite</t>
    </r>
  </si>
  <si>
    <t>Additional Notes</t>
  </si>
  <si>
    <t>B/Ca ratio</t>
  </si>
  <si>
    <t>B/Ca (µmol/mol, average of replicates)</t>
  </si>
  <si>
    <t>B/Ca of individual replicate measurements of the same solution; insert rows as needed below, do not fill out other columns for each replicate (µmol/mol)</t>
  </si>
  <si>
    <t>CALCULATED SEAWATER RATIOS</t>
  </si>
  <si>
    <t>specify ratio (e.g. B(OH)4-/HCO3-, B(OH)4-/CO32-)</t>
  </si>
  <si>
    <r>
      <t>notes about uncertainty estimate: e.g., included T, S, [B]</t>
    </r>
    <r>
      <rPr>
        <vertAlign val="subscript"/>
        <sz val="12"/>
        <rFont val="Verdana"/>
        <family val="2"/>
      </rPr>
      <t>sw</t>
    </r>
    <r>
      <rPr>
        <sz val="12"/>
        <rFont val="Verdana"/>
        <family val="2"/>
      </rPr>
      <t>, calibration slope and intercept</t>
    </r>
  </si>
  <si>
    <t>DIC (µmol/kg)</t>
  </si>
  <si>
    <r>
      <t>+ DIC uncertainty (2</t>
    </r>
    <r>
      <rPr>
        <sz val="12"/>
        <rFont val="Symbol"/>
        <charset val="2"/>
      </rPr>
      <t>s</t>
    </r>
    <r>
      <rPr>
        <sz val="12"/>
        <rFont val="Verdana"/>
        <family val="2"/>
      </rPr>
      <t>)</t>
    </r>
  </si>
  <si>
    <r>
      <t>- DIC uncertainty (2</t>
    </r>
    <r>
      <rPr>
        <sz val="12"/>
        <rFont val="Symbol"/>
        <charset val="2"/>
      </rPr>
      <t>s</t>
    </r>
    <r>
      <rPr>
        <sz val="12"/>
        <rFont val="Verdana"/>
        <family val="2"/>
      </rPr>
      <t>)</t>
    </r>
  </si>
  <si>
    <t>Alkalinity (µmol/kg, if not used as an input parameter)</t>
  </si>
  <si>
    <r>
      <t>Atmospheric pCO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(i.e. after correction for any modern air-sea disequilibrium, µatm)</t>
    </r>
  </si>
  <si>
    <r>
      <t>Tripati, A.K., C.D. Roberts and R.A. Eagle (2009) Coupling of 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and Ice Sheet Stability Over Major Climate Transitions of the Last 20 Million Years, Science, 10.1126/science.1178296, 1178296</t>
    </r>
  </si>
  <si>
    <t>10.1126/science.1178296</t>
  </si>
  <si>
    <t>A</t>
  </si>
  <si>
    <t>Western equatorial Pacific</t>
  </si>
  <si>
    <t>Medina-Elizalde and Lea (2005)</t>
  </si>
  <si>
    <r>
      <rPr>
        <sz val="12"/>
        <rFont val="Symbol"/>
        <charset val="2"/>
      </rPr>
      <t>d</t>
    </r>
    <r>
      <rPr>
        <sz val="12"/>
        <rFont val="Verdana"/>
        <family val="2"/>
      </rPr>
      <t>18Osw (‰, V-PDB)</t>
    </r>
  </si>
  <si>
    <t xml:space="preserve">reference for calibration equation used to determine  d18Osw </t>
  </si>
  <si>
    <t>reference for sea level</t>
  </si>
  <si>
    <r>
      <rPr>
        <sz val="12"/>
        <rFont val="Symbol"/>
        <charset val="2"/>
      </rPr>
      <t>d</t>
    </r>
    <r>
      <rPr>
        <sz val="12"/>
        <rFont val="Verdana"/>
        <family val="2"/>
        <charset val="2"/>
      </rPr>
      <t>18Osw corrected for sea level?</t>
    </r>
  </si>
  <si>
    <r>
      <t xml:space="preserve">reference for </t>
    </r>
    <r>
      <rPr>
        <sz val="12"/>
        <rFont val="Symbol"/>
        <charset val="2"/>
      </rPr>
      <t>d</t>
    </r>
    <r>
      <rPr>
        <sz val="12"/>
        <rFont val="Verdana"/>
        <family val="2"/>
        <charset val="2"/>
      </rPr>
      <t>18O</t>
    </r>
  </si>
  <si>
    <t>deconvolve d18O foram into SST and d18Osw signal</t>
  </si>
  <si>
    <t>this study</t>
  </si>
  <si>
    <t>Bemis, B.E., H.J. Spero, J. Bijma and D.W. Lea (1998) Reevaluation of the oxygen isotopic composition of planktonic foraminifera: Experimental results and revised paleotemperature equations, Paleoceanography, 13 (2), 150-160., LL O. universa calibration</t>
  </si>
  <si>
    <t>No</t>
  </si>
  <si>
    <t>set value</t>
  </si>
  <si>
    <t>SST=LN((Mg/Ca)/0.32)/0.09</t>
  </si>
  <si>
    <t xml:space="preserve"> B/Ca calibration</t>
  </si>
  <si>
    <t>form of the calibration, e.g. KD, B(OH)4-/HCO3-, CO32-, etc.)</t>
  </si>
  <si>
    <t>foraminifer species on which this calibration is based</t>
  </si>
  <si>
    <t>LR04</t>
  </si>
  <si>
    <t>250-300</t>
  </si>
  <si>
    <t>G. ruber white</t>
  </si>
  <si>
    <t>50-60</t>
  </si>
  <si>
    <t>G. sacculifer</t>
  </si>
  <si>
    <t>300-355</t>
  </si>
  <si>
    <t>standard oxidative cleaning, S. Barker, M. Greaves, H. Elderfield, Geochemistry, Geophysics, Geosystems,
(2003)</t>
  </si>
  <si>
    <t>KD</t>
  </si>
  <si>
    <t>calibration equation</t>
  </si>
  <si>
    <t>B(OH)4-/HCO3-</t>
  </si>
  <si>
    <t>central value</t>
  </si>
  <si>
    <t>alkalinity</t>
  </si>
  <si>
    <t>Uppstrom, Leif, Deep-Sea Research 21:161-162, 1974.</t>
  </si>
  <si>
    <t>KD*1000=0.211109*EXP(0.063718*SST)</t>
  </si>
  <si>
    <t>KD*1000=0.126239*EXP(0.066983*SST)</t>
  </si>
  <si>
    <t>SST=LN((Mg/Ca)/0.3)/0.09</t>
  </si>
  <si>
    <t>ruber, this study</t>
  </si>
  <si>
    <t>Mayer et al., 1993</t>
  </si>
  <si>
    <r>
      <rPr>
        <sz val="12"/>
        <color theme="1"/>
        <rFont val="Symbol"/>
        <charset val="2"/>
      </rPr>
      <t>d</t>
    </r>
    <r>
      <rPr>
        <sz val="12"/>
        <color theme="1"/>
        <rFont val="Verdana"/>
        <family val="2"/>
      </rPr>
      <t>18O (‰, V-PDB)</t>
    </r>
  </si>
  <si>
    <t>Basic Info</t>
  </si>
  <si>
    <t>proxy</t>
  </si>
  <si>
    <t>first_author_last_name</t>
  </si>
  <si>
    <t>publication_year</t>
  </si>
  <si>
    <t>doi</t>
  </si>
  <si>
    <t>age_ka</t>
  </si>
  <si>
    <t>Age_uncertainty_pos_ka</t>
  </si>
  <si>
    <t>Age_uncertainty_neg_ka</t>
  </si>
  <si>
    <t>pCO2_uncertainty_pos_µatm</t>
  </si>
  <si>
    <t>pCO2_uncertainty__neg_µatm</t>
  </si>
  <si>
    <t>B/Ca</t>
  </si>
  <si>
    <t>Tripati</t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</si>
  <si>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Age uncertainty pos (ka)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</si>
  <si>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Age uncertainty neg (ka)</t>
    </r>
  </si>
  <si>
    <t>NA</t>
  </si>
  <si>
    <r>
      <t>Tripati, A.K., C.D. Roberts and R.A. Eagle (2009) Coupling of 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and Ice Sheet Stability Over Major Climate Transitions of the Last 20 Million Years, Science, 10.1126/science.1178296, 1178296</t>
    </r>
    <r>
      <rPr>
        <sz val="12"/>
        <color theme="1"/>
        <rFont val="Calibri"/>
        <family val="2"/>
        <scheme val="minor"/>
      </rPr>
      <t/>
    </r>
  </si>
  <si>
    <t>Tripati, A.K., C.D. Roberts and R.A. Eagle (2009) Coupling of CO2 and Ice Sheet Stability Over Major Climate Transitions of the Last 20 Million Years, Science, 10.1126/science.1178296, 1178296</t>
  </si>
  <si>
    <t>Age (ka)</t>
  </si>
  <si>
    <t>B/Ca / (B(OH)4-/HCO3-)</t>
  </si>
  <si>
    <t>define KD, if used for calculation (e.g., B/Ca / (B(OH)4-/HCO3-)</t>
  </si>
  <si>
    <t>alkalinity scaled with salinity, note that the authors also applied of CO32- estimates, which are not included here</t>
  </si>
  <si>
    <t>the pCO2 estimates are averages based on both foraminifera species and age equivalent samples, including a sensitivity analysis; please ask Tripati for any data mismatches</t>
  </si>
  <si>
    <t>please ask Tripati for any data mismatches</t>
  </si>
  <si>
    <t>atripati@g.ucla.edu, hoenisch@ldeo.columbia.edu</t>
  </si>
  <si>
    <t xml:space="preserve">Aradhna Tripati, Bärbel Hönisch, </t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</si>
  <si>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Mg uncertainty pos (mmol/mol)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</si>
  <si>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Mg/Ca uncertainty neg (mmol/mol)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</si>
  <si>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temperature pos (°C)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</si>
  <si>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temperature neg (°C)</t>
    </r>
  </si>
  <si>
    <r>
      <t>2</t>
    </r>
    <r>
      <rPr>
        <sz val="12"/>
        <color rgb="FF000000"/>
        <rFont val="Symbol"/>
        <charset val="2"/>
      </rPr>
      <t>s</t>
    </r>
    <r>
      <rPr>
        <sz val="12"/>
        <color rgb="FF000000"/>
        <rFont val="Verdana"/>
        <family val="2"/>
      </rPr>
      <t xml:space="preserve"> uncertainty </t>
    </r>
  </si>
  <si>
    <r>
      <t>2</t>
    </r>
    <r>
      <rPr>
        <sz val="12"/>
        <color rgb="FF000000"/>
        <rFont val="Symbol"/>
        <charset val="2"/>
      </rPr>
      <t>s</t>
    </r>
    <r>
      <rPr>
        <sz val="12"/>
        <color rgb="FF000000"/>
        <rFont val="Verdana"/>
        <family val="2"/>
      </rPr>
      <t xml:space="preserve"> uncertainty</t>
    </r>
  </si>
  <si>
    <t>CO2_uncertainty_pos_ppm</t>
  </si>
  <si>
    <t>CO2_ppm</t>
  </si>
  <si>
    <t>CO2_uncertainty_neg_ppm</t>
  </si>
  <si>
    <t>example data in first three rows: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</si>
</sst>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_)"/>
    <numFmt numFmtId="168" formatCode="0.000000"/>
  </numFmts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0"/>
      <name val="Verdana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</font>
    <font>
      <sz val="12"/>
      <name val="Verdana"/>
      <family val="2"/>
    </font>
    <font>
      <b/>
      <sz val="12"/>
      <name val="Verdana"/>
      <family val="2"/>
    </font>
    <font>
      <b/>
      <vertAlign val="subscript"/>
      <sz val="12"/>
      <name val="Verdana"/>
      <family val="2"/>
    </font>
    <font>
      <b/>
      <vertAlign val="subscript"/>
      <sz val="12"/>
      <color indexed="8"/>
      <name val="Calibri"/>
      <family val="2"/>
    </font>
    <font>
      <sz val="12"/>
      <name val="Symbol"/>
      <charset val="2"/>
    </font>
    <font>
      <vertAlign val="superscript"/>
      <sz val="12"/>
      <name val="Verdana"/>
      <family val="2"/>
    </font>
    <font>
      <b/>
      <sz val="12"/>
      <color indexed="8"/>
      <name val="Verdana"/>
      <family val="2"/>
    </font>
    <font>
      <sz val="12"/>
      <color theme="1"/>
      <name val="Verdana"/>
      <family val="2"/>
    </font>
    <font>
      <sz val="12"/>
      <color rgb="FF000000"/>
      <name val="Verdana"/>
      <family val="2"/>
    </font>
    <font>
      <sz val="12"/>
      <color rgb="FF000000"/>
      <name val="Symbol"/>
      <charset val="2"/>
    </font>
    <font>
      <sz val="12"/>
      <color theme="1"/>
      <name val="Symbol"/>
      <charset val="2"/>
    </font>
    <font>
      <vertAlign val="subscript"/>
      <sz val="12"/>
      <color theme="1"/>
      <name val="Verdana"/>
      <family val="2"/>
    </font>
    <font>
      <vertAlign val="subscript"/>
      <sz val="12"/>
      <name val="Verdana"/>
      <family val="2"/>
    </font>
    <font>
      <sz val="11"/>
      <color rgb="FF000000"/>
      <name val="Calibri"/>
      <family val="2"/>
      <charset val="1"/>
    </font>
    <font>
      <b/>
      <sz val="12"/>
      <name val="Verdana"/>
      <family val="2"/>
    </font>
    <font>
      <vertAlign val="subscript"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color indexed="8"/>
      <name val="Calibri"/>
      <family val="2"/>
      <charset val="2"/>
    </font>
    <font>
      <sz val="12"/>
      <name val="Verdana"/>
      <family val="2"/>
      <charset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Verdana"/>
      <family val="2"/>
      <charset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DFD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D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FDCC"/>
        <bgColor rgb="FF000000"/>
      </patternFill>
    </fill>
    <fill>
      <patternFill patternType="solid">
        <fgColor rgb="FFC893F8"/>
        <bgColor indexed="64"/>
      </patternFill>
    </fill>
    <fill>
      <patternFill patternType="solid">
        <fgColor rgb="FFD7FDD0"/>
        <bgColor indexed="64"/>
      </patternFill>
    </fill>
    <fill>
      <patternFill patternType="solid">
        <fgColor rgb="FFA9D08D"/>
        <bgColor indexed="64"/>
      </patternFill>
    </fill>
    <fill>
      <patternFill patternType="solid">
        <fgColor rgb="FFFFFF98"/>
        <bgColor indexed="64"/>
      </patternFill>
    </fill>
    <fill>
      <patternFill patternType="solid">
        <fgColor rgb="FFA9CF8F"/>
        <bgColor indexed="64"/>
      </patternFill>
    </fill>
    <fill>
      <patternFill patternType="solid">
        <fgColor rgb="FFCEFD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18" fillId="0" borderId="0"/>
    <xf numFmtId="0" fontId="1" fillId="0" borderId="0"/>
    <xf numFmtId="0" fontId="25" fillId="0" borderId="0" applyNumberFormat="0" applyFill="0" applyBorder="0" applyAlignment="0" applyProtection="0"/>
  </cellStyleXfs>
  <cellXfs count="218">
    <xf numFmtId="0" fontId="0" fillId="0" borderId="0" xfId="0"/>
    <xf numFmtId="0" fontId="6" fillId="5" borderId="11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quotePrefix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left" vertical="center"/>
    </xf>
    <xf numFmtId="0" fontId="23" fillId="6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left" vertical="center"/>
    </xf>
    <xf numFmtId="0" fontId="5" fillId="11" borderId="8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9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top"/>
    </xf>
    <xf numFmtId="0" fontId="0" fillId="0" borderId="0" xfId="0" applyAlignment="1">
      <alignment horizontal="right"/>
    </xf>
    <xf numFmtId="0" fontId="27" fillId="6" borderId="2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13" borderId="2" xfId="0" quotePrefix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" xfId="0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5" fillId="11" borderId="5" xfId="0" applyFont="1" applyFill="1" applyBorder="1" applyAlignment="1">
      <alignment horizontal="right" vertical="center" wrapText="1"/>
    </xf>
    <xf numFmtId="0" fontId="5" fillId="11" borderId="12" xfId="0" applyFont="1" applyFill="1" applyBorder="1" applyAlignment="1">
      <alignment horizontal="right" vertical="center" wrapText="1"/>
    </xf>
    <xf numFmtId="0" fontId="19" fillId="11" borderId="5" xfId="0" applyFont="1" applyFill="1" applyBorder="1" applyAlignment="1">
      <alignment horizontal="right" vertical="center"/>
    </xf>
    <xf numFmtId="0" fontId="6" fillId="11" borderId="5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26" fillId="6" borderId="2" xfId="0" applyFont="1" applyFill="1" applyBorder="1" applyAlignment="1">
      <alignment horizontal="right"/>
    </xf>
    <xf numFmtId="0" fontId="4" fillId="12" borderId="2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right"/>
    </xf>
    <xf numFmtId="0" fontId="4" fillId="8" borderId="2" xfId="0" applyFont="1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11" fillId="11" borderId="2" xfId="0" applyFont="1" applyFill="1" applyBorder="1" applyAlignment="1">
      <alignment horizontal="right"/>
    </xf>
    <xf numFmtId="0" fontId="11" fillId="11" borderId="5" xfId="0" applyFont="1" applyFill="1" applyBorder="1" applyAlignment="1">
      <alignment horizontal="right"/>
    </xf>
    <xf numFmtId="0" fontId="0" fillId="11" borderId="5" xfId="0" applyFill="1" applyBorder="1" applyAlignment="1">
      <alignment horizontal="right"/>
    </xf>
    <xf numFmtId="0" fontId="6" fillId="11" borderId="2" xfId="0" applyFont="1" applyFill="1" applyBorder="1" applyAlignment="1">
      <alignment horizontal="right" vertical="center"/>
    </xf>
    <xf numFmtId="0" fontId="5" fillId="11" borderId="2" xfId="0" applyFont="1" applyFill="1" applyBorder="1" applyAlignment="1">
      <alignment horizontal="right" vertical="center" wrapText="1"/>
    </xf>
    <xf numFmtId="0" fontId="4" fillId="6" borderId="0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0" fontId="0" fillId="5" borderId="0" xfId="0" applyFill="1" applyAlignment="1">
      <alignment horizontal="right"/>
    </xf>
    <xf numFmtId="0" fontId="26" fillId="6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right"/>
    </xf>
    <xf numFmtId="0" fontId="4" fillId="6" borderId="12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right" vertical="center"/>
    </xf>
    <xf numFmtId="0" fontId="5" fillId="6" borderId="12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horizontal="right" vertical="center"/>
    </xf>
    <xf numFmtId="0" fontId="4" fillId="6" borderId="11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4" fillId="7" borderId="8" xfId="0" applyFont="1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166" fontId="21" fillId="0" borderId="0" xfId="0" applyNumberFormat="1" applyFont="1" applyFill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167" fontId="0" fillId="0" borderId="0" xfId="0" applyNumberFormat="1" applyFont="1" applyFill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24" fillId="0" borderId="0" xfId="0" applyFont="1" applyFill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4" fillId="6" borderId="2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164" fontId="24" fillId="0" borderId="0" xfId="0" applyNumberFormat="1" applyFont="1" applyFill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3" xfId="0" applyBorder="1" applyAlignment="1">
      <alignment horizontal="left"/>
    </xf>
    <xf numFmtId="165" fontId="21" fillId="0" borderId="0" xfId="0" applyNumberFormat="1" applyFont="1" applyFill="1" applyAlignment="1">
      <alignment horizontal="right"/>
    </xf>
    <xf numFmtId="0" fontId="5" fillId="15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4" fillId="15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 wrapText="1"/>
    </xf>
    <xf numFmtId="0" fontId="0" fillId="0" borderId="3" xfId="0" quotePrefix="1" applyBorder="1" applyAlignment="1">
      <alignment horizontal="center" wrapText="1"/>
    </xf>
    <xf numFmtId="0" fontId="13" fillId="15" borderId="2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0" fillId="14" borderId="2" xfId="0" quotePrefix="1" applyFill="1" applyBorder="1" applyAlignment="1">
      <alignment horizontal="center" vertical="center" wrapText="1"/>
    </xf>
    <xf numFmtId="0" fontId="0" fillId="14" borderId="3" xfId="0" quotePrefix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165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 vertical="top"/>
    </xf>
    <xf numFmtId="0" fontId="25" fillId="0" borderId="0" xfId="3" applyFill="1" applyAlignment="1">
      <alignment horizontal="left" vertical="top"/>
    </xf>
    <xf numFmtId="2" fontId="24" fillId="0" borderId="0" xfId="0" applyNumberFormat="1" applyFont="1" applyFill="1" applyBorder="1" applyAlignment="1">
      <alignment horizontal="right"/>
    </xf>
    <xf numFmtId="165" fontId="24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168" fontId="0" fillId="0" borderId="0" xfId="0" applyNumberFormat="1" applyFill="1" applyAlignment="1">
      <alignment horizontal="right"/>
    </xf>
    <xf numFmtId="168" fontId="24" fillId="0" borderId="0" xfId="0" applyNumberFormat="1" applyFont="1" applyFill="1" applyAlignment="1">
      <alignment horizontal="right"/>
    </xf>
    <xf numFmtId="168" fontId="21" fillId="0" borderId="0" xfId="0" applyNumberFormat="1" applyFont="1" applyFill="1" applyAlignment="1">
      <alignment horizontal="right"/>
    </xf>
    <xf numFmtId="10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0" fillId="16" borderId="2" xfId="0" quotePrefix="1" applyFill="1" applyBorder="1" applyAlignment="1">
      <alignment horizontal="center" vertical="center" wrapText="1"/>
    </xf>
    <xf numFmtId="0" fontId="0" fillId="16" borderId="3" xfId="0" quotePrefix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quotePrefix="1" applyBorder="1" applyAlignment="1">
      <alignment horizontal="center" wrapText="1"/>
    </xf>
    <xf numFmtId="0" fontId="12" fillId="9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0" fillId="13" borderId="0" xfId="0" quotePrefix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0" fillId="16" borderId="0" xfId="0" quotePrefix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27" fillId="6" borderId="0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 wrapText="1"/>
    </xf>
    <xf numFmtId="0" fontId="23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5" fillId="2" borderId="0" xfId="0" quotePrefix="1" applyFont="1" applyFill="1" applyBorder="1" applyAlignment="1">
      <alignment horizontal="center" vertical="center" wrapText="1"/>
    </xf>
    <xf numFmtId="0" fontId="0" fillId="14" borderId="0" xfId="0" quotePrefix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0" fillId="0" borderId="0" xfId="0" applyFont="1" applyFill="1" applyBorder="1"/>
  </cellXfs>
  <cellStyles count="4">
    <cellStyle name="Hyperlink" xfId="3" builtinId="8"/>
    <cellStyle name="Normal" xfId="0" builtinId="0"/>
    <cellStyle name="Normal 3" xfId="1" xr:uid="{00000000-0005-0000-0000-000002000000}"/>
    <cellStyle name="Normal 4" xfId="2" xr:uid="{00000000-0005-0000-0000-000003000000}"/>
  </cellStyles>
  <dxfs count="0"/>
  <tableStyles count="0" defaultTableStyle="TableStyleMedium9" defaultPivotStyle="PivotStyleMedium7"/>
  <colors>
    <mruColors>
      <color rgb="FFA9CF8F"/>
      <color rgb="FFFFFF98"/>
      <color rgb="FFD7FDD0"/>
      <color rgb="FFC893F8"/>
      <color rgb="FFC993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oenisch@ldeo.columbia.edu" TargetMode="External"/><Relationship Id="rId1" Type="http://schemas.openxmlformats.org/officeDocument/2006/relationships/hyperlink" Target="mailto:hoenisch@ldeo.columbi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7"/>
  <sheetViews>
    <sheetView tabSelected="1" workbookViewId="0">
      <selection activeCell="D6" sqref="D6"/>
    </sheetView>
  </sheetViews>
  <sheetFormatPr baseColWidth="10" defaultColWidth="11" defaultRowHeight="16"/>
  <cols>
    <col min="1" max="3" width="11" style="47"/>
    <col min="4" max="4" width="21.5" style="47" customWidth="1"/>
    <col min="5" max="5" width="11" style="47"/>
    <col min="6" max="6" width="13.33203125" style="47" customWidth="1"/>
    <col min="7" max="7" width="12.83203125" style="47" customWidth="1"/>
    <col min="8" max="10" width="11" style="47"/>
    <col min="11" max="11" width="18.1640625" style="53" customWidth="1"/>
    <col min="12" max="12" width="25.6640625" style="53" customWidth="1"/>
    <col min="13" max="13" width="16" style="129" customWidth="1"/>
    <col min="14" max="14" width="22.33203125" style="47" customWidth="1"/>
    <col min="15" max="22" width="11" style="47"/>
    <col min="23" max="23" width="16.83203125" style="47" customWidth="1"/>
    <col min="24" max="24" width="23" style="47" customWidth="1"/>
    <col min="25" max="32" width="11" style="47"/>
    <col min="33" max="33" width="13.6640625" style="52" bestFit="1" customWidth="1"/>
    <col min="34" max="35" width="13.33203125" style="47" customWidth="1"/>
    <col min="36" max="36" width="14.33203125" style="47" customWidth="1"/>
    <col min="37" max="37" width="11" style="47"/>
    <col min="38" max="38" width="16.33203125" style="47" customWidth="1"/>
    <col min="39" max="39" width="29.6640625" style="47" customWidth="1"/>
    <col min="40" max="40" width="11.83203125" style="52" bestFit="1" customWidth="1"/>
    <col min="41" max="46" width="11" style="47"/>
    <col min="47" max="47" width="13.5" style="47" customWidth="1"/>
    <col min="48" max="48" width="13.83203125" style="47" customWidth="1"/>
    <col min="49" max="49" width="14.1640625" style="47" customWidth="1"/>
    <col min="50" max="50" width="16.6640625" style="47" customWidth="1"/>
    <col min="51" max="51" width="12.6640625" style="47" customWidth="1"/>
    <col min="52" max="52" width="16.33203125" style="47" customWidth="1"/>
    <col min="53" max="53" width="14.33203125" style="47" customWidth="1"/>
    <col min="54" max="54" width="14.5" style="47" customWidth="1"/>
    <col min="55" max="56" width="16.5" style="47" customWidth="1"/>
    <col min="57" max="57" width="21.33203125" style="47" customWidth="1"/>
    <col min="58" max="58" width="16.5" style="47" customWidth="1"/>
    <col min="59" max="59" width="34.33203125" style="47" customWidth="1"/>
    <col min="60" max="60" width="18.1640625" style="47" customWidth="1"/>
    <col min="61" max="61" width="14.5" style="47" customWidth="1"/>
    <col min="62" max="62" width="14.1640625" style="47" customWidth="1"/>
    <col min="63" max="63" width="13.1640625" style="53" customWidth="1"/>
    <col min="64" max="64" width="11" style="47"/>
    <col min="65" max="66" width="14" style="47" customWidth="1"/>
    <col min="67" max="67" width="13.6640625" style="47" customWidth="1"/>
    <col min="68" max="68" width="12.83203125" style="47" customWidth="1"/>
    <col min="69" max="69" width="14.83203125" style="47" customWidth="1"/>
    <col min="70" max="70" width="13.1640625" style="47" customWidth="1"/>
    <col min="71" max="71" width="11" style="47"/>
    <col min="72" max="72" width="15.1640625" style="47" customWidth="1"/>
    <col min="73" max="73" width="15.83203125" style="47" customWidth="1"/>
    <col min="74" max="74" width="15.6640625" style="47" customWidth="1"/>
    <col min="75" max="76" width="16.6640625" style="47" customWidth="1"/>
    <col min="77" max="77" width="14.5" style="47" customWidth="1"/>
    <col min="78" max="78" width="11" style="47"/>
    <col min="79" max="79" width="15.83203125" style="47" customWidth="1"/>
    <col min="80" max="81" width="15.6640625" style="47" customWidth="1"/>
    <col min="82" max="82" width="16" style="47" customWidth="1"/>
    <col min="83" max="83" width="15.5" style="53" customWidth="1"/>
    <col min="84" max="84" width="14" style="47" customWidth="1"/>
    <col min="85" max="86" width="11" style="47"/>
    <col min="87" max="87" width="15" style="47" customWidth="1"/>
    <col min="88" max="88" width="12.6640625" style="47" customWidth="1"/>
    <col min="89" max="91" width="11" style="47"/>
    <col min="92" max="92" width="12.83203125" style="47" customWidth="1"/>
    <col min="93" max="95" width="11" style="47"/>
    <col min="96" max="96" width="16.83203125" style="53" customWidth="1"/>
    <col min="97" max="97" width="11" style="55"/>
    <col min="98" max="98" width="29.5" style="53" customWidth="1"/>
    <col min="99" max="99" width="11" style="52"/>
    <col min="100" max="100" width="20.1640625" style="53" customWidth="1"/>
    <col min="101" max="102" width="11" style="47"/>
    <col min="103" max="103" width="13.1640625" style="52" customWidth="1"/>
    <col min="104" max="105" width="13.1640625" style="47" customWidth="1"/>
    <col min="106" max="118" width="11" style="47"/>
    <col min="119" max="119" width="14.5" style="47" customWidth="1"/>
    <col min="120" max="120" width="13.83203125" style="47" customWidth="1"/>
    <col min="121" max="121" width="15" style="53" customWidth="1"/>
    <col min="122" max="122" width="15" style="47" customWidth="1"/>
    <col min="123" max="123" width="13.33203125" style="47" customWidth="1"/>
    <col min="124" max="126" width="11" style="47"/>
    <col min="127" max="127" width="14.83203125" style="47" customWidth="1"/>
    <col min="128" max="128" width="14.6640625" style="47" customWidth="1"/>
    <col min="129" max="129" width="13.83203125" style="47" customWidth="1"/>
    <col min="130" max="130" width="15" style="47" customWidth="1"/>
    <col min="131" max="131" width="14.33203125" style="47" customWidth="1"/>
    <col min="132" max="132" width="11" style="47"/>
    <col min="133" max="133" width="15.33203125" style="47" customWidth="1"/>
    <col min="134" max="134" width="15" style="47" customWidth="1"/>
    <col min="135" max="135" width="14.83203125" style="47" customWidth="1"/>
    <col min="136" max="136" width="14.6640625" style="47" customWidth="1"/>
    <col min="137" max="137" width="15.1640625" style="47" customWidth="1"/>
    <col min="138" max="139" width="11" style="47"/>
    <col min="140" max="140" width="14.33203125" style="47" customWidth="1"/>
    <col min="141" max="144" width="15" style="47" customWidth="1"/>
    <col min="145" max="145" width="11" style="47"/>
    <col min="146" max="146" width="15.5" style="47" customWidth="1"/>
    <col min="147" max="147" width="15.1640625" style="47" customWidth="1"/>
    <col min="148" max="148" width="15.33203125" style="47" customWidth="1"/>
    <col min="149" max="150" width="13.83203125" style="47" customWidth="1"/>
    <col min="151" max="151" width="14.6640625" style="47" customWidth="1"/>
    <col min="152" max="152" width="17" style="47" customWidth="1"/>
    <col min="153" max="153" width="13.1640625" style="47" customWidth="1"/>
    <col min="154" max="154" width="14" style="47" customWidth="1"/>
    <col min="155" max="155" width="13.6640625" style="47" customWidth="1"/>
    <col min="156" max="156" width="11" style="47"/>
    <col min="157" max="157" width="13.1640625" style="47" customWidth="1"/>
    <col min="158" max="158" width="13.83203125" style="47" customWidth="1"/>
    <col min="159" max="159" width="16" style="47" customWidth="1"/>
    <col min="160" max="160" width="15.5" style="47" customWidth="1"/>
    <col min="161" max="161" width="20.5" style="53" customWidth="1"/>
    <col min="162" max="16384" width="11" style="47"/>
  </cols>
  <sheetData>
    <row r="1" spans="1:161" ht="18">
      <c r="A1" s="56" t="s">
        <v>165</v>
      </c>
      <c r="B1" s="57"/>
      <c r="C1" s="57"/>
      <c r="D1" s="57"/>
      <c r="E1" s="57"/>
      <c r="F1" s="57"/>
      <c r="G1" s="57"/>
      <c r="H1" s="57"/>
      <c r="I1" s="57"/>
      <c r="J1" s="58"/>
      <c r="K1" s="127" t="s">
        <v>1</v>
      </c>
      <c r="L1" s="164"/>
      <c r="M1" s="130"/>
      <c r="N1" s="59"/>
      <c r="O1" s="143" t="s">
        <v>2</v>
      </c>
      <c r="P1" s="61"/>
      <c r="Q1" s="61"/>
      <c r="R1" s="61"/>
      <c r="S1" s="61"/>
      <c r="T1" s="61"/>
      <c r="U1" s="62"/>
      <c r="V1" s="62"/>
      <c r="W1" s="62"/>
      <c r="X1" s="61"/>
      <c r="Y1" s="61"/>
      <c r="Z1" s="61"/>
      <c r="AA1" s="61"/>
      <c r="AB1" s="61"/>
      <c r="AC1" s="61"/>
      <c r="AD1" s="61"/>
      <c r="AE1" s="61"/>
      <c r="AF1" s="63"/>
      <c r="AG1" s="141" t="s">
        <v>3</v>
      </c>
      <c r="AH1" s="64"/>
      <c r="AI1" s="64"/>
      <c r="AJ1" s="65"/>
      <c r="AK1" s="66"/>
      <c r="AL1" s="66"/>
      <c r="AM1" s="66"/>
      <c r="AN1" s="139"/>
      <c r="AO1" s="66"/>
      <c r="AP1" s="66"/>
      <c r="AQ1" s="66"/>
      <c r="AR1" s="66"/>
      <c r="AS1" s="66"/>
      <c r="AT1" s="66"/>
      <c r="AU1" s="140" t="s">
        <v>4</v>
      </c>
      <c r="AV1" s="67"/>
      <c r="AW1" s="67"/>
      <c r="AX1" s="67"/>
      <c r="AY1" s="67"/>
      <c r="AZ1" s="68"/>
      <c r="BA1" s="69"/>
      <c r="BB1" s="70"/>
      <c r="BC1" s="70"/>
      <c r="BD1" s="145" t="s">
        <v>5</v>
      </c>
      <c r="BE1" s="71"/>
      <c r="BF1" s="71"/>
      <c r="BG1" s="72"/>
      <c r="BH1" s="72"/>
      <c r="BI1" s="73"/>
      <c r="BJ1" s="73"/>
      <c r="BK1" s="162"/>
      <c r="BL1" s="74"/>
      <c r="BM1" s="37" t="s">
        <v>119</v>
      </c>
      <c r="BN1" s="75"/>
      <c r="BO1" s="76"/>
      <c r="BP1" s="73"/>
      <c r="BQ1" s="73"/>
      <c r="BR1" s="73"/>
      <c r="BS1" s="147" t="s">
        <v>6</v>
      </c>
      <c r="BT1" s="77"/>
      <c r="BU1" s="78"/>
      <c r="BV1" s="147"/>
      <c r="BW1" s="149"/>
      <c r="BX1" s="149"/>
      <c r="BY1" s="80"/>
      <c r="BZ1" s="147" t="s">
        <v>7</v>
      </c>
      <c r="CA1" s="81"/>
      <c r="CB1" s="79"/>
      <c r="CC1" s="79"/>
      <c r="CD1" s="79"/>
      <c r="CE1" s="149"/>
      <c r="CF1" s="79"/>
      <c r="CG1" s="79"/>
      <c r="CH1" s="79"/>
      <c r="CI1" s="79"/>
      <c r="CJ1" s="79"/>
      <c r="CK1" s="147" t="s">
        <v>8</v>
      </c>
      <c r="CL1" s="79"/>
      <c r="CM1" s="79"/>
      <c r="CN1" s="79"/>
      <c r="CO1" s="79"/>
      <c r="CP1" s="79"/>
      <c r="CQ1" s="80"/>
      <c r="CR1" s="132" t="s">
        <v>9</v>
      </c>
      <c r="CS1" s="82"/>
      <c r="CT1" s="132"/>
      <c r="CU1" s="83"/>
      <c r="CV1" s="132"/>
      <c r="CW1" s="77"/>
      <c r="CX1" s="77"/>
      <c r="CY1" s="83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132"/>
      <c r="DR1" s="151" t="s">
        <v>10</v>
      </c>
      <c r="DS1" s="77"/>
      <c r="DT1" s="77"/>
      <c r="DU1" s="77"/>
      <c r="DV1" s="77"/>
      <c r="DW1" s="84"/>
      <c r="DX1" s="84"/>
      <c r="DY1" s="85" t="s">
        <v>11</v>
      </c>
      <c r="DZ1" s="86"/>
      <c r="EA1" s="86"/>
      <c r="EB1" s="86"/>
      <c r="EC1" s="86"/>
      <c r="ED1" s="86"/>
      <c r="EE1" s="86"/>
      <c r="EF1" s="86"/>
      <c r="EG1" s="86"/>
      <c r="EH1" s="152" t="s">
        <v>12</v>
      </c>
      <c r="EI1" s="88"/>
      <c r="EJ1" s="88"/>
      <c r="EK1" s="88"/>
      <c r="EL1" s="88"/>
      <c r="EM1" s="88"/>
      <c r="EN1" s="88"/>
      <c r="EO1" s="89"/>
      <c r="EP1" s="89"/>
      <c r="EQ1" s="89"/>
      <c r="ER1" s="89"/>
      <c r="ES1" s="88"/>
      <c r="ET1" s="88"/>
      <c r="EU1" s="88"/>
      <c r="EV1" s="88"/>
      <c r="EW1" s="87"/>
      <c r="EX1" s="88"/>
      <c r="EY1" s="88"/>
      <c r="EZ1" s="88"/>
      <c r="FA1" s="61"/>
      <c r="FB1" s="61"/>
      <c r="FC1" s="61"/>
      <c r="FD1" s="61"/>
      <c r="FE1" s="136"/>
    </row>
    <row r="2" spans="1:161" ht="18">
      <c r="A2" s="90"/>
      <c r="B2" s="91"/>
      <c r="C2" s="91"/>
      <c r="D2" s="91"/>
      <c r="E2" s="91"/>
      <c r="F2" s="91"/>
      <c r="G2" s="91"/>
      <c r="H2" s="91"/>
      <c r="I2" s="91"/>
      <c r="J2" s="92"/>
      <c r="K2" s="128"/>
      <c r="L2" s="165"/>
      <c r="M2" s="131"/>
      <c r="N2" s="91"/>
      <c r="O2" s="93"/>
      <c r="P2" s="94"/>
      <c r="Q2" s="94"/>
      <c r="R2" s="94"/>
      <c r="S2" s="94"/>
      <c r="T2" s="94"/>
      <c r="U2" s="95"/>
      <c r="V2" s="95"/>
      <c r="W2" s="95"/>
      <c r="X2" s="94"/>
      <c r="Y2" s="94"/>
      <c r="Z2" s="94"/>
      <c r="AA2" s="94"/>
      <c r="AB2" s="94"/>
      <c r="AC2" s="94"/>
      <c r="AD2" s="94"/>
      <c r="AE2" s="94"/>
      <c r="AF2" s="96"/>
      <c r="AG2" s="141"/>
      <c r="AH2" s="64"/>
      <c r="AI2" s="64"/>
      <c r="AJ2" s="65"/>
      <c r="AK2" s="66"/>
      <c r="AL2" s="66"/>
      <c r="AM2" s="66"/>
      <c r="AN2" s="142" t="s">
        <v>13</v>
      </c>
      <c r="AO2" s="66"/>
      <c r="AP2" s="66"/>
      <c r="AQ2" s="66"/>
      <c r="AR2" s="66"/>
      <c r="AS2" s="66"/>
      <c r="AT2" s="66"/>
      <c r="AU2" s="68"/>
      <c r="AV2" s="69"/>
      <c r="AW2" s="67"/>
      <c r="AX2" s="67"/>
      <c r="AY2" s="67"/>
      <c r="AZ2" s="32" t="s">
        <v>116</v>
      </c>
      <c r="BA2" s="97"/>
      <c r="BB2" s="98"/>
      <c r="BC2" s="98"/>
      <c r="BD2" s="144" t="s">
        <v>143</v>
      </c>
      <c r="BE2" s="99"/>
      <c r="BF2" s="100"/>
      <c r="BG2" s="101"/>
      <c r="BH2" s="101"/>
      <c r="BI2" s="73"/>
      <c r="BJ2" s="73"/>
      <c r="BK2" s="162"/>
      <c r="BL2" s="74"/>
      <c r="BM2" s="102"/>
      <c r="BN2" s="102"/>
      <c r="BO2" s="102"/>
      <c r="BP2" s="103"/>
      <c r="BQ2" s="103"/>
      <c r="BR2" s="103"/>
      <c r="BS2" s="146" t="s">
        <v>14</v>
      </c>
      <c r="BT2" s="104"/>
      <c r="BU2" s="105"/>
      <c r="BV2" s="148" t="s">
        <v>15</v>
      </c>
      <c r="BW2" s="106"/>
      <c r="BX2" s="106"/>
      <c r="BY2" s="106"/>
      <c r="BZ2" s="1" t="s">
        <v>16</v>
      </c>
      <c r="CA2" s="107"/>
      <c r="CB2" s="106"/>
      <c r="CC2" s="106"/>
      <c r="CD2" s="106"/>
      <c r="CE2" s="163"/>
      <c r="CF2" s="106"/>
      <c r="CG2" s="106"/>
      <c r="CH2" s="106"/>
      <c r="CI2" s="106"/>
      <c r="CJ2" s="106"/>
      <c r="CK2" s="147" t="s">
        <v>17</v>
      </c>
      <c r="CL2" s="81"/>
      <c r="CM2" s="79"/>
      <c r="CN2" s="79"/>
      <c r="CO2" s="79"/>
      <c r="CP2" s="79"/>
      <c r="CQ2" s="80"/>
      <c r="CR2" s="133" t="s">
        <v>18</v>
      </c>
      <c r="CS2" s="108"/>
      <c r="CT2" s="133"/>
      <c r="CU2" s="109"/>
      <c r="CV2" s="133"/>
      <c r="CW2" s="104"/>
      <c r="CX2" s="104"/>
      <c r="CY2" s="109"/>
      <c r="CZ2" s="110"/>
      <c r="DA2" s="111"/>
      <c r="DB2" s="34" t="s">
        <v>19</v>
      </c>
      <c r="DC2" s="112"/>
      <c r="DD2" s="112"/>
      <c r="DE2" s="113"/>
      <c r="DF2" s="2" t="s">
        <v>20</v>
      </c>
      <c r="DG2" s="84"/>
      <c r="DH2" s="84"/>
      <c r="DI2" s="111"/>
      <c r="DJ2" s="150" t="s">
        <v>21</v>
      </c>
      <c r="DK2" s="84"/>
      <c r="DL2" s="84"/>
      <c r="DM2" s="111"/>
      <c r="DN2" s="3" t="s">
        <v>22</v>
      </c>
      <c r="DO2" s="114"/>
      <c r="DP2" s="104"/>
      <c r="DQ2" s="133"/>
      <c r="DR2" s="115"/>
      <c r="DS2" s="104"/>
      <c r="DT2" s="104"/>
      <c r="DU2" s="104"/>
      <c r="DV2" s="84"/>
      <c r="DW2" s="146" t="s">
        <v>23</v>
      </c>
      <c r="DX2" s="111"/>
      <c r="DY2" s="116"/>
      <c r="DZ2" s="117"/>
      <c r="EA2" s="118"/>
      <c r="EB2" s="116"/>
      <c r="EC2" s="116"/>
      <c r="ED2" s="116"/>
      <c r="EE2" s="117"/>
      <c r="EF2" s="117"/>
      <c r="EG2" s="117"/>
      <c r="EH2" s="93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60"/>
      <c r="EX2" s="61"/>
      <c r="EY2" s="61"/>
      <c r="EZ2" s="61"/>
      <c r="FA2" s="61"/>
      <c r="FB2" s="61"/>
      <c r="FC2" s="61"/>
      <c r="FD2" s="61"/>
      <c r="FE2" s="137"/>
    </row>
    <row r="3" spans="1:161" s="44" customFormat="1" ht="255">
      <c r="A3" s="153" t="s">
        <v>166</v>
      </c>
      <c r="B3" s="154" t="s">
        <v>167</v>
      </c>
      <c r="C3" s="154" t="s">
        <v>168</v>
      </c>
      <c r="D3" s="155" t="s">
        <v>169</v>
      </c>
      <c r="E3" s="155" t="s">
        <v>170</v>
      </c>
      <c r="F3" s="156" t="s">
        <v>171</v>
      </c>
      <c r="G3" s="156" t="s">
        <v>172</v>
      </c>
      <c r="H3" s="154" t="s">
        <v>197</v>
      </c>
      <c r="I3" s="156" t="s">
        <v>196</v>
      </c>
      <c r="J3" s="157" t="s">
        <v>198</v>
      </c>
      <c r="K3" s="4" t="s">
        <v>24</v>
      </c>
      <c r="L3" s="5" t="s">
        <v>25</v>
      </c>
      <c r="M3" s="5" t="s">
        <v>26</v>
      </c>
      <c r="N3" s="45" t="s">
        <v>27</v>
      </c>
      <c r="O3" s="27" t="s">
        <v>28</v>
      </c>
      <c r="P3" s="6" t="s">
        <v>29</v>
      </c>
      <c r="Q3" s="6" t="s">
        <v>30</v>
      </c>
      <c r="R3" s="6" t="s">
        <v>31</v>
      </c>
      <c r="S3" s="6" t="s">
        <v>32</v>
      </c>
      <c r="T3" s="6" t="s">
        <v>33</v>
      </c>
      <c r="U3" s="6" t="s">
        <v>34</v>
      </c>
      <c r="V3" s="6" t="s">
        <v>35</v>
      </c>
      <c r="W3" s="6" t="s">
        <v>36</v>
      </c>
      <c r="X3" s="6" t="s">
        <v>37</v>
      </c>
      <c r="Y3" s="6" t="s">
        <v>38</v>
      </c>
      <c r="Z3" s="6" t="s">
        <v>39</v>
      </c>
      <c r="AA3" s="6" t="s">
        <v>40</v>
      </c>
      <c r="AB3" s="6" t="s">
        <v>41</v>
      </c>
      <c r="AC3" s="6" t="s">
        <v>42</v>
      </c>
      <c r="AD3" s="6" t="s">
        <v>43</v>
      </c>
      <c r="AE3" s="6" t="s">
        <v>44</v>
      </c>
      <c r="AF3" s="7" t="s">
        <v>45</v>
      </c>
      <c r="AG3" s="158" t="s">
        <v>182</v>
      </c>
      <c r="AH3" s="8" t="s">
        <v>46</v>
      </c>
      <c r="AI3" s="54" t="s">
        <v>177</v>
      </c>
      <c r="AJ3" s="54" t="s">
        <v>178</v>
      </c>
      <c r="AK3" s="9" t="s">
        <v>48</v>
      </c>
      <c r="AL3" s="9" t="s">
        <v>49</v>
      </c>
      <c r="AM3" s="10" t="s">
        <v>50</v>
      </c>
      <c r="AN3" s="159" t="s">
        <v>182</v>
      </c>
      <c r="AO3" s="8" t="s">
        <v>46</v>
      </c>
      <c r="AP3" s="54" t="s">
        <v>177</v>
      </c>
      <c r="AQ3" s="54" t="s">
        <v>178</v>
      </c>
      <c r="AR3" s="9" t="s">
        <v>48</v>
      </c>
      <c r="AS3" s="9" t="s">
        <v>49</v>
      </c>
      <c r="AT3" s="9" t="s">
        <v>50</v>
      </c>
      <c r="AU3" s="11" t="s">
        <v>51</v>
      </c>
      <c r="AV3" s="12" t="s">
        <v>52</v>
      </c>
      <c r="AW3" s="12" t="s">
        <v>53</v>
      </c>
      <c r="AX3" s="12" t="s">
        <v>54</v>
      </c>
      <c r="AY3" s="12" t="s">
        <v>55</v>
      </c>
      <c r="AZ3" s="183" t="s">
        <v>118</v>
      </c>
      <c r="BA3" s="184" t="s">
        <v>117</v>
      </c>
      <c r="BB3" s="31" t="s">
        <v>56</v>
      </c>
      <c r="BC3" s="31" t="s">
        <v>57</v>
      </c>
      <c r="BD3" s="43" t="s">
        <v>144</v>
      </c>
      <c r="BE3" s="41" t="s">
        <v>184</v>
      </c>
      <c r="BF3" s="39" t="s">
        <v>145</v>
      </c>
      <c r="BG3" s="40" t="s">
        <v>154</v>
      </c>
      <c r="BH3" s="40" t="s">
        <v>153</v>
      </c>
      <c r="BI3" s="39" t="s">
        <v>58</v>
      </c>
      <c r="BJ3" s="40" t="s">
        <v>59</v>
      </c>
      <c r="BK3" s="35" t="s">
        <v>60</v>
      </c>
      <c r="BL3" s="36" t="s">
        <v>61</v>
      </c>
      <c r="BM3" s="42" t="s">
        <v>120</v>
      </c>
      <c r="BN3" s="42" t="s">
        <v>156</v>
      </c>
      <c r="BO3" s="39" t="s">
        <v>58</v>
      </c>
      <c r="BP3" s="40" t="s">
        <v>59</v>
      </c>
      <c r="BQ3" s="38" t="s">
        <v>121</v>
      </c>
      <c r="BR3" s="38" t="s">
        <v>62</v>
      </c>
      <c r="BS3" s="13" t="s">
        <v>63</v>
      </c>
      <c r="BT3" s="14" t="s">
        <v>46</v>
      </c>
      <c r="BU3" s="15" t="s">
        <v>47</v>
      </c>
      <c r="BV3" s="16" t="s">
        <v>64</v>
      </c>
      <c r="BW3" s="14" t="s">
        <v>46</v>
      </c>
      <c r="BX3" s="181" t="s">
        <v>192</v>
      </c>
      <c r="BY3" s="182" t="s">
        <v>193</v>
      </c>
      <c r="BZ3" s="17" t="s">
        <v>65</v>
      </c>
      <c r="CA3" s="16" t="s">
        <v>66</v>
      </c>
      <c r="CB3" s="14" t="s">
        <v>46</v>
      </c>
      <c r="CC3" s="181" t="s">
        <v>190</v>
      </c>
      <c r="CD3" s="182" t="s">
        <v>191</v>
      </c>
      <c r="CE3" s="17" t="s">
        <v>67</v>
      </c>
      <c r="CF3" s="17" t="s">
        <v>68</v>
      </c>
      <c r="CG3" s="17" t="s">
        <v>69</v>
      </c>
      <c r="CH3" s="17" t="s">
        <v>70</v>
      </c>
      <c r="CI3" s="17" t="s">
        <v>71</v>
      </c>
      <c r="CJ3" s="17" t="s">
        <v>72</v>
      </c>
      <c r="CK3" s="18" t="s">
        <v>73</v>
      </c>
      <c r="CL3" s="16" t="s">
        <v>74</v>
      </c>
      <c r="CM3" s="14" t="s">
        <v>46</v>
      </c>
      <c r="CN3" s="14" t="s">
        <v>194</v>
      </c>
      <c r="CO3" s="17" t="s">
        <v>75</v>
      </c>
      <c r="CP3" s="17" t="s">
        <v>68</v>
      </c>
      <c r="CQ3" s="17" t="s">
        <v>76</v>
      </c>
      <c r="CR3" s="22" t="s">
        <v>78</v>
      </c>
      <c r="CS3" s="48" t="s">
        <v>164</v>
      </c>
      <c r="CT3" s="33" t="s">
        <v>136</v>
      </c>
      <c r="CU3" s="49" t="s">
        <v>132</v>
      </c>
      <c r="CV3" s="33" t="s">
        <v>133</v>
      </c>
      <c r="CW3" s="33" t="s">
        <v>135</v>
      </c>
      <c r="CX3" s="33" t="s">
        <v>134</v>
      </c>
      <c r="CY3" s="50" t="s">
        <v>77</v>
      </c>
      <c r="CZ3" s="14" t="s">
        <v>46</v>
      </c>
      <c r="DA3" s="15" t="s">
        <v>194</v>
      </c>
      <c r="DB3" s="16" t="s">
        <v>79</v>
      </c>
      <c r="DC3" s="14" t="s">
        <v>46</v>
      </c>
      <c r="DD3" s="14" t="s">
        <v>194</v>
      </c>
      <c r="DE3" s="19" t="s">
        <v>80</v>
      </c>
      <c r="DF3" s="16" t="s">
        <v>81</v>
      </c>
      <c r="DG3" s="14" t="s">
        <v>46</v>
      </c>
      <c r="DH3" s="14" t="s">
        <v>195</v>
      </c>
      <c r="DI3" s="19" t="s">
        <v>82</v>
      </c>
      <c r="DJ3" s="16" t="s">
        <v>83</v>
      </c>
      <c r="DK3" s="14" t="s">
        <v>46</v>
      </c>
      <c r="DL3" s="14" t="s">
        <v>194</v>
      </c>
      <c r="DM3" s="19" t="s">
        <v>84</v>
      </c>
      <c r="DN3" s="16" t="s">
        <v>85</v>
      </c>
      <c r="DO3" s="14" t="s">
        <v>46</v>
      </c>
      <c r="DP3" s="14" t="s">
        <v>194</v>
      </c>
      <c r="DQ3" s="19" t="s">
        <v>86</v>
      </c>
      <c r="DR3" s="17" t="s">
        <v>87</v>
      </c>
      <c r="DS3" s="20" t="s">
        <v>88</v>
      </c>
      <c r="DT3" s="20" t="s">
        <v>89</v>
      </c>
      <c r="DU3" s="20" t="s">
        <v>90</v>
      </c>
      <c r="DV3" s="21" t="s">
        <v>91</v>
      </c>
      <c r="DW3" s="22" t="s">
        <v>92</v>
      </c>
      <c r="DX3" s="19" t="s">
        <v>93</v>
      </c>
      <c r="DY3" s="23" t="s">
        <v>94</v>
      </c>
      <c r="DZ3" s="23" t="s">
        <v>95</v>
      </c>
      <c r="EA3" s="23" t="s">
        <v>96</v>
      </c>
      <c r="EB3" s="24" t="s">
        <v>97</v>
      </c>
      <c r="EC3" s="26" t="s">
        <v>46</v>
      </c>
      <c r="ED3" s="26" t="s">
        <v>194</v>
      </c>
      <c r="EE3" s="25" t="s">
        <v>98</v>
      </c>
      <c r="EF3" s="26" t="s">
        <v>46</v>
      </c>
      <c r="EG3" s="26" t="s">
        <v>194</v>
      </c>
      <c r="EH3" s="27" t="s">
        <v>99</v>
      </c>
      <c r="EI3" s="6" t="s">
        <v>100</v>
      </c>
      <c r="EJ3" s="28" t="s">
        <v>101</v>
      </c>
      <c r="EK3" s="28" t="s">
        <v>102</v>
      </c>
      <c r="EL3" s="28" t="s">
        <v>122</v>
      </c>
      <c r="EM3" s="28" t="s">
        <v>123</v>
      </c>
      <c r="EN3" s="28" t="s">
        <v>124</v>
      </c>
      <c r="EO3" s="6" t="s">
        <v>103</v>
      </c>
      <c r="EP3" s="6" t="s">
        <v>104</v>
      </c>
      <c r="EQ3" s="6" t="s">
        <v>105</v>
      </c>
      <c r="ER3" s="6" t="s">
        <v>126</v>
      </c>
      <c r="ES3" s="160" t="s">
        <v>173</v>
      </c>
      <c r="ET3" s="161" t="s">
        <v>174</v>
      </c>
      <c r="EU3" s="6" t="s">
        <v>106</v>
      </c>
      <c r="EV3" s="6" t="s">
        <v>107</v>
      </c>
      <c r="EW3" s="27" t="s">
        <v>125</v>
      </c>
      <c r="EX3" s="6" t="s">
        <v>108</v>
      </c>
      <c r="EY3" s="6" t="s">
        <v>109</v>
      </c>
      <c r="EZ3" s="6" t="s">
        <v>110</v>
      </c>
      <c r="FA3" s="29" t="s">
        <v>111</v>
      </c>
      <c r="FB3" s="29" t="s">
        <v>112</v>
      </c>
      <c r="FC3" s="29" t="s">
        <v>113</v>
      </c>
      <c r="FD3" s="29" t="s">
        <v>114</v>
      </c>
      <c r="FE3" s="30" t="s">
        <v>115</v>
      </c>
    </row>
    <row r="4" spans="1:161" s="44" customFormat="1">
      <c r="A4" s="217" t="s">
        <v>199</v>
      </c>
      <c r="B4" s="186"/>
      <c r="C4" s="186"/>
      <c r="D4" s="185"/>
      <c r="E4" s="185"/>
      <c r="F4" s="187"/>
      <c r="G4" s="187"/>
      <c r="H4" s="186"/>
      <c r="I4" s="187"/>
      <c r="J4" s="187"/>
      <c r="K4" s="188"/>
      <c r="L4" s="188"/>
      <c r="M4" s="188"/>
      <c r="N4" s="188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90"/>
      <c r="AH4" s="191"/>
      <c r="AI4" s="192"/>
      <c r="AJ4" s="192"/>
      <c r="AK4" s="193"/>
      <c r="AL4" s="193"/>
      <c r="AM4" s="193"/>
      <c r="AN4" s="190"/>
      <c r="AO4" s="191"/>
      <c r="AP4" s="192"/>
      <c r="AQ4" s="192"/>
      <c r="AR4" s="193"/>
      <c r="AS4" s="193"/>
      <c r="AT4" s="193"/>
      <c r="AU4" s="194"/>
      <c r="AV4" s="194"/>
      <c r="AW4" s="194"/>
      <c r="AX4" s="194"/>
      <c r="AY4" s="194"/>
      <c r="AZ4" s="194"/>
      <c r="BA4" s="195"/>
      <c r="BB4" s="196"/>
      <c r="BC4" s="196"/>
      <c r="BD4" s="197"/>
      <c r="BE4" s="197"/>
      <c r="BF4" s="197"/>
      <c r="BG4" s="198"/>
      <c r="BH4" s="198"/>
      <c r="BI4" s="197"/>
      <c r="BJ4" s="198"/>
      <c r="BK4" s="199"/>
      <c r="BL4" s="199"/>
      <c r="BM4" s="198"/>
      <c r="BN4" s="198"/>
      <c r="BO4" s="197"/>
      <c r="BP4" s="198"/>
      <c r="BQ4" s="199"/>
      <c r="BR4" s="199"/>
      <c r="BS4" s="200"/>
      <c r="BT4" s="201"/>
      <c r="BU4" s="201"/>
      <c r="BV4" s="200"/>
      <c r="BW4" s="201"/>
      <c r="BX4" s="202"/>
      <c r="BY4" s="202"/>
      <c r="BZ4" s="203"/>
      <c r="CA4" s="200"/>
      <c r="CB4" s="201"/>
      <c r="CC4" s="202"/>
      <c r="CD4" s="202"/>
      <c r="CE4" s="203"/>
      <c r="CF4" s="203"/>
      <c r="CG4" s="203"/>
      <c r="CH4" s="203"/>
      <c r="CI4" s="203"/>
      <c r="CJ4" s="203"/>
      <c r="CK4" s="204"/>
      <c r="CL4" s="200"/>
      <c r="CM4" s="201"/>
      <c r="CN4" s="201"/>
      <c r="CO4" s="203"/>
      <c r="CP4" s="203"/>
      <c r="CQ4" s="203"/>
      <c r="CR4" s="205"/>
      <c r="CS4" s="206"/>
      <c r="CT4" s="207"/>
      <c r="CU4" s="208"/>
      <c r="CV4" s="207"/>
      <c r="CW4" s="207"/>
      <c r="CX4" s="207"/>
      <c r="CY4" s="209"/>
      <c r="CZ4" s="201"/>
      <c r="DA4" s="201"/>
      <c r="DB4" s="200"/>
      <c r="DC4" s="201"/>
      <c r="DD4" s="201"/>
      <c r="DE4" s="205"/>
      <c r="DF4" s="200"/>
      <c r="DG4" s="201"/>
      <c r="DH4" s="201"/>
      <c r="DI4" s="205"/>
      <c r="DJ4" s="200"/>
      <c r="DK4" s="201"/>
      <c r="DL4" s="201"/>
      <c r="DM4" s="205"/>
      <c r="DN4" s="200"/>
      <c r="DO4" s="201"/>
      <c r="DP4" s="201"/>
      <c r="DQ4" s="205"/>
      <c r="DR4" s="203"/>
      <c r="DS4" s="205"/>
      <c r="DT4" s="205"/>
      <c r="DU4" s="205"/>
      <c r="DV4" s="210"/>
      <c r="DW4" s="205"/>
      <c r="DX4" s="205"/>
      <c r="DY4" s="211"/>
      <c r="DZ4" s="211"/>
      <c r="EA4" s="211"/>
      <c r="EB4" s="212"/>
      <c r="EC4" s="213"/>
      <c r="ED4" s="213"/>
      <c r="EE4" s="212"/>
      <c r="EF4" s="213"/>
      <c r="EG4" s="213"/>
      <c r="EH4" s="189"/>
      <c r="EI4" s="189"/>
      <c r="EJ4" s="214"/>
      <c r="EK4" s="214"/>
      <c r="EL4" s="214"/>
      <c r="EM4" s="214"/>
      <c r="EN4" s="214"/>
      <c r="EO4" s="189"/>
      <c r="EP4" s="189"/>
      <c r="EQ4" s="189"/>
      <c r="ER4" s="189"/>
      <c r="ES4" s="215"/>
      <c r="ET4" s="215"/>
      <c r="EU4" s="189"/>
      <c r="EV4" s="189"/>
      <c r="EW4" s="189"/>
      <c r="EX4" s="189"/>
      <c r="EY4" s="189"/>
      <c r="EZ4" s="189"/>
      <c r="FA4" s="189"/>
      <c r="FB4" s="189"/>
      <c r="FC4" s="189"/>
      <c r="FD4" s="189"/>
      <c r="FE4" s="216"/>
    </row>
    <row r="5" spans="1:161" s="52" customFormat="1" ht="18">
      <c r="A5" s="52" t="s">
        <v>175</v>
      </c>
      <c r="B5" s="52" t="s">
        <v>176</v>
      </c>
      <c r="C5" s="52">
        <v>2009</v>
      </c>
      <c r="D5" s="46" t="s">
        <v>128</v>
      </c>
      <c r="E5" s="51">
        <f>AG5</f>
        <v>6.1824999999999992</v>
      </c>
      <c r="F5" s="166" t="str">
        <f>AH5</f>
        <v>NA</v>
      </c>
      <c r="G5" s="166" t="str">
        <f>AI5</f>
        <v>NA</v>
      </c>
      <c r="H5" s="51">
        <f t="shared" ref="H5:H7" si="0">EO5</f>
        <v>253.31212352941171</v>
      </c>
      <c r="I5" s="51">
        <f>ES5</f>
        <v>4.459476470588271</v>
      </c>
      <c r="J5" s="51">
        <f>ET5</f>
        <v>16.230123529411713</v>
      </c>
      <c r="K5" s="167" t="s">
        <v>189</v>
      </c>
      <c r="L5" s="168" t="s">
        <v>188</v>
      </c>
      <c r="M5" s="167" t="s">
        <v>127</v>
      </c>
      <c r="N5" s="46" t="s">
        <v>128</v>
      </c>
      <c r="O5" s="126">
        <v>806</v>
      </c>
      <c r="P5" s="52" t="s">
        <v>129</v>
      </c>
      <c r="Q5" s="52">
        <v>1</v>
      </c>
      <c r="R5" s="52">
        <v>1</v>
      </c>
      <c r="S5" s="52">
        <v>9</v>
      </c>
      <c r="T5" s="52" t="s">
        <v>179</v>
      </c>
      <c r="U5" s="119">
        <v>0.09</v>
      </c>
      <c r="V5" s="119">
        <v>0.39</v>
      </c>
      <c r="W5" s="169" t="s">
        <v>163</v>
      </c>
      <c r="X5" s="52" t="s">
        <v>130</v>
      </c>
      <c r="Y5" s="52">
        <v>0.31972222</v>
      </c>
      <c r="Z5" s="52">
        <v>159.368888</v>
      </c>
      <c r="AA5" s="52" t="s">
        <v>179</v>
      </c>
      <c r="AB5" s="52" t="s">
        <v>179</v>
      </c>
      <c r="AC5" s="52">
        <v>-2531.8000000000002</v>
      </c>
      <c r="AD5" s="52" t="s">
        <v>179</v>
      </c>
      <c r="AE5" s="52" t="s">
        <v>179</v>
      </c>
      <c r="AF5" s="52" t="s">
        <v>179</v>
      </c>
      <c r="AG5" s="51">
        <v>6.1824999999999992</v>
      </c>
      <c r="AH5" s="138" t="s">
        <v>179</v>
      </c>
      <c r="AI5" s="138" t="s">
        <v>179</v>
      </c>
      <c r="AJ5" s="51" t="s">
        <v>179</v>
      </c>
      <c r="AK5" s="52" t="s">
        <v>179</v>
      </c>
      <c r="AL5" s="52" t="s">
        <v>179</v>
      </c>
      <c r="AM5" s="170" t="s">
        <v>131</v>
      </c>
      <c r="AN5" s="51">
        <v>14.801793999999999</v>
      </c>
      <c r="AO5" s="52" t="s">
        <v>179</v>
      </c>
      <c r="AP5" s="52" t="s">
        <v>179</v>
      </c>
      <c r="AQ5" s="52" t="s">
        <v>179</v>
      </c>
      <c r="AR5" s="52" t="s">
        <v>179</v>
      </c>
      <c r="AS5" s="52" t="s">
        <v>179</v>
      </c>
      <c r="AT5" s="52" t="s">
        <v>146</v>
      </c>
      <c r="AU5" s="52" t="s">
        <v>179</v>
      </c>
      <c r="AV5" s="52" t="s">
        <v>179</v>
      </c>
      <c r="AW5" s="52" t="s">
        <v>179</v>
      </c>
      <c r="AX5" s="52" t="s">
        <v>179</v>
      </c>
      <c r="AY5" s="52" t="s">
        <v>179</v>
      </c>
      <c r="AZ5" s="52" t="s">
        <v>179</v>
      </c>
      <c r="BA5" s="171" t="s">
        <v>179</v>
      </c>
      <c r="BB5" s="52" t="s">
        <v>179</v>
      </c>
      <c r="BC5" s="52" t="s">
        <v>179</v>
      </c>
      <c r="BD5" s="52" t="s">
        <v>179</v>
      </c>
      <c r="BE5" s="52" t="s">
        <v>179</v>
      </c>
      <c r="BF5" s="52" t="s">
        <v>179</v>
      </c>
      <c r="BG5" s="52" t="s">
        <v>179</v>
      </c>
      <c r="BH5" s="52" t="s">
        <v>179</v>
      </c>
      <c r="BI5" s="52" t="s">
        <v>179</v>
      </c>
      <c r="BJ5" s="52" t="s">
        <v>179</v>
      </c>
      <c r="BK5" s="172" t="s">
        <v>179</v>
      </c>
      <c r="BL5" s="52" t="s">
        <v>179</v>
      </c>
      <c r="BM5" s="52" t="s">
        <v>155</v>
      </c>
      <c r="BN5" s="173">
        <v>8.4263000000000005E-2</v>
      </c>
      <c r="BO5" s="174" t="s">
        <v>179</v>
      </c>
      <c r="BP5" s="175" t="s">
        <v>179</v>
      </c>
      <c r="BQ5" s="52" t="s">
        <v>179</v>
      </c>
      <c r="BR5" s="52" t="s">
        <v>179</v>
      </c>
      <c r="BS5" s="52" t="s">
        <v>179</v>
      </c>
      <c r="BT5" s="52" t="s">
        <v>179</v>
      </c>
      <c r="BU5" s="52" t="s">
        <v>179</v>
      </c>
      <c r="BV5" s="52" t="s">
        <v>179</v>
      </c>
      <c r="BW5" s="52" t="s">
        <v>179</v>
      </c>
      <c r="BX5" s="52" t="str">
        <f>BY5</f>
        <v>NA</v>
      </c>
      <c r="BY5" s="52" t="s">
        <v>179</v>
      </c>
      <c r="BZ5" s="52" t="s">
        <v>179</v>
      </c>
      <c r="CA5" s="52" t="s">
        <v>179</v>
      </c>
      <c r="CB5" s="52" t="s">
        <v>179</v>
      </c>
      <c r="CC5" s="52" t="s">
        <v>179</v>
      </c>
      <c r="CD5" s="52" t="s">
        <v>179</v>
      </c>
      <c r="CE5" s="172" t="s">
        <v>179</v>
      </c>
      <c r="CF5" s="52" t="s">
        <v>179</v>
      </c>
      <c r="CG5" s="52" t="s">
        <v>179</v>
      </c>
      <c r="CH5" s="52" t="s">
        <v>179</v>
      </c>
      <c r="CI5" s="52" t="s">
        <v>179</v>
      </c>
      <c r="CJ5" s="52" t="s">
        <v>179</v>
      </c>
      <c r="CK5" s="52" t="s">
        <v>179</v>
      </c>
      <c r="CL5" s="52" t="s">
        <v>179</v>
      </c>
      <c r="CM5" s="52" t="s">
        <v>179</v>
      </c>
      <c r="CN5" s="52" t="s">
        <v>179</v>
      </c>
      <c r="CO5" s="52" t="s">
        <v>179</v>
      </c>
      <c r="CP5" s="52" t="s">
        <v>179</v>
      </c>
      <c r="CQ5" s="52" t="s">
        <v>179</v>
      </c>
      <c r="CR5" s="172" t="s">
        <v>179</v>
      </c>
      <c r="CS5" s="171" t="s">
        <v>179</v>
      </c>
      <c r="CT5" s="172" t="s">
        <v>179</v>
      </c>
      <c r="CU5" s="52" t="s">
        <v>179</v>
      </c>
      <c r="CV5" s="172" t="s">
        <v>179</v>
      </c>
      <c r="CW5" s="52" t="s">
        <v>179</v>
      </c>
      <c r="CX5" s="52" t="s">
        <v>179</v>
      </c>
      <c r="CY5" s="52" t="s">
        <v>179</v>
      </c>
      <c r="CZ5" s="52" t="s">
        <v>179</v>
      </c>
      <c r="DA5" s="52" t="s">
        <v>179</v>
      </c>
      <c r="DB5" s="52" t="s">
        <v>179</v>
      </c>
      <c r="DC5" s="52" t="s">
        <v>179</v>
      </c>
      <c r="DD5" s="52" t="s">
        <v>179</v>
      </c>
      <c r="DE5" s="52" t="s">
        <v>179</v>
      </c>
      <c r="DF5" s="52" t="s">
        <v>179</v>
      </c>
      <c r="DG5" s="52" t="s">
        <v>179</v>
      </c>
      <c r="DH5" s="52" t="s">
        <v>179</v>
      </c>
      <c r="DI5" s="52" t="s">
        <v>179</v>
      </c>
      <c r="DJ5" s="52" t="s">
        <v>179</v>
      </c>
      <c r="DK5" s="52" t="s">
        <v>179</v>
      </c>
      <c r="DL5" s="52" t="s">
        <v>179</v>
      </c>
      <c r="DM5" s="52" t="s">
        <v>179</v>
      </c>
      <c r="DN5" s="52" t="s">
        <v>179</v>
      </c>
      <c r="DO5" s="52" t="s">
        <v>179</v>
      </c>
      <c r="DP5" s="52" t="s">
        <v>179</v>
      </c>
      <c r="DQ5" s="172" t="s">
        <v>179</v>
      </c>
      <c r="DR5" s="52" t="s">
        <v>179</v>
      </c>
      <c r="DS5" s="52" t="s">
        <v>179</v>
      </c>
      <c r="DT5" s="52" t="s">
        <v>179</v>
      </c>
      <c r="DU5" s="52" t="s">
        <v>179</v>
      </c>
      <c r="DV5" s="52" t="s">
        <v>179</v>
      </c>
      <c r="DW5" s="52" t="s">
        <v>179</v>
      </c>
      <c r="DX5" s="52" t="s">
        <v>179</v>
      </c>
      <c r="DY5" s="52" t="s">
        <v>157</v>
      </c>
      <c r="DZ5" s="52" t="s">
        <v>185</v>
      </c>
      <c r="EA5" s="52" t="s">
        <v>179</v>
      </c>
      <c r="EB5" s="51">
        <v>2195.8999999999996</v>
      </c>
      <c r="EC5" s="52" t="s">
        <v>179</v>
      </c>
      <c r="ED5" s="52" t="s">
        <v>179</v>
      </c>
      <c r="EE5" s="52" t="s">
        <v>179</v>
      </c>
      <c r="EF5" s="52" t="s">
        <v>179</v>
      </c>
      <c r="EG5" s="52" t="s">
        <v>179</v>
      </c>
      <c r="EH5" s="52" t="s">
        <v>179</v>
      </c>
      <c r="EI5" s="52" t="s">
        <v>179</v>
      </c>
      <c r="EJ5" s="52" t="s">
        <v>179</v>
      </c>
      <c r="EK5" s="52" t="s">
        <v>179</v>
      </c>
      <c r="EL5" s="52" t="s">
        <v>179</v>
      </c>
      <c r="EM5" s="52" t="s">
        <v>179</v>
      </c>
      <c r="EN5" s="52" t="s">
        <v>179</v>
      </c>
      <c r="EO5" s="51">
        <v>253.31212352941171</v>
      </c>
      <c r="EP5" s="52" t="s">
        <v>179</v>
      </c>
      <c r="EQ5" s="52" t="s">
        <v>179</v>
      </c>
      <c r="ER5" s="52" t="s">
        <v>179</v>
      </c>
      <c r="ES5" s="51">
        <v>4.459476470588271</v>
      </c>
      <c r="ET5" s="51">
        <v>16.230123529411713</v>
      </c>
      <c r="EU5" s="52" t="s">
        <v>179</v>
      </c>
      <c r="EV5" s="52" t="s">
        <v>179</v>
      </c>
      <c r="EW5" s="52" t="s">
        <v>179</v>
      </c>
      <c r="EX5" s="52" t="s">
        <v>179</v>
      </c>
      <c r="EY5" s="52" t="s">
        <v>179</v>
      </c>
      <c r="EZ5" s="52" t="s">
        <v>179</v>
      </c>
      <c r="FA5" s="52" t="s">
        <v>179</v>
      </c>
      <c r="FB5" s="52" t="s">
        <v>179</v>
      </c>
      <c r="FC5" s="52" t="s">
        <v>179</v>
      </c>
      <c r="FD5" s="52" t="s">
        <v>179</v>
      </c>
      <c r="FE5" s="172" t="s">
        <v>186</v>
      </c>
    </row>
    <row r="6" spans="1:161" s="52" customFormat="1" ht="19" customHeight="1">
      <c r="A6" s="52" t="s">
        <v>175</v>
      </c>
      <c r="B6" s="52" t="s">
        <v>176</v>
      </c>
      <c r="C6" s="52">
        <v>2009</v>
      </c>
      <c r="D6" s="46" t="s">
        <v>128</v>
      </c>
      <c r="E6" s="51">
        <f t="shared" ref="E6:E7" si="1">AG6</f>
        <v>6.182500000000001</v>
      </c>
      <c r="F6" s="166" t="str">
        <f t="shared" ref="F6:F7" si="2">AH6</f>
        <v>NA</v>
      </c>
      <c r="G6" s="166" t="str">
        <f t="shared" ref="G6:G7" si="3">AI6</f>
        <v>NA</v>
      </c>
      <c r="H6" s="51" t="str">
        <f t="shared" si="0"/>
        <v>NA</v>
      </c>
      <c r="I6" s="51" t="str">
        <f t="shared" ref="I6:I7" si="4">ES6</f>
        <v>NA</v>
      </c>
      <c r="J6" s="51" t="str">
        <f t="shared" ref="J6:J7" si="5">ET6</f>
        <v>NA</v>
      </c>
      <c r="K6" s="167" t="s">
        <v>189</v>
      </c>
      <c r="L6" s="168" t="s">
        <v>188</v>
      </c>
      <c r="M6" s="167" t="s">
        <v>127</v>
      </c>
      <c r="N6" s="46" t="s">
        <v>128</v>
      </c>
      <c r="O6" s="52">
        <v>806</v>
      </c>
      <c r="P6" s="52" t="s">
        <v>129</v>
      </c>
      <c r="Q6" s="52">
        <v>1</v>
      </c>
      <c r="R6" s="52">
        <v>1</v>
      </c>
      <c r="S6" s="52">
        <v>9</v>
      </c>
      <c r="T6" s="52" t="s">
        <v>179</v>
      </c>
      <c r="U6" s="119">
        <v>0.09</v>
      </c>
      <c r="V6" s="119">
        <v>0.39</v>
      </c>
      <c r="W6" s="169" t="s">
        <v>163</v>
      </c>
      <c r="X6" s="52" t="s">
        <v>130</v>
      </c>
      <c r="Y6" s="52">
        <v>0.31972222</v>
      </c>
      <c r="Z6" s="52">
        <v>159.368888</v>
      </c>
      <c r="AA6" s="52" t="s">
        <v>179</v>
      </c>
      <c r="AB6" s="52" t="s">
        <v>179</v>
      </c>
      <c r="AC6" s="52">
        <v>-2531.8000000000002</v>
      </c>
      <c r="AD6" s="52" t="s">
        <v>179</v>
      </c>
      <c r="AE6" s="52" t="s">
        <v>179</v>
      </c>
      <c r="AF6" s="52" t="s">
        <v>179</v>
      </c>
      <c r="AG6" s="51">
        <v>6.182500000000001</v>
      </c>
      <c r="AH6" s="138" t="s">
        <v>179</v>
      </c>
      <c r="AI6" s="138" t="s">
        <v>179</v>
      </c>
      <c r="AJ6" s="51" t="s">
        <v>179</v>
      </c>
      <c r="AK6" s="52" t="s">
        <v>179</v>
      </c>
      <c r="AL6" s="52" t="s">
        <v>179</v>
      </c>
      <c r="AM6" s="170" t="s">
        <v>131</v>
      </c>
      <c r="AN6" s="51">
        <v>14.801793999999999</v>
      </c>
      <c r="AO6" s="52" t="s">
        <v>179</v>
      </c>
      <c r="AP6" s="52" t="s">
        <v>179</v>
      </c>
      <c r="AQ6" s="52" t="s">
        <v>179</v>
      </c>
      <c r="AR6" s="52" t="s">
        <v>179</v>
      </c>
      <c r="AS6" s="52" t="s">
        <v>179</v>
      </c>
      <c r="AT6" s="52" t="s">
        <v>146</v>
      </c>
      <c r="AU6" s="52" t="s">
        <v>148</v>
      </c>
      <c r="AV6" s="52" t="s">
        <v>147</v>
      </c>
      <c r="AW6" s="52" t="s">
        <v>149</v>
      </c>
      <c r="AX6" s="52" t="s">
        <v>179</v>
      </c>
      <c r="AY6" s="52" t="s">
        <v>152</v>
      </c>
      <c r="AZ6" s="52" t="s">
        <v>179</v>
      </c>
      <c r="BA6" s="120">
        <v>119.07141336053714</v>
      </c>
      <c r="BB6" s="176">
        <v>3.5000000000000003E-2</v>
      </c>
      <c r="BC6" s="52" t="s">
        <v>179</v>
      </c>
      <c r="BD6" s="52" t="s">
        <v>153</v>
      </c>
      <c r="BE6" s="52" t="s">
        <v>183</v>
      </c>
      <c r="BF6" s="52" t="s">
        <v>148</v>
      </c>
      <c r="BG6" s="52" t="s">
        <v>159</v>
      </c>
      <c r="BH6" s="52">
        <f>(0.211109*EXP(0.063718*BV6))/1000</f>
        <v>1.343286151179847E-3</v>
      </c>
      <c r="BI6" s="52" t="s">
        <v>179</v>
      </c>
      <c r="BJ6" s="52" t="s">
        <v>179</v>
      </c>
      <c r="BK6" s="172" t="s">
        <v>127</v>
      </c>
      <c r="BL6" s="52" t="s">
        <v>179</v>
      </c>
      <c r="BM6" s="52" t="s">
        <v>155</v>
      </c>
      <c r="BN6" s="52" t="s">
        <v>179</v>
      </c>
      <c r="BO6" s="52" t="s">
        <v>179</v>
      </c>
      <c r="BP6" s="175" t="s">
        <v>179</v>
      </c>
      <c r="BQ6" s="52" t="s">
        <v>179</v>
      </c>
      <c r="BR6" s="52" t="s">
        <v>179</v>
      </c>
      <c r="BS6" s="52" t="s">
        <v>179</v>
      </c>
      <c r="BT6" s="52" t="s">
        <v>179</v>
      </c>
      <c r="BU6" s="52" t="s">
        <v>179</v>
      </c>
      <c r="BV6" s="121">
        <f>LN((CA6)/0.32)/0.09</f>
        <v>29.042023520767955</v>
      </c>
      <c r="BW6" s="52" t="s">
        <v>141</v>
      </c>
      <c r="BX6" s="52">
        <f t="shared" ref="BX6:BX7" si="6">BY6</f>
        <v>1</v>
      </c>
      <c r="BY6" s="52">
        <v>1</v>
      </c>
      <c r="BZ6" s="52" t="s">
        <v>179</v>
      </c>
      <c r="CA6" s="122">
        <v>4.3681860599628317</v>
      </c>
      <c r="CB6" s="52" t="s">
        <v>179</v>
      </c>
      <c r="CC6" s="52" t="s">
        <v>179</v>
      </c>
      <c r="CD6" s="52" t="s">
        <v>179</v>
      </c>
      <c r="CE6" s="172" t="s">
        <v>142</v>
      </c>
      <c r="CF6" s="52" t="s">
        <v>179</v>
      </c>
      <c r="CG6" s="52" t="s">
        <v>179</v>
      </c>
      <c r="CH6" s="52" t="s">
        <v>179</v>
      </c>
      <c r="CI6" s="52" t="s">
        <v>179</v>
      </c>
      <c r="CJ6" s="52" t="s">
        <v>179</v>
      </c>
      <c r="CK6" s="52" t="s">
        <v>179</v>
      </c>
      <c r="CL6" s="52" t="s">
        <v>179</v>
      </c>
      <c r="CM6" s="52" t="s">
        <v>179</v>
      </c>
      <c r="CN6" s="52" t="s">
        <v>179</v>
      </c>
      <c r="CO6" s="52" t="s">
        <v>179</v>
      </c>
      <c r="CP6" s="52" t="s">
        <v>179</v>
      </c>
      <c r="CQ6" s="52" t="s">
        <v>179</v>
      </c>
      <c r="CR6" s="172" t="s">
        <v>137</v>
      </c>
      <c r="CS6" s="123">
        <v>-2.305747008806168</v>
      </c>
      <c r="CT6" s="134" t="s">
        <v>138</v>
      </c>
      <c r="CU6" s="52" t="s">
        <v>179</v>
      </c>
      <c r="CV6" s="172" t="s">
        <v>139</v>
      </c>
      <c r="CW6" s="52" t="s">
        <v>140</v>
      </c>
      <c r="CX6" s="52" t="s">
        <v>179</v>
      </c>
      <c r="CY6" s="121" t="s">
        <v>179</v>
      </c>
      <c r="CZ6" s="121" t="s">
        <v>141</v>
      </c>
      <c r="DA6" s="121">
        <v>1</v>
      </c>
      <c r="DB6" s="52" t="s">
        <v>179</v>
      </c>
      <c r="DC6" s="52" t="s">
        <v>179</v>
      </c>
      <c r="DD6" s="52" t="s">
        <v>179</v>
      </c>
      <c r="DE6" s="52" t="s">
        <v>179</v>
      </c>
      <c r="DF6" s="52" t="s">
        <v>179</v>
      </c>
      <c r="DG6" s="52" t="s">
        <v>179</v>
      </c>
      <c r="DH6" s="52" t="s">
        <v>179</v>
      </c>
      <c r="DI6" s="52" t="s">
        <v>179</v>
      </c>
      <c r="DJ6" s="52" t="s">
        <v>179</v>
      </c>
      <c r="DK6" s="52" t="s">
        <v>179</v>
      </c>
      <c r="DL6" s="52" t="s">
        <v>179</v>
      </c>
      <c r="DM6" s="52" t="s">
        <v>179</v>
      </c>
      <c r="DN6" s="52">
        <v>4.1599999999999997E-4</v>
      </c>
      <c r="DO6" s="52" t="s">
        <v>179</v>
      </c>
      <c r="DP6" s="52" t="s">
        <v>179</v>
      </c>
      <c r="DQ6" s="172" t="s">
        <v>158</v>
      </c>
      <c r="DR6" s="52" t="s">
        <v>179</v>
      </c>
      <c r="DS6" s="52" t="s">
        <v>179</v>
      </c>
      <c r="DT6" s="52" t="s">
        <v>179</v>
      </c>
      <c r="DU6" s="52" t="s">
        <v>179</v>
      </c>
      <c r="DV6" s="52" t="s">
        <v>179</v>
      </c>
      <c r="DW6" s="52" t="s">
        <v>179</v>
      </c>
      <c r="DX6" s="52" t="s">
        <v>179</v>
      </c>
      <c r="DY6" s="52" t="s">
        <v>157</v>
      </c>
      <c r="DZ6" s="52" t="s">
        <v>185</v>
      </c>
      <c r="EA6" s="52" t="s">
        <v>179</v>
      </c>
      <c r="EB6" s="51" t="s">
        <v>179</v>
      </c>
      <c r="EC6" s="52" t="s">
        <v>179</v>
      </c>
      <c r="ED6" s="52" t="s">
        <v>179</v>
      </c>
      <c r="EE6" s="52" t="s">
        <v>179</v>
      </c>
      <c r="EF6" s="52" t="s">
        <v>179</v>
      </c>
      <c r="EG6" s="52" t="s">
        <v>179</v>
      </c>
      <c r="EH6" s="52" t="s">
        <v>179</v>
      </c>
      <c r="EI6" s="52" t="s">
        <v>179</v>
      </c>
      <c r="EJ6" s="52" t="s">
        <v>179</v>
      </c>
      <c r="EK6" s="52" t="s">
        <v>179</v>
      </c>
      <c r="EL6" s="52" t="s">
        <v>179</v>
      </c>
      <c r="EM6" s="52" t="s">
        <v>179</v>
      </c>
      <c r="EN6" s="52" t="s">
        <v>179</v>
      </c>
      <c r="EO6" s="51" t="s">
        <v>179</v>
      </c>
      <c r="EP6" s="52" t="s">
        <v>179</v>
      </c>
      <c r="EQ6" s="51" t="s">
        <v>179</v>
      </c>
      <c r="ER6" s="51" t="s">
        <v>179</v>
      </c>
      <c r="ES6" s="51" t="s">
        <v>179</v>
      </c>
      <c r="ET6" s="51" t="s">
        <v>179</v>
      </c>
      <c r="EU6" s="52" t="s">
        <v>179</v>
      </c>
      <c r="EV6" s="52" t="s">
        <v>179</v>
      </c>
      <c r="EW6" s="52" t="s">
        <v>179</v>
      </c>
      <c r="EX6" s="52" t="s">
        <v>179</v>
      </c>
      <c r="EY6" s="52" t="s">
        <v>179</v>
      </c>
      <c r="EZ6" s="52" t="s">
        <v>179</v>
      </c>
      <c r="FA6" s="52" t="s">
        <v>179</v>
      </c>
      <c r="FB6" s="52" t="s">
        <v>179</v>
      </c>
      <c r="FC6" s="52" t="s">
        <v>179</v>
      </c>
      <c r="FD6" s="52" t="s">
        <v>179</v>
      </c>
      <c r="FE6" s="177" t="s">
        <v>187</v>
      </c>
    </row>
    <row r="7" spans="1:161" s="52" customFormat="1" ht="18">
      <c r="A7" s="52" t="s">
        <v>175</v>
      </c>
      <c r="B7" s="52" t="s">
        <v>176</v>
      </c>
      <c r="C7" s="52">
        <v>2009</v>
      </c>
      <c r="D7" s="46" t="s">
        <v>128</v>
      </c>
      <c r="E7" s="51">
        <f t="shared" si="1"/>
        <v>6.182500000000001</v>
      </c>
      <c r="F7" s="166" t="str">
        <f t="shared" si="2"/>
        <v>NA</v>
      </c>
      <c r="G7" s="166" t="str">
        <f t="shared" si="3"/>
        <v>NA</v>
      </c>
      <c r="H7" s="51" t="str">
        <f t="shared" si="0"/>
        <v>NA</v>
      </c>
      <c r="I7" s="51" t="str">
        <f t="shared" si="4"/>
        <v>NA</v>
      </c>
      <c r="J7" s="51" t="str">
        <f t="shared" si="5"/>
        <v>NA</v>
      </c>
      <c r="K7" s="167" t="s">
        <v>189</v>
      </c>
      <c r="L7" s="168" t="s">
        <v>188</v>
      </c>
      <c r="M7" s="167" t="s">
        <v>180</v>
      </c>
      <c r="N7" s="46" t="s">
        <v>128</v>
      </c>
      <c r="O7" s="178">
        <v>806</v>
      </c>
      <c r="P7" s="178" t="s">
        <v>129</v>
      </c>
      <c r="Q7" s="178">
        <v>1</v>
      </c>
      <c r="R7" s="178">
        <v>1</v>
      </c>
      <c r="S7" s="178">
        <v>9</v>
      </c>
      <c r="T7" s="52" t="s">
        <v>179</v>
      </c>
      <c r="U7" s="179">
        <v>0.09</v>
      </c>
      <c r="V7" s="179">
        <v>0.39</v>
      </c>
      <c r="W7" s="169" t="s">
        <v>163</v>
      </c>
      <c r="X7" s="52" t="s">
        <v>130</v>
      </c>
      <c r="Y7" s="52">
        <v>0.31972222</v>
      </c>
      <c r="Z7" s="52">
        <v>159.368888</v>
      </c>
      <c r="AA7" s="52" t="s">
        <v>179</v>
      </c>
      <c r="AB7" s="52" t="s">
        <v>179</v>
      </c>
      <c r="AC7" s="52">
        <v>-2531.8000000000002</v>
      </c>
      <c r="AD7" s="52" t="s">
        <v>179</v>
      </c>
      <c r="AE7" s="52" t="s">
        <v>179</v>
      </c>
      <c r="AF7" s="52" t="s">
        <v>179</v>
      </c>
      <c r="AG7" s="51">
        <v>6.182500000000001</v>
      </c>
      <c r="AH7" s="138" t="s">
        <v>179</v>
      </c>
      <c r="AI7" s="138" t="s">
        <v>179</v>
      </c>
      <c r="AJ7" s="51" t="s">
        <v>179</v>
      </c>
      <c r="AK7" s="52" t="s">
        <v>179</v>
      </c>
      <c r="AL7" s="52" t="s">
        <v>179</v>
      </c>
      <c r="AM7" s="170" t="s">
        <v>131</v>
      </c>
      <c r="AN7" s="51">
        <v>14.801793999999999</v>
      </c>
      <c r="AO7" s="52" t="s">
        <v>179</v>
      </c>
      <c r="AP7" s="52" t="s">
        <v>179</v>
      </c>
      <c r="AQ7" s="52" t="s">
        <v>179</v>
      </c>
      <c r="AR7" s="52" t="s">
        <v>179</v>
      </c>
      <c r="AS7" s="52" t="s">
        <v>179</v>
      </c>
      <c r="AT7" s="52" t="s">
        <v>146</v>
      </c>
      <c r="AU7" s="52" t="s">
        <v>150</v>
      </c>
      <c r="AV7" s="52" t="s">
        <v>151</v>
      </c>
      <c r="AW7" s="52" t="s">
        <v>149</v>
      </c>
      <c r="AX7" s="52" t="s">
        <v>179</v>
      </c>
      <c r="AY7" s="52" t="s">
        <v>152</v>
      </c>
      <c r="AZ7" s="52" t="s">
        <v>179</v>
      </c>
      <c r="BA7" s="122">
        <v>70.456527308821421</v>
      </c>
      <c r="BB7" s="176">
        <v>3.5000000000000003E-2</v>
      </c>
      <c r="BC7" s="52" t="s">
        <v>179</v>
      </c>
      <c r="BD7" s="52" t="s">
        <v>153</v>
      </c>
      <c r="BE7" s="52" t="s">
        <v>183</v>
      </c>
      <c r="BF7" s="52" t="s">
        <v>150</v>
      </c>
      <c r="BG7" s="52" t="s">
        <v>160</v>
      </c>
      <c r="BH7" s="180">
        <f>(0.126239*EXP(0.066983*BV7))/1000</f>
        <v>8.8197516027581141E-4</v>
      </c>
      <c r="BI7" s="52" t="s">
        <v>179</v>
      </c>
      <c r="BJ7" s="52" t="s">
        <v>179</v>
      </c>
      <c r="BK7" s="172" t="s">
        <v>181</v>
      </c>
      <c r="BL7" s="52" t="s">
        <v>179</v>
      </c>
      <c r="BM7" s="52" t="s">
        <v>155</v>
      </c>
      <c r="BN7" s="52" t="s">
        <v>179</v>
      </c>
      <c r="BO7" s="52" t="s">
        <v>179</v>
      </c>
      <c r="BP7" s="175" t="s">
        <v>179</v>
      </c>
      <c r="BQ7" s="52" t="s">
        <v>179</v>
      </c>
      <c r="BR7" s="52" t="s">
        <v>179</v>
      </c>
      <c r="BS7" s="52" t="s">
        <v>179</v>
      </c>
      <c r="BT7" s="52" t="s">
        <v>179</v>
      </c>
      <c r="BU7" s="52" t="s">
        <v>179</v>
      </c>
      <c r="BV7" s="169">
        <f>LN((CA7)/0.3)/0.09</f>
        <v>29.022094516682472</v>
      </c>
      <c r="BW7" s="52" t="s">
        <v>141</v>
      </c>
      <c r="BX7" s="52">
        <f t="shared" si="6"/>
        <v>1</v>
      </c>
      <c r="BY7" s="52">
        <v>1</v>
      </c>
      <c r="BZ7" s="52" t="s">
        <v>179</v>
      </c>
      <c r="CA7" s="122">
        <v>4.0878358671275006</v>
      </c>
      <c r="CB7" s="52" t="s">
        <v>179</v>
      </c>
      <c r="CC7" s="52" t="s">
        <v>179</v>
      </c>
      <c r="CD7" s="52" t="s">
        <v>179</v>
      </c>
      <c r="CE7" s="172" t="s">
        <v>161</v>
      </c>
      <c r="CF7" s="52" t="s">
        <v>179</v>
      </c>
      <c r="CG7" s="52" t="s">
        <v>179</v>
      </c>
      <c r="CH7" s="52" t="s">
        <v>179</v>
      </c>
      <c r="CI7" s="52" t="s">
        <v>179</v>
      </c>
      <c r="CJ7" s="52" t="s">
        <v>179</v>
      </c>
      <c r="CK7" s="52" t="s">
        <v>179</v>
      </c>
      <c r="CL7" s="52" t="s">
        <v>179</v>
      </c>
      <c r="CM7" s="52" t="s">
        <v>179</v>
      </c>
      <c r="CN7" s="52" t="s">
        <v>179</v>
      </c>
      <c r="CO7" s="52" t="s">
        <v>179</v>
      </c>
      <c r="CP7" s="52" t="s">
        <v>179</v>
      </c>
      <c r="CQ7" s="52" t="s">
        <v>179</v>
      </c>
      <c r="CR7" s="172" t="s">
        <v>137</v>
      </c>
      <c r="CS7" s="124">
        <v>-2.305747008806168</v>
      </c>
      <c r="CT7" s="135" t="s">
        <v>162</v>
      </c>
      <c r="CU7" s="52" t="s">
        <v>179</v>
      </c>
      <c r="CV7" s="172" t="s">
        <v>139</v>
      </c>
      <c r="CW7" s="52" t="s">
        <v>140</v>
      </c>
      <c r="CX7" s="52" t="s">
        <v>179</v>
      </c>
      <c r="CY7" s="125" t="s">
        <v>179</v>
      </c>
      <c r="CZ7" s="121" t="s">
        <v>141</v>
      </c>
      <c r="DA7" s="121">
        <v>1</v>
      </c>
      <c r="DB7" s="52" t="s">
        <v>179</v>
      </c>
      <c r="DC7" s="52" t="s">
        <v>179</v>
      </c>
      <c r="DD7" s="52" t="s">
        <v>179</v>
      </c>
      <c r="DE7" s="52" t="s">
        <v>179</v>
      </c>
      <c r="DF7" s="52" t="s">
        <v>179</v>
      </c>
      <c r="DG7" s="52" t="s">
        <v>179</v>
      </c>
      <c r="DH7" s="52" t="s">
        <v>179</v>
      </c>
      <c r="DI7" s="52" t="s">
        <v>179</v>
      </c>
      <c r="DJ7" s="52" t="s">
        <v>179</v>
      </c>
      <c r="DK7" s="52" t="s">
        <v>179</v>
      </c>
      <c r="DL7" s="52" t="s">
        <v>179</v>
      </c>
      <c r="DM7" s="52" t="s">
        <v>179</v>
      </c>
      <c r="DN7" s="46">
        <v>4.1599999999999997E-4</v>
      </c>
      <c r="DO7" s="52" t="s">
        <v>179</v>
      </c>
      <c r="DP7" s="52" t="s">
        <v>179</v>
      </c>
      <c r="DQ7" s="172" t="s">
        <v>158</v>
      </c>
      <c r="DR7" s="52" t="s">
        <v>179</v>
      </c>
      <c r="DS7" s="52" t="s">
        <v>179</v>
      </c>
      <c r="DT7" s="52" t="s">
        <v>179</v>
      </c>
      <c r="DU7" s="52" t="s">
        <v>179</v>
      </c>
      <c r="DV7" s="52" t="s">
        <v>179</v>
      </c>
      <c r="DW7" s="52" t="s">
        <v>179</v>
      </c>
      <c r="DX7" s="52" t="s">
        <v>179</v>
      </c>
      <c r="DY7" s="52" t="s">
        <v>157</v>
      </c>
      <c r="DZ7" s="52" t="s">
        <v>179</v>
      </c>
      <c r="EA7" s="52" t="s">
        <v>179</v>
      </c>
      <c r="EB7" s="51" t="s">
        <v>179</v>
      </c>
      <c r="EC7" s="52" t="s">
        <v>179</v>
      </c>
      <c r="ED7" s="52" t="s">
        <v>179</v>
      </c>
      <c r="EE7" s="52" t="s">
        <v>179</v>
      </c>
      <c r="EF7" s="52" t="s">
        <v>179</v>
      </c>
      <c r="EG7" s="52" t="s">
        <v>179</v>
      </c>
      <c r="EH7" s="52" t="s">
        <v>179</v>
      </c>
      <c r="EI7" s="52" t="s">
        <v>179</v>
      </c>
      <c r="EJ7" s="52" t="s">
        <v>179</v>
      </c>
      <c r="EK7" s="52" t="s">
        <v>179</v>
      </c>
      <c r="EL7" s="52" t="s">
        <v>179</v>
      </c>
      <c r="EM7" s="52" t="s">
        <v>179</v>
      </c>
      <c r="EN7" s="52" t="s">
        <v>179</v>
      </c>
      <c r="EO7" s="51" t="s">
        <v>179</v>
      </c>
      <c r="EP7" s="52" t="s">
        <v>179</v>
      </c>
      <c r="EQ7" s="51" t="s">
        <v>179</v>
      </c>
      <c r="ER7" s="51" t="s">
        <v>179</v>
      </c>
      <c r="ES7" s="51" t="s">
        <v>179</v>
      </c>
      <c r="ET7" s="51" t="s">
        <v>179</v>
      </c>
      <c r="EU7" s="52" t="s">
        <v>179</v>
      </c>
      <c r="EV7" s="52" t="s">
        <v>179</v>
      </c>
      <c r="EW7" s="52" t="s">
        <v>179</v>
      </c>
      <c r="EX7" s="52" t="s">
        <v>179</v>
      </c>
      <c r="EY7" s="52" t="s">
        <v>179</v>
      </c>
      <c r="EZ7" s="52" t="s">
        <v>179</v>
      </c>
      <c r="FA7" s="52" t="s">
        <v>179</v>
      </c>
      <c r="FB7" s="52" t="s">
        <v>179</v>
      </c>
      <c r="FC7" s="52" t="s">
        <v>179</v>
      </c>
      <c r="FD7" s="52" t="s">
        <v>179</v>
      </c>
      <c r="FE7" s="172" t="s">
        <v>187</v>
      </c>
    </row>
  </sheetData>
  <sortState ref="K5:FE7">
    <sortCondition ref="AG5:AG7"/>
  </sortState>
  <hyperlinks>
    <hyperlink ref="L5" r:id="rId1" display="hoenisch@ldeo.columbia.edu" xr:uid="{00000000-0004-0000-0000-000000000000}"/>
    <hyperlink ref="L6:L7" r:id="rId2" display="hoenisch@ldeo.columbia.edu" xr:uid="{D34D0588-38CB-3447-8358-15088A99BFC9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9B48-8A48-FD4E-8704-31A12A293595}">
  <dimension ref="A1"/>
  <sheetViews>
    <sheetView workbookViewId="0">
      <selection sqref="A1:XFD1"/>
    </sheetView>
  </sheetViews>
  <sheetFormatPr baseColWidth="10" defaultRowHeight="16"/>
  <sheetData>
    <row r="1" spans="1:1">
      <c r="A1" s="5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B_Ca ratios</vt:lpstr>
      <vt:lpstr>Column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2017-12-08T17:15:47Z</dcterms:created>
  <dcterms:modified xsi:type="dcterms:W3CDTF">2020-08-03T17:41:12Z</dcterms:modified>
</cp:coreProperties>
</file>