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aphnia/Dropbox/proxy descriptions and data templates/4- leaf gas exchange proxies/"/>
    </mc:Choice>
  </mc:AlternateContent>
  <xr:revisionPtr revIDLastSave="0" documentId="13_ncr:1_{D8D0194C-3405-F541-9598-505A189678BD}" xr6:coauthVersionLast="36" xr6:coauthVersionMax="36" xr10:uidLastSave="{00000000-0000-0000-0000-000000000000}"/>
  <bookViews>
    <workbookView xWindow="-1040" yWindow="2080" windowWidth="28800" windowHeight="14240" tabRatio="500" xr2:uid="{00000000-000D-0000-FFFF-FFFF00000000}"/>
  </bookViews>
  <sheets>
    <sheet name="leaf gas-exchange_FOM" sheetId="1" r:id="rId1"/>
    <sheet name="Specifications and Reference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D7" i="1"/>
  <c r="E7" i="1"/>
  <c r="F7" i="1"/>
  <c r="G7" i="1"/>
  <c r="H7" i="1"/>
  <c r="I7" i="1"/>
  <c r="J7" i="1"/>
  <c r="J5" i="1" l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<sst xmlns="http://schemas.openxmlformats.org/spreadsheetml/2006/main" count="222" uniqueCount="129">
  <si>
    <t>this spreadsheet is devised for the full optimality approach for stomatal conductance (FOM), see references below</t>
  </si>
  <si>
    <t>References</t>
  </si>
  <si>
    <t>Konrad, W; Roth-Nebelsick, A; Grein, M; 2008, Modelling of stomatal density response to atmospheric CO2,Journal of Theoretical Biology,253,4,638-658</t>
  </si>
  <si>
    <t>Grein, M; Konrad, W; Wilde, V; Utescher, T; Roth-Nebelsick, A; 2011,  Reconstruction of atmospheric CO 2 during the early middle Eocene by application of a gas exchange model to fossil plants from the Messel Formation, Germany, Palaeogeography, Palaeoclimatology, Palaeoecology,309,3,383-391</t>
  </si>
  <si>
    <t>REFERENCE AND CONTACT INFORMATION</t>
  </si>
  <si>
    <t>SAMPLE IDENTIFICATION</t>
  </si>
  <si>
    <t>AGE CONSTRAINTS</t>
  </si>
  <si>
    <t>TAXONOMIC INFORMATION</t>
  </si>
  <si>
    <t>COUNTING</t>
  </si>
  <si>
    <t>STOMATAL AND OTHER ANATOMICAL DATA</t>
  </si>
  <si>
    <t>d13C DATA</t>
  </si>
  <si>
    <t>BIOCHEMICAL DATA FROM EXTANT RELATIVE SPECIES</t>
  </si>
  <si>
    <t>PALEOCLIMATE INPUT DATA</t>
  </si>
  <si>
    <t>RESULTS</t>
  </si>
  <si>
    <t>Name of individual entering the data</t>
  </si>
  <si>
    <t>Contact email</t>
  </si>
  <si>
    <t>Reference of the data product</t>
  </si>
  <si>
    <t>DOI link to reference</t>
  </si>
  <si>
    <r>
      <t>Sample name</t>
    </r>
    <r>
      <rPr>
        <vertAlign val="superscript"/>
        <sz val="12"/>
        <color theme="1"/>
        <rFont val="Calibri"/>
        <family val="2"/>
        <scheme val="minor"/>
      </rPr>
      <t>a</t>
    </r>
  </si>
  <si>
    <t>Sample
Repository</t>
  </si>
  <si>
    <t>Location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</si>
  <si>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</si>
  <si>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</si>
  <si>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</si>
  <si>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</si>
  <si>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</si>
  <si>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</si>
  <si>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</si>
  <si>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Family</t>
  </si>
  <si>
    <t>Genus</t>
  </si>
  <si>
    <t>Species</t>
  </si>
  <si>
    <t>Counting Method
(Image, microscope)</t>
  </si>
  <si>
    <t>Counting box dimensions
(µm × µm)</t>
  </si>
  <si>
    <t>Stomatal pore length SL [µm]</t>
  </si>
  <si>
    <t>Stomatal pore depth  [µm] (derived from guard cell width)</t>
  </si>
  <si>
    <t>Maximum aperture width [µm] derived from pore length/2</t>
  </si>
  <si>
    <t>Reference for thickness of assimilating tissue</t>
  </si>
  <si>
    <t>Reference for porosity of leaf tissue</t>
  </si>
  <si>
    <t>Reference for tortuosity of leaf tissue</t>
  </si>
  <si>
    <t>Leaf length estimated [mm]</t>
  </si>
  <si>
    <t>Min q (=Vcmax) [µmol*m-2*s-1]</t>
  </si>
  <si>
    <t>Max q (=Vcmax) [µmol*m-2*s-1]</t>
  </si>
  <si>
    <t>References for q</t>
  </si>
  <si>
    <t>Reference for Rd25</t>
  </si>
  <si>
    <t>Paleoclimate reconstruction used for estimating air temperature range during vegetation period</t>
  </si>
  <si>
    <t>Reference for method for estimating air temperature range during vegetation period</t>
  </si>
  <si>
    <t>Mean T of vegetation period [°C] range of values as derived from paleoclimate reconstruction</t>
  </si>
  <si>
    <t>Min T of vegetation period [°C]</t>
  </si>
  <si>
    <t>Max T of vegetation period [°C]</t>
  </si>
  <si>
    <t>Paleoclimate reconstruction used for estimating  relative humidity during vegetation period</t>
  </si>
  <si>
    <t>Reference for relative humidity</t>
  </si>
  <si>
    <t>Mean relative humidity of vegetation period [%]</t>
  </si>
  <si>
    <t>Min relative humidity of vegetation period  [%]</t>
  </si>
  <si>
    <t>Max relative humidity of vegetation period [%]</t>
  </si>
  <si>
    <t>Wind speed [m/s] Estimation</t>
  </si>
  <si>
    <t>O2 of air [ppm]</t>
  </si>
  <si>
    <t>Reference for O2</t>
  </si>
  <si>
    <t>CO2 mean from resulting CO2 range [ppm]</t>
  </si>
  <si>
    <t>Min CO2 [ppm]</t>
  </si>
  <si>
    <t>Max CO2 [ppm]</t>
  </si>
  <si>
    <t>15 leaves</t>
  </si>
  <si>
    <t>Evaluation of error margin:</t>
  </si>
  <si>
    <t>Environmental parameters are obtained by paleoclimate reconstruction, via coexistence approach and/or leaf margin analysis. The results are ranges.</t>
  </si>
  <si>
    <t>Ci/Ca is calculated from carbon isotopes of the fossil material. The result is a mean with standard deviation.</t>
  </si>
  <si>
    <t xml:space="preserve">With the introduction of the model approach (Konrad et al. 2008, Journal of Theoretical Biology 253, 638-658), the most “critical“ input parameters were identified. </t>
  </si>
  <si>
    <t>temperature T (of growing season))</t>
  </si>
  <si>
    <t>q</t>
  </si>
  <si>
    <t xml:space="preserve">Ci/Ca </t>
  </si>
  <si>
    <t>These are</t>
  </si>
  <si>
    <t xml:space="preserve">relative humidity </t>
  </si>
  <si>
    <t>q is obtained by measurement and literature values of extant relatives of the fossil taxon. Here, also ranges are the result.</t>
  </si>
  <si>
    <t xml:space="preserve">To approximate the error margin, the critical parameters were varied systematically: for each, the lowest and the highest value was inserted. </t>
  </si>
  <si>
    <t xml:space="preserve">While for q and environment this corresponds to the lower and upper end of the ranges, it is for Ci/Ca the mean plus and minus standard deviation. </t>
  </si>
  <si>
    <t xml:space="preserve">Critical parameters have the widest uncertainty ranges and the strongest influence on the results. 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</si>
  <si>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</si>
  <si>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</si>
  <si>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</si>
  <si>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</si>
  <si>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</si>
  <si>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</si>
  <si>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</si>
  <si>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Moraweck</t>
  </si>
  <si>
    <t>stomata-konrad-FOM</t>
  </si>
  <si>
    <t>Wilfried Konrad</t>
  </si>
  <si>
    <t>wilfried.konrad@uni-tuebingen.de</t>
  </si>
  <si>
    <t>Senckenberg Natural History Collections Dresden, Königsbrücker Landstr. 159, 01109 Dresden, Germany</t>
  </si>
  <si>
    <t>Peres 3u</t>
  </si>
  <si>
    <t>Priabonian</t>
  </si>
  <si>
    <t xml:space="preserve">Borna-Formation, Bruckdorf-Member </t>
  </si>
  <si>
    <t>Biostratigraphy, SPP-zone 18 ou</t>
  </si>
  <si>
    <t>Myrtaceae</t>
  </si>
  <si>
    <t xml:space="preserve">Rhodomyrtophyllum </t>
  </si>
  <si>
    <t>reticulosum</t>
  </si>
  <si>
    <t>11 leaves</t>
  </si>
  <si>
    <t>Grein et al., 2011 (10.1016/j.palaeo.2011.07.008)</t>
  </si>
  <si>
    <t>37,2 (10,2)</t>
  </si>
  <si>
    <t>Coexistence Approach / CLAMP</t>
  </si>
  <si>
    <t xml:space="preserve">Schleenhain-3u </t>
  </si>
  <si>
    <t>10 leaves</t>
  </si>
  <si>
    <t>35,2 (12,3)</t>
  </si>
  <si>
    <t>Knau</t>
  </si>
  <si>
    <t xml:space="preserve">Biostratigraphy, SPP-zone 18 </t>
  </si>
  <si>
    <t>43,1 (17,6)</t>
  </si>
  <si>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Sample unit is a single leaf</t>
    </r>
  </si>
  <si>
    <r>
      <rPr>
        <vertAlign val="super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data to be obtained from extant relative species</t>
    </r>
  </si>
  <si>
    <r>
      <t>Number of counts</t>
    </r>
    <r>
      <rPr>
        <vertAlign val="superscript"/>
        <sz val="12"/>
        <rFont val="Calibri"/>
        <family val="2"/>
        <scheme val="minor"/>
      </rPr>
      <t>a</t>
    </r>
  </si>
  <si>
    <r>
      <rPr>
        <sz val="12"/>
        <color theme="1"/>
        <rFont val="Calibri"/>
        <family val="2"/>
        <scheme val="minor"/>
      </rPr>
      <t>Stomatal density SD [1/mm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] </t>
    </r>
  </si>
  <si>
    <r>
      <t>2</t>
    </r>
    <r>
      <rPr>
        <sz val="12"/>
        <color rgb="FF000000"/>
        <rFont val="Symbol"/>
        <family val="1"/>
        <charset val="2"/>
      </rPr>
      <t xml:space="preserve">s </t>
    </r>
    <r>
      <rPr>
        <sz val="12"/>
        <color rgb="FF000000"/>
        <rFont val="Calibri"/>
        <family val="2"/>
        <scheme val="minor"/>
      </rPr>
      <t>uncertainty</t>
    </r>
  </si>
  <si>
    <r>
      <t>Thickness of assimilating tissue  [µm] own measurements or estimation from literature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</si>
  <si>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t>if own measurements: 2</t>
    </r>
    <r>
      <rPr>
        <sz val="12"/>
        <color rgb="FF000000"/>
        <rFont val="Symbol"/>
        <family val="1"/>
        <charset val="2"/>
      </rPr>
      <t xml:space="preserve">s </t>
    </r>
    <r>
      <rPr>
        <sz val="12"/>
        <color rgb="FF000000"/>
        <rFont val="Calibri"/>
        <family val="2"/>
        <scheme val="minor"/>
      </rPr>
      <t>uncertainty</t>
    </r>
  </si>
  <si>
    <r>
      <t>Porosity of leaf tissue</t>
    </r>
    <r>
      <rPr>
        <vertAlign val="superscript"/>
        <sz val="12"/>
        <color rgb="FF000000"/>
        <rFont val="Calibri"/>
        <family val="2"/>
        <scheme val="minor"/>
      </rPr>
      <t xml:space="preserve">b </t>
    </r>
    <r>
      <rPr>
        <sz val="12"/>
        <color rgb="FF000000"/>
        <rFont val="Calibri"/>
        <family val="2"/>
        <scheme val="minor"/>
      </rPr>
      <t>[-]</t>
    </r>
  </si>
  <si>
    <r>
      <t>Tortuosity of leaf tissue</t>
    </r>
    <r>
      <rPr>
        <vertAlign val="superscript"/>
        <sz val="12"/>
        <color rgb="FF000000"/>
        <rFont val="Calibri"/>
        <family val="2"/>
        <scheme val="minor"/>
      </rPr>
      <t xml:space="preserve">b </t>
    </r>
    <r>
      <rPr>
        <sz val="12"/>
        <color rgb="FF000000"/>
        <rFont val="Calibri"/>
        <family val="2"/>
        <scheme val="minor"/>
      </rPr>
      <t>[-]</t>
    </r>
  </si>
  <si>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atmosphere calculated from marine carbonates [‰]</t>
    </r>
  </si>
  <si>
    <r>
      <rPr>
        <sz val="12"/>
        <color theme="1"/>
        <rFont val="Calibri"/>
        <family val="2"/>
        <scheme val="minor"/>
      </rPr>
      <t xml:space="preserve"> Reference for </t>
    </r>
    <r>
      <rPr>
        <sz val="12"/>
        <color rgb="FF000000"/>
        <rFont val="Calibri"/>
        <family val="2"/>
        <scheme val="minor"/>
      </rP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atmosphere calculated from marine carbonates</t>
    </r>
  </si>
  <si>
    <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plant material [‰]</t>
    </r>
  </si>
  <si>
    <r>
      <rPr>
        <sz val="12"/>
        <color theme="1"/>
        <rFont val="Calibri"/>
        <family val="2"/>
        <scheme val="minor"/>
      </rPr>
      <t xml:space="preserve">Ci/Ca from </t>
    </r>
    <r>
      <rPr>
        <sz val="12"/>
        <color rgb="FF000000"/>
        <rFont val="Calibri"/>
        <family val="2"/>
        <scheme val="minor"/>
      </rP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[-]</t>
    </r>
  </si>
  <si>
    <r>
      <t>Mean q (=Vcmax) [µmol*m-2*s-1] range of values as derived from literature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</si>
  <si>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rPr>
        <sz val="12"/>
        <color theme="1"/>
        <rFont val="Calibri"/>
        <family val="2"/>
        <scheme val="minor"/>
      </rPr>
      <t>Rd25 [µmol*m</t>
    </r>
    <r>
      <rPr>
        <vertAlign val="superscript"/>
        <sz val="12"/>
        <color rgb="FF000000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>*s</t>
    </r>
    <r>
      <rPr>
        <vertAlign val="superscript"/>
        <sz val="12"/>
        <color rgb="FF000000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 as derived from literature</t>
    </r>
    <r>
      <rPr>
        <vertAlign val="superscript"/>
        <sz val="12"/>
        <color theme="1"/>
        <rFont val="Calibri"/>
        <family val="2"/>
        <scheme val="minor"/>
      </rPr>
      <t>b</t>
    </r>
  </si>
  <si>
    <t>Moraweck K, Grein M, Konrad W, Kovar-Eder J, Kvacek J, Neinhuis C, Roth-Nebelsick A, Traiser C, Kunzmann L. 2019. Leaf traits of long-ranging Paleogene species and their relationship with depositional facies, climate and atmospheric CO2 level. Palaeontographica B, v. 298, p. 93-172.</t>
  </si>
  <si>
    <t>10.1127/palb/2019/0062</t>
  </si>
  <si>
    <t>CO2_ppm</t>
  </si>
  <si>
    <t>CO2_uncertainty_pos_ppm</t>
  </si>
  <si>
    <t>NA</t>
  </si>
  <si>
    <t>CO2_uncertainty_neg_ppm</t>
  </si>
  <si>
    <t>Modern Latitude (decimal degree, south negative)</t>
  </si>
  <si>
    <t>Modern Longitude (decimal degree, west negative)</t>
  </si>
  <si>
    <t>example data in first three rows: please delete before submitting spreadsheet with new data to database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</si>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</sst>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Verdana"/>
      <family val="2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sz val="12"/>
      <color rgb="FF000000"/>
      <name val="Symbol"/>
      <family val="1"/>
      <charset val="2"/>
    </font>
    <font>
      <sz val="12"/>
      <name val="Calibri"/>
      <family val="2"/>
    </font>
    <font>
      <sz val="12"/>
      <color rgb="FF000000"/>
      <name val="Calibri"/>
      <family val="2"/>
      <charset val="1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54">
    <xf numFmtId="0" fontId="0" fillId="0" borderId="0" xfId="0"/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0" fillId="4" borderId="1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/>
    <xf numFmtId="0" fontId="0" fillId="0" borderId="0" xfId="0" applyNumberFormat="1" applyFont="1"/>
    <xf numFmtId="0" fontId="8" fillId="0" borderId="0" xfId="0" applyFont="1"/>
    <xf numFmtId="0" fontId="8" fillId="6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left" vertical="top" wrapText="1"/>
    </xf>
    <xf numFmtId="0" fontId="7" fillId="7" borderId="1" xfId="1" applyFont="1" applyFill="1" applyBorder="1" applyAlignment="1">
      <alignment vertical="top" wrapText="1"/>
    </xf>
    <xf numFmtId="0" fontId="7" fillId="8" borderId="1" xfId="1" applyFont="1" applyFill="1" applyBorder="1" applyAlignment="1">
      <alignment vertical="top" wrapText="1"/>
    </xf>
    <xf numFmtId="0" fontId="7" fillId="9" borderId="1" xfId="1" applyFont="1" applyFill="1" applyBorder="1" applyAlignment="1">
      <alignment vertical="top" wrapText="1"/>
    </xf>
    <xf numFmtId="0" fontId="7" fillId="10" borderId="1" xfId="1" applyFont="1" applyFill="1" applyBorder="1" applyAlignment="1">
      <alignment vertical="top" wrapText="1"/>
    </xf>
    <xf numFmtId="0" fontId="7" fillId="11" borderId="1" xfId="1" applyFont="1" applyFill="1" applyBorder="1" applyAlignment="1">
      <alignment vertical="top" wrapText="1"/>
    </xf>
    <xf numFmtId="0" fontId="0" fillId="0" borderId="0" xfId="0" applyFont="1" applyAlignment="1"/>
    <xf numFmtId="165" fontId="12" fillId="0" borderId="0" xfId="0" applyNumberFormat="1" applyFont="1" applyAlignment="1"/>
    <xf numFmtId="0" fontId="0" fillId="0" borderId="0" xfId="0" applyFont="1" applyAlignment="1">
      <alignment vertical="center"/>
    </xf>
    <xf numFmtId="0" fontId="13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164" fontId="7" fillId="0" borderId="0" xfId="1" applyNumberFormat="1" applyFont="1" applyBorder="1" applyAlignment="1"/>
    <xf numFmtId="0" fontId="13" fillId="0" borderId="0" xfId="1" applyFont="1" applyFill="1" applyAlignment="1">
      <alignment vertical="center"/>
    </xf>
    <xf numFmtId="0" fontId="13" fillId="0" borderId="0" xfId="1" applyFont="1" applyAlignment="1"/>
    <xf numFmtId="0" fontId="7" fillId="0" borderId="0" xfId="1" applyFont="1" applyBorder="1" applyAlignment="1"/>
    <xf numFmtId="0" fontId="0" fillId="0" borderId="0" xfId="0" applyFont="1" applyFill="1"/>
    <xf numFmtId="0" fontId="7" fillId="0" borderId="0" xfId="1" applyNumberFormat="1" applyFont="1" applyBorder="1" applyAlignment="1"/>
    <xf numFmtId="0" fontId="7" fillId="0" borderId="0" xfId="1" applyFont="1" applyBorder="1" applyAlignment="1">
      <alignment wrapText="1"/>
    </xf>
    <xf numFmtId="0" fontId="7" fillId="0" borderId="0" xfId="1" applyNumberFormat="1" applyFont="1" applyBorder="1" applyAlignment="1">
      <alignment wrapText="1"/>
    </xf>
    <xf numFmtId="0" fontId="0" fillId="0" borderId="0" xfId="0" applyFont="1" applyFill="1" applyAlignment="1">
      <alignment vertical="center"/>
    </xf>
    <xf numFmtId="0" fontId="0" fillId="3" borderId="1" xfId="0" applyFill="1" applyBorder="1" applyAlignment="1">
      <alignment vertical="top"/>
    </xf>
    <xf numFmtId="0" fontId="14" fillId="3" borderId="1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14" fillId="3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0" xfId="0" applyNumberFormat="1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0" fontId="8" fillId="6" borderId="0" xfId="0" applyFont="1" applyFill="1" applyBorder="1" applyAlignment="1">
      <alignment horizontal="center" vertical="top" wrapText="1"/>
    </xf>
    <xf numFmtId="0" fontId="8" fillId="6" borderId="0" xfId="0" applyFont="1" applyFill="1" applyBorder="1" applyAlignment="1">
      <alignment horizontal="left" vertical="top" wrapText="1"/>
    </xf>
    <xf numFmtId="0" fontId="7" fillId="7" borderId="0" xfId="1" applyFont="1" applyFill="1" applyBorder="1" applyAlignment="1">
      <alignment vertical="top" wrapText="1"/>
    </xf>
    <xf numFmtId="0" fontId="7" fillId="8" borderId="0" xfId="1" applyFont="1" applyFill="1" applyBorder="1" applyAlignment="1">
      <alignment vertical="top" wrapText="1"/>
    </xf>
    <xf numFmtId="0" fontId="7" fillId="9" borderId="0" xfId="1" applyFont="1" applyFill="1" applyBorder="1" applyAlignment="1">
      <alignment vertical="top" wrapText="1"/>
    </xf>
    <xf numFmtId="0" fontId="7" fillId="10" borderId="0" xfId="1" applyFont="1" applyFill="1" applyBorder="1" applyAlignment="1">
      <alignment vertical="top" wrapText="1"/>
    </xf>
    <xf numFmtId="0" fontId="7" fillId="11" borderId="0" xfId="1" applyFont="1" applyFill="1" applyBorder="1" applyAlignment="1">
      <alignment vertical="top" wrapText="1"/>
    </xf>
    <xf numFmtId="0" fontId="15" fillId="0" borderId="0" xfId="0" applyFont="1" applyFill="1" applyBorder="1"/>
    <xf numFmtId="0" fontId="4" fillId="4" borderId="2" xfId="0" applyFont="1" applyFill="1" applyBorder="1" applyAlignment="1">
      <alignment horizontal="center" vertical="top" wrapText="1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Z23"/>
  <sheetViews>
    <sheetView tabSelected="1" topLeftCell="R1" workbookViewId="0">
      <selection activeCell="Z5" sqref="Z5:AB7"/>
    </sheetView>
  </sheetViews>
  <sheetFormatPr baseColWidth="10" defaultColWidth="11" defaultRowHeight="16"/>
  <cols>
    <col min="1" max="24" width="11" style="12"/>
    <col min="25" max="28" width="11" style="13"/>
    <col min="29" max="16384" width="11" style="12"/>
  </cols>
  <sheetData>
    <row r="2" spans="1:78" s="4" customFormat="1">
      <c r="K2" s="1" t="s">
        <v>4</v>
      </c>
      <c r="L2" s="2"/>
      <c r="M2" s="2"/>
      <c r="N2" s="2"/>
      <c r="O2" s="2" t="s">
        <v>5</v>
      </c>
      <c r="P2" s="2"/>
      <c r="Q2" s="2"/>
      <c r="R2" s="2"/>
      <c r="S2" s="2"/>
      <c r="T2" s="2" t="s">
        <v>6</v>
      </c>
      <c r="U2" s="2"/>
      <c r="V2" s="2"/>
      <c r="W2" s="2"/>
      <c r="X2" s="2"/>
      <c r="Y2" s="9"/>
      <c r="Z2" s="9"/>
      <c r="AA2" s="9"/>
      <c r="AB2" s="9"/>
      <c r="AC2" s="2" t="s">
        <v>7</v>
      </c>
      <c r="AD2" s="2"/>
      <c r="AE2" s="2"/>
      <c r="AF2" s="2" t="s">
        <v>8</v>
      </c>
      <c r="AG2" s="2"/>
      <c r="AH2" s="3"/>
      <c r="AI2" s="2" t="s">
        <v>9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</v>
      </c>
      <c r="AZ2" s="2"/>
      <c r="BA2" s="2"/>
      <c r="BB2" s="2"/>
      <c r="BC2" s="2"/>
      <c r="BD2" s="2"/>
      <c r="BE2" s="2" t="s">
        <v>11</v>
      </c>
      <c r="BF2" s="2"/>
      <c r="BG2" s="2"/>
      <c r="BH2" s="2"/>
      <c r="BI2" s="2"/>
      <c r="BJ2" s="2"/>
      <c r="BK2" s="2" t="s">
        <v>12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 t="s">
        <v>13</v>
      </c>
      <c r="BY2" s="2"/>
      <c r="BZ2" s="2"/>
    </row>
    <row r="3" spans="1:78" ht="187">
      <c r="A3" s="11" t="s">
        <v>74</v>
      </c>
      <c r="B3" s="11" t="s">
        <v>75</v>
      </c>
      <c r="C3" s="11" t="s">
        <v>76</v>
      </c>
      <c r="D3" s="11" t="s">
        <v>77</v>
      </c>
      <c r="E3" s="11" t="s">
        <v>78</v>
      </c>
      <c r="F3" s="11" t="s">
        <v>79</v>
      </c>
      <c r="G3" s="11" t="s">
        <v>80</v>
      </c>
      <c r="H3" s="11" t="s">
        <v>120</v>
      </c>
      <c r="I3" s="11" t="s">
        <v>121</v>
      </c>
      <c r="J3" s="11" t="s">
        <v>123</v>
      </c>
      <c r="K3" s="5" t="s">
        <v>14</v>
      </c>
      <c r="L3" s="5" t="s">
        <v>15</v>
      </c>
      <c r="M3" s="5" t="s">
        <v>16</v>
      </c>
      <c r="N3" s="5" t="s">
        <v>17</v>
      </c>
      <c r="O3" s="6" t="s">
        <v>18</v>
      </c>
      <c r="P3" s="6" t="s">
        <v>19</v>
      </c>
      <c r="Q3" s="36" t="s">
        <v>20</v>
      </c>
      <c r="R3" s="6" t="s">
        <v>21</v>
      </c>
      <c r="S3" s="3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10" t="s">
        <v>124</v>
      </c>
      <c r="Z3" s="10" t="s">
        <v>125</v>
      </c>
      <c r="AA3" s="53" t="s">
        <v>127</v>
      </c>
      <c r="AB3" s="53" t="s">
        <v>128</v>
      </c>
      <c r="AC3" s="8" t="s">
        <v>28</v>
      </c>
      <c r="AD3" s="8" t="s">
        <v>29</v>
      </c>
      <c r="AE3" s="8" t="s">
        <v>30</v>
      </c>
      <c r="AF3" s="15" t="s">
        <v>31</v>
      </c>
      <c r="AG3" s="15" t="s">
        <v>32</v>
      </c>
      <c r="AH3" s="16" t="s">
        <v>105</v>
      </c>
      <c r="AI3" s="17" t="s">
        <v>106</v>
      </c>
      <c r="AJ3" s="17" t="s">
        <v>107</v>
      </c>
      <c r="AK3" s="17" t="s">
        <v>33</v>
      </c>
      <c r="AL3" s="17" t="s">
        <v>107</v>
      </c>
      <c r="AM3" s="17" t="s">
        <v>34</v>
      </c>
      <c r="AN3" s="17" t="s">
        <v>107</v>
      </c>
      <c r="AO3" s="17" t="s">
        <v>35</v>
      </c>
      <c r="AP3" s="17" t="s">
        <v>107</v>
      </c>
      <c r="AQ3" s="17" t="s">
        <v>108</v>
      </c>
      <c r="AR3" s="17" t="s">
        <v>109</v>
      </c>
      <c r="AS3" s="17" t="s">
        <v>36</v>
      </c>
      <c r="AT3" s="17" t="s">
        <v>110</v>
      </c>
      <c r="AU3" s="17" t="s">
        <v>37</v>
      </c>
      <c r="AV3" s="17" t="s">
        <v>111</v>
      </c>
      <c r="AW3" s="17" t="s">
        <v>38</v>
      </c>
      <c r="AX3" s="17" t="s">
        <v>39</v>
      </c>
      <c r="AY3" s="18" t="s">
        <v>112</v>
      </c>
      <c r="AZ3" s="18" t="s">
        <v>113</v>
      </c>
      <c r="BA3" s="18" t="s">
        <v>114</v>
      </c>
      <c r="BB3" s="18" t="s">
        <v>107</v>
      </c>
      <c r="BC3" s="18" t="s">
        <v>115</v>
      </c>
      <c r="BD3" s="18" t="s">
        <v>107</v>
      </c>
      <c r="BE3" s="19" t="s">
        <v>116</v>
      </c>
      <c r="BF3" s="19" t="s">
        <v>40</v>
      </c>
      <c r="BG3" s="19" t="s">
        <v>41</v>
      </c>
      <c r="BH3" s="19" t="s">
        <v>42</v>
      </c>
      <c r="BI3" s="19" t="s">
        <v>117</v>
      </c>
      <c r="BJ3" s="19" t="s">
        <v>43</v>
      </c>
      <c r="BK3" s="20" t="s">
        <v>44</v>
      </c>
      <c r="BL3" s="20" t="s">
        <v>45</v>
      </c>
      <c r="BM3" s="20" t="s">
        <v>46</v>
      </c>
      <c r="BN3" s="20" t="s">
        <v>47</v>
      </c>
      <c r="BO3" s="20" t="s">
        <v>48</v>
      </c>
      <c r="BP3" s="20" t="s">
        <v>49</v>
      </c>
      <c r="BQ3" s="20" t="s">
        <v>50</v>
      </c>
      <c r="BR3" s="20" t="s">
        <v>51</v>
      </c>
      <c r="BS3" s="20" t="s">
        <v>52</v>
      </c>
      <c r="BT3" s="20" t="s">
        <v>53</v>
      </c>
      <c r="BU3" s="20" t="s">
        <v>54</v>
      </c>
      <c r="BV3" s="20" t="s">
        <v>55</v>
      </c>
      <c r="BW3" s="20" t="s">
        <v>56</v>
      </c>
      <c r="BX3" s="21" t="s">
        <v>57</v>
      </c>
      <c r="BY3" s="21" t="s">
        <v>58</v>
      </c>
      <c r="BZ3" s="21" t="s">
        <v>59</v>
      </c>
    </row>
    <row r="4" spans="1:78">
      <c r="A4" s="52" t="s">
        <v>126</v>
      </c>
      <c r="B4" s="11"/>
      <c r="C4" s="11"/>
      <c r="D4" s="11"/>
      <c r="E4" s="11"/>
      <c r="F4" s="11"/>
      <c r="G4" s="11"/>
      <c r="H4" s="11"/>
      <c r="I4" s="11"/>
      <c r="J4" s="11"/>
      <c r="K4" s="38"/>
      <c r="L4" s="38"/>
      <c r="M4" s="38"/>
      <c r="N4" s="38"/>
      <c r="O4" s="39"/>
      <c r="P4" s="39"/>
      <c r="Q4" s="40"/>
      <c r="R4" s="39"/>
      <c r="S4" s="41"/>
      <c r="T4" s="42"/>
      <c r="U4" s="42"/>
      <c r="V4" s="42"/>
      <c r="W4" s="42"/>
      <c r="X4" s="42"/>
      <c r="Y4" s="43"/>
      <c r="Z4" s="43"/>
      <c r="AA4" s="43"/>
      <c r="AB4" s="43"/>
      <c r="AC4" s="44"/>
      <c r="AD4" s="44"/>
      <c r="AE4" s="44"/>
      <c r="AF4" s="45"/>
      <c r="AG4" s="45"/>
      <c r="AH4" s="46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8"/>
      <c r="AZ4" s="48"/>
      <c r="BA4" s="48"/>
      <c r="BB4" s="48"/>
      <c r="BC4" s="48"/>
      <c r="BD4" s="48"/>
      <c r="BE4" s="49"/>
      <c r="BF4" s="49"/>
      <c r="BG4" s="49"/>
      <c r="BH4" s="49"/>
      <c r="BI4" s="49"/>
      <c r="BJ4" s="49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1"/>
      <c r="BY4" s="51"/>
      <c r="BZ4" s="51"/>
    </row>
    <row r="5" spans="1:78" s="24" customFormat="1">
      <c r="A5" s="22" t="s">
        <v>82</v>
      </c>
      <c r="B5" s="22" t="s">
        <v>81</v>
      </c>
      <c r="C5" s="22">
        <v>2019</v>
      </c>
      <c r="D5" s="22" t="str">
        <f>N5</f>
        <v>10.1127/palb/2019/0062</v>
      </c>
      <c r="E5" s="22">
        <f>T5*1000</f>
        <v>35600</v>
      </c>
      <c r="F5" s="22">
        <f>(U5-T5)*1000</f>
        <v>199.99999999999574</v>
      </c>
      <c r="G5" s="22">
        <f>(T5-V5)*1000</f>
        <v>200.00000000000284</v>
      </c>
      <c r="H5" s="22">
        <f>BX5</f>
        <v>433</v>
      </c>
      <c r="I5" s="22">
        <f>BZ5-BX5</f>
        <v>154</v>
      </c>
      <c r="J5" s="22">
        <f>BX5-BY5</f>
        <v>153</v>
      </c>
      <c r="K5" s="23" t="s">
        <v>83</v>
      </c>
      <c r="L5" s="23" t="s">
        <v>84</v>
      </c>
      <c r="M5" s="35" t="s">
        <v>118</v>
      </c>
      <c r="N5" s="31" t="s">
        <v>119</v>
      </c>
      <c r="O5" s="25" t="s">
        <v>122</v>
      </c>
      <c r="P5" s="24" t="s">
        <v>85</v>
      </c>
      <c r="Q5" s="25" t="s">
        <v>86</v>
      </c>
      <c r="R5" s="25" t="s">
        <v>87</v>
      </c>
      <c r="S5" s="25" t="s">
        <v>88</v>
      </c>
      <c r="T5" s="25">
        <v>35.6</v>
      </c>
      <c r="U5" s="25">
        <v>35.799999999999997</v>
      </c>
      <c r="V5" s="25">
        <v>35.4</v>
      </c>
      <c r="W5" s="25" t="s">
        <v>122</v>
      </c>
      <c r="X5" s="25" t="s">
        <v>89</v>
      </c>
      <c r="Y5" s="25" t="s">
        <v>122</v>
      </c>
      <c r="Z5" s="25" t="s">
        <v>122</v>
      </c>
      <c r="AA5" s="25" t="s">
        <v>122</v>
      </c>
      <c r="AB5" s="25" t="s">
        <v>122</v>
      </c>
      <c r="AC5" s="25" t="s">
        <v>90</v>
      </c>
      <c r="AD5" s="25" t="s">
        <v>91</v>
      </c>
      <c r="AE5" s="25" t="s">
        <v>92</v>
      </c>
      <c r="AF5" s="25" t="s">
        <v>122</v>
      </c>
      <c r="AG5" s="26" t="s">
        <v>93</v>
      </c>
      <c r="AH5" s="25">
        <v>46</v>
      </c>
      <c r="AI5" s="25">
        <v>259</v>
      </c>
      <c r="AJ5" s="25">
        <v>110</v>
      </c>
      <c r="AK5" s="25">
        <v>7.5</v>
      </c>
      <c r="AL5" s="25">
        <v>1.7</v>
      </c>
      <c r="AM5" s="25">
        <v>11.65</v>
      </c>
      <c r="AN5" s="25">
        <v>1.5</v>
      </c>
      <c r="AO5" s="25">
        <v>3.75</v>
      </c>
      <c r="AP5" s="25" t="s">
        <v>122</v>
      </c>
      <c r="AQ5" s="25">
        <v>128.69999999999999</v>
      </c>
      <c r="AR5" s="25" t="s">
        <v>122</v>
      </c>
      <c r="AS5" s="25" t="s">
        <v>122</v>
      </c>
      <c r="AT5" s="25">
        <v>0.33</v>
      </c>
      <c r="AU5" s="12" t="s">
        <v>94</v>
      </c>
      <c r="AV5" s="27">
        <v>1.571</v>
      </c>
      <c r="AW5" s="12" t="s">
        <v>94</v>
      </c>
      <c r="AX5" s="25" t="s">
        <v>95</v>
      </c>
      <c r="AY5" s="25">
        <v>-6.16</v>
      </c>
      <c r="AZ5" s="25" t="s">
        <v>122</v>
      </c>
      <c r="BA5" s="25">
        <v>-27.37</v>
      </c>
      <c r="BB5" s="25" t="s">
        <v>122</v>
      </c>
      <c r="BC5" s="25">
        <v>0.77</v>
      </c>
      <c r="BD5" s="25">
        <v>0.04</v>
      </c>
      <c r="BE5" s="25">
        <v>50</v>
      </c>
      <c r="BF5" s="25">
        <v>33.700000000000003</v>
      </c>
      <c r="BG5" s="25">
        <v>54.3</v>
      </c>
      <c r="BH5" s="25" t="s">
        <v>122</v>
      </c>
      <c r="BI5" s="25">
        <v>1</v>
      </c>
      <c r="BJ5" s="25" t="s">
        <v>122</v>
      </c>
      <c r="BK5" s="25" t="s">
        <v>96</v>
      </c>
      <c r="BL5" s="25" t="s">
        <v>122</v>
      </c>
      <c r="BM5" s="25">
        <v>19</v>
      </c>
      <c r="BN5" s="25">
        <v>18.2</v>
      </c>
      <c r="BO5" s="25">
        <v>22.7</v>
      </c>
      <c r="BP5" s="25" t="s">
        <v>96</v>
      </c>
      <c r="BQ5" s="25" t="s">
        <v>122</v>
      </c>
      <c r="BR5" s="25">
        <v>74.5</v>
      </c>
      <c r="BS5" s="25">
        <v>72</v>
      </c>
      <c r="BT5" s="25">
        <v>77</v>
      </c>
      <c r="BU5" s="28">
        <v>3</v>
      </c>
      <c r="BV5" s="25" t="s">
        <v>122</v>
      </c>
      <c r="BW5" s="25" t="s">
        <v>122</v>
      </c>
      <c r="BX5" s="25">
        <v>433</v>
      </c>
      <c r="BY5" s="25">
        <v>280</v>
      </c>
      <c r="BZ5" s="25">
        <v>587</v>
      </c>
    </row>
    <row r="6" spans="1:78" s="22" customFormat="1">
      <c r="A6" s="22" t="s">
        <v>82</v>
      </c>
      <c r="B6" s="22" t="s">
        <v>81</v>
      </c>
      <c r="C6" s="22">
        <v>2019</v>
      </c>
      <c r="D6" s="22" t="str">
        <f t="shared" ref="D6:D7" si="0">N6</f>
        <v>10.1127/palb/2019/0062</v>
      </c>
      <c r="E6" s="22">
        <f t="shared" ref="E6:E7" si="1">T6*1000</f>
        <v>35600</v>
      </c>
      <c r="F6" s="22">
        <f t="shared" ref="F6:F7" si="2">(U6-T6)*1000</f>
        <v>199.99999999999574</v>
      </c>
      <c r="G6" s="22">
        <f t="shared" ref="G6:G7" si="3">(T6-V6)*1000</f>
        <v>200.00000000000284</v>
      </c>
      <c r="H6" s="22">
        <f t="shared" ref="H6:H7" si="4">BX6</f>
        <v>471</v>
      </c>
      <c r="I6" s="22">
        <f t="shared" ref="I6:I7" si="5">BZ6-BX6</f>
        <v>191</v>
      </c>
      <c r="J6" s="22">
        <f t="shared" ref="J6:J7" si="6">BX6-BY6</f>
        <v>190</v>
      </c>
      <c r="K6" s="23" t="s">
        <v>83</v>
      </c>
      <c r="L6" s="23" t="s">
        <v>84</v>
      </c>
      <c r="M6" s="35" t="s">
        <v>118</v>
      </c>
      <c r="N6" s="31" t="s">
        <v>119</v>
      </c>
      <c r="O6" s="25" t="s">
        <v>122</v>
      </c>
      <c r="P6" s="24" t="s">
        <v>85</v>
      </c>
      <c r="Q6" s="29" t="s">
        <v>97</v>
      </c>
      <c r="R6" s="29" t="s">
        <v>87</v>
      </c>
      <c r="S6" s="29" t="s">
        <v>88</v>
      </c>
      <c r="T6" s="29">
        <v>35.6</v>
      </c>
      <c r="U6" s="29">
        <v>35.799999999999997</v>
      </c>
      <c r="V6" s="29">
        <v>35.4</v>
      </c>
      <c r="W6" s="25" t="s">
        <v>122</v>
      </c>
      <c r="X6" s="25" t="s">
        <v>89</v>
      </c>
      <c r="Y6" s="25" t="s">
        <v>122</v>
      </c>
      <c r="Z6" s="25" t="s">
        <v>122</v>
      </c>
      <c r="AA6" s="25" t="s">
        <v>122</v>
      </c>
      <c r="AB6" s="25" t="s">
        <v>122</v>
      </c>
      <c r="AC6" s="25" t="s">
        <v>90</v>
      </c>
      <c r="AD6" s="25" t="s">
        <v>91</v>
      </c>
      <c r="AE6" s="25" t="s">
        <v>92</v>
      </c>
      <c r="AF6" s="25" t="s">
        <v>122</v>
      </c>
      <c r="AG6" s="26" t="s">
        <v>98</v>
      </c>
      <c r="AH6" s="29">
        <v>36</v>
      </c>
      <c r="AI6" s="29">
        <v>299</v>
      </c>
      <c r="AJ6" s="29">
        <v>96</v>
      </c>
      <c r="AK6" s="29">
        <v>6.83</v>
      </c>
      <c r="AL6" s="29">
        <v>1.28</v>
      </c>
      <c r="AM6" s="29">
        <v>11.03</v>
      </c>
      <c r="AN6" s="29">
        <v>1.33</v>
      </c>
      <c r="AO6" s="29">
        <v>3.415</v>
      </c>
      <c r="AP6" s="25" t="s">
        <v>122</v>
      </c>
      <c r="AQ6" s="25">
        <v>128.69999999999999</v>
      </c>
      <c r="AR6" s="25" t="s">
        <v>122</v>
      </c>
      <c r="AS6" s="25" t="s">
        <v>122</v>
      </c>
      <c r="AT6" s="25">
        <v>0.33</v>
      </c>
      <c r="AU6" s="12" t="s">
        <v>94</v>
      </c>
      <c r="AV6" s="27">
        <v>1.571</v>
      </c>
      <c r="AW6" s="12" t="s">
        <v>94</v>
      </c>
      <c r="AX6" s="25" t="s">
        <v>99</v>
      </c>
      <c r="AY6" s="29">
        <v>-6.16</v>
      </c>
      <c r="AZ6" s="25" t="s">
        <v>122</v>
      </c>
      <c r="BA6" s="29">
        <v>-26.85</v>
      </c>
      <c r="BB6" s="25" t="s">
        <v>122</v>
      </c>
      <c r="BC6" s="29">
        <v>0.75</v>
      </c>
      <c r="BD6" s="29">
        <v>0.04</v>
      </c>
      <c r="BE6" s="25">
        <v>50</v>
      </c>
      <c r="BF6" s="25">
        <v>33.700000000000003</v>
      </c>
      <c r="BG6" s="25">
        <v>54.3</v>
      </c>
      <c r="BH6" s="25" t="s">
        <v>122</v>
      </c>
      <c r="BI6" s="25">
        <v>1</v>
      </c>
      <c r="BJ6" s="25" t="s">
        <v>122</v>
      </c>
      <c r="BK6" s="25" t="s">
        <v>96</v>
      </c>
      <c r="BL6" s="25" t="s">
        <v>122</v>
      </c>
      <c r="BM6" s="29">
        <v>19.5</v>
      </c>
      <c r="BN6" s="29">
        <v>18.7</v>
      </c>
      <c r="BO6" s="29">
        <v>23.5</v>
      </c>
      <c r="BP6" s="25" t="s">
        <v>96</v>
      </c>
      <c r="BQ6" s="25" t="s">
        <v>122</v>
      </c>
      <c r="BR6" s="29">
        <v>74.5</v>
      </c>
      <c r="BS6" s="29">
        <v>70</v>
      </c>
      <c r="BT6" s="29">
        <v>79</v>
      </c>
      <c r="BU6" s="28">
        <v>3</v>
      </c>
      <c r="BV6" s="25" t="s">
        <v>122</v>
      </c>
      <c r="BW6" s="25" t="s">
        <v>122</v>
      </c>
      <c r="BX6" s="29">
        <v>471</v>
      </c>
      <c r="BY6" s="29">
        <v>281</v>
      </c>
      <c r="BZ6" s="29">
        <v>662</v>
      </c>
    </row>
    <row r="7" spans="1:78" s="22" customFormat="1">
      <c r="A7" s="22" t="s">
        <v>82</v>
      </c>
      <c r="B7" s="22" t="s">
        <v>81</v>
      </c>
      <c r="C7" s="22">
        <v>2019</v>
      </c>
      <c r="D7" s="22" t="str">
        <f t="shared" si="0"/>
        <v>10.1127/palb/2019/0062</v>
      </c>
      <c r="E7" s="22">
        <f t="shared" si="1"/>
        <v>35900</v>
      </c>
      <c r="F7" s="22">
        <f t="shared" si="2"/>
        <v>1100.0000000000014</v>
      </c>
      <c r="G7" s="22">
        <f t="shared" si="3"/>
        <v>1100.0000000000014</v>
      </c>
      <c r="H7" s="22">
        <f t="shared" si="4"/>
        <v>516</v>
      </c>
      <c r="I7" s="22">
        <f t="shared" si="5"/>
        <v>212</v>
      </c>
      <c r="J7" s="22">
        <f t="shared" si="6"/>
        <v>211</v>
      </c>
      <c r="K7" s="23" t="s">
        <v>83</v>
      </c>
      <c r="L7" s="23" t="s">
        <v>84</v>
      </c>
      <c r="M7" s="35" t="s">
        <v>118</v>
      </c>
      <c r="N7" s="31" t="s">
        <v>119</v>
      </c>
      <c r="O7" s="25" t="s">
        <v>122</v>
      </c>
      <c r="P7" s="24" t="s">
        <v>85</v>
      </c>
      <c r="Q7" s="29" t="s">
        <v>100</v>
      </c>
      <c r="R7" s="29" t="s">
        <v>87</v>
      </c>
      <c r="S7" s="29" t="s">
        <v>88</v>
      </c>
      <c r="T7" s="29">
        <v>35.9</v>
      </c>
      <c r="U7" s="29">
        <v>37</v>
      </c>
      <c r="V7" s="29">
        <v>34.799999999999997</v>
      </c>
      <c r="W7" s="25" t="s">
        <v>122</v>
      </c>
      <c r="X7" s="25" t="s">
        <v>101</v>
      </c>
      <c r="Y7" s="25" t="s">
        <v>122</v>
      </c>
      <c r="Z7" s="25" t="s">
        <v>122</v>
      </c>
      <c r="AA7" s="25" t="s">
        <v>122</v>
      </c>
      <c r="AB7" s="25" t="s">
        <v>122</v>
      </c>
      <c r="AC7" s="25" t="s">
        <v>90</v>
      </c>
      <c r="AD7" s="25" t="s">
        <v>91</v>
      </c>
      <c r="AE7" s="25" t="s">
        <v>92</v>
      </c>
      <c r="AF7" s="25" t="s">
        <v>122</v>
      </c>
      <c r="AG7" s="26" t="s">
        <v>60</v>
      </c>
      <c r="AH7" s="29">
        <v>40</v>
      </c>
      <c r="AI7" s="29">
        <v>252</v>
      </c>
      <c r="AJ7" s="29">
        <v>64</v>
      </c>
      <c r="AK7" s="29">
        <v>6.4</v>
      </c>
      <c r="AL7" s="29">
        <v>1.58</v>
      </c>
      <c r="AM7" s="29">
        <v>10.99</v>
      </c>
      <c r="AN7" s="29">
        <v>1.1100000000000001</v>
      </c>
      <c r="AO7" s="29">
        <v>3.2</v>
      </c>
      <c r="AP7" s="25" t="s">
        <v>122</v>
      </c>
      <c r="AQ7" s="25">
        <v>128.69999999999999</v>
      </c>
      <c r="AR7" s="25" t="s">
        <v>122</v>
      </c>
      <c r="AS7" s="25" t="s">
        <v>122</v>
      </c>
      <c r="AT7" s="25">
        <v>0.33</v>
      </c>
      <c r="AU7" s="12" t="s">
        <v>94</v>
      </c>
      <c r="AV7" s="27">
        <v>1.571</v>
      </c>
      <c r="AW7" s="12" t="s">
        <v>94</v>
      </c>
      <c r="AX7" s="25" t="s">
        <v>102</v>
      </c>
      <c r="AY7" s="29">
        <v>-6.21</v>
      </c>
      <c r="AZ7" s="25" t="s">
        <v>122</v>
      </c>
      <c r="BA7" s="29">
        <v>-26.66</v>
      </c>
      <c r="BB7" s="25" t="s">
        <v>122</v>
      </c>
      <c r="BC7" s="29">
        <v>0.73</v>
      </c>
      <c r="BD7" s="29">
        <v>0.02</v>
      </c>
      <c r="BE7" s="25">
        <v>50</v>
      </c>
      <c r="BF7" s="25">
        <v>33.700000000000003</v>
      </c>
      <c r="BG7" s="25">
        <v>54.3</v>
      </c>
      <c r="BH7" s="25" t="s">
        <v>122</v>
      </c>
      <c r="BI7" s="25">
        <v>1</v>
      </c>
      <c r="BJ7" s="25" t="s">
        <v>122</v>
      </c>
      <c r="BK7" s="25" t="s">
        <v>96</v>
      </c>
      <c r="BL7" s="25" t="s">
        <v>122</v>
      </c>
      <c r="BM7" s="29">
        <v>19.100000000000001</v>
      </c>
      <c r="BN7" s="29">
        <v>18.3</v>
      </c>
      <c r="BO7" s="29">
        <v>22.8</v>
      </c>
      <c r="BP7" s="25" t="s">
        <v>96</v>
      </c>
      <c r="BQ7" s="25" t="s">
        <v>122</v>
      </c>
      <c r="BR7" s="29">
        <v>74</v>
      </c>
      <c r="BS7" s="29">
        <v>72</v>
      </c>
      <c r="BT7" s="29">
        <v>76</v>
      </c>
      <c r="BU7" s="28">
        <v>3</v>
      </c>
      <c r="BV7" s="25" t="s">
        <v>122</v>
      </c>
      <c r="BW7" s="25" t="s">
        <v>122</v>
      </c>
      <c r="BX7" s="29">
        <v>516</v>
      </c>
      <c r="BY7" s="29">
        <v>305</v>
      </c>
      <c r="BZ7" s="29">
        <v>728</v>
      </c>
    </row>
    <row r="8" spans="1:78" s="22" customFormat="1">
      <c r="O8" s="30"/>
      <c r="P8" s="30"/>
      <c r="Q8" s="30"/>
      <c r="R8" s="30"/>
      <c r="S8" s="30"/>
      <c r="T8" s="30"/>
      <c r="U8" s="30"/>
      <c r="V8" s="30"/>
      <c r="W8" s="30"/>
      <c r="X8" s="30"/>
      <c r="Y8" s="32"/>
      <c r="Z8" s="32"/>
      <c r="AA8" s="32"/>
      <c r="AB8" s="32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</row>
    <row r="9" spans="1:78" s="22" customFormat="1">
      <c r="O9" s="30"/>
      <c r="P9" s="30"/>
      <c r="Q9" s="30"/>
      <c r="R9" s="30"/>
      <c r="S9" s="30"/>
      <c r="T9" s="30"/>
      <c r="U9" s="30"/>
      <c r="V9" s="30"/>
      <c r="W9" s="30"/>
      <c r="X9" s="30"/>
      <c r="Y9" s="32"/>
      <c r="Z9" s="32"/>
      <c r="AA9" s="32"/>
      <c r="AB9" s="32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</row>
    <row r="10" spans="1:78" s="22" customFormat="1"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2"/>
      <c r="Z10" s="32"/>
      <c r="AA10" s="32"/>
      <c r="AB10" s="32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</row>
    <row r="11" spans="1:78" s="22" customFormat="1"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2"/>
      <c r="Z11" s="32"/>
      <c r="AA11" s="32"/>
      <c r="AB11" s="32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</row>
    <row r="12" spans="1:78" s="22" customFormat="1"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2"/>
      <c r="Z12" s="32"/>
      <c r="AA12" s="32"/>
      <c r="AB12" s="32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</row>
    <row r="13" spans="1:78" s="22" customFormat="1"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2"/>
      <c r="Z13" s="32"/>
      <c r="AA13" s="32"/>
      <c r="AB13" s="32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</row>
    <row r="14" spans="1:78" s="22" customFormat="1"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2"/>
      <c r="Z14" s="32"/>
      <c r="AA14" s="32"/>
      <c r="AB14" s="32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</row>
    <row r="15" spans="1:78" s="22" customFormat="1"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2"/>
      <c r="Z15" s="32"/>
      <c r="AA15" s="32"/>
      <c r="AB15" s="32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</row>
    <row r="16" spans="1:78" s="22" customFormat="1"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2"/>
      <c r="Z16" s="32"/>
      <c r="AA16" s="32"/>
      <c r="AB16" s="32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</row>
    <row r="17" spans="15:78" s="22" customFormat="1"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2"/>
      <c r="Z17" s="32"/>
      <c r="AA17" s="32"/>
      <c r="AB17" s="32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</row>
    <row r="18" spans="15:78"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/>
      <c r="Z18" s="34"/>
      <c r="AA18" s="34"/>
      <c r="AB18" s="34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5:78"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  <c r="Z19" s="34"/>
      <c r="AA19" s="34"/>
      <c r="AB19" s="34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5:78"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4"/>
      <c r="Z20" s="34"/>
      <c r="AA20" s="34"/>
      <c r="AB20" s="34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5:78"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4"/>
      <c r="Z21" s="34"/>
      <c r="AA21" s="34"/>
      <c r="AB21" s="34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5:78"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4"/>
      <c r="Z22" s="34"/>
      <c r="AA22" s="34"/>
      <c r="AB22" s="34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5:78"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4"/>
      <c r="Z23" s="34"/>
      <c r="AA23" s="34"/>
      <c r="AB23" s="34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2B88-B1F6-DC45-B537-5EF4A562BAAB}">
  <dimension ref="A1:A21"/>
  <sheetViews>
    <sheetView workbookViewId="0">
      <selection sqref="A1:A21"/>
    </sheetView>
  </sheetViews>
  <sheetFormatPr baseColWidth="10" defaultRowHeight="16"/>
  <sheetData>
    <row r="1" spans="1:1">
      <c r="A1" s="12" t="s">
        <v>0</v>
      </c>
    </row>
    <row r="2" spans="1:1" ht="19">
      <c r="A2" s="12" t="s">
        <v>103</v>
      </c>
    </row>
    <row r="3" spans="1:1" ht="19">
      <c r="A3" s="12" t="s">
        <v>104</v>
      </c>
    </row>
    <row r="4" spans="1:1">
      <c r="A4" s="12"/>
    </row>
    <row r="5" spans="1:1">
      <c r="A5" s="24" t="s">
        <v>61</v>
      </c>
    </row>
    <row r="6" spans="1:1">
      <c r="A6" s="24" t="s">
        <v>64</v>
      </c>
    </row>
    <row r="7" spans="1:1">
      <c r="A7" s="24" t="s">
        <v>73</v>
      </c>
    </row>
    <row r="8" spans="1:1">
      <c r="A8" s="24" t="s">
        <v>68</v>
      </c>
    </row>
    <row r="9" spans="1:1">
      <c r="A9" s="24" t="s">
        <v>69</v>
      </c>
    </row>
    <row r="10" spans="1:1">
      <c r="A10" s="24" t="s">
        <v>65</v>
      </c>
    </row>
    <row r="11" spans="1:1">
      <c r="A11" s="24" t="s">
        <v>66</v>
      </c>
    </row>
    <row r="12" spans="1:1">
      <c r="A12" s="24" t="s">
        <v>67</v>
      </c>
    </row>
    <row r="13" spans="1:1">
      <c r="A13" s="24" t="s">
        <v>62</v>
      </c>
    </row>
    <row r="14" spans="1:1">
      <c r="A14" s="24" t="s">
        <v>70</v>
      </c>
    </row>
    <row r="15" spans="1:1">
      <c r="A15" s="24" t="s">
        <v>63</v>
      </c>
    </row>
    <row r="16" spans="1:1">
      <c r="A16" s="24" t="s">
        <v>71</v>
      </c>
    </row>
    <row r="17" spans="1:1">
      <c r="A17" s="12" t="s">
        <v>72</v>
      </c>
    </row>
    <row r="19" spans="1:1">
      <c r="A19" s="14" t="s">
        <v>1</v>
      </c>
    </row>
    <row r="20" spans="1:1">
      <c r="A20" s="14" t="s">
        <v>2</v>
      </c>
    </row>
    <row r="21" spans="1:1">
      <c r="A21" s="1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leaf gas-exchange_FOM</vt:lpstr>
      <vt:lpstr>Specifications and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2017-12-08T17:20:22Z</dcterms:created>
  <dcterms:modified xsi:type="dcterms:W3CDTF">2020-08-04T17:51:26Z</dcterms:modified>
</cp:coreProperties>
</file>