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G:\cmi-pro\cmi\core\utils\"/>
    </mc:Choice>
  </mc:AlternateContent>
  <xr:revisionPtr revIDLastSave="0" documentId="13_ncr:1_{AE4FAECD-2E86-4678-B936-C4701076AB0A}" xr6:coauthVersionLast="47" xr6:coauthVersionMax="47" xr10:uidLastSave="{00000000-0000-0000-0000-000000000000}"/>
  <bookViews>
    <workbookView xWindow="20370" yWindow="-120" windowWidth="29040" windowHeight="15840" activeTab="2" xr2:uid="{00000000-000D-0000-FFFF-FFFF00000000}"/>
  </bookViews>
  <sheets>
    <sheet name="Dam" sheetId="1" r:id="rId1"/>
    <sheet name="Irrigation" sheetId="2" r:id="rId2"/>
    <sheet name="WaterSupply" sheetId="3" r:id="rId3"/>
    <sheet name="DamSummary" sheetId="4" r:id="rId4"/>
    <sheet name="IrrigationSummary" sheetId="5" r:id="rId5"/>
    <sheet name="WS_Summary" sheetId="6" r:id="rId6"/>
    <sheet name="GrandSummary" sheetId="7" r:id="rId7"/>
    <sheet name="Sheet4" sheetId="8" r:id="rId8"/>
    <sheet name="Sheet3" sheetId="9" r:id="rId9"/>
    <sheet name="Sheet1" sheetId="10" r:id="rId10"/>
  </sheets>
  <definedNames>
    <definedName name="_xlnm._FilterDatabase" localSheetId="0">Dam!$A$7:$I$300</definedName>
    <definedName name="_xlnm._FilterDatabase" localSheetId="1">Irrigation!$A$7:$I$60</definedName>
    <definedName name="_xlnm.Print_Area" localSheetId="3">DamSummary!$A$1:$H$82</definedName>
    <definedName name="_xlnm.Print_Area" localSheetId="6">GrandSummary!$A$1:$J$34</definedName>
    <definedName name="_xlnm.Print_Area" localSheetId="4">IrrigationSummary!$A$1:$H$47</definedName>
    <definedName name="_xlnm.Print_Area" localSheetId="5">WS_Summary!$A$1:$H$37</definedName>
  </definedNames>
  <calcPr calcId="191029"/>
</workbook>
</file>

<file path=xl/calcChain.xml><?xml version="1.0" encoding="utf-8"?>
<calcChain xmlns="http://schemas.openxmlformats.org/spreadsheetml/2006/main">
  <c r="C22" i="10" l="1"/>
  <c r="C16" i="10"/>
  <c r="C10" i="10"/>
  <c r="C4" i="10"/>
  <c r="D19" i="7"/>
  <c r="E18" i="7"/>
  <c r="E17" i="7"/>
  <c r="E16" i="7"/>
  <c r="E19" i="7" s="1"/>
  <c r="J43" i="6"/>
  <c r="J42" i="6"/>
  <c r="J41" i="6"/>
  <c r="J40" i="6"/>
  <c r="J45" i="6" s="1"/>
  <c r="F37" i="6"/>
  <c r="F38" i="6" s="1"/>
  <c r="G36" i="6"/>
  <c r="H36" i="6" s="1"/>
  <c r="G35" i="6"/>
  <c r="H35" i="6" s="1"/>
  <c r="G34" i="6"/>
  <c r="H34" i="6" s="1"/>
  <c r="H33" i="6"/>
  <c r="G33" i="6"/>
  <c r="G32" i="6"/>
  <c r="H32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G24" i="6"/>
  <c r="H24" i="6" s="1"/>
  <c r="H22" i="6"/>
  <c r="G22" i="6"/>
  <c r="H21" i="6"/>
  <c r="G21" i="6"/>
  <c r="G20" i="6"/>
  <c r="G19" i="6"/>
  <c r="H19" i="6" s="1"/>
  <c r="G18" i="6"/>
  <c r="H18" i="6" s="1"/>
  <c r="H17" i="6"/>
  <c r="G17" i="6"/>
  <c r="G16" i="6"/>
  <c r="H16" i="6" s="1"/>
  <c r="G15" i="6"/>
  <c r="H15" i="6" s="1"/>
  <c r="G14" i="6"/>
  <c r="H14" i="6" s="1"/>
  <c r="G13" i="6"/>
  <c r="H13" i="6" s="1"/>
  <c r="N12" i="6"/>
  <c r="M12" i="6"/>
  <c r="L12" i="6"/>
  <c r="G12" i="6"/>
  <c r="G37" i="6" s="1"/>
  <c r="J55" i="5"/>
  <c r="J54" i="5"/>
  <c r="J53" i="5"/>
  <c r="J52" i="5"/>
  <c r="J51" i="5"/>
  <c r="J56" i="5" s="1"/>
  <c r="F47" i="5"/>
  <c r="F48" i="5" s="1"/>
  <c r="G46" i="5"/>
  <c r="H46" i="5" s="1"/>
  <c r="G44" i="5"/>
  <c r="H44" i="5" s="1"/>
  <c r="G43" i="5"/>
  <c r="H43" i="5" s="1"/>
  <c r="G41" i="5"/>
  <c r="H41" i="5" s="1"/>
  <c r="G40" i="5"/>
  <c r="H40" i="5" s="1"/>
  <c r="G39" i="5"/>
  <c r="H39" i="5" s="1"/>
  <c r="G38" i="5"/>
  <c r="H38" i="5" s="1"/>
  <c r="G37" i="5"/>
  <c r="H37" i="5" s="1"/>
  <c r="G36" i="5"/>
  <c r="H36" i="5" s="1"/>
  <c r="G35" i="5"/>
  <c r="H35" i="5" s="1"/>
  <c r="G34" i="5"/>
  <c r="H34" i="5" s="1"/>
  <c r="G33" i="5"/>
  <c r="H33" i="5" s="1"/>
  <c r="G31" i="5"/>
  <c r="H31" i="5" s="1"/>
  <c r="G30" i="5"/>
  <c r="H30" i="5" s="1"/>
  <c r="G28" i="5"/>
  <c r="H28" i="5" s="1"/>
  <c r="G27" i="5"/>
  <c r="H27" i="5" s="1"/>
  <c r="G26" i="5"/>
  <c r="H26" i="5" s="1"/>
  <c r="G25" i="5"/>
  <c r="H25" i="5" s="1"/>
  <c r="G24" i="5"/>
  <c r="H24" i="5" s="1"/>
  <c r="G23" i="5"/>
  <c r="H23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K15" i="5"/>
  <c r="H15" i="5"/>
  <c r="G15" i="5"/>
  <c r="H14" i="5"/>
  <c r="G14" i="5"/>
  <c r="H13" i="5"/>
  <c r="G13" i="5"/>
  <c r="N12" i="5"/>
  <c r="M12" i="5"/>
  <c r="L12" i="5"/>
  <c r="K12" i="5"/>
  <c r="H12" i="5"/>
  <c r="G12" i="5"/>
  <c r="G47" i="5" s="1"/>
  <c r="I90" i="4"/>
  <c r="I89" i="4"/>
  <c r="I91" i="4" s="1"/>
  <c r="I88" i="4"/>
  <c r="I87" i="4"/>
  <c r="I86" i="4"/>
  <c r="F83" i="4"/>
  <c r="F82" i="4"/>
  <c r="H81" i="4"/>
  <c r="G81" i="4"/>
  <c r="H80" i="4"/>
  <c r="G80" i="4"/>
  <c r="H78" i="4"/>
  <c r="G78" i="4"/>
  <c r="H77" i="4"/>
  <c r="G77" i="4"/>
  <c r="H76" i="4"/>
  <c r="G76" i="4"/>
  <c r="H75" i="4"/>
  <c r="G75" i="4"/>
  <c r="H74" i="4"/>
  <c r="G74" i="4"/>
  <c r="H72" i="4"/>
  <c r="G72" i="4"/>
  <c r="H71" i="4"/>
  <c r="G71" i="4"/>
  <c r="H70" i="4"/>
  <c r="G70" i="4"/>
  <c r="H69" i="4"/>
  <c r="G69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G60" i="4"/>
  <c r="H60" i="4" s="1"/>
  <c r="H58" i="4"/>
  <c r="G58" i="4"/>
  <c r="H57" i="4"/>
  <c r="G57" i="4"/>
  <c r="G56" i="4"/>
  <c r="H56" i="4" s="1"/>
  <c r="G55" i="4"/>
  <c r="H55" i="4" s="1"/>
  <c r="H54" i="4"/>
  <c r="G54" i="4"/>
  <c r="G53" i="4"/>
  <c r="H53" i="4" s="1"/>
  <c r="G52" i="4"/>
  <c r="H52" i="4" s="1"/>
  <c r="H51" i="4"/>
  <c r="G51" i="4"/>
  <c r="G50" i="4"/>
  <c r="H50" i="4" s="1"/>
  <c r="G49" i="4"/>
  <c r="H49" i="4" s="1"/>
  <c r="H48" i="4"/>
  <c r="G48" i="4"/>
  <c r="G47" i="4"/>
  <c r="H47" i="4" s="1"/>
  <c r="G46" i="4"/>
  <c r="H46" i="4" s="1"/>
  <c r="G45" i="4"/>
  <c r="H45" i="4" s="1"/>
  <c r="G44" i="4"/>
  <c r="H44" i="4" s="1"/>
  <c r="G43" i="4"/>
  <c r="H43" i="4" s="1"/>
  <c r="H42" i="4"/>
  <c r="G42" i="4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L11" i="4"/>
  <c r="M11" i="4" s="1"/>
  <c r="K11" i="4"/>
  <c r="J11" i="4"/>
  <c r="O12" i="6" l="1"/>
  <c r="H37" i="6"/>
  <c r="G18" i="7"/>
  <c r="H18" i="7" s="1"/>
  <c r="G17" i="7"/>
  <c r="H17" i="7" s="1"/>
  <c r="H47" i="5"/>
  <c r="G82" i="4"/>
  <c r="H12" i="6"/>
  <c r="H82" i="4" l="1"/>
  <c r="G16" i="7"/>
  <c r="H16" i="7" l="1"/>
  <c r="G19" i="7"/>
  <c r="G20" i="7" l="1"/>
  <c r="H20" i="7" s="1"/>
  <c r="H19" i="7"/>
</calcChain>
</file>

<file path=xl/sharedStrings.xml><?xml version="1.0" encoding="utf-8"?>
<sst xmlns="http://schemas.openxmlformats.org/spreadsheetml/2006/main" count="8065" uniqueCount="541">
  <si>
    <t>Row Labels</t>
  </si>
  <si>
    <t>Count of Days (Date)</t>
  </si>
  <si>
    <t>Average</t>
  </si>
  <si>
    <t>Dagnaw Ayal</t>
  </si>
  <si>
    <t>ማርች</t>
  </si>
  <si>
    <t>ኤፕሪ</t>
  </si>
  <si>
    <t>ሜይ</t>
  </si>
  <si>
    <t>ጁን</t>
  </si>
  <si>
    <t>ጁላይ</t>
  </si>
  <si>
    <t>Kidist Bedada</t>
  </si>
  <si>
    <t>Mikias Addis</t>
  </si>
  <si>
    <t>Wubye Abebaw</t>
  </si>
  <si>
    <t>Grand Total</t>
  </si>
  <si>
    <t>Count of No</t>
  </si>
  <si>
    <t>Count of No2</t>
  </si>
  <si>
    <t>Azazh Mersha</t>
  </si>
  <si>
    <t>Belayneh Gebeyehu</t>
  </si>
  <si>
    <t>Binalfew Yitahih</t>
  </si>
  <si>
    <t>Gedefaw Dessie</t>
  </si>
  <si>
    <t>Hailegiworgis Wondie</t>
  </si>
  <si>
    <t>(blank)</t>
  </si>
  <si>
    <t>&lt;02/03/2017</t>
  </si>
  <si>
    <t>Chernet Bisetegn</t>
  </si>
  <si>
    <t>Estibel Agegn</t>
  </si>
  <si>
    <t>Gebiyanew Walelign</t>
  </si>
  <si>
    <t>Geitathun Tesfaye</t>
  </si>
  <si>
    <t>Rudolf Derbie</t>
  </si>
  <si>
    <t>Temesgen Atalay</t>
  </si>
  <si>
    <t>Yared Girmaw</t>
  </si>
  <si>
    <t>Bahir Dar University</t>
  </si>
  <si>
    <t>Bahir Dar Institute of Technology, BiT</t>
  </si>
  <si>
    <t xml:space="preserve">Project: </t>
  </si>
  <si>
    <t>Preparation of National Productivity Norm for Water Construction Sub-Sector in Amhara Regional State</t>
  </si>
  <si>
    <t xml:space="preserve">Consultant: </t>
  </si>
  <si>
    <t>Bahir Dar Institute of Technology, BiT, FCWRE</t>
  </si>
  <si>
    <t xml:space="preserve">Lead Consultant: </t>
  </si>
  <si>
    <t>Addis Ababa Institute of Technology, AAIT</t>
  </si>
  <si>
    <t xml:space="preserve">Client: </t>
  </si>
  <si>
    <t>FDRE Construction Management Institute (CMI)</t>
  </si>
  <si>
    <t>Grand Summary of Project Progress</t>
  </si>
  <si>
    <t>Contract</t>
  </si>
  <si>
    <t>Executed</t>
  </si>
  <si>
    <t>No</t>
  </si>
  <si>
    <t>Project</t>
  </si>
  <si>
    <t>Particulars</t>
  </si>
  <si>
    <t>Instances</t>
  </si>
  <si>
    <t>Progress (%)</t>
  </si>
  <si>
    <t>Dam</t>
  </si>
  <si>
    <t>Irrigation</t>
  </si>
  <si>
    <t>Water Supply</t>
  </si>
  <si>
    <t>Total</t>
  </si>
  <si>
    <t xml:space="preserve">Report Date: </t>
  </si>
  <si>
    <t>Apr, 2025 G.C.</t>
  </si>
  <si>
    <t>የሪፖርት ቀን:</t>
  </si>
  <si>
    <t>መጋቢት - 30 -  2017 E.C.</t>
  </si>
  <si>
    <t>Prepared By:</t>
  </si>
  <si>
    <t>Approved By:</t>
  </si>
  <si>
    <t xml:space="preserve">Title of form: </t>
  </si>
  <si>
    <t>List of Activity and Task for the Project Work</t>
  </si>
  <si>
    <t>WATER SUPPY SYSTEM</t>
  </si>
  <si>
    <t>DIVISION 11 – DISTRIBUTION LINES</t>
  </si>
  <si>
    <t>Total Records Summary</t>
  </si>
  <si>
    <t>PID</t>
  </si>
  <si>
    <t>Section Number</t>
  </si>
  <si>
    <t xml:space="preserve">Title </t>
  </si>
  <si>
    <t xml:space="preserve">Element </t>
  </si>
  <si>
    <t xml:space="preserve">Particulars </t>
  </si>
  <si>
    <t>Required collection days</t>
  </si>
  <si>
    <t>Collected Days</t>
  </si>
  <si>
    <t>Productivity</t>
  </si>
  <si>
    <t>Total Recorded</t>
  </si>
  <si>
    <t>Accepted</t>
  </si>
  <si>
    <t>Rejected</t>
  </si>
  <si>
    <t>%Loss</t>
  </si>
  <si>
    <t>P096</t>
  </si>
  <si>
    <r>
      <t>Excavation</t>
    </r>
    <r>
      <rPr>
        <sz val="11"/>
        <color rgb="FF000000"/>
        <rFont val="Garamond"/>
        <family val="2"/>
      </rPr>
      <t xml:space="preserve"> true to line and grade</t>
    </r>
    <r>
      <rPr>
        <sz val="11"/>
        <color rgb="FF000000"/>
        <rFont val="Garamond"/>
        <family val="2"/>
      </rPr>
      <t xml:space="preserve"> </t>
    </r>
  </si>
  <si>
    <t xml:space="preserve">In Earth  </t>
  </si>
  <si>
    <t xml:space="preserve">Labour force </t>
  </si>
  <si>
    <t>la</t>
  </si>
  <si>
    <t>P097</t>
  </si>
  <si>
    <t>Backhoe/Excavator and Labour force</t>
  </si>
  <si>
    <t>ex</t>
  </si>
  <si>
    <t>P098</t>
  </si>
  <si>
    <t xml:space="preserve">In Soft Rock </t>
  </si>
  <si>
    <t>Hydraulic Excavator and Labour force</t>
  </si>
  <si>
    <t>P099</t>
  </si>
  <si>
    <t xml:space="preserve">In Hard Rock </t>
  </si>
  <si>
    <t>P100</t>
  </si>
  <si>
    <t xml:space="preserve">Pipe Laying </t>
  </si>
  <si>
    <t>DCI</t>
  </si>
  <si>
    <t>All Types of size and method of laying</t>
  </si>
  <si>
    <t>P101</t>
  </si>
  <si>
    <t>UPVC</t>
  </si>
  <si>
    <t>P102</t>
  </si>
  <si>
    <t>HDPE</t>
  </si>
  <si>
    <t>P103</t>
  </si>
  <si>
    <r>
      <t>Pipe Connection/ J</t>
    </r>
    <r>
      <rPr>
        <sz val="11"/>
        <color rgb="FF000000"/>
        <rFont val="Garamond"/>
        <family val="2"/>
      </rPr>
      <t>ointing</t>
    </r>
  </si>
  <si>
    <t>All Types of size and method of connection</t>
  </si>
  <si>
    <t>P104</t>
  </si>
  <si>
    <t>P105</t>
  </si>
  <si>
    <t>P106</t>
  </si>
  <si>
    <t>Back filling the trenches</t>
  </si>
  <si>
    <t>For All types of Pipes</t>
  </si>
  <si>
    <t xml:space="preserve">Backhoe, Plate Compactor with Labours </t>
  </si>
  <si>
    <t>DIVI SION 12 – WATER TREATEMENT PLANT</t>
  </si>
  <si>
    <t>P107</t>
  </si>
  <si>
    <t xml:space="preserve">Aerator </t>
  </si>
  <si>
    <t>Cascade Type</t>
  </si>
  <si>
    <t xml:space="preserve"> </t>
  </si>
  <si>
    <t>P108</t>
  </si>
  <si>
    <t>……..</t>
  </si>
  <si>
    <t>P109</t>
  </si>
  <si>
    <t>Flash Mixing Tank</t>
  </si>
  <si>
    <t>All type</t>
  </si>
  <si>
    <t>P110</t>
  </si>
  <si>
    <t>Flocculation Tank</t>
  </si>
  <si>
    <t>P111</t>
  </si>
  <si>
    <t>Clarifier (Conventional)</t>
  </si>
  <si>
    <t>P112</t>
  </si>
  <si>
    <t>Rapid Gravity Sand Filter</t>
  </si>
  <si>
    <t>P113</t>
  </si>
  <si>
    <t>Chlorine Contact Tank</t>
  </si>
  <si>
    <t>DIVISION 13 – WATER RESEARVOIR TANK</t>
  </si>
  <si>
    <t>P114</t>
  </si>
  <si>
    <t>Excavation</t>
  </si>
  <si>
    <t>All types of soil and as per depth of excavation</t>
  </si>
  <si>
    <t>P115</t>
  </si>
  <si>
    <t>Concrete (for Bottom Slab, Wall and Top slab separately)</t>
  </si>
  <si>
    <t>Formwork</t>
  </si>
  <si>
    <t>For All types of material and method</t>
  </si>
  <si>
    <t>P116</t>
  </si>
  <si>
    <t>Reinforcement</t>
  </si>
  <si>
    <t>For All types of bar size</t>
  </si>
  <si>
    <t>P117</t>
  </si>
  <si>
    <t>Concrete casting</t>
  </si>
  <si>
    <t xml:space="preserve">For All types of method </t>
  </si>
  <si>
    <t>P118</t>
  </si>
  <si>
    <t>Back fill with selected material</t>
  </si>
  <si>
    <t xml:space="preserve">Around foundation </t>
  </si>
  <si>
    <t>Total Items</t>
  </si>
  <si>
    <t>Count</t>
  </si>
  <si>
    <t>Excavator</t>
  </si>
  <si>
    <t>Labor</t>
  </si>
  <si>
    <t>Dozer</t>
  </si>
  <si>
    <t>Truck</t>
  </si>
  <si>
    <t>blank</t>
  </si>
  <si>
    <t xml:space="preserve">           IRRIGATION</t>
  </si>
  <si>
    <t>DIVISION 05 – MATERIAL PRODUCTION</t>
  </si>
  <si>
    <t xml:space="preserve">Particulars by the method adopted </t>
  </si>
  <si>
    <t>Collected days</t>
  </si>
  <si>
    <t>P066</t>
  </si>
  <si>
    <t>Earth</t>
  </si>
  <si>
    <t xml:space="preserve">Clearing </t>
  </si>
  <si>
    <t>Dozers</t>
  </si>
  <si>
    <t>do</t>
  </si>
  <si>
    <t>P067</t>
  </si>
  <si>
    <t xml:space="preserve">Motor Graders  </t>
  </si>
  <si>
    <t>gr</t>
  </si>
  <si>
    <t>P068</t>
  </si>
  <si>
    <t xml:space="preserve">labours </t>
  </si>
  <si>
    <t>P069</t>
  </si>
  <si>
    <t>P070</t>
  </si>
  <si>
    <t>Hydraulic Excavator</t>
  </si>
  <si>
    <t>P071</t>
  </si>
  <si>
    <t xml:space="preserve">Mixing </t>
  </si>
  <si>
    <t>P072</t>
  </si>
  <si>
    <t>P073</t>
  </si>
  <si>
    <t xml:space="preserve">Transportation  </t>
  </si>
  <si>
    <t>Tippers with Loader</t>
  </si>
  <si>
    <t>tr</t>
  </si>
  <si>
    <t>P074</t>
  </si>
  <si>
    <t>Tippers with Excavator</t>
  </si>
  <si>
    <t>P075</t>
  </si>
  <si>
    <t>Tippers with Backhoe Excavator</t>
  </si>
  <si>
    <t>DIVISION 06 – FOUNDATION PREPARATION</t>
  </si>
  <si>
    <t>P076</t>
  </si>
  <si>
    <t>Foundation Preparation</t>
  </si>
  <si>
    <t>Site Clearing</t>
  </si>
  <si>
    <t>P077</t>
  </si>
  <si>
    <t>Motor Graders</t>
  </si>
  <si>
    <t>P078</t>
  </si>
  <si>
    <t>labours</t>
  </si>
  <si>
    <t>P079</t>
  </si>
  <si>
    <t>Stripping</t>
  </si>
  <si>
    <t>P080</t>
  </si>
  <si>
    <t>P081</t>
  </si>
  <si>
    <t>Heavy Reshape and Compaction</t>
  </si>
  <si>
    <t>Motor Graders, Sheep Foot and Smooth drum vibratory roller, and Water Truck</t>
  </si>
  <si>
    <t>DIVISION 07 – EMBANKMENT FILL PLACEMENT</t>
  </si>
  <si>
    <t>P082</t>
  </si>
  <si>
    <t>Embankment</t>
  </si>
  <si>
    <t xml:space="preserve">Impervious Clay </t>
  </si>
  <si>
    <t>Motor Grader, Sheep Foot and Smooth drum vibratory roller</t>
  </si>
  <si>
    <t>P083</t>
  </si>
  <si>
    <t>Top Gravel wearing course</t>
  </si>
  <si>
    <t>Motor Grader, Smooth drum vibratory roller</t>
  </si>
  <si>
    <t>DIVISION 08 – CANNAL LINING</t>
  </si>
  <si>
    <t>P084</t>
  </si>
  <si>
    <t xml:space="preserve">Canal Section Opening </t>
  </si>
  <si>
    <t xml:space="preserve">In Soft Material </t>
  </si>
  <si>
    <t xml:space="preserve">Motor Grader with labors </t>
  </si>
  <si>
    <t>P085</t>
  </si>
  <si>
    <t>Excavator with labors</t>
  </si>
  <si>
    <t>P086</t>
  </si>
  <si>
    <t>Labours only</t>
  </si>
  <si>
    <t>P087</t>
  </si>
  <si>
    <t>In Fill material</t>
  </si>
  <si>
    <t xml:space="preserve">Motor Grader with labours </t>
  </si>
  <si>
    <t>P088</t>
  </si>
  <si>
    <t>Excavator with labours</t>
  </si>
  <si>
    <t>P089</t>
  </si>
  <si>
    <t>P090</t>
  </si>
  <si>
    <t xml:space="preserve">Lining  </t>
  </si>
  <si>
    <t>Concrete</t>
  </si>
  <si>
    <t>Stationary mixer with labours</t>
  </si>
  <si>
    <t>P091</t>
  </si>
  <si>
    <t>Track mixer with labours</t>
  </si>
  <si>
    <t>P092</t>
  </si>
  <si>
    <t>Geotextile membrane</t>
  </si>
  <si>
    <t>Welding machine with Labours</t>
  </si>
  <si>
    <t>DIVISION 09 – STRUCTURES</t>
  </si>
  <si>
    <t>P093</t>
  </si>
  <si>
    <t xml:space="preserve">Turnout  </t>
  </si>
  <si>
    <t>All types</t>
  </si>
  <si>
    <t>P094</t>
  </si>
  <si>
    <t xml:space="preserve">Drop Structures </t>
  </si>
  <si>
    <t>DIVISION 10 – DISPOSAL</t>
  </si>
  <si>
    <t>P095</t>
  </si>
  <si>
    <t>Hauling away and disposing of excavated materials from the canal section</t>
  </si>
  <si>
    <t>The values of data from the Dam Division can be adopted, to optimize resource</t>
  </si>
  <si>
    <t>Equipment</t>
  </si>
  <si>
    <t>Grader</t>
  </si>
  <si>
    <t>DAM CONSTRUCTION</t>
  </si>
  <si>
    <r>
      <t>DIVISION 01 – MATERIAL DEVELOPMENT</t>
    </r>
    <r>
      <rPr>
        <sz val="11"/>
        <color rgb="FF000000"/>
        <rFont val="Arial"/>
        <family val="2"/>
      </rPr>
      <t xml:space="preserve"> </t>
    </r>
  </si>
  <si>
    <t>Task/Title</t>
  </si>
  <si>
    <t>P001</t>
  </si>
  <si>
    <t xml:space="preserve">Clearing &amp; garbling </t>
  </si>
  <si>
    <t>Using Dozers</t>
  </si>
  <si>
    <t>P002</t>
  </si>
  <si>
    <t xml:space="preserve">Using Motor Graders  </t>
  </si>
  <si>
    <t>P003</t>
  </si>
  <si>
    <t>P004</t>
  </si>
  <si>
    <t xml:space="preserve">Excavation </t>
  </si>
  <si>
    <t>P005</t>
  </si>
  <si>
    <t>P006</t>
  </si>
  <si>
    <t>P007</t>
  </si>
  <si>
    <t>P008</t>
  </si>
  <si>
    <t>P009</t>
  </si>
  <si>
    <t>P010</t>
  </si>
  <si>
    <t>P011</t>
  </si>
  <si>
    <t>Rock</t>
  </si>
  <si>
    <t>Soft rock Excavation</t>
  </si>
  <si>
    <t>Dozer with ripper</t>
  </si>
  <si>
    <t>P012</t>
  </si>
  <si>
    <t>P013</t>
  </si>
  <si>
    <t>Hard rock Excavation</t>
  </si>
  <si>
    <t>Hydraulic Excavator with Jack-Hammer and Rock Bucket</t>
  </si>
  <si>
    <t>P014</t>
  </si>
  <si>
    <t xml:space="preserve">Drilling machines with controlled Blasting </t>
  </si>
  <si>
    <t>P015</t>
  </si>
  <si>
    <t>Pneumatic Hammers</t>
  </si>
  <si>
    <t>P016</t>
  </si>
  <si>
    <t>Aggregate production</t>
  </si>
  <si>
    <t>Tipper and Hydraulic Excavator with Crushing plant</t>
  </si>
  <si>
    <t>P017</t>
  </si>
  <si>
    <t>Tipper, Hydraulic Excavator and labor with crushing plant</t>
  </si>
  <si>
    <t>P018</t>
  </si>
  <si>
    <t>Transportation</t>
  </si>
  <si>
    <t>Tipper and Hydraulic Excavator</t>
  </si>
  <si>
    <t>P019</t>
  </si>
  <si>
    <t>Tipper and Loader</t>
  </si>
  <si>
    <t>P020</t>
  </si>
  <si>
    <t>Roller-compacted concrete (RCC)</t>
  </si>
  <si>
    <t>Mixing</t>
  </si>
  <si>
    <t>RCC Dam Batching Plant</t>
  </si>
  <si>
    <t>P021</t>
  </si>
  <si>
    <t>Conveyor and Vehicle/Tippers</t>
  </si>
  <si>
    <t>P022</t>
  </si>
  <si>
    <t>Conveyor</t>
  </si>
  <si>
    <t>P023</t>
  </si>
  <si>
    <t>Buckets</t>
  </si>
  <si>
    <t>DIVISION 02 – FOUNDATION PREPARATION</t>
  </si>
  <si>
    <t>P024</t>
  </si>
  <si>
    <t>Excavation on Earth (as per the depth and height of excavation)</t>
  </si>
  <si>
    <t xml:space="preserve">     Foundation</t>
  </si>
  <si>
    <t>P025</t>
  </si>
  <si>
    <t>P026</t>
  </si>
  <si>
    <t>Abutment</t>
  </si>
  <si>
    <t>P027</t>
  </si>
  <si>
    <t>P028</t>
  </si>
  <si>
    <t>Excavation on Soft Rock (as per the depth and height of excavation)</t>
  </si>
  <si>
    <t>Foundation</t>
  </si>
  <si>
    <t>P029</t>
  </si>
  <si>
    <t>P030</t>
  </si>
  <si>
    <t>P031</t>
  </si>
  <si>
    <t>P032</t>
  </si>
  <si>
    <t>Excavation on Hard Rock(as per the depth and height of excavation)</t>
  </si>
  <si>
    <t>P033</t>
  </si>
  <si>
    <t>Drilling machines, controlled Blasting and Hydraulic Excavator with Rock Bucket</t>
  </si>
  <si>
    <t>P034</t>
  </si>
  <si>
    <t>Pneumatic Hammers and Hydraulic Excavator with Rock Bucket</t>
  </si>
  <si>
    <t>P035</t>
  </si>
  <si>
    <t>P036</t>
  </si>
  <si>
    <t>P037</t>
  </si>
  <si>
    <t>P038</t>
  </si>
  <si>
    <t>Consolidating/ Contact Grouting at Dam Sit</t>
  </si>
  <si>
    <t>Drilling</t>
  </si>
  <si>
    <t>Drilling Rig</t>
  </si>
  <si>
    <t>P039</t>
  </si>
  <si>
    <t>Grouting</t>
  </si>
  <si>
    <t>Grout plant (mixer and agitator and pump all in one)</t>
  </si>
  <si>
    <t>P040</t>
  </si>
  <si>
    <t>Using separate equipment’s combined (grout mixer, or grout agitator, or grout mixer and agitator, or grout pump)</t>
  </si>
  <si>
    <t>P041</t>
  </si>
  <si>
    <t>Curtain Grouting at Dam Sit</t>
  </si>
  <si>
    <t>P042</t>
  </si>
  <si>
    <t>P043</t>
  </si>
  <si>
    <t>P044</t>
  </si>
  <si>
    <t>Curtain Grouting at abutments</t>
  </si>
  <si>
    <t>P045</t>
  </si>
  <si>
    <t>P046</t>
  </si>
  <si>
    <t>DIVISION 03 – EMBANKMENT FILL PLACEMENT</t>
  </si>
  <si>
    <t>P047</t>
  </si>
  <si>
    <t>Zoned Rock Fill dam</t>
  </si>
  <si>
    <t>Impervious Clay core</t>
  </si>
  <si>
    <t>P048</t>
  </si>
  <si>
    <t>Rockfill Shell at flanks of core</t>
  </si>
  <si>
    <t>Dozer, Sheep Foot and Smooth drum vibratory roller</t>
  </si>
  <si>
    <t>P049</t>
  </si>
  <si>
    <t>Zoned earth dam</t>
  </si>
  <si>
    <t>P050</t>
  </si>
  <si>
    <t>Shell</t>
  </si>
  <si>
    <t>P051</t>
  </si>
  <si>
    <t>Rip-rap</t>
  </si>
  <si>
    <t>P052</t>
  </si>
  <si>
    <t>Diaphragm type Rock Fill dam</t>
  </si>
  <si>
    <t>Asphalt Concrete Cores</t>
  </si>
  <si>
    <t>P053</t>
  </si>
  <si>
    <t>Dozer, Smooth drum vibratory roller</t>
  </si>
  <si>
    <t>P054</t>
  </si>
  <si>
    <t xml:space="preserve">   Homogeneous RCC dam</t>
  </si>
  <si>
    <t>Roller compacted concrete </t>
  </si>
  <si>
    <r>
      <t xml:space="preserve">Bull Dozers, </t>
    </r>
    <r>
      <rPr>
        <sz val="11"/>
        <color rgb="FF000000"/>
        <rFont val="Arial"/>
        <family val="2"/>
      </rPr>
      <t>asphalt pavers</t>
    </r>
    <r>
      <rPr>
        <sz val="11"/>
        <color rgb="FF000000"/>
        <rFont val="Arial"/>
        <family val="2"/>
      </rPr>
      <t xml:space="preserve"> and </t>
    </r>
    <r>
      <rPr>
        <sz val="11"/>
        <color rgb="FF000000"/>
        <rFont val="Arial"/>
        <family val="2"/>
      </rPr>
      <t>vibratory rollers</t>
    </r>
  </si>
  <si>
    <t>DIVISION 04 – SPILLWAY</t>
  </si>
  <si>
    <t>P055</t>
  </si>
  <si>
    <t>All types of soil and as per the depth and height of excavation</t>
  </si>
  <si>
    <t>The values of data from the Dam foundation can be adopted, to optimize resource</t>
  </si>
  <si>
    <t>P056</t>
  </si>
  <si>
    <t>Curtain grouting</t>
  </si>
  <si>
    <t>&gt;&gt; </t>
  </si>
  <si>
    <t>P057</t>
  </si>
  <si>
    <t>Spillway Wall</t>
  </si>
  <si>
    <t>All type methods</t>
  </si>
  <si>
    <t>P058</t>
  </si>
  <si>
    <t>Masonry</t>
  </si>
  <si>
    <t>DIVISION 05- WEIR</t>
  </si>
  <si>
    <t>P059</t>
  </si>
  <si>
    <t>P060</t>
  </si>
  <si>
    <t>P061</t>
  </si>
  <si>
    <t>Weir Wall</t>
  </si>
  <si>
    <t>P062</t>
  </si>
  <si>
    <t>P063</t>
  </si>
  <si>
    <t>Cyclopean Concrete</t>
  </si>
  <si>
    <t>DIVISION 06 – WASTE DISPOSAL</t>
  </si>
  <si>
    <t>P064</t>
  </si>
  <si>
    <t>Hauling</t>
  </si>
  <si>
    <t>P065</t>
  </si>
  <si>
    <t>Spreading</t>
  </si>
  <si>
    <t>Motor Grader</t>
  </si>
  <si>
    <t>Project:</t>
  </si>
  <si>
    <t>Data Instance Feedback Sheet</t>
  </si>
  <si>
    <t>Date</t>
  </si>
  <si>
    <t>Project Code</t>
  </si>
  <si>
    <t>Data Collector</t>
  </si>
  <si>
    <t>Particlular</t>
  </si>
  <si>
    <t>Problems</t>
  </si>
  <si>
    <t>Status</t>
  </si>
  <si>
    <t>PE</t>
  </si>
  <si>
    <t>Encoder</t>
  </si>
  <si>
    <t>Pipe Connection/ Jointing, HDPE, all types of sizes</t>
  </si>
  <si>
    <t>Form 4: observation time not recorded</t>
  </si>
  <si>
    <t>Melkamu A</t>
  </si>
  <si>
    <t>02</t>
  </si>
  <si>
    <t>selected backfill arround foundation</t>
  </si>
  <si>
    <t>Haimanot F</t>
  </si>
  <si>
    <t>Formwork For All types of material and method</t>
  </si>
  <si>
    <t>Concrete casting for all types of method</t>
  </si>
  <si>
    <t>Reinforcement for all type of bar size</t>
  </si>
  <si>
    <t>Mix of particular Concrete work and form work</t>
  </si>
  <si>
    <t>HDPE pipe lying all sizes</t>
  </si>
  <si>
    <t>Order of pages</t>
  </si>
  <si>
    <t xml:space="preserve">Back filling the trenches For All types of Pipes; Backhoe, Plate Compactor with Labours </t>
  </si>
  <si>
    <t>HDPE connection jointing all sizes</t>
  </si>
  <si>
    <t>Soft Rock Excavation true to line and grade using Backhoe/Excavator and Labour force</t>
  </si>
  <si>
    <t>Particular description is not clear; Form6 Work and transport equipment needs correction,</t>
  </si>
  <si>
    <t>Wallelign M</t>
  </si>
  <si>
    <t>Earth Excavation true to line and grade using Backhoe/Excavator and Labour force</t>
  </si>
  <si>
    <t>Fabrication</t>
  </si>
  <si>
    <t>missing</t>
  </si>
  <si>
    <t>Back fill with selected material  arround foundation</t>
  </si>
  <si>
    <t>labor data and work sampling days are different Particular not clear</t>
  </si>
  <si>
    <t>Excavation All types of soil and as per depth of excavation</t>
  </si>
  <si>
    <t>Scan not vissible</t>
  </si>
  <si>
    <t>amount crew membes total in concrete work is confusing</t>
  </si>
  <si>
    <t>total man hours calculation is confusing</t>
  </si>
  <si>
    <t>Crew size of labor form and work sampling do not match</t>
  </si>
  <si>
    <t>working hours &lt; half day</t>
  </si>
  <si>
    <t>working hours  half day</t>
  </si>
  <si>
    <t>6 hr record</t>
  </si>
  <si>
    <t>Work hour not recorded</t>
  </si>
  <si>
    <t>5hr record</t>
  </si>
  <si>
    <t>6hr record</t>
  </si>
  <si>
    <t>Back filling the trenches using Backhoe</t>
  </si>
  <si>
    <t>unit of cut depth in cm</t>
  </si>
  <si>
    <t xml:space="preserve">Excavation true to line and grade </t>
  </si>
  <si>
    <t>Not reported</t>
  </si>
  <si>
    <t>Back filling the trenches using labor</t>
  </si>
  <si>
    <t>04</t>
  </si>
  <si>
    <t>Earth Transportation Tipper with Loader</t>
  </si>
  <si>
    <t>Particular not specified; Form 6 crew composition and work equipment data needs correction</t>
  </si>
  <si>
    <t>Earth Excavation Hydraulic Excavator</t>
  </si>
  <si>
    <t>Form 6 crew  work and transport equipment data needs correction; Record not full day record; MPDM delay time above cycle time</t>
  </si>
  <si>
    <t>Earth Transportation Tipper with Hydraulic Excavator</t>
  </si>
  <si>
    <t>Form 6 crew  work and transport equipment data needs correction;</t>
  </si>
  <si>
    <t xml:space="preserve">Form 6 crew  work and transport equipment data needs correction; Record not full day record; </t>
  </si>
  <si>
    <t>Earth Clearing using Dozers</t>
  </si>
  <si>
    <t>Lining, Concrete, Stationary mixer with labours</t>
  </si>
  <si>
    <t>Form 6: work and transport equipments data needs correction</t>
  </si>
  <si>
    <t>Form 6 crew  work and transport equipment data needs correction; Record not full day record; AS:D  - depth missing</t>
  </si>
  <si>
    <t>Foundation Preparation, site clearing using dozers</t>
  </si>
  <si>
    <t>Record not full day, Form 6 work and transport equipment data needs correction</t>
  </si>
  <si>
    <t>Form 6 work and transport equipment data needs correction</t>
  </si>
  <si>
    <t>Form 6 crew composition and work equipment data needs correction</t>
  </si>
  <si>
    <t>Crew Composition doesn't match with crew size; work sampling crew size doesn't match with crew labor crew size</t>
  </si>
  <si>
    <t>MPDM row count shall be written correctly.Form 6- crew composition missed, Form 6 work and transport equipment data needs correction</t>
  </si>
  <si>
    <t>Belaynesh</t>
  </si>
  <si>
    <t xml:space="preserve">MPDM - delay time above cycle time, Form 6 work and transport equipment data needs correction </t>
  </si>
  <si>
    <t>Form 6 - Work and transport equipment data needs correction</t>
  </si>
  <si>
    <t>Form 4 Crew Size ;Crew Composition? Forn 6 work and transport equipment data needs correction</t>
  </si>
  <si>
    <t>Forn 6 work and transport equipment data needs correction</t>
  </si>
  <si>
    <t>Forn 6 work and transport equipment data needs correction, MPDM page 11/12 larger cycle time but no delay recorded</t>
  </si>
  <si>
    <t>Form 6  work and transport equipment data needs correction, Form 4 crew size and observation total do not match</t>
  </si>
  <si>
    <t>Form 6  work and transport equipment data needs correction,</t>
  </si>
  <si>
    <t>MPDM- delay not included in cycle time; Form 6 work and transport equipment data needs correction</t>
  </si>
  <si>
    <t>Form 6 work and transport equipment data needs correction, Weather data should be minimum and maximum</t>
  </si>
  <si>
    <t>Form 4 crew size and observation total do not match; Form 6  work and transport equipment data needs correction,</t>
  </si>
  <si>
    <t>Form 4 crew size and observation total do not match; Form 6  work and transport equipment data needs correction, Wether data should be minimum and maximum</t>
  </si>
  <si>
    <t>Earth Excavation using Dozers</t>
  </si>
  <si>
    <t>MPDM- delay not included in cycle time; Form 6 work and transport equipment data needs correction, Wether data should be minimum and maximum</t>
  </si>
  <si>
    <t>MPDM- delay not included in cycle time; Form 6 work and transport equipment data needs correction, Weather data should be minimum and maximum</t>
  </si>
  <si>
    <t>Form 6 work and transport equipment data needs correction, Weather data should be minimum and maximum, Weather data should be minimum and maximum</t>
  </si>
  <si>
    <t>Form 6 work and transport equipment data needs correction, Weather data should be minimum and maximum; No of observations below expected</t>
  </si>
  <si>
    <t>Form 6 work and transport equipment data needs correction, Weather data should be minimum and maximum,</t>
  </si>
  <si>
    <t>Form 6 work and transport equipment data needs correction, Weather data should be minimum and maximum, crew composition left Blank</t>
  </si>
  <si>
    <t>Form 4 - 18 observations left empty; Form 6 work and transport equipment data needs correction, Weather data should be minimum and maximum</t>
  </si>
  <si>
    <t xml:space="preserve"> Form 6 work and transport equipment data needs correction, Weather data should be minimum and maximum</t>
  </si>
  <si>
    <t>massonry</t>
  </si>
  <si>
    <t>fake ???</t>
  </si>
  <si>
    <t>Site Clearing using Dozes</t>
  </si>
  <si>
    <t>Foundation Preparation Stripping using Dozers</t>
  </si>
  <si>
    <t>Material is rock</t>
  </si>
  <si>
    <t>Rock Transportation Tipper with Loader</t>
  </si>
  <si>
    <t>Material is rock, volume is 1/2</t>
  </si>
  <si>
    <t>Material is rock volume is 1/2</t>
  </si>
  <si>
    <t>rock</t>
  </si>
  <si>
    <t>Foundation Preparation Site Clearing using Dozers</t>
  </si>
  <si>
    <t>01</t>
  </si>
  <si>
    <t>Rock Transportation Tipper and Hydraulic Excavator</t>
  </si>
  <si>
    <t>Form 6: crew composition and work equipment data needs correction</t>
  </si>
  <si>
    <t>Hard Rock Excavation Foundation Hydraulic Excavator with Jack-Hammer and Rock Bucket</t>
  </si>
  <si>
    <t>Particular not clear (foundation, abutment ?); Record not Full day; form 6 work equipment data needs correction</t>
  </si>
  <si>
    <t>Earth Clearing and grubbing using Dozer</t>
  </si>
  <si>
    <t>Record not Full day; form 6 work equipment data needs correction</t>
  </si>
  <si>
    <t>Form 6:  work equipment and transport equipment data needs correction, Cycle time recorded in minutes</t>
  </si>
  <si>
    <t>Record not Full day; form 6 work equipment data needs correction, MPDM dela time above cylce time</t>
  </si>
  <si>
    <t xml:space="preserve">Record not Full day; form 6 work equipment data needs correction, </t>
  </si>
  <si>
    <t xml:space="preserve">form 6 work equipment data needs correction, </t>
  </si>
  <si>
    <t xml:space="preserve">MPDM form handwriting?, form 6 work equipment data needs correction, </t>
  </si>
  <si>
    <t>Earth Excavation using Hydraulic Excavator</t>
  </si>
  <si>
    <t>Particlular Mixed - Not clear, Form 6 Work equipment data needs correction</t>
  </si>
  <si>
    <t xml:space="preserve">HWL measured in feet, MPDM delay time above cycle time, form 6 work equipment data needs correction, </t>
  </si>
  <si>
    <t xml:space="preserve">Particular heading missed;, form 6 work equipment data needs correction, </t>
  </si>
  <si>
    <t>Earth Transportation Tipper with Excavator</t>
  </si>
  <si>
    <t xml:space="preserve">Cycle time recorded in minutes, form 6 work equipment data needs correction, </t>
  </si>
  <si>
    <t>Form 6  Craftspeson education, work equipments needs correction</t>
  </si>
  <si>
    <t>Particular not clear, Form 6 needs correction</t>
  </si>
  <si>
    <t xml:space="preserve">Cycle time in minutes, form 6 work equipment data needs correction, </t>
  </si>
  <si>
    <t>Form 6  Craftspeson education, work equipments needs correction, Scan not readable</t>
  </si>
  <si>
    <t>Fill factor expressed in %, Heaped Capacity 1.0, Form 6 work equipment data needs correction</t>
  </si>
  <si>
    <t>Rockfill Shell at flanks of core, Dozer, Sheep Foot and Smooth drum vibratory roller</t>
  </si>
  <si>
    <t xml:space="preserve">HWL measured in feet, Form 6 work equipment data needs correction, </t>
  </si>
  <si>
    <t>Scan is some what un readable; Form 6 work and transport equipment needs correction</t>
  </si>
  <si>
    <t>Earth &amp; Rock Excavation using Hydraulic Excavator</t>
  </si>
  <si>
    <t>MPDM: larger cyles times but delay not recorded; Particular confusion(Earth, Rock) excavation; Form 6 Work and Transport equipment data needs correction</t>
  </si>
  <si>
    <t>MPDM: larger cyles times but delay not recorded; Form 6 Craftsperson education data? Form 6 site congestion 100% ???</t>
  </si>
  <si>
    <t>Rock and Earth Transportation Tipper with Haydraulic Excsavator and Tipper with Loader</t>
  </si>
  <si>
    <t>Particular Confusion &gt;&gt; 8 Cycles (tipper with excavator, and 5 cycles tipper with loader) , Form 6 type and number of work and transport equipments??</t>
  </si>
  <si>
    <t>Zoned Rock Fill dam - Rock fill shell at flanks of core using Dozer</t>
  </si>
  <si>
    <t xml:space="preserve">Scan is some what un readable; Form 6 work and transport equipment needs correction; </t>
  </si>
  <si>
    <t>Form 6 Work Equipment = 0? Craftsperson education ??</t>
  </si>
  <si>
    <t>Rock Hydraulic Excavator with Jack-Hammer and Rock Bucket</t>
  </si>
  <si>
    <t>Form 6 Work equipment data needs correction</t>
  </si>
  <si>
    <t>Particular confusion; Cycle time in minutes; Form 6 Work and transport equipment needs correction</t>
  </si>
  <si>
    <t>Hard Rock Excavation using Hydraulic Excavator with Jack-Hammer and Rock Bucket</t>
  </si>
  <si>
    <t xml:space="preserve">MPDM typing error; Form 6 work equipment data needs correction, </t>
  </si>
  <si>
    <t xml:space="preserve">Particlular not clearly written, form 6 work equipment data needs correction, </t>
  </si>
  <si>
    <t xml:space="preserve">Page 19 repeated, form 6 work equipment data needs correction, </t>
  </si>
  <si>
    <t xml:space="preserve">Particular wrongly typed; unreadable handwriting;MPDM typing error and unrecorded delay time; MPDM cycle time below delay time; form 6 work equipment data needs correction, </t>
  </si>
  <si>
    <t xml:space="preserve">Form 6 - site congestion record in decimal; form 6 work equipment data needs correction, </t>
  </si>
  <si>
    <t>Fom 6 work equipment data needs correction</t>
  </si>
  <si>
    <t>MPDM - delay record missing; Form 6 Work equipment data needs correction</t>
  </si>
  <si>
    <t>MPDM - missed to write problem code; Form 6 Work equipment data needs correction</t>
  </si>
  <si>
    <t>Earth Excavation using Dozer</t>
  </si>
  <si>
    <t>form 6 work equipment data needs correction, Form 6 weather data should be minimum and maximum</t>
  </si>
  <si>
    <t xml:space="preserve">Particular Confusion, excavator and loader; form 6 work equipment data needs correction, </t>
  </si>
  <si>
    <t>form 6 work equipment data needs correction, Form 6 weather data left empty</t>
  </si>
  <si>
    <t>form 6 work equipment data needs correction, Form 6 weather data left empty, particular mix with Loader</t>
  </si>
  <si>
    <t xml:space="preserve">form 6 work equipment data needs correction, Form 6 weather data left empty, </t>
  </si>
  <si>
    <t>Soft Rock excavation Dozer with Ripper</t>
  </si>
  <si>
    <t xml:space="preserve">Scan is not vissible </t>
  </si>
  <si>
    <t>Last Entry mpdm delay class  is not missed</t>
  </si>
  <si>
    <t>incorrect labeling of the particular name</t>
  </si>
  <si>
    <t>Particular not found</t>
  </si>
  <si>
    <t>time of the day too small ( 2 hours)</t>
  </si>
  <si>
    <t>Double record within a single day</t>
  </si>
  <si>
    <t>half day record</t>
  </si>
  <si>
    <t>Soft Rock Excavation using Hydraulic Excavator</t>
  </si>
  <si>
    <t>Soft Rock excavation using Dozers</t>
  </si>
  <si>
    <t>Particular is missing</t>
  </si>
  <si>
    <t>Wasihun M.</t>
  </si>
  <si>
    <t>Soft Rock Transportation Tipper with Hydraulic excavator</t>
  </si>
  <si>
    <t>Soft Rock Excavation using Dozer with ripper</t>
  </si>
  <si>
    <t>Earth Excavation using dozers</t>
  </si>
  <si>
    <t>Particular and soil type mismatch</t>
  </si>
  <si>
    <t>Problem code for delay on row 54 is included but, only grand sum of delay time reported</t>
  </si>
  <si>
    <t>Material type clay and gravel</t>
  </si>
  <si>
    <t>depth of excavation up</t>
  </si>
  <si>
    <t>Material is claya and gravel</t>
  </si>
  <si>
    <t>no work due to fuel</t>
  </si>
  <si>
    <t>Clay gravel material</t>
  </si>
  <si>
    <t>Earth Excavation Using Dozers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</si>
</sst>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%"/>
    <numFmt numFmtId="165" formatCode="#,##0.0%"/>
    <numFmt numFmtId="166" formatCode="#,##0%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Garamond"/>
      <family val="2"/>
    </font>
    <font>
      <b/>
      <sz val="11"/>
      <color rgb="FF000000"/>
      <name val="Garamond"/>
      <family val="2"/>
    </font>
    <font>
      <b/>
      <sz val="12"/>
      <color rgb="FFFFFF00"/>
      <name val="Garamond"/>
      <family val="2"/>
    </font>
    <font>
      <b/>
      <i/>
      <sz val="11"/>
      <color rgb="FF000000"/>
      <name val="Garamond"/>
      <family val="2"/>
    </font>
    <font>
      <sz val="11"/>
      <color theme="1"/>
      <name val="Calibri"/>
      <family val="2"/>
    </font>
    <font>
      <b/>
      <sz val="11"/>
      <color rgb="FFFFFF00"/>
      <name val="Garamond"/>
      <family val="2"/>
    </font>
    <font>
      <b/>
      <sz val="11"/>
      <color rgb="FFFFFF00"/>
      <name val="Arial"/>
      <family val="2"/>
    </font>
    <font>
      <sz val="11"/>
      <color rgb="FFFF0000"/>
      <name val="Arial"/>
      <family val="2"/>
    </font>
    <font>
      <sz val="11"/>
      <color rgb="FFFF0000"/>
      <name val="Garamond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7030A0"/>
      </patternFill>
    </fill>
    <fill>
      <patternFill patternType="solid">
        <fgColor rgb="FFBFBFBF"/>
      </patternFill>
    </fill>
    <fill>
      <patternFill patternType="solid">
        <fgColor rgb="FFFFF2CC"/>
      </patternFill>
    </fill>
    <fill>
      <patternFill patternType="solid">
        <fgColor rgb="FFC4BC96"/>
      </patternFill>
    </fill>
    <fill>
      <patternFill patternType="solid">
        <fgColor rgb="FFD0CECE"/>
      </patternFill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A9D18E"/>
      </patternFill>
    </fill>
    <fill>
      <patternFill patternType="solid">
        <fgColor rgb="FFFFE699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dotted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dotted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3" fillId="2" borderId="2" xfId="0" applyFont="1" applyFill="1" applyBorder="1" applyAlignment="1">
      <alignment horizontal="left"/>
    </xf>
    <xf numFmtId="3" fontId="3" fillId="2" borderId="2" xfId="0" applyNumberFormat="1" applyFont="1" applyFill="1" applyBorder="1" applyAlignment="1">
      <alignment horizontal="left"/>
    </xf>
    <xf numFmtId="164" fontId="3" fillId="2" borderId="2" xfId="0" applyNumberFormat="1" applyFont="1" applyFill="1" applyBorder="1" applyAlignment="1">
      <alignment horizontal="left"/>
    </xf>
    <xf numFmtId="3" fontId="4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left" wrapText="1"/>
    </xf>
    <xf numFmtId="164" fontId="3" fillId="2" borderId="2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3" fontId="4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3" fontId="3" fillId="2" borderId="3" xfId="0" applyNumberFormat="1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3" fontId="4" fillId="2" borderId="3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right"/>
    </xf>
    <xf numFmtId="0" fontId="4" fillId="2" borderId="3" xfId="0" applyFont="1" applyFill="1" applyBorder="1" applyAlignment="1">
      <alignment horizontal="left"/>
    </xf>
    <xf numFmtId="3" fontId="3" fillId="2" borderId="2" xfId="0" applyNumberFormat="1" applyFont="1" applyFill="1" applyBorder="1" applyAlignment="1">
      <alignment horizontal="right"/>
    </xf>
    <xf numFmtId="3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right"/>
    </xf>
    <xf numFmtId="3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3" fontId="4" fillId="2" borderId="5" xfId="0" applyNumberFormat="1" applyFont="1" applyFill="1" applyBorder="1" applyAlignment="1">
      <alignment horizontal="right"/>
    </xf>
    <xf numFmtId="164" fontId="4" fillId="2" borderId="3" xfId="0" applyNumberFormat="1" applyFont="1" applyFill="1" applyBorder="1" applyAlignment="1">
      <alignment horizontal="right"/>
    </xf>
    <xf numFmtId="3" fontId="4" fillId="2" borderId="2" xfId="0" applyNumberFormat="1" applyFont="1" applyFill="1" applyBorder="1" applyAlignment="1">
      <alignment horizontal="right"/>
    </xf>
    <xf numFmtId="164" fontId="4" fillId="2" borderId="2" xfId="0" applyNumberFormat="1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left"/>
    </xf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5" fillId="3" borderId="2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left" wrapText="1"/>
    </xf>
    <xf numFmtId="0" fontId="6" fillId="4" borderId="8" xfId="0" applyFont="1" applyFill="1" applyBorder="1" applyAlignment="1">
      <alignment horizontal="left" wrapText="1"/>
    </xf>
    <xf numFmtId="0" fontId="6" fillId="4" borderId="11" xfId="0" applyFont="1" applyFill="1" applyBorder="1" applyAlignment="1">
      <alignment horizontal="left" wrapText="1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center" wrapText="1"/>
    </xf>
    <xf numFmtId="0" fontId="6" fillId="0" borderId="15" xfId="0" applyFont="1" applyBorder="1" applyAlignment="1">
      <alignment horizontal="center" wrapText="1"/>
    </xf>
    <xf numFmtId="3" fontId="6" fillId="0" borderId="15" xfId="0" applyNumberFormat="1" applyFont="1" applyBorder="1" applyAlignment="1">
      <alignment horizontal="center" wrapText="1"/>
    </xf>
    <xf numFmtId="3" fontId="6" fillId="0" borderId="15" xfId="0" applyNumberFormat="1" applyFont="1" applyBorder="1" applyAlignment="1">
      <alignment horizontal="left" wrapText="1"/>
    </xf>
    <xf numFmtId="164" fontId="6" fillId="0" borderId="15" xfId="0" applyNumberFormat="1" applyFont="1" applyBorder="1" applyAlignment="1">
      <alignment horizontal="left" wrapText="1"/>
    </xf>
    <xf numFmtId="0" fontId="6" fillId="0" borderId="15" xfId="0" applyFont="1" applyBorder="1" applyAlignment="1">
      <alignment horizontal="left" wrapText="1"/>
    </xf>
    <xf numFmtId="3" fontId="4" fillId="0" borderId="17" xfId="0" applyNumberFormat="1" applyFont="1" applyBorder="1" applyAlignment="1">
      <alignment horizontal="left"/>
    </xf>
    <xf numFmtId="4" fontId="4" fillId="0" borderId="17" xfId="0" applyNumberFormat="1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5" xfId="0" applyFont="1" applyBorder="1" applyAlignment="1">
      <alignment horizontal="center" wrapText="1"/>
    </xf>
    <xf numFmtId="3" fontId="5" fillId="0" borderId="15" xfId="0" applyNumberFormat="1" applyFont="1" applyBorder="1" applyAlignment="1">
      <alignment horizontal="center" wrapText="1"/>
    </xf>
    <xf numFmtId="3" fontId="5" fillId="0" borderId="15" xfId="0" applyNumberFormat="1" applyFont="1" applyBorder="1" applyAlignment="1">
      <alignment horizontal="right"/>
    </xf>
    <xf numFmtId="164" fontId="5" fillId="0" borderId="15" xfId="0" applyNumberFormat="1" applyFont="1" applyBorder="1" applyAlignment="1">
      <alignment horizontal="right"/>
    </xf>
    <xf numFmtId="3" fontId="4" fillId="0" borderId="17" xfId="0" applyNumberFormat="1" applyFont="1" applyBorder="1" applyAlignment="1">
      <alignment horizontal="right"/>
    </xf>
    <xf numFmtId="4" fontId="4" fillId="0" borderId="17" xfId="0" applyNumberFormat="1" applyFont="1" applyBorder="1" applyAlignment="1">
      <alignment horizontal="right"/>
    </xf>
    <xf numFmtId="0" fontId="5" fillId="0" borderId="16" xfId="0" applyFont="1" applyBorder="1" applyAlignment="1">
      <alignment horizontal="center" wrapText="1"/>
    </xf>
    <xf numFmtId="0" fontId="6" fillId="4" borderId="18" xfId="0" applyFont="1" applyFill="1" applyBorder="1" applyAlignment="1">
      <alignment horizontal="left" wrapText="1"/>
    </xf>
    <xf numFmtId="3" fontId="6" fillId="4" borderId="15" xfId="0" applyNumberFormat="1" applyFont="1" applyFill="1" applyBorder="1" applyAlignment="1">
      <alignment horizontal="left" wrapText="1"/>
    </xf>
    <xf numFmtId="164" fontId="6" fillId="4" borderId="15" xfId="0" applyNumberFormat="1" applyFont="1" applyFill="1" applyBorder="1" applyAlignment="1">
      <alignment horizontal="right" wrapText="1"/>
    </xf>
    <xf numFmtId="0" fontId="6" fillId="4" borderId="15" xfId="0" applyFont="1" applyFill="1" applyBorder="1" applyAlignment="1">
      <alignment horizontal="left" wrapText="1"/>
    </xf>
    <xf numFmtId="0" fontId="5" fillId="0" borderId="16" xfId="0" applyFont="1" applyBorder="1" applyAlignment="1">
      <alignment horizontal="left" wrapText="1"/>
    </xf>
    <xf numFmtId="0" fontId="6" fillId="5" borderId="15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right"/>
    </xf>
    <xf numFmtId="0" fontId="5" fillId="5" borderId="2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left"/>
    </xf>
    <xf numFmtId="164" fontId="0" fillId="0" borderId="0" xfId="0" applyNumberFormat="1" applyAlignment="1">
      <alignment horizontal="right"/>
    </xf>
    <xf numFmtId="164" fontId="5" fillId="0" borderId="1" xfId="0" applyNumberFormat="1" applyFont="1" applyBorder="1" applyAlignment="1">
      <alignment horizontal="right"/>
    </xf>
    <xf numFmtId="0" fontId="10" fillId="3" borderId="7" xfId="0" applyFont="1" applyFill="1" applyBorder="1" applyAlignment="1">
      <alignment horizontal="left" wrapText="1"/>
    </xf>
    <xf numFmtId="3" fontId="6" fillId="0" borderId="17" xfId="0" applyNumberFormat="1" applyFont="1" applyBorder="1" applyAlignment="1">
      <alignment horizontal="left"/>
    </xf>
    <xf numFmtId="4" fontId="6" fillId="0" borderId="17" xfId="0" applyNumberFormat="1" applyFont="1" applyBorder="1" applyAlignment="1">
      <alignment horizontal="left"/>
    </xf>
    <xf numFmtId="165" fontId="5" fillId="0" borderId="15" xfId="0" applyNumberFormat="1" applyFont="1" applyBorder="1" applyAlignment="1">
      <alignment horizontal="right"/>
    </xf>
    <xf numFmtId="3" fontId="6" fillId="0" borderId="17" xfId="0" applyNumberFormat="1" applyFont="1" applyBorder="1" applyAlignment="1">
      <alignment horizontal="right"/>
    </xf>
    <xf numFmtId="4" fontId="6" fillId="0" borderId="17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5" fillId="0" borderId="15" xfId="0" applyFont="1" applyBorder="1" applyAlignment="1">
      <alignment horizontal="left" wrapText="1"/>
    </xf>
    <xf numFmtId="0" fontId="6" fillId="6" borderId="15" xfId="0" applyFont="1" applyFill="1" applyBorder="1" applyAlignment="1">
      <alignment horizontal="left" wrapText="1"/>
    </xf>
    <xf numFmtId="3" fontId="6" fillId="6" borderId="15" xfId="0" applyNumberFormat="1" applyFont="1" applyFill="1" applyBorder="1" applyAlignment="1">
      <alignment horizontal="left" wrapText="1"/>
    </xf>
    <xf numFmtId="164" fontId="6" fillId="6" borderId="15" xfId="0" applyNumberFormat="1" applyFont="1" applyFill="1" applyBorder="1" applyAlignment="1">
      <alignment horizontal="left" wrapText="1"/>
    </xf>
    <xf numFmtId="164" fontId="6" fillId="4" borderId="15" xfId="0" applyNumberFormat="1" applyFont="1" applyFill="1" applyBorder="1" applyAlignment="1">
      <alignment horizontal="left" wrapText="1"/>
    </xf>
    <xf numFmtId="0" fontId="6" fillId="5" borderId="15" xfId="0" applyFont="1" applyFill="1" applyBorder="1" applyAlignment="1">
      <alignment horizontal="center"/>
    </xf>
    <xf numFmtId="3" fontId="8" fillId="5" borderId="15" xfId="0" applyNumberFormat="1" applyFont="1" applyFill="1" applyBorder="1" applyAlignment="1">
      <alignment horizontal="center"/>
    </xf>
    <xf numFmtId="164" fontId="6" fillId="5" borderId="15" xfId="0" applyNumberFormat="1" applyFont="1" applyFill="1" applyBorder="1" applyAlignment="1">
      <alignment horizontal="right"/>
    </xf>
    <xf numFmtId="0" fontId="5" fillId="0" borderId="19" xfId="0" applyFont="1" applyBorder="1" applyAlignment="1">
      <alignment horizontal="left"/>
    </xf>
    <xf numFmtId="3" fontId="5" fillId="0" borderId="19" xfId="0" applyNumberFormat="1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3" fontId="1" fillId="0" borderId="17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0" fontId="3" fillId="0" borderId="20" xfId="0" applyFont="1" applyBorder="1" applyAlignment="1">
      <alignment horizontal="left"/>
    </xf>
    <xf numFmtId="3" fontId="4" fillId="0" borderId="20" xfId="0" applyNumberFormat="1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3" fontId="4" fillId="0" borderId="20" xfId="0" applyNumberFormat="1" applyFont="1" applyBorder="1" applyAlignment="1">
      <alignment horizontal="left" wrapText="1"/>
    </xf>
    <xf numFmtId="164" fontId="4" fillId="0" borderId="20" xfId="0" applyNumberFormat="1" applyFont="1" applyBorder="1" applyAlignment="1">
      <alignment horizontal="left" wrapText="1"/>
    </xf>
    <xf numFmtId="3" fontId="4" fillId="0" borderId="1" xfId="0" applyNumberFormat="1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5" xfId="0" applyFont="1" applyBorder="1" applyAlignment="1">
      <alignment horizontal="center" wrapText="1"/>
    </xf>
    <xf numFmtId="3" fontId="3" fillId="0" borderId="15" xfId="0" applyNumberFormat="1" applyFont="1" applyBorder="1" applyAlignment="1">
      <alignment horizontal="center" wrapText="1"/>
    </xf>
    <xf numFmtId="3" fontId="3" fillId="0" borderId="15" xfId="0" applyNumberFormat="1" applyFont="1" applyBorder="1" applyAlignment="1">
      <alignment horizontal="right"/>
    </xf>
    <xf numFmtId="166" fontId="3" fillId="0" borderId="15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right"/>
    </xf>
    <xf numFmtId="3" fontId="4" fillId="6" borderId="15" xfId="0" applyNumberFormat="1" applyFont="1" applyFill="1" applyBorder="1" applyAlignment="1">
      <alignment horizontal="left" wrapText="1"/>
    </xf>
    <xf numFmtId="164" fontId="4" fillId="6" borderId="15" xfId="0" applyNumberFormat="1" applyFont="1" applyFill="1" applyBorder="1" applyAlignment="1">
      <alignment horizontal="left" wrapText="1"/>
    </xf>
    <xf numFmtId="3" fontId="3" fillId="0" borderId="15" xfId="0" applyNumberFormat="1" applyFont="1" applyBorder="1" applyAlignment="1">
      <alignment horizontal="left" wrapText="1"/>
    </xf>
    <xf numFmtId="0" fontId="3" fillId="0" borderId="15" xfId="0" applyFont="1" applyBorder="1" applyAlignment="1">
      <alignment horizontal="left" wrapText="1"/>
    </xf>
    <xf numFmtId="3" fontId="4" fillId="4" borderId="15" xfId="0" applyNumberFormat="1" applyFont="1" applyFill="1" applyBorder="1" applyAlignment="1">
      <alignment horizontal="left" wrapText="1"/>
    </xf>
    <xf numFmtId="3" fontId="3" fillId="0" borderId="15" xfId="0" applyNumberFormat="1" applyFont="1" applyBorder="1" applyAlignment="1">
      <alignment horizontal="left"/>
    </xf>
    <xf numFmtId="0" fontId="4" fillId="7" borderId="15" xfId="0" applyFont="1" applyFill="1" applyBorder="1" applyAlignment="1">
      <alignment horizontal="left"/>
    </xf>
    <xf numFmtId="3" fontId="4" fillId="7" borderId="15" xfId="0" applyNumberFormat="1" applyFont="1" applyFill="1" applyBorder="1" applyAlignment="1">
      <alignment horizontal="right"/>
    </xf>
    <xf numFmtId="164" fontId="4" fillId="7" borderId="15" xfId="0" applyNumberFormat="1" applyFont="1" applyFill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left" wrapText="1"/>
    </xf>
    <xf numFmtId="3" fontId="4" fillId="0" borderId="21" xfId="0" applyNumberFormat="1" applyFont="1" applyBorder="1" applyAlignment="1">
      <alignment horizontal="left" wrapText="1"/>
    </xf>
    <xf numFmtId="4" fontId="3" fillId="0" borderId="1" xfId="0" applyNumberFormat="1" applyFont="1" applyBorder="1" applyAlignment="1">
      <alignment horizontal="left"/>
    </xf>
    <xf numFmtId="164" fontId="4" fillId="0" borderId="13" xfId="0" applyNumberFormat="1" applyFont="1" applyBorder="1" applyAlignment="1">
      <alignment horizontal="left" wrapText="1"/>
    </xf>
    <xf numFmtId="3" fontId="4" fillId="0" borderId="13" xfId="0" applyNumberFormat="1" applyFont="1" applyBorder="1" applyAlignment="1">
      <alignment horizontal="left" wrapText="1"/>
    </xf>
    <xf numFmtId="164" fontId="3" fillId="0" borderId="1" xfId="0" applyNumberFormat="1" applyFont="1" applyBorder="1" applyAlignment="1">
      <alignment horizontal="left" wrapText="1"/>
    </xf>
    <xf numFmtId="3" fontId="3" fillId="0" borderId="1" xfId="0" applyNumberFormat="1" applyFont="1" applyBorder="1" applyAlignment="1">
      <alignment horizontal="right" wrapText="1"/>
    </xf>
    <xf numFmtId="3" fontId="4" fillId="0" borderId="13" xfId="0" applyNumberFormat="1" applyFont="1" applyBorder="1" applyAlignment="1">
      <alignment horizontal="right"/>
    </xf>
    <xf numFmtId="14" fontId="1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right" wrapText="1"/>
    </xf>
    <xf numFmtId="0" fontId="0" fillId="0" borderId="0" xfId="0" applyAlignment="1">
      <alignment wrapText="1"/>
    </xf>
    <xf numFmtId="3" fontId="3" fillId="0" borderId="1" xfId="0" applyNumberFormat="1" applyFont="1" applyBorder="1" applyAlignment="1">
      <alignment horizontal="left" wrapText="1"/>
    </xf>
    <xf numFmtId="14" fontId="4" fillId="2" borderId="17" xfId="0" applyNumberFormat="1" applyFont="1" applyFill="1" applyBorder="1" applyAlignment="1">
      <alignment horizontal="left" wrapText="1"/>
    </xf>
    <xf numFmtId="0" fontId="4" fillId="2" borderId="17" xfId="0" applyFont="1" applyFill="1" applyBorder="1" applyAlignment="1">
      <alignment horizontal="left" wrapText="1"/>
    </xf>
    <xf numFmtId="0" fontId="4" fillId="0" borderId="17" xfId="0" applyFont="1" applyBorder="1" applyAlignment="1">
      <alignment horizontal="left" wrapText="1"/>
    </xf>
    <xf numFmtId="3" fontId="3" fillId="0" borderId="1" xfId="0" applyNumberFormat="1" applyFont="1" applyBorder="1" applyAlignment="1">
      <alignment horizontal="right"/>
    </xf>
    <xf numFmtId="14" fontId="3" fillId="0" borderId="1" xfId="0" applyNumberFormat="1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9" borderId="2" xfId="0" applyFont="1" applyFill="1" applyBorder="1" applyAlignment="1">
      <alignment horizontal="left"/>
    </xf>
    <xf numFmtId="14" fontId="3" fillId="9" borderId="2" xfId="0" applyNumberFormat="1" applyFont="1" applyFill="1" applyBorder="1" applyAlignment="1">
      <alignment horizontal="left"/>
    </xf>
    <xf numFmtId="0" fontId="5" fillId="9" borderId="15" xfId="0" applyFont="1" applyFill="1" applyBorder="1" applyAlignment="1">
      <alignment horizontal="left"/>
    </xf>
    <xf numFmtId="14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2" fillId="9" borderId="2" xfId="0" applyFont="1" applyFill="1" applyBorder="1" applyAlignment="1">
      <alignment horizontal="left"/>
    </xf>
    <xf numFmtId="14" fontId="12" fillId="9" borderId="2" xfId="0" applyNumberFormat="1" applyFont="1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3" fillId="0" borderId="17" xfId="0" applyFont="1" applyBorder="1" applyAlignment="1">
      <alignment horizontal="center" wrapText="1"/>
    </xf>
    <xf numFmtId="0" fontId="12" fillId="0" borderId="1" xfId="0" applyFont="1" applyBorder="1" applyAlignment="1">
      <alignment horizontal="left" wrapText="1"/>
    </xf>
    <xf numFmtId="0" fontId="3" fillId="9" borderId="2" xfId="0" applyFont="1" applyFill="1" applyBorder="1" applyAlignment="1">
      <alignment horizontal="left" wrapText="1"/>
    </xf>
    <xf numFmtId="3" fontId="4" fillId="10" borderId="17" xfId="0" applyNumberFormat="1" applyFont="1" applyFill="1" applyBorder="1" applyAlignment="1">
      <alignment horizontal="left" wrapText="1"/>
    </xf>
    <xf numFmtId="14" fontId="4" fillId="10" borderId="17" xfId="0" applyNumberFormat="1" applyFont="1" applyFill="1" applyBorder="1" applyAlignment="1">
      <alignment horizontal="left" wrapText="1"/>
    </xf>
    <xf numFmtId="0" fontId="4" fillId="10" borderId="17" xfId="0" applyFont="1" applyFill="1" applyBorder="1" applyAlignment="1">
      <alignment horizontal="left" wrapText="1"/>
    </xf>
    <xf numFmtId="0" fontId="3" fillId="0" borderId="17" xfId="0" applyFont="1" applyBorder="1" applyAlignment="1">
      <alignment horizontal="left"/>
    </xf>
    <xf numFmtId="14" fontId="3" fillId="11" borderId="2" xfId="0" applyNumberFormat="1" applyFont="1" applyFill="1" applyBorder="1" applyAlignment="1">
      <alignment horizontal="left"/>
    </xf>
    <xf numFmtId="0" fontId="3" fillId="11" borderId="2" xfId="0" applyFont="1" applyFill="1" applyBorder="1" applyAlignment="1">
      <alignment horizontal="left"/>
    </xf>
    <xf numFmtId="0" fontId="12" fillId="11" borderId="17" xfId="0" applyFont="1" applyFill="1" applyBorder="1" applyAlignment="1">
      <alignment horizontal="left"/>
    </xf>
    <xf numFmtId="0" fontId="3" fillId="11" borderId="2" xfId="0" applyFont="1" applyFill="1" applyBorder="1" applyAlignment="1">
      <alignment horizontal="left" wrapText="1"/>
    </xf>
    <xf numFmtId="0" fontId="4" fillId="11" borderId="2" xfId="0" applyFont="1" applyFill="1" applyBorder="1" applyAlignment="1">
      <alignment horizontal="left"/>
    </xf>
    <xf numFmtId="0" fontId="12" fillId="0" borderId="15" xfId="0" applyFont="1" applyBorder="1" applyAlignment="1">
      <alignment horizontal="left"/>
    </xf>
    <xf numFmtId="3" fontId="12" fillId="0" borderId="1" xfId="0" applyNumberFormat="1" applyFont="1" applyBorder="1" applyAlignment="1">
      <alignment horizontal="right"/>
    </xf>
    <xf numFmtId="0" fontId="3" fillId="9" borderId="15" xfId="0" applyFont="1" applyFill="1" applyBorder="1" applyAlignment="1">
      <alignment horizontal="left"/>
    </xf>
    <xf numFmtId="3" fontId="3" fillId="9" borderId="2" xfId="0" applyNumberFormat="1" applyFont="1" applyFill="1" applyBorder="1" applyAlignment="1">
      <alignment horizontal="right"/>
    </xf>
    <xf numFmtId="3" fontId="4" fillId="8" borderId="2" xfId="0" applyNumberFormat="1" applyFont="1" applyFill="1" applyBorder="1" applyAlignment="1">
      <alignment horizontal="center"/>
    </xf>
    <xf numFmtId="14" fontId="4" fillId="8" borderId="2" xfId="0" applyNumberFormat="1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left" wrapText="1"/>
    </xf>
    <xf numFmtId="0" fontId="11" fillId="3" borderId="6" xfId="0" applyFont="1" applyFill="1" applyBorder="1" applyAlignment="1">
      <alignment horizontal="center" wrapText="1"/>
    </xf>
    <xf numFmtId="3" fontId="11" fillId="3" borderId="5" xfId="0" applyNumberFormat="1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164" fontId="11" fillId="3" borderId="7" xfId="0" applyNumberFormat="1" applyFont="1" applyFill="1" applyBorder="1" applyAlignment="1">
      <alignment horizontal="center" wrapText="1"/>
    </xf>
    <xf numFmtId="3" fontId="3" fillId="0" borderId="12" xfId="0" applyNumberFormat="1" applyFont="1" applyBorder="1" applyAlignment="1">
      <alignment horizontal="center"/>
    </xf>
    <xf numFmtId="3" fontId="3" fillId="0" borderId="13" xfId="0" applyNumberFormat="1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0" fontId="4" fillId="4" borderId="6" xfId="0" applyFont="1" applyFill="1" applyBorder="1" applyAlignment="1">
      <alignment horizontal="center" wrapText="1"/>
    </xf>
    <xf numFmtId="3" fontId="4" fillId="4" borderId="5" xfId="0" applyNumberFormat="1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164" fontId="4" fillId="4" borderId="7" xfId="0" applyNumberFormat="1" applyFont="1" applyFill="1" applyBorder="1" applyAlignment="1">
      <alignment horizontal="center" wrapText="1"/>
    </xf>
    <xf numFmtId="3" fontId="3" fillId="0" borderId="15" xfId="0" applyNumberFormat="1" applyFont="1" applyBorder="1" applyAlignment="1">
      <alignment horizontal="center" vertical="top" wrapText="1"/>
    </xf>
    <xf numFmtId="3" fontId="3" fillId="0" borderId="15" xfId="0" applyNumberFormat="1" applyFont="1" applyBorder="1" applyAlignment="1">
      <alignment horizontal="center" wrapText="1"/>
    </xf>
    <xf numFmtId="0" fontId="3" fillId="0" borderId="15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wrapText="1"/>
    </xf>
    <xf numFmtId="0" fontId="4" fillId="6" borderId="15" xfId="0" applyFont="1" applyFill="1" applyBorder="1" applyAlignment="1">
      <alignment horizontal="center" wrapText="1"/>
    </xf>
    <xf numFmtId="3" fontId="3" fillId="0" borderId="15" xfId="0" applyNumberFormat="1" applyFont="1" applyBorder="1" applyAlignment="1">
      <alignment horizontal="right" vertical="top" wrapText="1"/>
    </xf>
    <xf numFmtId="3" fontId="3" fillId="0" borderId="15" xfId="0" applyNumberFormat="1" applyFont="1" applyBorder="1" applyAlignment="1">
      <alignment horizontal="left" wrapText="1"/>
    </xf>
    <xf numFmtId="3" fontId="3" fillId="0" borderId="15" xfId="0" applyNumberFormat="1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wrapText="1"/>
    </xf>
    <xf numFmtId="0" fontId="4" fillId="4" borderId="1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3" fontId="10" fillId="3" borderId="5" xfId="0" applyNumberFormat="1" applyFont="1" applyFill="1" applyBorder="1" applyAlignment="1">
      <alignment horizontal="center" wrapText="1"/>
    </xf>
    <xf numFmtId="164" fontId="10" fillId="3" borderId="5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wrapText="1"/>
    </xf>
    <xf numFmtId="0" fontId="6" fillId="4" borderId="10" xfId="0" applyFont="1" applyFill="1" applyBorder="1" applyAlignment="1">
      <alignment horizontal="center" wrapText="1"/>
    </xf>
    <xf numFmtId="3" fontId="6" fillId="4" borderId="10" xfId="0" applyNumberFormat="1" applyFont="1" applyFill="1" applyBorder="1" applyAlignment="1">
      <alignment horizontal="center" wrapText="1"/>
    </xf>
    <xf numFmtId="164" fontId="6" fillId="4" borderId="10" xfId="0" applyNumberFormat="1" applyFont="1" applyFill="1" applyBorder="1" applyAlignment="1">
      <alignment horizontal="center" wrapText="1"/>
    </xf>
    <xf numFmtId="3" fontId="5" fillId="0" borderId="12" xfId="0" applyNumberFormat="1" applyFont="1" applyBorder="1" applyAlignment="1">
      <alignment horizontal="center"/>
    </xf>
    <xf numFmtId="3" fontId="5" fillId="0" borderId="13" xfId="0" applyNumberFormat="1" applyFont="1" applyBorder="1" applyAlignment="1">
      <alignment horizontal="center"/>
    </xf>
    <xf numFmtId="4" fontId="5" fillId="0" borderId="14" xfId="0" applyNumberFormat="1" applyFont="1" applyBorder="1" applyAlignment="1">
      <alignment horizontal="center"/>
    </xf>
    <xf numFmtId="0" fontId="5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wrapText="1"/>
    </xf>
    <xf numFmtId="0" fontId="5" fillId="0" borderId="15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wrapText="1"/>
    </xf>
    <xf numFmtId="0" fontId="6" fillId="6" borderId="15" xfId="0" applyFont="1" applyFill="1" applyBorder="1" applyAlignment="1">
      <alignment horizontal="center" wrapText="1"/>
    </xf>
    <xf numFmtId="0" fontId="6" fillId="4" borderId="1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3" fontId="7" fillId="3" borderId="5" xfId="0" applyNumberFormat="1" applyFont="1" applyFill="1" applyBorder="1" applyAlignment="1">
      <alignment horizontal="center" wrapText="1"/>
    </xf>
    <xf numFmtId="164" fontId="7" fillId="3" borderId="5" xfId="0" applyNumberFormat="1" applyFont="1" applyFill="1" applyBorder="1" applyAlignment="1">
      <alignment horizontal="center" wrapText="1"/>
    </xf>
    <xf numFmtId="0" fontId="5" fillId="0" borderId="16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wrapText="1"/>
    </xf>
    <xf numFmtId="0" fontId="5" fillId="0" borderId="16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wrapText="1"/>
    </xf>
    <xf numFmtId="3" fontId="4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164" fontId="3" fillId="2" borderId="2" xfId="0" applyNumberFormat="1" applyFont="1" applyFill="1" applyBorder="1" applyAlignment="1">
      <alignment horizontal="left" wrapText="1"/>
    </xf>
    <xf numFmtId="3" fontId="4" fillId="2" borderId="3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3" fontId="4" fillId="2" borderId="5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525"/>
  <sheetViews>
    <sheetView workbookViewId="0">
      <pane ySplit="7" topLeftCell="A512" activePane="bottomLeft" state="frozen"/>
      <selection pane="bottomLeft" activeCell="D497" sqref="D497"/>
    </sheetView>
  </sheetViews>
  <sheetFormatPr defaultRowHeight="15" x14ac:dyDescent="0.25"/>
  <cols>
    <col min="1" max="1" width="6.42578125" style="8" bestFit="1" customWidth="1"/>
    <col min="2" max="2" width="11.28515625" style="164" bestFit="1" customWidth="1"/>
    <col min="3" max="3" width="8.140625" style="7" bestFit="1" customWidth="1"/>
    <col min="4" max="4" width="21.42578125" style="7" bestFit="1" customWidth="1"/>
    <col min="5" max="5" width="11" style="7" bestFit="1" customWidth="1"/>
    <col min="6" max="6" width="45.42578125" style="165" bestFit="1" customWidth="1"/>
    <col min="7" max="7" width="54.7109375" style="165" bestFit="1" customWidth="1"/>
    <col min="8" max="8" width="10.42578125" style="7" bestFit="1" customWidth="1"/>
    <col min="9" max="9" width="11.85546875" style="7" bestFit="1" customWidth="1"/>
    <col min="10" max="10" width="9.85546875" bestFit="1" customWidth="1"/>
    <col min="11" max="11" width="11.85546875" style="165" bestFit="1" customWidth="1"/>
  </cols>
  <sheetData>
    <row r="1" spans="1:11" ht="18.75" customHeight="1" x14ac:dyDescent="0.25">
      <c r="A1" s="2"/>
      <c r="B1" s="141"/>
      <c r="C1" s="142"/>
      <c r="D1" s="142"/>
      <c r="E1" s="142" t="s">
        <v>30</v>
      </c>
      <c r="F1" s="144"/>
      <c r="G1" s="144"/>
      <c r="H1" s="142"/>
      <c r="I1" s="142"/>
      <c r="K1" s="143"/>
    </row>
    <row r="2" spans="1:11" ht="18.75" customHeight="1" x14ac:dyDescent="0.25">
      <c r="A2" s="2"/>
      <c r="B2" s="141"/>
      <c r="C2" s="144"/>
      <c r="D2" s="145" t="s">
        <v>369</v>
      </c>
      <c r="E2" s="142" t="s">
        <v>32</v>
      </c>
      <c r="F2" s="144"/>
      <c r="G2" s="144"/>
      <c r="H2" s="144"/>
      <c r="I2" s="144"/>
      <c r="K2" s="143"/>
    </row>
    <row r="3" spans="1:11" ht="18.75" customHeight="1" x14ac:dyDescent="0.25">
      <c r="A3" s="2"/>
      <c r="B3" s="141"/>
      <c r="C3" s="82"/>
      <c r="D3" s="83" t="s">
        <v>35</v>
      </c>
      <c r="E3" s="142" t="s">
        <v>36</v>
      </c>
      <c r="F3" s="155"/>
      <c r="G3" s="155"/>
      <c r="H3" s="82"/>
      <c r="I3" s="82"/>
      <c r="K3" s="143"/>
    </row>
    <row r="4" spans="1:11" ht="18.75" customHeight="1" x14ac:dyDescent="0.25">
      <c r="A4" s="2"/>
      <c r="B4" s="141"/>
      <c r="C4" s="82"/>
      <c r="D4" s="83" t="s">
        <v>37</v>
      </c>
      <c r="E4" s="142" t="s">
        <v>38</v>
      </c>
      <c r="F4" s="155"/>
      <c r="G4" s="155"/>
      <c r="H4" s="82"/>
      <c r="I4" s="82"/>
      <c r="K4" s="143"/>
    </row>
    <row r="5" spans="1:11" ht="18.75" customHeight="1" x14ac:dyDescent="0.25">
      <c r="A5" s="2"/>
      <c r="B5" s="141"/>
      <c r="C5" s="82"/>
      <c r="D5" s="82"/>
      <c r="E5" s="82"/>
      <c r="F5" s="143"/>
      <c r="G5" s="143"/>
      <c r="H5" s="82"/>
      <c r="I5" s="82"/>
      <c r="K5" s="143"/>
    </row>
    <row r="6" spans="1:11" ht="18.75" customHeight="1" x14ac:dyDescent="0.25">
      <c r="A6" s="182" t="s">
        <v>370</v>
      </c>
      <c r="B6" s="183"/>
      <c r="C6" s="184"/>
      <c r="D6" s="184"/>
      <c r="E6" s="184"/>
      <c r="F6" s="185"/>
      <c r="G6" s="185"/>
      <c r="H6" s="184"/>
      <c r="I6" s="184"/>
      <c r="K6" s="143"/>
    </row>
    <row r="7" spans="1:11" s="146" customFormat="1" ht="18.75" customHeight="1" x14ac:dyDescent="0.25">
      <c r="A7" s="169" t="s">
        <v>42</v>
      </c>
      <c r="B7" s="170" t="s">
        <v>371</v>
      </c>
      <c r="C7" s="171" t="s">
        <v>372</v>
      </c>
      <c r="D7" s="171" t="s">
        <v>373</v>
      </c>
      <c r="E7" s="171" t="s">
        <v>62</v>
      </c>
      <c r="F7" s="171" t="s">
        <v>374</v>
      </c>
      <c r="G7" s="171" t="s">
        <v>375</v>
      </c>
      <c r="H7" s="171" t="s">
        <v>376</v>
      </c>
      <c r="I7" s="150" t="s">
        <v>377</v>
      </c>
      <c r="J7" s="144" t="s">
        <v>376</v>
      </c>
      <c r="K7" s="144" t="s">
        <v>378</v>
      </c>
    </row>
    <row r="8" spans="1:11" ht="18.75" customHeight="1" x14ac:dyDescent="0.25">
      <c r="A8" s="151">
        <v>1</v>
      </c>
      <c r="B8" s="152">
        <v>42796</v>
      </c>
      <c r="C8" s="154" t="s">
        <v>466</v>
      </c>
      <c r="D8" s="154" t="s">
        <v>22</v>
      </c>
      <c r="E8" s="154" t="s">
        <v>266</v>
      </c>
      <c r="F8" s="155" t="s">
        <v>467</v>
      </c>
      <c r="G8" s="155" t="s">
        <v>468</v>
      </c>
      <c r="H8" s="142" t="s">
        <v>71</v>
      </c>
      <c r="I8" s="154" t="s">
        <v>381</v>
      </c>
      <c r="K8" s="143"/>
    </row>
    <row r="9" spans="1:11" ht="18.75" customHeight="1" x14ac:dyDescent="0.25">
      <c r="A9" s="151">
        <v>2</v>
      </c>
      <c r="B9" s="152">
        <v>42796</v>
      </c>
      <c r="C9" s="154" t="s">
        <v>466</v>
      </c>
      <c r="D9" s="154" t="s">
        <v>9</v>
      </c>
      <c r="E9" s="154" t="s">
        <v>266</v>
      </c>
      <c r="F9" s="155" t="s">
        <v>467</v>
      </c>
      <c r="G9" s="155" t="s">
        <v>419</v>
      </c>
      <c r="H9" s="142" t="s">
        <v>71</v>
      </c>
      <c r="I9" s="154" t="s">
        <v>381</v>
      </c>
      <c r="K9" s="143"/>
    </row>
    <row r="10" spans="1:11" ht="18.75" customHeight="1" x14ac:dyDescent="0.25">
      <c r="A10" s="151">
        <v>3</v>
      </c>
      <c r="B10" s="152">
        <v>42769</v>
      </c>
      <c r="C10" s="154" t="s">
        <v>466</v>
      </c>
      <c r="D10" s="154" t="s">
        <v>23</v>
      </c>
      <c r="E10" s="154" t="s">
        <v>295</v>
      </c>
      <c r="F10" s="155" t="s">
        <v>469</v>
      </c>
      <c r="G10" s="155" t="s">
        <v>470</v>
      </c>
      <c r="H10" s="142" t="s">
        <v>72</v>
      </c>
      <c r="I10" s="154" t="s">
        <v>381</v>
      </c>
      <c r="K10" s="143"/>
    </row>
    <row r="11" spans="1:11" ht="18.75" customHeight="1" x14ac:dyDescent="0.25">
      <c r="A11" s="151">
        <v>4</v>
      </c>
      <c r="B11" s="152">
        <v>42769</v>
      </c>
      <c r="C11" s="154" t="s">
        <v>466</v>
      </c>
      <c r="D11" s="154" t="s">
        <v>25</v>
      </c>
      <c r="E11" s="154" t="s">
        <v>295</v>
      </c>
      <c r="F11" s="155" t="s">
        <v>469</v>
      </c>
      <c r="G11" s="155" t="s">
        <v>470</v>
      </c>
      <c r="H11" s="142" t="s">
        <v>72</v>
      </c>
      <c r="I11" s="154" t="s">
        <v>381</v>
      </c>
      <c r="K11" s="143"/>
    </row>
    <row r="12" spans="1:11" ht="18.75" customHeight="1" x14ac:dyDescent="0.25">
      <c r="A12" s="151">
        <v>5</v>
      </c>
      <c r="B12" s="152">
        <v>42769</v>
      </c>
      <c r="C12" s="154" t="s">
        <v>466</v>
      </c>
      <c r="D12" s="154" t="s">
        <v>26</v>
      </c>
      <c r="E12" s="154" t="s">
        <v>235</v>
      </c>
      <c r="F12" s="155" t="s">
        <v>471</v>
      </c>
      <c r="G12" s="155" t="s">
        <v>472</v>
      </c>
      <c r="H12" s="142" t="s">
        <v>72</v>
      </c>
      <c r="I12" s="154" t="s">
        <v>381</v>
      </c>
      <c r="K12" s="143"/>
    </row>
    <row r="13" spans="1:11" ht="18.75" customHeight="1" x14ac:dyDescent="0.25">
      <c r="A13" s="151">
        <v>6</v>
      </c>
      <c r="B13" s="152">
        <v>42797</v>
      </c>
      <c r="C13" s="154" t="s">
        <v>466</v>
      </c>
      <c r="D13" s="154" t="s">
        <v>26</v>
      </c>
      <c r="E13" s="154" t="s">
        <v>266</v>
      </c>
      <c r="F13" s="155" t="s">
        <v>467</v>
      </c>
      <c r="G13" s="155" t="s">
        <v>473</v>
      </c>
      <c r="H13" s="154" t="s">
        <v>71</v>
      </c>
      <c r="I13" s="154" t="s">
        <v>381</v>
      </c>
      <c r="K13" s="143"/>
    </row>
    <row r="14" spans="1:11" ht="18.75" customHeight="1" x14ac:dyDescent="0.25">
      <c r="A14" s="151">
        <v>7</v>
      </c>
      <c r="B14" s="152">
        <v>42797</v>
      </c>
      <c r="C14" s="154" t="s">
        <v>466</v>
      </c>
      <c r="D14" s="154" t="s">
        <v>22</v>
      </c>
      <c r="E14" s="154" t="s">
        <v>235</v>
      </c>
      <c r="F14" s="155" t="s">
        <v>471</v>
      </c>
      <c r="G14" s="155" t="s">
        <v>474</v>
      </c>
      <c r="H14" s="142" t="s">
        <v>72</v>
      </c>
      <c r="I14" s="154" t="s">
        <v>381</v>
      </c>
      <c r="K14" s="143"/>
    </row>
    <row r="15" spans="1:11" ht="18.75" customHeight="1" x14ac:dyDescent="0.25">
      <c r="A15" s="151">
        <v>8</v>
      </c>
      <c r="B15" s="152">
        <v>42797</v>
      </c>
      <c r="C15" s="154" t="s">
        <v>466</v>
      </c>
      <c r="D15" s="154" t="s">
        <v>23</v>
      </c>
      <c r="E15" s="154" t="s">
        <v>235</v>
      </c>
      <c r="F15" s="155" t="s">
        <v>471</v>
      </c>
      <c r="G15" s="155" t="s">
        <v>475</v>
      </c>
      <c r="H15" s="142" t="s">
        <v>72</v>
      </c>
      <c r="I15" s="154" t="s">
        <v>381</v>
      </c>
      <c r="K15" s="143"/>
    </row>
    <row r="16" spans="1:11" ht="18.75" customHeight="1" x14ac:dyDescent="0.25">
      <c r="A16" s="151">
        <v>9</v>
      </c>
      <c r="B16" s="152">
        <v>42797</v>
      </c>
      <c r="C16" s="154" t="s">
        <v>466</v>
      </c>
      <c r="D16" s="154" t="s">
        <v>25</v>
      </c>
      <c r="E16" s="154" t="s">
        <v>235</v>
      </c>
      <c r="F16" s="155" t="s">
        <v>471</v>
      </c>
      <c r="G16" s="155" t="s">
        <v>475</v>
      </c>
      <c r="H16" s="142" t="s">
        <v>72</v>
      </c>
      <c r="I16" s="154" t="s">
        <v>381</v>
      </c>
      <c r="K16" s="143"/>
    </row>
    <row r="17" spans="1:11" ht="18.75" customHeight="1" x14ac:dyDescent="0.25">
      <c r="A17" s="151">
        <v>10</v>
      </c>
      <c r="B17" s="152">
        <v>42798</v>
      </c>
      <c r="C17" s="154" t="s">
        <v>466</v>
      </c>
      <c r="D17" s="154" t="s">
        <v>23</v>
      </c>
      <c r="E17" s="154" t="s">
        <v>266</v>
      </c>
      <c r="F17" s="155" t="s">
        <v>467</v>
      </c>
      <c r="G17" s="155" t="s">
        <v>476</v>
      </c>
      <c r="H17" s="154" t="s">
        <v>71</v>
      </c>
      <c r="I17" s="154" t="s">
        <v>381</v>
      </c>
      <c r="K17" s="143"/>
    </row>
    <row r="18" spans="1:11" ht="18.75" customHeight="1" x14ac:dyDescent="0.25">
      <c r="A18" s="151">
        <v>11</v>
      </c>
      <c r="B18" s="152">
        <v>42798</v>
      </c>
      <c r="C18" s="154" t="s">
        <v>466</v>
      </c>
      <c r="D18" s="154" t="s">
        <v>25</v>
      </c>
      <c r="E18" s="154" t="s">
        <v>266</v>
      </c>
      <c r="F18" s="155" t="s">
        <v>467</v>
      </c>
      <c r="G18" s="155" t="s">
        <v>476</v>
      </c>
      <c r="H18" s="154" t="s">
        <v>71</v>
      </c>
      <c r="I18" s="154" t="s">
        <v>381</v>
      </c>
      <c r="K18" s="143"/>
    </row>
    <row r="19" spans="1:11" ht="18.75" customHeight="1" x14ac:dyDescent="0.25">
      <c r="A19" s="151">
        <v>12</v>
      </c>
      <c r="B19" s="152">
        <v>42798</v>
      </c>
      <c r="C19" s="154" t="s">
        <v>466</v>
      </c>
      <c r="D19" s="154" t="s">
        <v>22</v>
      </c>
      <c r="E19" s="154" t="s">
        <v>295</v>
      </c>
      <c r="F19" s="155" t="s">
        <v>469</v>
      </c>
      <c r="G19" s="155" t="s">
        <v>477</v>
      </c>
      <c r="H19" s="154" t="s">
        <v>71</v>
      </c>
      <c r="I19" s="154" t="s">
        <v>381</v>
      </c>
      <c r="K19" s="143"/>
    </row>
    <row r="20" spans="1:11" ht="18.75" customHeight="1" x14ac:dyDescent="0.25">
      <c r="A20" s="151">
        <v>13</v>
      </c>
      <c r="B20" s="152">
        <v>42798</v>
      </c>
      <c r="C20" s="154" t="s">
        <v>466</v>
      </c>
      <c r="D20" s="154" t="s">
        <v>26</v>
      </c>
      <c r="E20" s="154" t="s">
        <v>243</v>
      </c>
      <c r="F20" s="155" t="s">
        <v>478</v>
      </c>
      <c r="G20" s="155" t="s">
        <v>476</v>
      </c>
      <c r="H20" s="154" t="s">
        <v>71</v>
      </c>
      <c r="I20" s="154" t="s">
        <v>381</v>
      </c>
      <c r="K20" s="143"/>
    </row>
    <row r="21" spans="1:11" ht="18.75" customHeight="1" x14ac:dyDescent="0.25">
      <c r="A21" s="151">
        <v>14</v>
      </c>
      <c r="B21" s="152">
        <v>42799</v>
      </c>
      <c r="C21" s="154" t="s">
        <v>466</v>
      </c>
      <c r="D21" s="154" t="s">
        <v>22</v>
      </c>
      <c r="E21" s="154" t="s">
        <v>246</v>
      </c>
      <c r="F21" s="155" t="s">
        <v>418</v>
      </c>
      <c r="G21" s="155" t="s">
        <v>476</v>
      </c>
      <c r="H21" s="154" t="s">
        <v>71</v>
      </c>
      <c r="I21" s="154" t="s">
        <v>381</v>
      </c>
      <c r="K21" s="143"/>
    </row>
    <row r="22" spans="1:11" ht="18.75" customHeight="1" x14ac:dyDescent="0.25">
      <c r="A22" s="151">
        <v>15</v>
      </c>
      <c r="B22" s="152">
        <v>42799</v>
      </c>
      <c r="C22" s="154" t="s">
        <v>466</v>
      </c>
      <c r="D22" s="154" t="s">
        <v>25</v>
      </c>
      <c r="E22" s="154" t="s">
        <v>246</v>
      </c>
      <c r="F22" s="155" t="s">
        <v>418</v>
      </c>
      <c r="G22" s="155" t="s">
        <v>476</v>
      </c>
      <c r="H22" s="154" t="s">
        <v>71</v>
      </c>
      <c r="I22" s="154" t="s">
        <v>381</v>
      </c>
      <c r="K22" s="143"/>
    </row>
    <row r="23" spans="1:11" ht="18.75" customHeight="1" x14ac:dyDescent="0.25">
      <c r="A23" s="151">
        <v>16</v>
      </c>
      <c r="B23" s="152">
        <v>42799</v>
      </c>
      <c r="C23" s="154" t="s">
        <v>466</v>
      </c>
      <c r="D23" s="154" t="s">
        <v>26</v>
      </c>
      <c r="E23" s="154" t="s">
        <v>246</v>
      </c>
      <c r="F23" s="155" t="s">
        <v>418</v>
      </c>
      <c r="G23" s="155" t="s">
        <v>479</v>
      </c>
      <c r="H23" s="154" t="s">
        <v>71</v>
      </c>
      <c r="I23" s="154" t="s">
        <v>381</v>
      </c>
      <c r="K23" s="143"/>
    </row>
    <row r="24" spans="1:11" ht="18.75" customHeight="1" x14ac:dyDescent="0.25">
      <c r="A24" s="151">
        <v>17</v>
      </c>
      <c r="B24" s="152">
        <v>42799</v>
      </c>
      <c r="C24" s="154" t="s">
        <v>466</v>
      </c>
      <c r="D24" s="154" t="s">
        <v>23</v>
      </c>
      <c r="E24" s="154" t="s">
        <v>235</v>
      </c>
      <c r="F24" s="155" t="s">
        <v>471</v>
      </c>
      <c r="G24" s="155" t="s">
        <v>480</v>
      </c>
      <c r="H24" s="154" t="s">
        <v>71</v>
      </c>
      <c r="I24" s="154" t="s">
        <v>381</v>
      </c>
      <c r="K24" s="143"/>
    </row>
    <row r="25" spans="1:11" ht="18.75" customHeight="1" x14ac:dyDescent="0.25">
      <c r="A25" s="151">
        <v>18</v>
      </c>
      <c r="B25" s="152">
        <v>42800</v>
      </c>
      <c r="C25" s="154" t="s">
        <v>466</v>
      </c>
      <c r="D25" s="154" t="s">
        <v>23</v>
      </c>
      <c r="E25" s="154" t="s">
        <v>266</v>
      </c>
      <c r="F25" s="155" t="s">
        <v>467</v>
      </c>
      <c r="G25" s="155" t="s">
        <v>481</v>
      </c>
      <c r="H25" s="154" t="s">
        <v>71</v>
      </c>
      <c r="I25" s="154" t="s">
        <v>381</v>
      </c>
      <c r="K25" s="143"/>
    </row>
    <row r="26" spans="1:11" ht="18.75" customHeight="1" x14ac:dyDescent="0.25">
      <c r="A26" s="151">
        <v>19</v>
      </c>
      <c r="B26" s="152">
        <v>42800</v>
      </c>
      <c r="C26" s="154" t="s">
        <v>466</v>
      </c>
      <c r="D26" s="154" t="s">
        <v>22</v>
      </c>
      <c r="E26" s="154" t="s">
        <v>246</v>
      </c>
      <c r="F26" s="155" t="s">
        <v>418</v>
      </c>
      <c r="G26" s="155" t="s">
        <v>476</v>
      </c>
      <c r="H26" s="154" t="s">
        <v>71</v>
      </c>
      <c r="I26" s="154" t="s">
        <v>381</v>
      </c>
      <c r="K26" s="143"/>
    </row>
    <row r="27" spans="1:11" ht="18.75" customHeight="1" x14ac:dyDescent="0.25">
      <c r="A27" s="151">
        <v>20</v>
      </c>
      <c r="B27" s="152">
        <v>42800</v>
      </c>
      <c r="C27" s="154" t="s">
        <v>466</v>
      </c>
      <c r="D27" s="154" t="s">
        <v>25</v>
      </c>
      <c r="E27" s="154" t="s">
        <v>235</v>
      </c>
      <c r="F27" s="155" t="s">
        <v>471</v>
      </c>
      <c r="G27" s="155" t="s">
        <v>476</v>
      </c>
      <c r="H27" s="154" t="s">
        <v>71</v>
      </c>
      <c r="I27" s="154" t="s">
        <v>381</v>
      </c>
      <c r="K27" s="143"/>
    </row>
    <row r="28" spans="1:11" ht="18.75" customHeight="1" x14ac:dyDescent="0.25">
      <c r="A28" s="151">
        <v>21</v>
      </c>
      <c r="B28" s="152">
        <v>42800</v>
      </c>
      <c r="C28" s="154" t="s">
        <v>466</v>
      </c>
      <c r="D28" s="154" t="s">
        <v>26</v>
      </c>
      <c r="E28" s="154" t="s">
        <v>235</v>
      </c>
      <c r="F28" s="155" t="s">
        <v>471</v>
      </c>
      <c r="G28" s="155" t="s">
        <v>476</v>
      </c>
      <c r="H28" s="154" t="s">
        <v>71</v>
      </c>
      <c r="I28" s="154" t="s">
        <v>381</v>
      </c>
      <c r="K28" s="143"/>
    </row>
    <row r="29" spans="1:11" ht="18.75" customHeight="1" x14ac:dyDescent="0.25">
      <c r="A29" s="151">
        <v>22</v>
      </c>
      <c r="B29" s="152">
        <v>42801</v>
      </c>
      <c r="C29" s="154" t="s">
        <v>466</v>
      </c>
      <c r="D29" s="154" t="s">
        <v>26</v>
      </c>
      <c r="E29" s="172" t="s">
        <v>247</v>
      </c>
      <c r="F29" s="155" t="s">
        <v>482</v>
      </c>
      <c r="G29" s="155" t="s">
        <v>483</v>
      </c>
      <c r="H29" s="154" t="s">
        <v>71</v>
      </c>
      <c r="I29" s="154" t="s">
        <v>381</v>
      </c>
      <c r="K29" s="143"/>
    </row>
    <row r="30" spans="1:11" ht="18.75" customHeight="1" x14ac:dyDescent="0.25">
      <c r="A30" s="151">
        <v>23</v>
      </c>
      <c r="B30" s="152">
        <v>42801</v>
      </c>
      <c r="C30" s="154" t="s">
        <v>466</v>
      </c>
      <c r="D30" s="154" t="s">
        <v>25</v>
      </c>
      <c r="E30" s="154" t="s">
        <v>266</v>
      </c>
      <c r="F30" s="155" t="s">
        <v>467</v>
      </c>
      <c r="G30" s="155" t="s">
        <v>484</v>
      </c>
      <c r="H30" s="154" t="s">
        <v>71</v>
      </c>
      <c r="I30" s="154" t="s">
        <v>381</v>
      </c>
      <c r="K30" s="143"/>
    </row>
    <row r="31" spans="1:11" ht="18.75" customHeight="1" x14ac:dyDescent="0.25">
      <c r="A31" s="151">
        <v>24</v>
      </c>
      <c r="B31" s="152">
        <v>42801</v>
      </c>
      <c r="C31" s="154" t="s">
        <v>466</v>
      </c>
      <c r="D31" s="154" t="s">
        <v>22</v>
      </c>
      <c r="E31" s="172" t="s">
        <v>247</v>
      </c>
      <c r="F31" s="155" t="s">
        <v>482</v>
      </c>
      <c r="G31" s="155" t="s">
        <v>476</v>
      </c>
      <c r="H31" s="154" t="s">
        <v>71</v>
      </c>
      <c r="I31" s="154" t="s">
        <v>381</v>
      </c>
      <c r="K31" s="143"/>
    </row>
    <row r="32" spans="1:11" ht="18.75" customHeight="1" x14ac:dyDescent="0.25">
      <c r="A32" s="151">
        <v>25</v>
      </c>
      <c r="B32" s="152">
        <v>42801</v>
      </c>
      <c r="C32" s="154" t="s">
        <v>466</v>
      </c>
      <c r="D32" s="154" t="s">
        <v>23</v>
      </c>
      <c r="E32" s="154" t="s">
        <v>295</v>
      </c>
      <c r="F32" s="155" t="s">
        <v>469</v>
      </c>
      <c r="G32" s="155" t="s">
        <v>485</v>
      </c>
      <c r="H32" s="154" t="s">
        <v>71</v>
      </c>
      <c r="I32" s="154" t="s">
        <v>381</v>
      </c>
      <c r="K32" s="143"/>
    </row>
    <row r="33" spans="1:11" ht="18.75" customHeight="1" x14ac:dyDescent="0.25">
      <c r="A33" s="151">
        <v>26</v>
      </c>
      <c r="B33" s="152">
        <v>42803</v>
      </c>
      <c r="C33" s="154" t="s">
        <v>466</v>
      </c>
      <c r="D33" s="154" t="s">
        <v>26</v>
      </c>
      <c r="E33" s="172" t="s">
        <v>247</v>
      </c>
      <c r="F33" s="155" t="s">
        <v>482</v>
      </c>
      <c r="G33" s="155" t="s">
        <v>486</v>
      </c>
      <c r="H33" s="154" t="s">
        <v>71</v>
      </c>
      <c r="I33" s="154" t="s">
        <v>381</v>
      </c>
      <c r="K33" s="143"/>
    </row>
    <row r="34" spans="1:11" ht="18.75" customHeight="1" x14ac:dyDescent="0.25">
      <c r="A34" s="151">
        <v>27</v>
      </c>
      <c r="B34" s="152">
        <v>42803</v>
      </c>
      <c r="C34" s="154" t="s">
        <v>466</v>
      </c>
      <c r="D34" s="154" t="s">
        <v>22</v>
      </c>
      <c r="E34" s="154" t="s">
        <v>266</v>
      </c>
      <c r="F34" s="155" t="s">
        <v>467</v>
      </c>
      <c r="G34" s="155" t="s">
        <v>487</v>
      </c>
      <c r="H34" s="154" t="s">
        <v>71</v>
      </c>
      <c r="I34" s="154" t="s">
        <v>381</v>
      </c>
      <c r="K34" s="143"/>
    </row>
    <row r="35" spans="1:11" ht="18.75" customHeight="1" x14ac:dyDescent="0.25">
      <c r="A35" s="151">
        <v>28</v>
      </c>
      <c r="B35" s="152">
        <v>42803</v>
      </c>
      <c r="C35" s="154" t="s">
        <v>466</v>
      </c>
      <c r="D35" s="154" t="s">
        <v>25</v>
      </c>
      <c r="E35" s="154" t="s">
        <v>295</v>
      </c>
      <c r="F35" s="155" t="s">
        <v>469</v>
      </c>
      <c r="G35" s="155" t="s">
        <v>488</v>
      </c>
      <c r="H35" s="154" t="s">
        <v>71</v>
      </c>
      <c r="I35" s="154" t="s">
        <v>381</v>
      </c>
      <c r="K35" s="143"/>
    </row>
    <row r="36" spans="1:11" ht="18.75" customHeight="1" x14ac:dyDescent="0.25">
      <c r="A36" s="151">
        <v>29</v>
      </c>
      <c r="B36" s="152">
        <v>42803</v>
      </c>
      <c r="C36" s="154" t="s">
        <v>466</v>
      </c>
      <c r="D36" s="154" t="s">
        <v>23</v>
      </c>
      <c r="E36" s="154" t="s">
        <v>325</v>
      </c>
      <c r="F36" s="155" t="s">
        <v>489</v>
      </c>
      <c r="G36" s="155" t="s">
        <v>490</v>
      </c>
      <c r="H36" s="154" t="s">
        <v>71</v>
      </c>
      <c r="I36" s="154" t="s">
        <v>381</v>
      </c>
      <c r="K36" s="143"/>
    </row>
    <row r="37" spans="1:11" ht="18.75" customHeight="1" x14ac:dyDescent="0.25">
      <c r="A37" s="151">
        <v>30</v>
      </c>
      <c r="B37" s="152">
        <v>42804</v>
      </c>
      <c r="C37" s="154" t="s">
        <v>466</v>
      </c>
      <c r="D37" s="154" t="s">
        <v>22</v>
      </c>
      <c r="E37" s="172" t="s">
        <v>247</v>
      </c>
      <c r="F37" s="155" t="s">
        <v>482</v>
      </c>
      <c r="G37" s="155" t="s">
        <v>491</v>
      </c>
      <c r="H37" s="154" t="s">
        <v>71</v>
      </c>
      <c r="I37" s="154" t="s">
        <v>381</v>
      </c>
      <c r="K37" s="143"/>
    </row>
    <row r="38" spans="1:11" ht="18.75" customHeight="1" x14ac:dyDescent="0.25">
      <c r="A38" s="151">
        <v>31</v>
      </c>
      <c r="B38" s="152">
        <v>42804</v>
      </c>
      <c r="C38" s="154" t="s">
        <v>466</v>
      </c>
      <c r="D38" s="154" t="s">
        <v>23</v>
      </c>
      <c r="E38" s="154" t="s">
        <v>266</v>
      </c>
      <c r="F38" s="155" t="s">
        <v>467</v>
      </c>
      <c r="G38" s="155" t="s">
        <v>491</v>
      </c>
      <c r="H38" s="154" t="s">
        <v>71</v>
      </c>
      <c r="I38" s="154" t="s">
        <v>381</v>
      </c>
      <c r="K38" s="143"/>
    </row>
    <row r="39" spans="1:11" ht="18.75" customHeight="1" x14ac:dyDescent="0.25">
      <c r="A39" s="151">
        <v>32</v>
      </c>
      <c r="B39" s="173">
        <v>42804</v>
      </c>
      <c r="C39" s="174" t="s">
        <v>466</v>
      </c>
      <c r="D39" s="174" t="s">
        <v>26</v>
      </c>
      <c r="E39" s="175"/>
      <c r="F39" s="176" t="s">
        <v>492</v>
      </c>
      <c r="G39" s="176" t="s">
        <v>493</v>
      </c>
      <c r="H39" s="177" t="s">
        <v>72</v>
      </c>
      <c r="I39" s="154" t="s">
        <v>381</v>
      </c>
      <c r="K39" s="143"/>
    </row>
    <row r="40" spans="1:11" ht="18.75" customHeight="1" x14ac:dyDescent="0.25">
      <c r="A40" s="151">
        <v>33</v>
      </c>
      <c r="B40" s="152">
        <v>42804</v>
      </c>
      <c r="C40" s="154" t="s">
        <v>466</v>
      </c>
      <c r="D40" s="154" t="s">
        <v>25</v>
      </c>
      <c r="E40" s="154" t="s">
        <v>235</v>
      </c>
      <c r="F40" s="155" t="s">
        <v>471</v>
      </c>
      <c r="G40" s="155" t="s">
        <v>494</v>
      </c>
      <c r="H40" s="154" t="s">
        <v>71</v>
      </c>
      <c r="I40" s="154" t="s">
        <v>381</v>
      </c>
      <c r="K40" s="143"/>
    </row>
    <row r="41" spans="1:11" ht="18.75" customHeight="1" x14ac:dyDescent="0.25">
      <c r="A41" s="151">
        <v>34</v>
      </c>
      <c r="B41" s="152">
        <v>42805</v>
      </c>
      <c r="C41" s="154" t="s">
        <v>466</v>
      </c>
      <c r="D41" s="154" t="s">
        <v>23</v>
      </c>
      <c r="E41" s="154" t="s">
        <v>266</v>
      </c>
      <c r="F41" s="155" t="s">
        <v>467</v>
      </c>
      <c r="G41" s="155" t="s">
        <v>476</v>
      </c>
      <c r="H41" s="154" t="s">
        <v>71</v>
      </c>
      <c r="I41" s="154" t="s">
        <v>381</v>
      </c>
      <c r="K41" s="143"/>
    </row>
    <row r="42" spans="1:11" ht="18.75" customHeight="1" x14ac:dyDescent="0.25">
      <c r="A42" s="151">
        <v>35</v>
      </c>
      <c r="B42" s="173">
        <v>42805</v>
      </c>
      <c r="C42" s="174" t="s">
        <v>466</v>
      </c>
      <c r="D42" s="174" t="s">
        <v>25</v>
      </c>
      <c r="E42" s="174"/>
      <c r="F42" s="176" t="s">
        <v>495</v>
      </c>
      <c r="G42" s="176" t="s">
        <v>496</v>
      </c>
      <c r="H42" s="177" t="s">
        <v>72</v>
      </c>
      <c r="I42" s="154" t="s">
        <v>381</v>
      </c>
      <c r="K42" s="143"/>
    </row>
    <row r="43" spans="1:11" ht="18.75" customHeight="1" x14ac:dyDescent="0.25">
      <c r="A43" s="151">
        <v>36</v>
      </c>
      <c r="B43" s="152">
        <v>42805</v>
      </c>
      <c r="C43" s="154" t="s">
        <v>466</v>
      </c>
      <c r="D43" s="154" t="s">
        <v>26</v>
      </c>
      <c r="E43" s="154" t="s">
        <v>266</v>
      </c>
      <c r="F43" s="155" t="s">
        <v>467</v>
      </c>
      <c r="G43" s="155" t="s">
        <v>476</v>
      </c>
      <c r="H43" s="154" t="s">
        <v>71</v>
      </c>
      <c r="I43" s="154" t="s">
        <v>381</v>
      </c>
      <c r="K43" s="143"/>
    </row>
    <row r="44" spans="1:11" ht="18.75" customHeight="1" x14ac:dyDescent="0.25">
      <c r="A44" s="151">
        <v>37</v>
      </c>
      <c r="B44" s="152">
        <v>42805</v>
      </c>
      <c r="C44" s="154" t="s">
        <v>466</v>
      </c>
      <c r="D44" s="154" t="s">
        <v>22</v>
      </c>
      <c r="E44" s="172" t="s">
        <v>325</v>
      </c>
      <c r="F44" s="155" t="s">
        <v>497</v>
      </c>
      <c r="G44" s="155" t="s">
        <v>498</v>
      </c>
      <c r="H44" s="154" t="s">
        <v>71</v>
      </c>
      <c r="I44" s="154" t="s">
        <v>381</v>
      </c>
      <c r="K44" s="143"/>
    </row>
    <row r="45" spans="1:11" ht="18.75" customHeight="1" x14ac:dyDescent="0.25">
      <c r="A45" s="151">
        <v>38</v>
      </c>
      <c r="B45" s="152">
        <v>42807</v>
      </c>
      <c r="C45" s="154" t="s">
        <v>466</v>
      </c>
      <c r="D45" s="154" t="s">
        <v>25</v>
      </c>
      <c r="E45" s="154" t="s">
        <v>235</v>
      </c>
      <c r="F45" s="155" t="s">
        <v>471</v>
      </c>
      <c r="G45" s="155" t="s">
        <v>499</v>
      </c>
      <c r="H45" s="154" t="s">
        <v>71</v>
      </c>
      <c r="I45" s="154" t="s">
        <v>381</v>
      </c>
      <c r="K45" s="143"/>
    </row>
    <row r="46" spans="1:11" ht="18.75" customHeight="1" x14ac:dyDescent="0.25">
      <c r="A46" s="151">
        <v>39</v>
      </c>
      <c r="B46" s="152">
        <v>42807</v>
      </c>
      <c r="C46" s="154" t="s">
        <v>466</v>
      </c>
      <c r="D46" s="154" t="s">
        <v>23</v>
      </c>
      <c r="E46" s="106" t="s">
        <v>254</v>
      </c>
      <c r="F46" s="155" t="s">
        <v>500</v>
      </c>
      <c r="G46" s="155" t="s">
        <v>501</v>
      </c>
      <c r="H46" s="154" t="s">
        <v>71</v>
      </c>
      <c r="I46" s="154" t="s">
        <v>381</v>
      </c>
      <c r="K46" s="143"/>
    </row>
    <row r="47" spans="1:11" ht="18.75" customHeight="1" x14ac:dyDescent="0.25">
      <c r="A47" s="151">
        <v>40</v>
      </c>
      <c r="B47" s="152">
        <v>42807</v>
      </c>
      <c r="C47" s="154" t="s">
        <v>466</v>
      </c>
      <c r="D47" s="154" t="s">
        <v>26</v>
      </c>
      <c r="E47" s="82"/>
      <c r="F47" s="176" t="s">
        <v>495</v>
      </c>
      <c r="G47" s="168" t="s">
        <v>502</v>
      </c>
      <c r="H47" s="154" t="s">
        <v>72</v>
      </c>
      <c r="I47" s="154" t="s">
        <v>381</v>
      </c>
      <c r="K47" s="143"/>
    </row>
    <row r="48" spans="1:11" ht="18.75" customHeight="1" x14ac:dyDescent="0.25">
      <c r="A48" s="151">
        <v>41</v>
      </c>
      <c r="B48" s="152">
        <v>42807</v>
      </c>
      <c r="C48" s="154" t="s">
        <v>466</v>
      </c>
      <c r="D48" s="154" t="s">
        <v>22</v>
      </c>
      <c r="E48" s="154" t="s">
        <v>246</v>
      </c>
      <c r="F48" s="155" t="s">
        <v>418</v>
      </c>
      <c r="G48" s="155" t="s">
        <v>501</v>
      </c>
      <c r="H48" s="154" t="s">
        <v>71</v>
      </c>
      <c r="I48" s="154" t="s">
        <v>381</v>
      </c>
      <c r="K48" s="143"/>
    </row>
    <row r="49" spans="1:11" ht="18.75" customHeight="1" x14ac:dyDescent="0.25">
      <c r="A49" s="151">
        <v>42</v>
      </c>
      <c r="B49" s="152">
        <v>42808</v>
      </c>
      <c r="C49" s="154" t="s">
        <v>466</v>
      </c>
      <c r="D49" s="154" t="s">
        <v>23</v>
      </c>
      <c r="E49" s="154" t="s">
        <v>266</v>
      </c>
      <c r="F49" s="155" t="s">
        <v>467</v>
      </c>
      <c r="G49" s="155" t="s">
        <v>501</v>
      </c>
      <c r="H49" s="154" t="s">
        <v>71</v>
      </c>
      <c r="I49" s="154" t="s">
        <v>381</v>
      </c>
      <c r="K49" s="143"/>
    </row>
    <row r="50" spans="1:11" ht="18.75" customHeight="1" x14ac:dyDescent="0.25">
      <c r="A50" s="151">
        <v>43</v>
      </c>
      <c r="B50" s="152">
        <v>42808</v>
      </c>
      <c r="C50" s="154" t="s">
        <v>466</v>
      </c>
      <c r="D50" s="154" t="s">
        <v>26</v>
      </c>
      <c r="E50" s="172" t="s">
        <v>325</v>
      </c>
      <c r="F50" s="155" t="s">
        <v>497</v>
      </c>
      <c r="G50" s="155" t="s">
        <v>501</v>
      </c>
      <c r="H50" s="154" t="s">
        <v>71</v>
      </c>
      <c r="I50" s="154" t="s">
        <v>381</v>
      </c>
      <c r="K50" s="143"/>
    </row>
    <row r="51" spans="1:11" ht="18.75" customHeight="1" x14ac:dyDescent="0.25">
      <c r="A51" s="151">
        <v>44</v>
      </c>
      <c r="B51" s="152">
        <v>42808</v>
      </c>
      <c r="C51" s="154" t="s">
        <v>466</v>
      </c>
      <c r="D51" s="154" t="s">
        <v>22</v>
      </c>
      <c r="E51" s="154" t="s">
        <v>243</v>
      </c>
      <c r="F51" s="155" t="s">
        <v>478</v>
      </c>
      <c r="G51" s="155" t="s">
        <v>501</v>
      </c>
      <c r="H51" s="154" t="s">
        <v>71</v>
      </c>
      <c r="I51" s="154" t="s">
        <v>381</v>
      </c>
      <c r="K51" s="143"/>
    </row>
    <row r="52" spans="1:11" ht="18.75" customHeight="1" x14ac:dyDescent="0.25">
      <c r="A52" s="151">
        <v>45</v>
      </c>
      <c r="B52" s="152">
        <v>42808</v>
      </c>
      <c r="C52" s="154" t="s">
        <v>466</v>
      </c>
      <c r="D52" s="154" t="s">
        <v>25</v>
      </c>
      <c r="E52" s="106" t="s">
        <v>254</v>
      </c>
      <c r="F52" s="155" t="s">
        <v>503</v>
      </c>
      <c r="G52" s="155" t="s">
        <v>501</v>
      </c>
      <c r="H52" s="154" t="s">
        <v>71</v>
      </c>
      <c r="I52" s="154" t="s">
        <v>381</v>
      </c>
      <c r="K52" s="143"/>
    </row>
    <row r="53" spans="1:11" ht="18.75" customHeight="1" x14ac:dyDescent="0.25">
      <c r="A53" s="151">
        <v>46</v>
      </c>
      <c r="B53" s="152">
        <v>42810</v>
      </c>
      <c r="C53" s="154" t="s">
        <v>466</v>
      </c>
      <c r="D53" s="154" t="s">
        <v>23</v>
      </c>
      <c r="E53" s="172" t="s">
        <v>325</v>
      </c>
      <c r="F53" s="155" t="s">
        <v>497</v>
      </c>
      <c r="G53" s="155" t="s">
        <v>501</v>
      </c>
      <c r="H53" s="154" t="s">
        <v>71</v>
      </c>
      <c r="I53" s="154" t="s">
        <v>381</v>
      </c>
      <c r="K53" s="143"/>
    </row>
    <row r="54" spans="1:11" ht="18.75" customHeight="1" x14ac:dyDescent="0.25">
      <c r="A54" s="151">
        <v>47</v>
      </c>
      <c r="B54" s="152">
        <v>42810</v>
      </c>
      <c r="C54" s="154" t="s">
        <v>466</v>
      </c>
      <c r="D54" s="154" t="s">
        <v>26</v>
      </c>
      <c r="E54" s="154" t="s">
        <v>243</v>
      </c>
      <c r="F54" s="155" t="s">
        <v>478</v>
      </c>
      <c r="G54" s="155" t="s">
        <v>501</v>
      </c>
      <c r="H54" s="154" t="s">
        <v>71</v>
      </c>
      <c r="I54" s="154" t="s">
        <v>381</v>
      </c>
      <c r="K54" s="143"/>
    </row>
    <row r="55" spans="1:11" ht="18.75" customHeight="1" x14ac:dyDescent="0.25">
      <c r="A55" s="151">
        <v>48</v>
      </c>
      <c r="B55" s="152">
        <v>42810</v>
      </c>
      <c r="C55" s="154" t="s">
        <v>466</v>
      </c>
      <c r="D55" s="154" t="s">
        <v>22</v>
      </c>
      <c r="E55" s="172" t="s">
        <v>247</v>
      </c>
      <c r="F55" s="155" t="s">
        <v>482</v>
      </c>
      <c r="G55" s="155" t="s">
        <v>476</v>
      </c>
      <c r="H55" s="154" t="s">
        <v>71</v>
      </c>
      <c r="I55" s="154" t="s">
        <v>381</v>
      </c>
      <c r="K55" s="143"/>
    </row>
    <row r="56" spans="1:11" ht="19.5" customHeight="1" x14ac:dyDescent="0.25">
      <c r="A56" s="151">
        <v>49</v>
      </c>
      <c r="B56" s="152">
        <v>42810</v>
      </c>
      <c r="C56" s="154" t="s">
        <v>466</v>
      </c>
      <c r="D56" s="154" t="s">
        <v>25</v>
      </c>
      <c r="E56" s="172" t="s">
        <v>247</v>
      </c>
      <c r="F56" s="155" t="s">
        <v>482</v>
      </c>
      <c r="G56" s="155" t="s">
        <v>476</v>
      </c>
      <c r="H56" s="154" t="s">
        <v>71</v>
      </c>
      <c r="I56" s="154" t="s">
        <v>381</v>
      </c>
      <c r="K56" s="143"/>
    </row>
    <row r="57" spans="1:11" ht="19.5" customHeight="1" x14ac:dyDescent="0.25">
      <c r="A57" s="151">
        <v>50</v>
      </c>
      <c r="B57" s="152">
        <v>42811</v>
      </c>
      <c r="C57" s="154" t="s">
        <v>466</v>
      </c>
      <c r="D57" s="154" t="s">
        <v>23</v>
      </c>
      <c r="E57" s="154" t="s">
        <v>243</v>
      </c>
      <c r="F57" s="155" t="s">
        <v>478</v>
      </c>
      <c r="G57" s="155" t="s">
        <v>476</v>
      </c>
      <c r="H57" s="154" t="s">
        <v>71</v>
      </c>
      <c r="I57" s="154" t="s">
        <v>381</v>
      </c>
      <c r="K57" s="143"/>
    </row>
    <row r="58" spans="1:11" ht="32.25" customHeight="1" x14ac:dyDescent="0.25">
      <c r="A58" s="151">
        <v>51</v>
      </c>
      <c r="B58" s="152">
        <v>42811</v>
      </c>
      <c r="C58" s="154" t="s">
        <v>466</v>
      </c>
      <c r="D58" s="154" t="s">
        <v>22</v>
      </c>
      <c r="E58" s="106" t="s">
        <v>325</v>
      </c>
      <c r="F58" s="155" t="s">
        <v>497</v>
      </c>
      <c r="G58" s="155" t="s">
        <v>476</v>
      </c>
      <c r="H58" s="154" t="s">
        <v>71</v>
      </c>
      <c r="I58" s="154" t="s">
        <v>381</v>
      </c>
      <c r="K58" s="143"/>
    </row>
    <row r="59" spans="1:11" ht="19.5" customHeight="1" x14ac:dyDescent="0.25">
      <c r="A59" s="151">
        <v>52</v>
      </c>
      <c r="B59" s="152">
        <v>42811</v>
      </c>
      <c r="C59" s="154" t="s">
        <v>466</v>
      </c>
      <c r="D59" s="154" t="s">
        <v>25</v>
      </c>
      <c r="E59" s="172" t="s">
        <v>247</v>
      </c>
      <c r="F59" s="155" t="s">
        <v>482</v>
      </c>
      <c r="G59" s="155" t="s">
        <v>476</v>
      </c>
      <c r="H59" s="154" t="s">
        <v>71</v>
      </c>
      <c r="I59" s="154" t="s">
        <v>381</v>
      </c>
      <c r="K59" s="143"/>
    </row>
    <row r="60" spans="1:11" ht="19.5" customHeight="1" x14ac:dyDescent="0.25">
      <c r="A60" s="151">
        <v>53</v>
      </c>
      <c r="B60" s="152">
        <v>42811</v>
      </c>
      <c r="C60" s="154" t="s">
        <v>466</v>
      </c>
      <c r="D60" s="154" t="s">
        <v>26</v>
      </c>
      <c r="E60" s="172" t="s">
        <v>247</v>
      </c>
      <c r="F60" s="155" t="s">
        <v>482</v>
      </c>
      <c r="G60" s="155" t="s">
        <v>476</v>
      </c>
      <c r="H60" s="154" t="s">
        <v>71</v>
      </c>
      <c r="I60" s="154" t="s">
        <v>381</v>
      </c>
      <c r="K60" s="143"/>
    </row>
    <row r="61" spans="1:11" ht="32.25" customHeight="1" x14ac:dyDescent="0.25">
      <c r="A61" s="151">
        <v>54</v>
      </c>
      <c r="B61" s="152">
        <v>42812</v>
      </c>
      <c r="C61" s="154" t="s">
        <v>466</v>
      </c>
      <c r="D61" s="154" t="s">
        <v>26</v>
      </c>
      <c r="E61" s="106" t="s">
        <v>325</v>
      </c>
      <c r="F61" s="155" t="s">
        <v>497</v>
      </c>
      <c r="G61" s="155" t="s">
        <v>504</v>
      </c>
      <c r="H61" s="154" t="s">
        <v>71</v>
      </c>
      <c r="I61" s="154" t="s">
        <v>381</v>
      </c>
      <c r="K61" s="143"/>
    </row>
    <row r="62" spans="1:11" ht="45" customHeight="1" x14ac:dyDescent="0.25">
      <c r="A62" s="151">
        <v>55</v>
      </c>
      <c r="B62" s="152">
        <v>42812</v>
      </c>
      <c r="C62" s="154" t="s">
        <v>466</v>
      </c>
      <c r="D62" s="154" t="s">
        <v>25</v>
      </c>
      <c r="E62" s="106" t="s">
        <v>254</v>
      </c>
      <c r="F62" s="155" t="s">
        <v>503</v>
      </c>
      <c r="G62" s="155" t="s">
        <v>501</v>
      </c>
      <c r="H62" s="154" t="s">
        <v>71</v>
      </c>
      <c r="I62" s="154" t="s">
        <v>381</v>
      </c>
      <c r="K62" s="143"/>
    </row>
    <row r="63" spans="1:11" ht="32.25" customHeight="1" x14ac:dyDescent="0.25">
      <c r="A63" s="151">
        <v>56</v>
      </c>
      <c r="B63" s="152">
        <v>42812</v>
      </c>
      <c r="C63" s="154" t="s">
        <v>466</v>
      </c>
      <c r="D63" s="154" t="s">
        <v>23</v>
      </c>
      <c r="E63" s="154" t="s">
        <v>266</v>
      </c>
      <c r="F63" s="155" t="s">
        <v>467</v>
      </c>
      <c r="G63" s="155" t="s">
        <v>501</v>
      </c>
      <c r="H63" s="154" t="s">
        <v>71</v>
      </c>
      <c r="I63" s="154" t="s">
        <v>381</v>
      </c>
      <c r="K63" s="143"/>
    </row>
    <row r="64" spans="1:11" ht="32.25" customHeight="1" x14ac:dyDescent="0.25">
      <c r="A64" s="151">
        <v>57</v>
      </c>
      <c r="B64" s="152">
        <v>42812</v>
      </c>
      <c r="C64" s="154" t="s">
        <v>466</v>
      </c>
      <c r="D64" s="154" t="s">
        <v>22</v>
      </c>
      <c r="E64" s="154" t="s">
        <v>266</v>
      </c>
      <c r="F64" s="155" t="s">
        <v>467</v>
      </c>
      <c r="G64" s="155" t="s">
        <v>501</v>
      </c>
      <c r="H64" s="154" t="s">
        <v>71</v>
      </c>
      <c r="I64" s="154" t="s">
        <v>381</v>
      </c>
      <c r="K64" s="143"/>
    </row>
    <row r="65" spans="1:11" ht="32.25" customHeight="1" x14ac:dyDescent="0.25">
      <c r="A65" s="151">
        <v>58</v>
      </c>
      <c r="B65" s="152">
        <v>42813</v>
      </c>
      <c r="C65" s="154" t="s">
        <v>466</v>
      </c>
      <c r="D65" s="154" t="s">
        <v>23</v>
      </c>
      <c r="E65" s="106" t="s">
        <v>325</v>
      </c>
      <c r="F65" s="155" t="s">
        <v>497</v>
      </c>
      <c r="G65" s="155" t="s">
        <v>505</v>
      </c>
      <c r="H65" s="154" t="s">
        <v>71</v>
      </c>
      <c r="I65" s="154" t="s">
        <v>381</v>
      </c>
      <c r="K65" s="143"/>
    </row>
    <row r="66" spans="1:11" ht="32.25" customHeight="1" x14ac:dyDescent="0.25">
      <c r="A66" s="151">
        <v>59</v>
      </c>
      <c r="B66" s="152">
        <v>42813</v>
      </c>
      <c r="C66" s="154" t="s">
        <v>466</v>
      </c>
      <c r="D66" s="154" t="s">
        <v>22</v>
      </c>
      <c r="E66" s="154" t="s">
        <v>243</v>
      </c>
      <c r="F66" s="155" t="s">
        <v>478</v>
      </c>
      <c r="G66" s="155" t="s">
        <v>506</v>
      </c>
      <c r="H66" s="154" t="s">
        <v>71</v>
      </c>
      <c r="I66" s="154" t="s">
        <v>381</v>
      </c>
      <c r="K66" s="143"/>
    </row>
    <row r="67" spans="1:11" ht="19.5" customHeight="1" x14ac:dyDescent="0.25">
      <c r="A67" s="151">
        <v>60</v>
      </c>
      <c r="B67" s="152">
        <v>42813</v>
      </c>
      <c r="C67" s="154" t="s">
        <v>466</v>
      </c>
      <c r="D67" s="154" t="s">
        <v>25</v>
      </c>
      <c r="E67" s="172" t="s">
        <v>247</v>
      </c>
      <c r="F67" s="155" t="s">
        <v>482</v>
      </c>
      <c r="G67" s="155" t="s">
        <v>476</v>
      </c>
      <c r="H67" s="154" t="s">
        <v>71</v>
      </c>
      <c r="I67" s="154" t="s">
        <v>381</v>
      </c>
      <c r="K67" s="143"/>
    </row>
    <row r="68" spans="1:11" ht="19.5" customHeight="1" x14ac:dyDescent="0.25">
      <c r="A68" s="151">
        <v>61</v>
      </c>
      <c r="B68" s="152">
        <v>42813</v>
      </c>
      <c r="C68" s="154" t="s">
        <v>466</v>
      </c>
      <c r="D68" s="154" t="s">
        <v>26</v>
      </c>
      <c r="E68" s="172" t="s">
        <v>247</v>
      </c>
      <c r="F68" s="155" t="s">
        <v>482</v>
      </c>
      <c r="G68" s="155" t="s">
        <v>476</v>
      </c>
      <c r="H68" s="154" t="s">
        <v>71</v>
      </c>
      <c r="I68" s="154" t="s">
        <v>381</v>
      </c>
      <c r="K68" s="143"/>
    </row>
    <row r="69" spans="1:11" ht="32.25" customHeight="1" x14ac:dyDescent="0.25">
      <c r="A69" s="151">
        <v>62</v>
      </c>
      <c r="B69" s="152">
        <v>42814</v>
      </c>
      <c r="C69" s="154" t="s">
        <v>466</v>
      </c>
      <c r="D69" s="154" t="s">
        <v>25</v>
      </c>
      <c r="E69" s="106" t="s">
        <v>325</v>
      </c>
      <c r="F69" s="155" t="s">
        <v>497</v>
      </c>
      <c r="G69" s="155" t="s">
        <v>476</v>
      </c>
      <c r="H69" s="154" t="s">
        <v>71</v>
      </c>
      <c r="I69" s="154" t="s">
        <v>381</v>
      </c>
      <c r="K69" s="143"/>
    </row>
    <row r="70" spans="1:11" ht="18.75" customHeight="1" x14ac:dyDescent="0.25">
      <c r="A70" s="151">
        <v>63</v>
      </c>
      <c r="B70" s="152">
        <v>42814</v>
      </c>
      <c r="C70" s="154" t="s">
        <v>466</v>
      </c>
      <c r="D70" s="154" t="s">
        <v>26</v>
      </c>
      <c r="E70" s="154" t="s">
        <v>243</v>
      </c>
      <c r="F70" s="155" t="s">
        <v>478</v>
      </c>
      <c r="G70" s="155" t="s">
        <v>476</v>
      </c>
      <c r="H70" s="154" t="s">
        <v>71</v>
      </c>
      <c r="I70" s="154" t="s">
        <v>381</v>
      </c>
      <c r="K70" s="143"/>
    </row>
    <row r="71" spans="1:11" ht="18.75" customHeight="1" x14ac:dyDescent="0.25">
      <c r="A71" s="151">
        <v>64</v>
      </c>
      <c r="B71" s="152">
        <v>42814</v>
      </c>
      <c r="C71" s="154" t="s">
        <v>466</v>
      </c>
      <c r="D71" s="154" t="s">
        <v>23</v>
      </c>
      <c r="E71" s="172" t="s">
        <v>247</v>
      </c>
      <c r="F71" s="155" t="s">
        <v>482</v>
      </c>
      <c r="G71" s="155" t="s">
        <v>476</v>
      </c>
      <c r="H71" s="154" t="s">
        <v>71</v>
      </c>
      <c r="I71" s="154" t="s">
        <v>381</v>
      </c>
      <c r="K71" s="143"/>
    </row>
    <row r="72" spans="1:11" ht="18.75" customHeight="1" x14ac:dyDescent="0.25">
      <c r="A72" s="151">
        <v>65</v>
      </c>
      <c r="B72" s="152">
        <v>42814</v>
      </c>
      <c r="C72" s="154" t="s">
        <v>466</v>
      </c>
      <c r="D72" s="154" t="s">
        <v>22</v>
      </c>
      <c r="E72" s="172" t="s">
        <v>247</v>
      </c>
      <c r="F72" s="155" t="s">
        <v>482</v>
      </c>
      <c r="G72" s="155" t="s">
        <v>476</v>
      </c>
      <c r="H72" s="154" t="s">
        <v>71</v>
      </c>
      <c r="I72" s="154" t="s">
        <v>381</v>
      </c>
      <c r="K72" s="143"/>
    </row>
    <row r="73" spans="1:11" ht="18.75" customHeight="1" x14ac:dyDescent="0.25">
      <c r="A73" s="151">
        <v>66</v>
      </c>
      <c r="B73" s="152">
        <v>42817</v>
      </c>
      <c r="C73" s="154" t="s">
        <v>466</v>
      </c>
      <c r="D73" s="154" t="s">
        <v>22</v>
      </c>
      <c r="E73" s="106" t="s">
        <v>325</v>
      </c>
      <c r="F73" s="155" t="s">
        <v>497</v>
      </c>
      <c r="G73" s="155" t="s">
        <v>476</v>
      </c>
      <c r="H73" s="154" t="s">
        <v>71</v>
      </c>
      <c r="I73" s="154" t="s">
        <v>381</v>
      </c>
      <c r="K73" s="143"/>
    </row>
    <row r="74" spans="1:11" ht="18.75" customHeight="1" x14ac:dyDescent="0.25">
      <c r="A74" s="151">
        <v>67</v>
      </c>
      <c r="B74" s="152">
        <v>42817</v>
      </c>
      <c r="C74" s="154" t="s">
        <v>466</v>
      </c>
      <c r="D74" s="154" t="s">
        <v>23</v>
      </c>
      <c r="E74" s="154" t="s">
        <v>243</v>
      </c>
      <c r="F74" s="155" t="s">
        <v>478</v>
      </c>
      <c r="G74" s="168" t="s">
        <v>507</v>
      </c>
      <c r="H74" s="154" t="s">
        <v>71</v>
      </c>
      <c r="I74" s="154" t="s">
        <v>381</v>
      </c>
      <c r="K74" s="143"/>
    </row>
    <row r="75" spans="1:11" ht="18.75" customHeight="1" x14ac:dyDescent="0.25">
      <c r="A75" s="151">
        <v>68</v>
      </c>
      <c r="B75" s="152">
        <v>42817</v>
      </c>
      <c r="C75" s="154" t="s">
        <v>466</v>
      </c>
      <c r="D75" s="154" t="s">
        <v>25</v>
      </c>
      <c r="E75" s="172" t="s">
        <v>247</v>
      </c>
      <c r="F75" s="155" t="s">
        <v>482</v>
      </c>
      <c r="G75" s="155" t="s">
        <v>476</v>
      </c>
      <c r="H75" s="154" t="s">
        <v>71</v>
      </c>
      <c r="I75" s="154" t="s">
        <v>381</v>
      </c>
      <c r="K75" s="143"/>
    </row>
    <row r="76" spans="1:11" ht="18.75" customHeight="1" x14ac:dyDescent="0.25">
      <c r="A76" s="151">
        <v>69</v>
      </c>
      <c r="B76" s="152">
        <v>42817</v>
      </c>
      <c r="C76" s="154" t="s">
        <v>466</v>
      </c>
      <c r="D76" s="154" t="s">
        <v>26</v>
      </c>
      <c r="E76" s="172" t="s">
        <v>247</v>
      </c>
      <c r="F76" s="155" t="s">
        <v>482</v>
      </c>
      <c r="G76" s="155" t="s">
        <v>508</v>
      </c>
      <c r="H76" s="154" t="s">
        <v>71</v>
      </c>
      <c r="I76" s="154" t="s">
        <v>381</v>
      </c>
      <c r="K76" s="143"/>
    </row>
    <row r="77" spans="1:11" ht="18.75" customHeight="1" x14ac:dyDescent="0.25">
      <c r="A77" s="151">
        <v>70</v>
      </c>
      <c r="B77" s="152">
        <v>42818</v>
      </c>
      <c r="C77" s="154" t="s">
        <v>466</v>
      </c>
      <c r="D77" s="154" t="s">
        <v>25</v>
      </c>
      <c r="E77" s="106" t="s">
        <v>325</v>
      </c>
      <c r="F77" s="155" t="s">
        <v>497</v>
      </c>
      <c r="G77" s="155" t="s">
        <v>509</v>
      </c>
      <c r="H77" s="154" t="s">
        <v>71</v>
      </c>
      <c r="I77" s="154" t="s">
        <v>381</v>
      </c>
      <c r="K77" s="143"/>
    </row>
    <row r="78" spans="1:11" ht="18.75" customHeight="1" x14ac:dyDescent="0.25">
      <c r="A78" s="151">
        <v>71</v>
      </c>
      <c r="B78" s="152">
        <v>42818</v>
      </c>
      <c r="C78" s="154" t="s">
        <v>466</v>
      </c>
      <c r="D78" s="154" t="s">
        <v>26</v>
      </c>
      <c r="E78" s="154" t="s">
        <v>235</v>
      </c>
      <c r="F78" s="155" t="s">
        <v>471</v>
      </c>
      <c r="G78" s="155" t="s">
        <v>476</v>
      </c>
      <c r="H78" s="154" t="s">
        <v>71</v>
      </c>
      <c r="I78" s="154" t="s">
        <v>381</v>
      </c>
      <c r="K78" s="143"/>
    </row>
    <row r="79" spans="1:11" ht="18.75" customHeight="1" x14ac:dyDescent="0.25">
      <c r="A79" s="151">
        <v>72</v>
      </c>
      <c r="B79" s="152">
        <v>42818</v>
      </c>
      <c r="C79" s="154" t="s">
        <v>466</v>
      </c>
      <c r="D79" s="154" t="s">
        <v>22</v>
      </c>
      <c r="E79" s="154" t="s">
        <v>247</v>
      </c>
      <c r="F79" s="155" t="s">
        <v>482</v>
      </c>
      <c r="G79" s="155" t="s">
        <v>476</v>
      </c>
      <c r="H79" s="154" t="s">
        <v>71</v>
      </c>
      <c r="I79" s="154" t="s">
        <v>381</v>
      </c>
      <c r="K79" s="143"/>
    </row>
    <row r="80" spans="1:11" ht="18.75" customHeight="1" x14ac:dyDescent="0.25">
      <c r="A80" s="151">
        <v>73</v>
      </c>
      <c r="B80" s="152">
        <v>42818</v>
      </c>
      <c r="C80" s="154" t="s">
        <v>466</v>
      </c>
      <c r="D80" s="154" t="s">
        <v>23</v>
      </c>
      <c r="E80" s="154" t="s">
        <v>247</v>
      </c>
      <c r="F80" s="155" t="s">
        <v>482</v>
      </c>
      <c r="G80" s="155" t="s">
        <v>476</v>
      </c>
      <c r="H80" s="154" t="s">
        <v>71</v>
      </c>
      <c r="I80" s="154" t="s">
        <v>381</v>
      </c>
      <c r="K80" s="143"/>
    </row>
    <row r="81" spans="1:11" ht="18.75" customHeight="1" x14ac:dyDescent="0.25">
      <c r="A81" s="151">
        <v>74</v>
      </c>
      <c r="B81" s="152">
        <v>42819</v>
      </c>
      <c r="C81" s="154" t="s">
        <v>466</v>
      </c>
      <c r="D81" s="154" t="s">
        <v>25</v>
      </c>
      <c r="E81" s="154" t="s">
        <v>235</v>
      </c>
      <c r="F81" s="155" t="s">
        <v>471</v>
      </c>
      <c r="G81" s="155" t="s">
        <v>476</v>
      </c>
      <c r="H81" s="154" t="s">
        <v>71</v>
      </c>
      <c r="I81" s="154" t="s">
        <v>381</v>
      </c>
      <c r="K81" s="143"/>
    </row>
    <row r="82" spans="1:11" ht="18.75" customHeight="1" x14ac:dyDescent="0.25">
      <c r="A82" s="151">
        <v>75</v>
      </c>
      <c r="B82" s="152">
        <v>42819</v>
      </c>
      <c r="C82" s="154" t="s">
        <v>466</v>
      </c>
      <c r="D82" s="154" t="s">
        <v>26</v>
      </c>
      <c r="E82" s="154" t="s">
        <v>243</v>
      </c>
      <c r="F82" s="155" t="s">
        <v>478</v>
      </c>
      <c r="G82" s="155" t="s">
        <v>510</v>
      </c>
      <c r="H82" s="154" t="s">
        <v>71</v>
      </c>
      <c r="I82" s="154" t="s">
        <v>381</v>
      </c>
      <c r="K82" s="143"/>
    </row>
    <row r="83" spans="1:11" ht="18.75" customHeight="1" x14ac:dyDescent="0.25">
      <c r="A83" s="151">
        <v>76</v>
      </c>
      <c r="B83" s="152">
        <v>42819</v>
      </c>
      <c r="C83" s="154" t="s">
        <v>466</v>
      </c>
      <c r="D83" s="154" t="s">
        <v>22</v>
      </c>
      <c r="E83" s="154" t="s">
        <v>247</v>
      </c>
      <c r="F83" s="155" t="s">
        <v>482</v>
      </c>
      <c r="G83" s="155" t="s">
        <v>476</v>
      </c>
      <c r="H83" s="154" t="s">
        <v>71</v>
      </c>
      <c r="I83" s="154" t="s">
        <v>381</v>
      </c>
      <c r="K83" s="143"/>
    </row>
    <row r="84" spans="1:11" ht="18.75" customHeight="1" x14ac:dyDescent="0.25">
      <c r="A84" s="151">
        <v>77</v>
      </c>
      <c r="B84" s="152">
        <v>42819</v>
      </c>
      <c r="C84" s="154" t="s">
        <v>466</v>
      </c>
      <c r="D84" s="154" t="s">
        <v>23</v>
      </c>
      <c r="E84" s="106" t="s">
        <v>325</v>
      </c>
      <c r="F84" s="155" t="s">
        <v>497</v>
      </c>
      <c r="G84" s="155" t="s">
        <v>509</v>
      </c>
      <c r="H84" s="154" t="s">
        <v>71</v>
      </c>
      <c r="I84" s="154" t="s">
        <v>381</v>
      </c>
      <c r="K84" s="143"/>
    </row>
    <row r="85" spans="1:11" ht="18.75" customHeight="1" x14ac:dyDescent="0.25">
      <c r="A85" s="151">
        <v>78</v>
      </c>
      <c r="B85" s="152">
        <v>42820</v>
      </c>
      <c r="C85" s="154" t="s">
        <v>466</v>
      </c>
      <c r="D85" s="154" t="s">
        <v>25</v>
      </c>
      <c r="E85" s="154" t="s">
        <v>246</v>
      </c>
      <c r="F85" s="155" t="s">
        <v>418</v>
      </c>
      <c r="G85" s="155" t="s">
        <v>476</v>
      </c>
      <c r="H85" s="154" t="s">
        <v>71</v>
      </c>
      <c r="I85" s="154" t="s">
        <v>381</v>
      </c>
      <c r="K85" s="143"/>
    </row>
    <row r="86" spans="1:11" ht="18.75" customHeight="1" x14ac:dyDescent="0.25">
      <c r="A86" s="151">
        <v>79</v>
      </c>
      <c r="B86" s="152">
        <v>42820</v>
      </c>
      <c r="C86" s="154" t="s">
        <v>466</v>
      </c>
      <c r="D86" s="154" t="s">
        <v>26</v>
      </c>
      <c r="E86" s="154" t="s">
        <v>247</v>
      </c>
      <c r="F86" s="155" t="s">
        <v>482</v>
      </c>
      <c r="G86" s="155" t="s">
        <v>476</v>
      </c>
      <c r="H86" s="154" t="s">
        <v>71</v>
      </c>
      <c r="I86" s="154" t="s">
        <v>381</v>
      </c>
      <c r="K86" s="143"/>
    </row>
    <row r="87" spans="1:11" ht="18.75" customHeight="1" x14ac:dyDescent="0.25">
      <c r="A87" s="151">
        <v>80</v>
      </c>
      <c r="B87" s="152">
        <v>42820</v>
      </c>
      <c r="C87" s="154" t="s">
        <v>466</v>
      </c>
      <c r="D87" s="154" t="s">
        <v>22</v>
      </c>
      <c r="E87" s="106" t="s">
        <v>325</v>
      </c>
      <c r="F87" s="155" t="s">
        <v>497</v>
      </c>
      <c r="G87" s="155" t="s">
        <v>509</v>
      </c>
      <c r="H87" s="154" t="s">
        <v>71</v>
      </c>
      <c r="I87" s="154" t="s">
        <v>381</v>
      </c>
      <c r="K87" s="143"/>
    </row>
    <row r="88" spans="1:11" ht="18.75" customHeight="1" x14ac:dyDescent="0.25">
      <c r="A88" s="151">
        <v>81</v>
      </c>
      <c r="B88" s="152">
        <v>42820</v>
      </c>
      <c r="C88" s="154" t="s">
        <v>466</v>
      </c>
      <c r="D88" s="154" t="s">
        <v>23</v>
      </c>
      <c r="E88" s="154" t="s">
        <v>243</v>
      </c>
      <c r="F88" s="155" t="s">
        <v>478</v>
      </c>
      <c r="G88" s="155" t="s">
        <v>511</v>
      </c>
      <c r="H88" s="154" t="s">
        <v>71</v>
      </c>
      <c r="I88" s="154" t="s">
        <v>381</v>
      </c>
      <c r="K88" s="143"/>
    </row>
    <row r="89" spans="1:11" ht="18.75" customHeight="1" x14ac:dyDescent="0.25">
      <c r="A89" s="151">
        <v>82</v>
      </c>
      <c r="B89" s="152">
        <v>42821</v>
      </c>
      <c r="C89" s="154" t="s">
        <v>466</v>
      </c>
      <c r="D89" s="154" t="s">
        <v>25</v>
      </c>
      <c r="E89" s="106" t="s">
        <v>325</v>
      </c>
      <c r="F89" s="155" t="s">
        <v>497</v>
      </c>
      <c r="G89" s="155" t="s">
        <v>509</v>
      </c>
      <c r="H89" s="154" t="s">
        <v>71</v>
      </c>
      <c r="I89" s="154" t="s">
        <v>381</v>
      </c>
      <c r="K89" s="143"/>
    </row>
    <row r="90" spans="1:11" ht="18.75" customHeight="1" x14ac:dyDescent="0.25">
      <c r="A90" s="151">
        <v>83</v>
      </c>
      <c r="B90" s="152">
        <v>42821</v>
      </c>
      <c r="C90" s="154" t="s">
        <v>466</v>
      </c>
      <c r="D90" s="154" t="s">
        <v>22</v>
      </c>
      <c r="E90" s="154" t="s">
        <v>243</v>
      </c>
      <c r="F90" s="155" t="s">
        <v>478</v>
      </c>
      <c r="G90" s="155" t="s">
        <v>501</v>
      </c>
      <c r="H90" s="154" t="s">
        <v>71</v>
      </c>
      <c r="I90" s="154" t="s">
        <v>381</v>
      </c>
      <c r="K90" s="143"/>
    </row>
    <row r="91" spans="1:11" ht="18.75" customHeight="1" x14ac:dyDescent="0.25">
      <c r="A91" s="151">
        <v>84</v>
      </c>
      <c r="B91" s="152">
        <v>42821</v>
      </c>
      <c r="C91" s="154" t="s">
        <v>466</v>
      </c>
      <c r="D91" s="154" t="s">
        <v>26</v>
      </c>
      <c r="E91" s="154" t="s">
        <v>247</v>
      </c>
      <c r="F91" s="155" t="s">
        <v>482</v>
      </c>
      <c r="G91" s="155" t="s">
        <v>476</v>
      </c>
      <c r="H91" s="154" t="s">
        <v>71</v>
      </c>
      <c r="I91" s="154" t="s">
        <v>381</v>
      </c>
      <c r="K91" s="143"/>
    </row>
    <row r="92" spans="1:11" ht="18.75" customHeight="1" x14ac:dyDescent="0.25">
      <c r="A92" s="151">
        <v>85</v>
      </c>
      <c r="B92" s="152">
        <v>42821</v>
      </c>
      <c r="C92" s="154" t="s">
        <v>466</v>
      </c>
      <c r="D92" s="154" t="s">
        <v>23</v>
      </c>
      <c r="E92" s="154" t="s">
        <v>247</v>
      </c>
      <c r="F92" s="155" t="s">
        <v>482</v>
      </c>
      <c r="G92" s="155" t="s">
        <v>476</v>
      </c>
      <c r="H92" s="154" t="s">
        <v>71</v>
      </c>
      <c r="I92" s="154" t="s">
        <v>381</v>
      </c>
      <c r="K92" s="143"/>
    </row>
    <row r="93" spans="1:11" ht="18.75" customHeight="1" x14ac:dyDescent="0.25">
      <c r="A93" s="151">
        <v>86</v>
      </c>
      <c r="B93" s="152">
        <v>42822</v>
      </c>
      <c r="C93" s="154" t="s">
        <v>466</v>
      </c>
      <c r="D93" s="154" t="s">
        <v>26</v>
      </c>
      <c r="E93" s="106" t="s">
        <v>325</v>
      </c>
      <c r="F93" s="155" t="s">
        <v>497</v>
      </c>
      <c r="G93" s="155" t="s">
        <v>509</v>
      </c>
      <c r="H93" s="154" t="s">
        <v>71</v>
      </c>
      <c r="I93" s="154" t="s">
        <v>381</v>
      </c>
      <c r="K93" s="143"/>
    </row>
    <row r="94" spans="1:11" ht="18.75" customHeight="1" x14ac:dyDescent="0.25">
      <c r="A94" s="151">
        <v>87</v>
      </c>
      <c r="B94" s="152">
        <v>42822</v>
      </c>
      <c r="C94" s="154" t="s">
        <v>466</v>
      </c>
      <c r="D94" s="154" t="s">
        <v>25</v>
      </c>
      <c r="E94" s="154" t="s">
        <v>243</v>
      </c>
      <c r="F94" s="155" t="s">
        <v>478</v>
      </c>
      <c r="G94" s="155" t="s">
        <v>501</v>
      </c>
      <c r="H94" s="154" t="s">
        <v>71</v>
      </c>
      <c r="I94" s="154" t="s">
        <v>381</v>
      </c>
      <c r="K94" s="143"/>
    </row>
    <row r="95" spans="1:11" ht="18.75" customHeight="1" x14ac:dyDescent="0.25">
      <c r="A95" s="151">
        <v>88</v>
      </c>
      <c r="B95" s="152">
        <v>42822</v>
      </c>
      <c r="C95" s="154" t="s">
        <v>466</v>
      </c>
      <c r="D95" s="154" t="s">
        <v>23</v>
      </c>
      <c r="E95" s="154" t="s">
        <v>246</v>
      </c>
      <c r="F95" s="155" t="s">
        <v>418</v>
      </c>
      <c r="G95" s="155" t="s">
        <v>476</v>
      </c>
      <c r="H95" s="154" t="s">
        <v>71</v>
      </c>
      <c r="I95" s="154" t="s">
        <v>381</v>
      </c>
      <c r="K95" s="143"/>
    </row>
    <row r="96" spans="1:11" ht="18.75" customHeight="1" x14ac:dyDescent="0.25">
      <c r="A96" s="151">
        <v>89</v>
      </c>
      <c r="B96" s="152">
        <v>42822</v>
      </c>
      <c r="C96" s="154" t="s">
        <v>466</v>
      </c>
      <c r="D96" s="154" t="s">
        <v>22</v>
      </c>
      <c r="E96" s="154" t="s">
        <v>246</v>
      </c>
      <c r="F96" s="155" t="s">
        <v>418</v>
      </c>
      <c r="G96" s="155" t="s">
        <v>476</v>
      </c>
      <c r="H96" s="154" t="s">
        <v>71</v>
      </c>
      <c r="I96" s="154" t="s">
        <v>381</v>
      </c>
      <c r="K96" s="143"/>
    </row>
    <row r="97" spans="1:11" ht="18.75" customHeight="1" x14ac:dyDescent="0.25">
      <c r="A97" s="151">
        <v>90</v>
      </c>
      <c r="B97" s="152">
        <v>42824</v>
      </c>
      <c r="C97" s="154" t="s">
        <v>466</v>
      </c>
      <c r="D97" s="154" t="s">
        <v>22</v>
      </c>
      <c r="E97" s="106" t="s">
        <v>325</v>
      </c>
      <c r="F97" s="155" t="s">
        <v>497</v>
      </c>
      <c r="G97" s="155" t="s">
        <v>509</v>
      </c>
      <c r="H97" s="154" t="s">
        <v>71</v>
      </c>
      <c r="I97" s="154" t="s">
        <v>381</v>
      </c>
      <c r="K97" s="143"/>
    </row>
    <row r="98" spans="1:11" ht="18.75" customHeight="1" x14ac:dyDescent="0.25">
      <c r="A98" s="151">
        <v>91</v>
      </c>
      <c r="B98" s="152">
        <v>42824</v>
      </c>
      <c r="C98" s="154" t="s">
        <v>466</v>
      </c>
      <c r="D98" s="154" t="s">
        <v>25</v>
      </c>
      <c r="E98" s="106" t="s">
        <v>241</v>
      </c>
      <c r="F98" s="155" t="s">
        <v>512</v>
      </c>
      <c r="G98" s="155" t="s">
        <v>509</v>
      </c>
      <c r="H98" s="154" t="s">
        <v>71</v>
      </c>
      <c r="I98" s="154" t="s">
        <v>381</v>
      </c>
      <c r="K98" s="143"/>
    </row>
    <row r="99" spans="1:11" ht="18.75" customHeight="1" x14ac:dyDescent="0.25">
      <c r="A99" s="151">
        <v>92</v>
      </c>
      <c r="B99" s="152">
        <v>42824</v>
      </c>
      <c r="C99" s="154" t="s">
        <v>466</v>
      </c>
      <c r="D99" s="154" t="s">
        <v>23</v>
      </c>
      <c r="E99" s="154" t="s">
        <v>246</v>
      </c>
      <c r="F99" s="155" t="s">
        <v>418</v>
      </c>
      <c r="G99" s="155" t="s">
        <v>513</v>
      </c>
      <c r="H99" s="154" t="s">
        <v>71</v>
      </c>
      <c r="I99" s="154" t="s">
        <v>381</v>
      </c>
      <c r="K99" s="143"/>
    </row>
    <row r="100" spans="1:11" ht="18.75" customHeight="1" x14ac:dyDescent="0.25">
      <c r="A100" s="151">
        <v>93</v>
      </c>
      <c r="B100" s="152">
        <v>42824</v>
      </c>
      <c r="C100" s="154" t="s">
        <v>466</v>
      </c>
      <c r="D100" s="154" t="s">
        <v>26</v>
      </c>
      <c r="E100" s="154" t="s">
        <v>246</v>
      </c>
      <c r="F100" s="155" t="s">
        <v>418</v>
      </c>
      <c r="G100" s="155" t="s">
        <v>514</v>
      </c>
      <c r="H100" s="154" t="s">
        <v>71</v>
      </c>
      <c r="I100" s="154" t="s">
        <v>381</v>
      </c>
      <c r="K100" s="143"/>
    </row>
    <row r="101" spans="1:11" ht="18.75" customHeight="1" x14ac:dyDescent="0.25">
      <c r="A101" s="151">
        <v>94</v>
      </c>
      <c r="B101" s="152">
        <v>42827</v>
      </c>
      <c r="C101" s="154" t="s">
        <v>466</v>
      </c>
      <c r="D101" s="154" t="s">
        <v>22</v>
      </c>
      <c r="E101" s="154" t="s">
        <v>246</v>
      </c>
      <c r="F101" s="155" t="s">
        <v>418</v>
      </c>
      <c r="G101" s="155" t="s">
        <v>513</v>
      </c>
      <c r="H101" s="154" t="s">
        <v>71</v>
      </c>
      <c r="I101" s="154" t="s">
        <v>381</v>
      </c>
      <c r="K101" s="143"/>
    </row>
    <row r="102" spans="1:11" ht="18.75" customHeight="1" x14ac:dyDescent="0.25">
      <c r="A102" s="151">
        <v>95</v>
      </c>
      <c r="B102" s="152">
        <v>42827</v>
      </c>
      <c r="C102" s="154" t="s">
        <v>466</v>
      </c>
      <c r="D102" s="154" t="s">
        <v>25</v>
      </c>
      <c r="E102" s="154" t="s">
        <v>246</v>
      </c>
      <c r="F102" s="155" t="s">
        <v>418</v>
      </c>
      <c r="G102" s="155" t="s">
        <v>513</v>
      </c>
      <c r="H102" s="154" t="s">
        <v>71</v>
      </c>
      <c r="I102" s="154" t="s">
        <v>381</v>
      </c>
      <c r="K102" s="143"/>
    </row>
    <row r="103" spans="1:11" ht="18.75" customHeight="1" x14ac:dyDescent="0.25">
      <c r="A103" s="151">
        <v>96</v>
      </c>
      <c r="B103" s="152">
        <v>42827</v>
      </c>
      <c r="C103" s="154" t="s">
        <v>466</v>
      </c>
      <c r="D103" s="154" t="s">
        <v>26</v>
      </c>
      <c r="E103" s="154" t="s">
        <v>246</v>
      </c>
      <c r="F103" s="155" t="s">
        <v>418</v>
      </c>
      <c r="G103" s="155" t="s">
        <v>513</v>
      </c>
      <c r="H103" s="154" t="s">
        <v>71</v>
      </c>
      <c r="I103" s="154" t="s">
        <v>381</v>
      </c>
      <c r="K103" s="143"/>
    </row>
    <row r="104" spans="1:11" ht="18.75" customHeight="1" x14ac:dyDescent="0.25">
      <c r="A104" s="151">
        <v>97</v>
      </c>
      <c r="B104" s="152">
        <v>42827</v>
      </c>
      <c r="C104" s="154" t="s">
        <v>466</v>
      </c>
      <c r="D104" s="154" t="s">
        <v>23</v>
      </c>
      <c r="E104" s="106" t="s">
        <v>325</v>
      </c>
      <c r="F104" s="155" t="s">
        <v>497</v>
      </c>
      <c r="G104" s="155" t="s">
        <v>513</v>
      </c>
      <c r="H104" s="154" t="s">
        <v>71</v>
      </c>
      <c r="I104" s="154" t="s">
        <v>381</v>
      </c>
      <c r="K104" s="143"/>
    </row>
    <row r="105" spans="1:11" ht="18.75" customHeight="1" x14ac:dyDescent="0.25">
      <c r="A105" s="151">
        <v>98</v>
      </c>
      <c r="B105" s="152">
        <v>42828</v>
      </c>
      <c r="C105" s="154" t="s">
        <v>466</v>
      </c>
      <c r="D105" s="154" t="s">
        <v>25</v>
      </c>
      <c r="E105" s="154" t="s">
        <v>246</v>
      </c>
      <c r="F105" s="155" t="s">
        <v>418</v>
      </c>
      <c r="G105" s="155" t="s">
        <v>513</v>
      </c>
      <c r="H105" s="154" t="s">
        <v>71</v>
      </c>
      <c r="I105" s="154" t="s">
        <v>381</v>
      </c>
      <c r="K105" s="143"/>
    </row>
    <row r="106" spans="1:11" ht="18.75" customHeight="1" x14ac:dyDescent="0.25">
      <c r="A106" s="151">
        <v>99</v>
      </c>
      <c r="B106" s="152">
        <v>42828</v>
      </c>
      <c r="C106" s="154" t="s">
        <v>466</v>
      </c>
      <c r="D106" s="154" t="s">
        <v>22</v>
      </c>
      <c r="E106" s="154" t="s">
        <v>246</v>
      </c>
      <c r="F106" s="155" t="s">
        <v>418</v>
      </c>
      <c r="G106" s="155" t="s">
        <v>513</v>
      </c>
      <c r="H106" s="154" t="s">
        <v>71</v>
      </c>
      <c r="I106" s="154" t="s">
        <v>381</v>
      </c>
      <c r="K106" s="143"/>
    </row>
    <row r="107" spans="1:11" ht="18.75" customHeight="1" x14ac:dyDescent="0.25">
      <c r="A107" s="151">
        <v>100</v>
      </c>
      <c r="B107" s="152">
        <v>42828</v>
      </c>
      <c r="C107" s="154" t="s">
        <v>466</v>
      </c>
      <c r="D107" s="154" t="s">
        <v>23</v>
      </c>
      <c r="E107" s="154" t="s">
        <v>235</v>
      </c>
      <c r="F107" s="155" t="s">
        <v>471</v>
      </c>
      <c r="G107" s="155" t="s">
        <v>513</v>
      </c>
      <c r="H107" s="154" t="s">
        <v>71</v>
      </c>
      <c r="I107" s="154" t="s">
        <v>381</v>
      </c>
      <c r="K107" s="143"/>
    </row>
    <row r="108" spans="1:11" ht="18.75" customHeight="1" x14ac:dyDescent="0.25">
      <c r="A108" s="151">
        <v>101</v>
      </c>
      <c r="B108" s="152">
        <v>42828</v>
      </c>
      <c r="C108" s="154" t="s">
        <v>466</v>
      </c>
      <c r="D108" s="154" t="s">
        <v>26</v>
      </c>
      <c r="E108" s="115" t="s">
        <v>325</v>
      </c>
      <c r="F108" s="155" t="s">
        <v>497</v>
      </c>
      <c r="G108" s="155" t="s">
        <v>513</v>
      </c>
      <c r="H108" s="154" t="s">
        <v>71</v>
      </c>
      <c r="I108" s="154" t="s">
        <v>381</v>
      </c>
      <c r="K108" s="143"/>
    </row>
    <row r="109" spans="1:11" ht="18.75" customHeight="1" x14ac:dyDescent="0.25">
      <c r="A109" s="151">
        <v>102</v>
      </c>
      <c r="B109" s="152">
        <v>42829</v>
      </c>
      <c r="C109" s="154" t="s">
        <v>466</v>
      </c>
      <c r="D109" s="154" t="s">
        <v>25</v>
      </c>
      <c r="E109" s="106" t="s">
        <v>241</v>
      </c>
      <c r="F109" s="155" t="s">
        <v>512</v>
      </c>
      <c r="G109" s="155" t="s">
        <v>513</v>
      </c>
      <c r="H109" s="154" t="s">
        <v>71</v>
      </c>
      <c r="I109" s="154" t="s">
        <v>381</v>
      </c>
      <c r="K109" s="143"/>
    </row>
    <row r="110" spans="1:11" ht="18.75" customHeight="1" x14ac:dyDescent="0.25">
      <c r="A110" s="151">
        <v>103</v>
      </c>
      <c r="B110" s="152">
        <v>42829</v>
      </c>
      <c r="C110" s="154" t="s">
        <v>466</v>
      </c>
      <c r="D110" s="154" t="s">
        <v>22</v>
      </c>
      <c r="E110" s="106" t="s">
        <v>325</v>
      </c>
      <c r="F110" s="155" t="s">
        <v>497</v>
      </c>
      <c r="G110" s="155" t="s">
        <v>513</v>
      </c>
      <c r="H110" s="154" t="s">
        <v>71</v>
      </c>
      <c r="I110" s="154" t="s">
        <v>381</v>
      </c>
      <c r="K110" s="143"/>
    </row>
    <row r="111" spans="1:11" ht="18.75" customHeight="1" x14ac:dyDescent="0.25">
      <c r="A111" s="151">
        <v>104</v>
      </c>
      <c r="B111" s="152">
        <v>42829</v>
      </c>
      <c r="C111" s="154" t="s">
        <v>466</v>
      </c>
      <c r="D111" s="154" t="s">
        <v>26</v>
      </c>
      <c r="E111" s="154" t="s">
        <v>247</v>
      </c>
      <c r="F111" s="155" t="s">
        <v>482</v>
      </c>
      <c r="G111" s="155" t="s">
        <v>513</v>
      </c>
      <c r="H111" s="154" t="s">
        <v>71</v>
      </c>
      <c r="I111" s="154" t="s">
        <v>381</v>
      </c>
      <c r="K111" s="143"/>
    </row>
    <row r="112" spans="1:11" ht="18.75" customHeight="1" x14ac:dyDescent="0.25">
      <c r="A112" s="151">
        <v>105</v>
      </c>
      <c r="B112" s="152">
        <v>42829</v>
      </c>
      <c r="C112" s="154" t="s">
        <v>466</v>
      </c>
      <c r="D112" s="154" t="s">
        <v>23</v>
      </c>
      <c r="E112" s="115" t="s">
        <v>246</v>
      </c>
      <c r="F112" s="155" t="s">
        <v>418</v>
      </c>
      <c r="G112" s="155" t="s">
        <v>513</v>
      </c>
      <c r="H112" s="154" t="s">
        <v>71</v>
      </c>
      <c r="I112" s="154" t="s">
        <v>381</v>
      </c>
      <c r="K112" s="143"/>
    </row>
    <row r="113" spans="1:11" ht="18.75" customHeight="1" x14ac:dyDescent="0.25">
      <c r="A113" s="151">
        <v>106</v>
      </c>
      <c r="B113" s="152">
        <v>42830</v>
      </c>
      <c r="C113" s="154" t="s">
        <v>466</v>
      </c>
      <c r="D113" s="154" t="s">
        <v>26</v>
      </c>
      <c r="E113" s="106" t="s">
        <v>325</v>
      </c>
      <c r="F113" s="155" t="s">
        <v>497</v>
      </c>
      <c r="G113" s="155" t="s">
        <v>513</v>
      </c>
      <c r="H113" s="154" t="s">
        <v>71</v>
      </c>
      <c r="I113" s="154" t="s">
        <v>381</v>
      </c>
      <c r="K113" s="143"/>
    </row>
    <row r="114" spans="1:11" ht="18.75" customHeight="1" x14ac:dyDescent="0.25">
      <c r="A114" s="151">
        <v>107</v>
      </c>
      <c r="B114" s="152">
        <v>42830</v>
      </c>
      <c r="C114" s="154" t="s">
        <v>466</v>
      </c>
      <c r="D114" s="154" t="s">
        <v>23</v>
      </c>
      <c r="E114" s="115" t="s">
        <v>246</v>
      </c>
      <c r="F114" s="155" t="s">
        <v>418</v>
      </c>
      <c r="G114" s="155" t="s">
        <v>513</v>
      </c>
      <c r="H114" s="154" t="s">
        <v>71</v>
      </c>
      <c r="I114" s="154" t="s">
        <v>381</v>
      </c>
      <c r="K114" s="143"/>
    </row>
    <row r="115" spans="1:11" ht="18.75" customHeight="1" x14ac:dyDescent="0.25">
      <c r="A115" s="151">
        <v>108</v>
      </c>
      <c r="B115" s="152">
        <v>42830</v>
      </c>
      <c r="C115" s="154" t="s">
        <v>466</v>
      </c>
      <c r="D115" s="154" t="s">
        <v>22</v>
      </c>
      <c r="E115" s="115" t="s">
        <v>246</v>
      </c>
      <c r="F115" s="155" t="s">
        <v>418</v>
      </c>
      <c r="G115" s="155" t="s">
        <v>513</v>
      </c>
      <c r="H115" s="154" t="s">
        <v>71</v>
      </c>
      <c r="I115" s="154" t="s">
        <v>381</v>
      </c>
      <c r="K115" s="143"/>
    </row>
    <row r="116" spans="1:11" ht="18.75" customHeight="1" x14ac:dyDescent="0.25">
      <c r="A116" s="151">
        <v>109</v>
      </c>
      <c r="B116" s="152">
        <v>42830</v>
      </c>
      <c r="C116" s="154" t="s">
        <v>466</v>
      </c>
      <c r="D116" s="154" t="s">
        <v>25</v>
      </c>
      <c r="E116" s="115" t="s">
        <v>246</v>
      </c>
      <c r="F116" s="155" t="s">
        <v>418</v>
      </c>
      <c r="G116" s="155" t="s">
        <v>513</v>
      </c>
      <c r="H116" s="154" t="s">
        <v>71</v>
      </c>
      <c r="I116" s="154" t="s">
        <v>381</v>
      </c>
      <c r="K116" s="143"/>
    </row>
    <row r="117" spans="1:11" ht="18.75" customHeight="1" x14ac:dyDescent="0.25">
      <c r="A117" s="151">
        <v>110</v>
      </c>
      <c r="B117" s="152">
        <v>42832</v>
      </c>
      <c r="C117" s="154" t="s">
        <v>466</v>
      </c>
      <c r="D117" s="154" t="s">
        <v>25</v>
      </c>
      <c r="E117" s="106" t="s">
        <v>241</v>
      </c>
      <c r="F117" s="155" t="s">
        <v>512</v>
      </c>
      <c r="G117" s="155" t="s">
        <v>515</v>
      </c>
      <c r="H117" s="154" t="s">
        <v>71</v>
      </c>
      <c r="I117" s="154" t="s">
        <v>381</v>
      </c>
      <c r="K117" s="143"/>
    </row>
    <row r="118" spans="1:11" ht="18.75" customHeight="1" x14ac:dyDescent="0.25">
      <c r="A118" s="151">
        <v>111</v>
      </c>
      <c r="B118" s="152">
        <v>42832</v>
      </c>
      <c r="C118" s="154" t="s">
        <v>466</v>
      </c>
      <c r="D118" s="154" t="s">
        <v>26</v>
      </c>
      <c r="E118" s="154" t="s">
        <v>243</v>
      </c>
      <c r="F118" s="155" t="s">
        <v>478</v>
      </c>
      <c r="G118" s="155" t="s">
        <v>515</v>
      </c>
      <c r="H118" s="154" t="s">
        <v>71</v>
      </c>
      <c r="I118" s="154" t="s">
        <v>381</v>
      </c>
      <c r="K118" s="143"/>
    </row>
    <row r="119" spans="1:11" ht="18.75" customHeight="1" x14ac:dyDescent="0.25">
      <c r="A119" s="151">
        <v>112</v>
      </c>
      <c r="B119" s="152">
        <v>42832</v>
      </c>
      <c r="C119" s="154" t="s">
        <v>466</v>
      </c>
      <c r="D119" s="154" t="s">
        <v>23</v>
      </c>
      <c r="E119" s="115" t="s">
        <v>246</v>
      </c>
      <c r="F119" s="155" t="s">
        <v>418</v>
      </c>
      <c r="G119" s="155" t="s">
        <v>515</v>
      </c>
      <c r="H119" s="154" t="s">
        <v>71</v>
      </c>
      <c r="I119" s="154" t="s">
        <v>381</v>
      </c>
      <c r="K119" s="143"/>
    </row>
    <row r="120" spans="1:11" ht="18.75" customHeight="1" x14ac:dyDescent="0.25">
      <c r="A120" s="151">
        <v>113</v>
      </c>
      <c r="B120" s="152">
        <v>42832</v>
      </c>
      <c r="C120" s="154" t="s">
        <v>466</v>
      </c>
      <c r="D120" s="154" t="s">
        <v>22</v>
      </c>
      <c r="E120" s="115" t="s">
        <v>246</v>
      </c>
      <c r="F120" s="155" t="s">
        <v>418</v>
      </c>
      <c r="G120" s="155" t="s">
        <v>515</v>
      </c>
      <c r="H120" s="154" t="s">
        <v>71</v>
      </c>
      <c r="I120" s="154" t="s">
        <v>381</v>
      </c>
      <c r="K120" s="143"/>
    </row>
    <row r="121" spans="1:11" ht="18.75" customHeight="1" x14ac:dyDescent="0.25">
      <c r="A121" s="151">
        <v>114</v>
      </c>
      <c r="B121" s="152">
        <v>42833</v>
      </c>
      <c r="C121" s="154" t="s">
        <v>466</v>
      </c>
      <c r="D121" s="154" t="s">
        <v>22</v>
      </c>
      <c r="E121" s="106" t="s">
        <v>325</v>
      </c>
      <c r="F121" s="155" t="s">
        <v>497</v>
      </c>
      <c r="G121" s="155" t="s">
        <v>515</v>
      </c>
      <c r="H121" s="154" t="s">
        <v>71</v>
      </c>
      <c r="I121" s="154" t="s">
        <v>381</v>
      </c>
      <c r="K121" s="143"/>
    </row>
    <row r="122" spans="1:11" ht="18.75" customHeight="1" x14ac:dyDescent="0.25">
      <c r="A122" s="151">
        <v>115</v>
      </c>
      <c r="B122" s="152">
        <v>42833</v>
      </c>
      <c r="C122" s="154" t="s">
        <v>466</v>
      </c>
      <c r="D122" s="154" t="s">
        <v>23</v>
      </c>
      <c r="E122" s="154" t="s">
        <v>243</v>
      </c>
      <c r="F122" s="155" t="s">
        <v>478</v>
      </c>
      <c r="G122" s="155" t="s">
        <v>515</v>
      </c>
      <c r="H122" s="154" t="s">
        <v>71</v>
      </c>
      <c r="I122" s="154" t="s">
        <v>381</v>
      </c>
      <c r="K122" s="143"/>
    </row>
    <row r="123" spans="1:11" ht="18.75" customHeight="1" x14ac:dyDescent="0.25">
      <c r="A123" s="151">
        <v>116</v>
      </c>
      <c r="B123" s="152">
        <v>42833</v>
      </c>
      <c r="C123" s="154" t="s">
        <v>466</v>
      </c>
      <c r="D123" s="154" t="s">
        <v>26</v>
      </c>
      <c r="E123" s="156"/>
      <c r="F123" s="168"/>
      <c r="G123" s="168"/>
      <c r="H123" s="156" t="s">
        <v>72</v>
      </c>
      <c r="I123" s="156" t="s">
        <v>381</v>
      </c>
      <c r="K123" s="143"/>
    </row>
    <row r="124" spans="1:11" ht="18.75" customHeight="1" x14ac:dyDescent="0.25">
      <c r="A124" s="151">
        <v>117</v>
      </c>
      <c r="B124" s="152">
        <v>42833</v>
      </c>
      <c r="C124" s="154" t="s">
        <v>466</v>
      </c>
      <c r="D124" s="154" t="s">
        <v>25</v>
      </c>
      <c r="E124" s="115" t="s">
        <v>246</v>
      </c>
      <c r="F124" s="155" t="s">
        <v>418</v>
      </c>
      <c r="G124" s="155" t="s">
        <v>515</v>
      </c>
      <c r="H124" s="154" t="s">
        <v>71</v>
      </c>
      <c r="I124" s="154" t="s">
        <v>381</v>
      </c>
      <c r="K124" s="143"/>
    </row>
    <row r="125" spans="1:11" ht="18.75" customHeight="1" x14ac:dyDescent="0.25">
      <c r="A125" s="151">
        <v>118</v>
      </c>
      <c r="B125" s="152">
        <v>42834</v>
      </c>
      <c r="C125" s="154" t="s">
        <v>466</v>
      </c>
      <c r="D125" s="154" t="s">
        <v>23</v>
      </c>
      <c r="E125" s="115" t="s">
        <v>266</v>
      </c>
      <c r="F125" s="155" t="s">
        <v>467</v>
      </c>
      <c r="G125" s="155" t="s">
        <v>515</v>
      </c>
      <c r="H125" s="154" t="s">
        <v>71</v>
      </c>
      <c r="I125" s="154" t="s">
        <v>381</v>
      </c>
      <c r="K125" s="143"/>
    </row>
    <row r="126" spans="1:11" ht="18.75" customHeight="1" x14ac:dyDescent="0.25">
      <c r="A126" s="151">
        <v>119</v>
      </c>
      <c r="B126" s="152">
        <v>42834</v>
      </c>
      <c r="C126" s="154" t="s">
        <v>466</v>
      </c>
      <c r="D126" s="154" t="s">
        <v>26</v>
      </c>
      <c r="E126" s="154" t="s">
        <v>243</v>
      </c>
      <c r="F126" s="155" t="s">
        <v>478</v>
      </c>
      <c r="G126" s="155" t="s">
        <v>515</v>
      </c>
      <c r="H126" s="154" t="s">
        <v>71</v>
      </c>
      <c r="I126" s="154" t="s">
        <v>381</v>
      </c>
      <c r="K126" s="143"/>
    </row>
    <row r="127" spans="1:11" ht="18.75" customHeight="1" x14ac:dyDescent="0.25">
      <c r="A127" s="151">
        <v>120</v>
      </c>
      <c r="B127" s="152">
        <v>42834</v>
      </c>
      <c r="C127" s="154" t="s">
        <v>466</v>
      </c>
      <c r="D127" s="154" t="s">
        <v>25</v>
      </c>
      <c r="E127" s="106" t="s">
        <v>241</v>
      </c>
      <c r="F127" s="155" t="s">
        <v>512</v>
      </c>
      <c r="G127" s="155" t="s">
        <v>515</v>
      </c>
      <c r="H127" s="154" t="s">
        <v>71</v>
      </c>
      <c r="I127" s="154" t="s">
        <v>381</v>
      </c>
      <c r="K127" s="143"/>
    </row>
    <row r="128" spans="1:11" ht="18.75" customHeight="1" x14ac:dyDescent="0.25">
      <c r="A128" s="151">
        <v>121</v>
      </c>
      <c r="B128" s="152">
        <v>42835</v>
      </c>
      <c r="C128" s="154" t="s">
        <v>466</v>
      </c>
      <c r="D128" s="154" t="s">
        <v>26</v>
      </c>
      <c r="E128" s="115" t="s">
        <v>246</v>
      </c>
      <c r="F128" s="155" t="s">
        <v>418</v>
      </c>
      <c r="G128" s="155" t="s">
        <v>515</v>
      </c>
      <c r="H128" s="154" t="s">
        <v>71</v>
      </c>
      <c r="I128" s="154" t="s">
        <v>381</v>
      </c>
      <c r="K128" s="143"/>
    </row>
    <row r="129" spans="1:11" ht="18.75" customHeight="1" x14ac:dyDescent="0.25">
      <c r="A129" s="151">
        <v>122</v>
      </c>
      <c r="B129" s="152">
        <v>42835</v>
      </c>
      <c r="C129" s="154" t="s">
        <v>466</v>
      </c>
      <c r="D129" s="154" t="s">
        <v>25</v>
      </c>
      <c r="E129" s="154" t="s">
        <v>243</v>
      </c>
      <c r="F129" s="155" t="s">
        <v>478</v>
      </c>
      <c r="G129" s="155" t="s">
        <v>515</v>
      </c>
      <c r="H129" s="154" t="s">
        <v>71</v>
      </c>
      <c r="I129" s="154" t="s">
        <v>381</v>
      </c>
      <c r="K129" s="143"/>
    </row>
    <row r="130" spans="1:11" ht="18.75" customHeight="1" x14ac:dyDescent="0.25">
      <c r="A130" s="151">
        <v>123</v>
      </c>
      <c r="B130" s="152">
        <v>42835</v>
      </c>
      <c r="C130" s="154" t="s">
        <v>466</v>
      </c>
      <c r="D130" s="154" t="s">
        <v>23</v>
      </c>
      <c r="E130" s="106" t="s">
        <v>241</v>
      </c>
      <c r="F130" s="155" t="s">
        <v>512</v>
      </c>
      <c r="G130" s="155" t="s">
        <v>515</v>
      </c>
      <c r="H130" s="154" t="s">
        <v>71</v>
      </c>
      <c r="I130" s="154" t="s">
        <v>381</v>
      </c>
      <c r="K130" s="143"/>
    </row>
    <row r="131" spans="1:11" ht="18.75" customHeight="1" x14ac:dyDescent="0.25">
      <c r="A131" s="151">
        <v>124</v>
      </c>
      <c r="B131" s="152">
        <v>42836</v>
      </c>
      <c r="C131" s="154" t="s">
        <v>466</v>
      </c>
      <c r="D131" s="154" t="s">
        <v>26</v>
      </c>
      <c r="E131" s="115" t="s">
        <v>254</v>
      </c>
      <c r="F131" s="155" t="s">
        <v>503</v>
      </c>
      <c r="G131" s="155" t="s">
        <v>515</v>
      </c>
      <c r="H131" s="154" t="s">
        <v>71</v>
      </c>
      <c r="I131" s="154" t="s">
        <v>381</v>
      </c>
      <c r="K131" s="143"/>
    </row>
    <row r="132" spans="1:11" ht="18.75" customHeight="1" x14ac:dyDescent="0.25">
      <c r="A132" s="151">
        <v>125</v>
      </c>
      <c r="B132" s="152">
        <v>42836</v>
      </c>
      <c r="C132" s="154" t="s">
        <v>466</v>
      </c>
      <c r="D132" s="154" t="s">
        <v>22</v>
      </c>
      <c r="E132" s="106" t="s">
        <v>325</v>
      </c>
      <c r="F132" s="155" t="s">
        <v>497</v>
      </c>
      <c r="G132" s="155" t="s">
        <v>515</v>
      </c>
      <c r="H132" s="154" t="s">
        <v>71</v>
      </c>
      <c r="I132" s="154" t="s">
        <v>381</v>
      </c>
      <c r="K132" s="143"/>
    </row>
    <row r="133" spans="1:11" ht="18.75" customHeight="1" x14ac:dyDescent="0.25">
      <c r="A133" s="151">
        <v>126</v>
      </c>
      <c r="B133" s="152">
        <v>42836</v>
      </c>
      <c r="C133" s="154" t="s">
        <v>466</v>
      </c>
      <c r="D133" s="154" t="s">
        <v>25</v>
      </c>
      <c r="E133" s="115" t="s">
        <v>246</v>
      </c>
      <c r="F133" s="155" t="s">
        <v>418</v>
      </c>
      <c r="G133" s="155" t="s">
        <v>515</v>
      </c>
      <c r="H133" s="154" t="s">
        <v>71</v>
      </c>
      <c r="I133" s="154" t="s">
        <v>381</v>
      </c>
      <c r="K133" s="143"/>
    </row>
    <row r="134" spans="1:11" ht="18.75" customHeight="1" x14ac:dyDescent="0.25">
      <c r="A134" s="151">
        <v>127</v>
      </c>
      <c r="B134" s="152">
        <v>42836</v>
      </c>
      <c r="C134" s="154" t="s">
        <v>466</v>
      </c>
      <c r="D134" s="154" t="s">
        <v>23</v>
      </c>
      <c r="E134" s="115" t="s">
        <v>246</v>
      </c>
      <c r="F134" s="155" t="s">
        <v>418</v>
      </c>
      <c r="G134" s="155" t="s">
        <v>515</v>
      </c>
      <c r="H134" s="154" t="s">
        <v>71</v>
      </c>
      <c r="I134" s="154" t="s">
        <v>381</v>
      </c>
      <c r="K134" s="143"/>
    </row>
    <row r="135" spans="1:11" ht="18.75" customHeight="1" x14ac:dyDescent="0.25">
      <c r="A135" s="151">
        <v>128</v>
      </c>
      <c r="B135" s="152">
        <v>42839</v>
      </c>
      <c r="C135" s="154" t="s">
        <v>466</v>
      </c>
      <c r="D135" s="154" t="s">
        <v>23</v>
      </c>
      <c r="E135" s="115" t="s">
        <v>266</v>
      </c>
      <c r="F135" s="155" t="s">
        <v>467</v>
      </c>
      <c r="G135" s="155" t="s">
        <v>515</v>
      </c>
      <c r="H135" s="154" t="s">
        <v>71</v>
      </c>
      <c r="I135" s="154" t="s">
        <v>381</v>
      </c>
      <c r="K135" s="143"/>
    </row>
    <row r="136" spans="1:11" ht="18.75" customHeight="1" x14ac:dyDescent="0.25">
      <c r="A136" s="151">
        <v>129</v>
      </c>
      <c r="B136" s="152">
        <v>42839</v>
      </c>
      <c r="C136" s="154" t="s">
        <v>466</v>
      </c>
      <c r="D136" s="154" t="s">
        <v>26</v>
      </c>
      <c r="E136" s="115" t="s">
        <v>266</v>
      </c>
      <c r="F136" s="155" t="s">
        <v>467</v>
      </c>
      <c r="G136" s="155" t="s">
        <v>515</v>
      </c>
      <c r="H136" s="154" t="s">
        <v>71</v>
      </c>
      <c r="I136" s="154" t="s">
        <v>381</v>
      </c>
      <c r="K136" s="143"/>
    </row>
    <row r="137" spans="1:11" ht="18.75" customHeight="1" x14ac:dyDescent="0.25">
      <c r="A137" s="151">
        <v>130</v>
      </c>
      <c r="B137" s="152">
        <v>42839</v>
      </c>
      <c r="C137" s="154" t="s">
        <v>466</v>
      </c>
      <c r="D137" s="154" t="s">
        <v>22</v>
      </c>
      <c r="E137" s="115" t="s">
        <v>254</v>
      </c>
      <c r="F137" s="155" t="s">
        <v>503</v>
      </c>
      <c r="G137" s="155" t="s">
        <v>515</v>
      </c>
      <c r="H137" s="154" t="s">
        <v>71</v>
      </c>
      <c r="I137" s="154" t="s">
        <v>381</v>
      </c>
      <c r="K137" s="143"/>
    </row>
    <row r="138" spans="1:11" ht="18.75" customHeight="1" x14ac:dyDescent="0.25">
      <c r="A138" s="151">
        <v>131</v>
      </c>
      <c r="B138" s="152">
        <v>42839</v>
      </c>
      <c r="C138" s="154" t="s">
        <v>466</v>
      </c>
      <c r="D138" s="154" t="s">
        <v>25</v>
      </c>
      <c r="E138" s="106" t="s">
        <v>241</v>
      </c>
      <c r="F138" s="155" t="s">
        <v>512</v>
      </c>
      <c r="G138" s="155" t="s">
        <v>515</v>
      </c>
      <c r="H138" s="154" t="s">
        <v>71</v>
      </c>
      <c r="I138" s="154" t="s">
        <v>381</v>
      </c>
      <c r="K138" s="143"/>
    </row>
    <row r="139" spans="1:11" ht="18.75" customHeight="1" x14ac:dyDescent="0.25">
      <c r="A139" s="151">
        <v>132</v>
      </c>
      <c r="B139" s="152">
        <v>42840</v>
      </c>
      <c r="C139" s="154" t="s">
        <v>466</v>
      </c>
      <c r="D139" s="160" t="s">
        <v>23</v>
      </c>
      <c r="E139" s="178" t="s">
        <v>246</v>
      </c>
      <c r="F139" s="167" t="s">
        <v>418</v>
      </c>
      <c r="G139" s="167" t="s">
        <v>515</v>
      </c>
      <c r="H139" s="160" t="s">
        <v>71</v>
      </c>
      <c r="I139" s="160" t="s">
        <v>381</v>
      </c>
      <c r="J139" s="154" t="s">
        <v>397</v>
      </c>
      <c r="K139" s="143"/>
    </row>
    <row r="140" spans="1:11" ht="18.75" customHeight="1" x14ac:dyDescent="0.25">
      <c r="A140" s="151">
        <v>133</v>
      </c>
      <c r="B140" s="152">
        <v>42840</v>
      </c>
      <c r="C140" s="154" t="s">
        <v>466</v>
      </c>
      <c r="D140" s="154" t="s">
        <v>22</v>
      </c>
      <c r="E140" s="115" t="s">
        <v>246</v>
      </c>
      <c r="F140" s="155" t="s">
        <v>418</v>
      </c>
      <c r="G140" s="155" t="s">
        <v>515</v>
      </c>
      <c r="H140" s="154" t="s">
        <v>71</v>
      </c>
      <c r="I140" s="154" t="s">
        <v>381</v>
      </c>
      <c r="K140" s="143"/>
    </row>
    <row r="141" spans="1:11" ht="18.75" customHeight="1" x14ac:dyDescent="0.25">
      <c r="A141" s="151">
        <v>134</v>
      </c>
      <c r="B141" s="152">
        <v>42840</v>
      </c>
      <c r="C141" s="154" t="s">
        <v>466</v>
      </c>
      <c r="D141" s="154" t="s">
        <v>25</v>
      </c>
      <c r="E141" s="154" t="s">
        <v>243</v>
      </c>
      <c r="F141" s="155" t="s">
        <v>478</v>
      </c>
      <c r="G141" s="155" t="s">
        <v>515</v>
      </c>
      <c r="H141" s="154" t="s">
        <v>71</v>
      </c>
      <c r="I141" s="154" t="s">
        <v>381</v>
      </c>
      <c r="K141" s="143"/>
    </row>
    <row r="142" spans="1:11" ht="18.75" customHeight="1" x14ac:dyDescent="0.25">
      <c r="A142" s="151">
        <v>135</v>
      </c>
      <c r="B142" s="152">
        <v>42840</v>
      </c>
      <c r="C142" s="154" t="s">
        <v>466</v>
      </c>
      <c r="D142" s="154" t="s">
        <v>26</v>
      </c>
      <c r="E142" s="106" t="s">
        <v>325</v>
      </c>
      <c r="F142" s="155" t="s">
        <v>497</v>
      </c>
      <c r="G142" s="155" t="s">
        <v>515</v>
      </c>
      <c r="H142" s="154" t="s">
        <v>71</v>
      </c>
      <c r="I142" s="154" t="s">
        <v>381</v>
      </c>
      <c r="K142" s="143"/>
    </row>
    <row r="143" spans="1:11" ht="18.75" customHeight="1" x14ac:dyDescent="0.25">
      <c r="A143" s="151">
        <v>136</v>
      </c>
      <c r="B143" s="152">
        <v>42841</v>
      </c>
      <c r="C143" s="154" t="s">
        <v>466</v>
      </c>
      <c r="D143" s="160" t="s">
        <v>25</v>
      </c>
      <c r="E143" s="160" t="s">
        <v>247</v>
      </c>
      <c r="F143" s="167" t="s">
        <v>482</v>
      </c>
      <c r="G143" s="167" t="s">
        <v>516</v>
      </c>
      <c r="H143" s="160" t="s">
        <v>71</v>
      </c>
      <c r="I143" s="160" t="s">
        <v>381</v>
      </c>
      <c r="K143" s="143"/>
    </row>
    <row r="144" spans="1:11" ht="18.75" customHeight="1" x14ac:dyDescent="0.25">
      <c r="A144" s="151">
        <v>137</v>
      </c>
      <c r="B144" s="152">
        <v>42841</v>
      </c>
      <c r="C144" s="154" t="s">
        <v>466</v>
      </c>
      <c r="D144" s="160" t="s">
        <v>22</v>
      </c>
      <c r="E144" s="160" t="s">
        <v>247</v>
      </c>
      <c r="F144" s="167" t="s">
        <v>482</v>
      </c>
      <c r="G144" s="167" t="s">
        <v>516</v>
      </c>
      <c r="H144" s="160" t="s">
        <v>71</v>
      </c>
      <c r="I144" s="160" t="s">
        <v>381</v>
      </c>
      <c r="K144" s="143"/>
    </row>
    <row r="145" spans="1:11" ht="18.75" customHeight="1" x14ac:dyDescent="0.25">
      <c r="A145" s="151">
        <v>138</v>
      </c>
      <c r="B145" s="152">
        <v>42841</v>
      </c>
      <c r="C145" s="154" t="s">
        <v>466</v>
      </c>
      <c r="D145" s="154" t="s">
        <v>26</v>
      </c>
      <c r="E145" s="154" t="s">
        <v>243</v>
      </c>
      <c r="F145" s="155" t="s">
        <v>478</v>
      </c>
      <c r="G145" s="155" t="s">
        <v>515</v>
      </c>
      <c r="H145" s="154" t="s">
        <v>71</v>
      </c>
      <c r="I145" s="154" t="s">
        <v>381</v>
      </c>
      <c r="K145" s="143"/>
    </row>
    <row r="146" spans="1:11" ht="18.75" customHeight="1" x14ac:dyDescent="0.25">
      <c r="A146" s="151">
        <v>139</v>
      </c>
      <c r="B146" s="152">
        <v>42841</v>
      </c>
      <c r="C146" s="154" t="s">
        <v>466</v>
      </c>
      <c r="D146" s="154" t="s">
        <v>23</v>
      </c>
      <c r="E146" s="154" t="s">
        <v>235</v>
      </c>
      <c r="F146" s="155" t="s">
        <v>471</v>
      </c>
      <c r="G146" s="155" t="s">
        <v>515</v>
      </c>
      <c r="H146" s="154" t="s">
        <v>71</v>
      </c>
      <c r="I146" s="154" t="s">
        <v>381</v>
      </c>
      <c r="K146" s="143"/>
    </row>
    <row r="147" spans="1:11" ht="18.75" customHeight="1" x14ac:dyDescent="0.25">
      <c r="A147" s="151">
        <v>140</v>
      </c>
      <c r="B147" s="152">
        <v>42842</v>
      </c>
      <c r="C147" s="154" t="s">
        <v>466</v>
      </c>
      <c r="D147" s="154" t="s">
        <v>26</v>
      </c>
      <c r="E147" s="115" t="s">
        <v>246</v>
      </c>
      <c r="F147" s="155" t="s">
        <v>418</v>
      </c>
      <c r="G147" s="155" t="s">
        <v>515</v>
      </c>
      <c r="H147" s="154" t="s">
        <v>71</v>
      </c>
      <c r="I147" s="154" t="s">
        <v>381</v>
      </c>
      <c r="K147" s="143"/>
    </row>
    <row r="148" spans="1:11" ht="18.75" customHeight="1" x14ac:dyDescent="0.25">
      <c r="A148" s="151">
        <v>141</v>
      </c>
      <c r="B148" s="152">
        <v>42842</v>
      </c>
      <c r="C148" s="154" t="s">
        <v>466</v>
      </c>
      <c r="D148" s="154" t="s">
        <v>23</v>
      </c>
      <c r="E148" s="115" t="s">
        <v>246</v>
      </c>
      <c r="F148" s="155" t="s">
        <v>418</v>
      </c>
      <c r="G148" s="155" t="s">
        <v>515</v>
      </c>
      <c r="H148" s="154" t="s">
        <v>71</v>
      </c>
      <c r="I148" s="154" t="s">
        <v>381</v>
      </c>
      <c r="K148" s="143"/>
    </row>
    <row r="149" spans="1:11" ht="18.75" customHeight="1" x14ac:dyDescent="0.25">
      <c r="A149" s="151">
        <v>142</v>
      </c>
      <c r="B149" s="152">
        <v>42842</v>
      </c>
      <c r="C149" s="154" t="s">
        <v>466</v>
      </c>
      <c r="D149" s="154" t="s">
        <v>22</v>
      </c>
      <c r="E149" s="154" t="s">
        <v>243</v>
      </c>
      <c r="F149" s="155" t="s">
        <v>478</v>
      </c>
      <c r="G149" s="155" t="s">
        <v>515</v>
      </c>
      <c r="H149" s="154" t="s">
        <v>71</v>
      </c>
      <c r="I149" s="154" t="s">
        <v>381</v>
      </c>
      <c r="K149" s="143"/>
    </row>
    <row r="150" spans="1:11" ht="18.75" customHeight="1" x14ac:dyDescent="0.25">
      <c r="A150" s="151">
        <v>143</v>
      </c>
      <c r="B150" s="152">
        <v>42842</v>
      </c>
      <c r="C150" s="154" t="s">
        <v>466</v>
      </c>
      <c r="D150" s="154" t="s">
        <v>25</v>
      </c>
      <c r="E150" s="154" t="s">
        <v>235</v>
      </c>
      <c r="F150" s="155" t="s">
        <v>471</v>
      </c>
      <c r="G150" s="155" t="s">
        <v>515</v>
      </c>
      <c r="H150" s="154" t="s">
        <v>71</v>
      </c>
      <c r="I150" s="154" t="s">
        <v>381</v>
      </c>
      <c r="K150" s="143"/>
    </row>
    <row r="151" spans="1:11" ht="18.75" customHeight="1" x14ac:dyDescent="0.25">
      <c r="A151" s="151">
        <v>144</v>
      </c>
      <c r="B151" s="152">
        <v>42843</v>
      </c>
      <c r="C151" s="154" t="s">
        <v>466</v>
      </c>
      <c r="D151" s="154" t="s">
        <v>23</v>
      </c>
      <c r="E151" s="154" t="s">
        <v>247</v>
      </c>
      <c r="F151" s="155" t="s">
        <v>482</v>
      </c>
      <c r="G151" s="155" t="s">
        <v>516</v>
      </c>
      <c r="H151" s="154" t="s">
        <v>71</v>
      </c>
      <c r="I151" s="154" t="s">
        <v>381</v>
      </c>
      <c r="K151" s="143"/>
    </row>
    <row r="152" spans="1:11" ht="18.75" customHeight="1" x14ac:dyDescent="0.25">
      <c r="A152" s="151">
        <v>145</v>
      </c>
      <c r="B152" s="152">
        <v>42843</v>
      </c>
      <c r="C152" s="154" t="s">
        <v>466</v>
      </c>
      <c r="D152" s="154" t="s">
        <v>22</v>
      </c>
      <c r="E152" s="115" t="s">
        <v>266</v>
      </c>
      <c r="F152" s="155" t="s">
        <v>467</v>
      </c>
      <c r="G152" s="155" t="s">
        <v>515</v>
      </c>
      <c r="H152" s="154" t="s">
        <v>71</v>
      </c>
      <c r="I152" s="154" t="s">
        <v>381</v>
      </c>
      <c r="K152" s="143"/>
    </row>
    <row r="153" spans="1:11" ht="18.75" customHeight="1" x14ac:dyDescent="0.25">
      <c r="A153" s="151">
        <v>146</v>
      </c>
      <c r="B153" s="152">
        <v>42843</v>
      </c>
      <c r="C153" s="154" t="s">
        <v>466</v>
      </c>
      <c r="D153" s="154" t="s">
        <v>25</v>
      </c>
      <c r="E153" s="115" t="s">
        <v>254</v>
      </c>
      <c r="F153" s="155" t="s">
        <v>503</v>
      </c>
      <c r="G153" s="155" t="s">
        <v>515</v>
      </c>
      <c r="H153" s="154" t="s">
        <v>71</v>
      </c>
      <c r="I153" s="154" t="s">
        <v>381</v>
      </c>
      <c r="K153" s="143"/>
    </row>
    <row r="154" spans="1:11" ht="18.75" customHeight="1" x14ac:dyDescent="0.25">
      <c r="A154" s="151">
        <v>147</v>
      </c>
      <c r="B154" s="152">
        <v>42843</v>
      </c>
      <c r="C154" s="154" t="s">
        <v>466</v>
      </c>
      <c r="D154" s="154" t="s">
        <v>26</v>
      </c>
      <c r="E154" s="106" t="s">
        <v>241</v>
      </c>
      <c r="F154" s="155" t="s">
        <v>512</v>
      </c>
      <c r="G154" s="155" t="s">
        <v>515</v>
      </c>
      <c r="H154" s="154" t="s">
        <v>71</v>
      </c>
      <c r="I154" s="154" t="s">
        <v>381</v>
      </c>
      <c r="K154" s="143"/>
    </row>
    <row r="155" spans="1:11" ht="18.75" customHeight="1" x14ac:dyDescent="0.25">
      <c r="A155" s="151">
        <v>148</v>
      </c>
      <c r="B155" s="152">
        <v>42844</v>
      </c>
      <c r="C155" s="154" t="s">
        <v>466</v>
      </c>
      <c r="D155" s="154" t="s">
        <v>22</v>
      </c>
      <c r="E155" s="154" t="s">
        <v>247</v>
      </c>
      <c r="F155" s="155" t="s">
        <v>482</v>
      </c>
      <c r="G155" s="155" t="s">
        <v>517</v>
      </c>
      <c r="H155" s="154" t="s">
        <v>71</v>
      </c>
      <c r="I155" s="154" t="s">
        <v>381</v>
      </c>
      <c r="K155" s="143"/>
    </row>
    <row r="156" spans="1:11" ht="18.75" customHeight="1" x14ac:dyDescent="0.25">
      <c r="A156" s="151">
        <v>149</v>
      </c>
      <c r="B156" s="152">
        <v>42844</v>
      </c>
      <c r="C156" s="154" t="s">
        <v>466</v>
      </c>
      <c r="D156" s="154" t="s">
        <v>23</v>
      </c>
      <c r="E156" s="154" t="s">
        <v>247</v>
      </c>
      <c r="F156" s="155" t="s">
        <v>482</v>
      </c>
      <c r="G156" s="155" t="s">
        <v>517</v>
      </c>
      <c r="H156" s="154" t="s">
        <v>71</v>
      </c>
      <c r="I156" s="154" t="s">
        <v>381</v>
      </c>
      <c r="K156" s="143"/>
    </row>
    <row r="157" spans="1:11" ht="18.75" customHeight="1" x14ac:dyDescent="0.25">
      <c r="A157" s="151">
        <v>150</v>
      </c>
      <c r="B157" s="152">
        <v>42844</v>
      </c>
      <c r="C157" s="154" t="s">
        <v>466</v>
      </c>
      <c r="D157" s="154" t="s">
        <v>26</v>
      </c>
      <c r="E157" s="154" t="s">
        <v>243</v>
      </c>
      <c r="F157" s="155" t="s">
        <v>478</v>
      </c>
      <c r="G157" s="155" t="s">
        <v>515</v>
      </c>
      <c r="H157" s="154" t="s">
        <v>71</v>
      </c>
      <c r="I157" s="154" t="s">
        <v>381</v>
      </c>
      <c r="K157" s="143"/>
    </row>
    <row r="158" spans="1:11" ht="18.75" customHeight="1" x14ac:dyDescent="0.25">
      <c r="A158" s="151">
        <v>151</v>
      </c>
      <c r="B158" s="152">
        <v>42844</v>
      </c>
      <c r="C158" s="154" t="s">
        <v>466</v>
      </c>
      <c r="D158" s="154" t="s">
        <v>25</v>
      </c>
      <c r="E158" s="106" t="s">
        <v>241</v>
      </c>
      <c r="F158" s="155" t="s">
        <v>512</v>
      </c>
      <c r="G158" s="155" t="s">
        <v>515</v>
      </c>
      <c r="H158" s="154" t="s">
        <v>71</v>
      </c>
      <c r="I158" s="154" t="s">
        <v>381</v>
      </c>
      <c r="K158" s="143"/>
    </row>
    <row r="159" spans="1:11" ht="18.75" customHeight="1" x14ac:dyDescent="0.25">
      <c r="A159" s="151">
        <v>152</v>
      </c>
      <c r="B159" s="152">
        <v>42846</v>
      </c>
      <c r="C159" s="154" t="s">
        <v>466</v>
      </c>
      <c r="D159" s="154" t="s">
        <v>26</v>
      </c>
      <c r="E159" s="154" t="s">
        <v>247</v>
      </c>
      <c r="F159" s="155" t="s">
        <v>482</v>
      </c>
      <c r="G159" s="155" t="s">
        <v>517</v>
      </c>
      <c r="H159" s="154" t="s">
        <v>71</v>
      </c>
      <c r="I159" s="154" t="s">
        <v>381</v>
      </c>
      <c r="K159" s="143"/>
    </row>
    <row r="160" spans="1:11" ht="18.75" customHeight="1" x14ac:dyDescent="0.25">
      <c r="A160" s="151">
        <v>153</v>
      </c>
      <c r="B160" s="152">
        <v>42846</v>
      </c>
      <c r="C160" s="154" t="s">
        <v>466</v>
      </c>
      <c r="D160" s="154" t="s">
        <v>25</v>
      </c>
      <c r="E160" s="154" t="s">
        <v>247</v>
      </c>
      <c r="F160" s="155" t="s">
        <v>482</v>
      </c>
      <c r="G160" s="155" t="s">
        <v>517</v>
      </c>
      <c r="H160" s="154" t="s">
        <v>71</v>
      </c>
      <c r="I160" s="154" t="s">
        <v>381</v>
      </c>
      <c r="K160" s="143"/>
    </row>
    <row r="161" spans="1:11" ht="18.75" customHeight="1" x14ac:dyDescent="0.25">
      <c r="A161" s="151">
        <v>154</v>
      </c>
      <c r="B161" s="152">
        <v>42846</v>
      </c>
      <c r="C161" s="154" t="s">
        <v>466</v>
      </c>
      <c r="D161" s="154" t="s">
        <v>22</v>
      </c>
      <c r="E161" s="154" t="s">
        <v>243</v>
      </c>
      <c r="F161" s="155" t="s">
        <v>478</v>
      </c>
      <c r="G161" s="155" t="s">
        <v>515</v>
      </c>
      <c r="H161" s="154" t="s">
        <v>71</v>
      </c>
      <c r="I161" s="154" t="s">
        <v>381</v>
      </c>
      <c r="K161" s="143"/>
    </row>
    <row r="162" spans="1:11" ht="18.75" customHeight="1" x14ac:dyDescent="0.25">
      <c r="A162" s="151">
        <v>155</v>
      </c>
      <c r="B162" s="152">
        <v>42846</v>
      </c>
      <c r="C162" s="154" t="s">
        <v>466</v>
      </c>
      <c r="D162" s="154" t="s">
        <v>23</v>
      </c>
      <c r="E162" s="154" t="s">
        <v>235</v>
      </c>
      <c r="F162" s="155" t="s">
        <v>471</v>
      </c>
      <c r="G162" s="155" t="s">
        <v>515</v>
      </c>
      <c r="H162" s="154" t="s">
        <v>71</v>
      </c>
      <c r="I162" s="154" t="s">
        <v>381</v>
      </c>
      <c r="K162" s="143"/>
    </row>
    <row r="163" spans="1:11" ht="18.75" customHeight="1" x14ac:dyDescent="0.25">
      <c r="A163" s="151">
        <v>156</v>
      </c>
      <c r="B163" s="152">
        <v>42847</v>
      </c>
      <c r="C163" s="154" t="s">
        <v>466</v>
      </c>
      <c r="D163" s="154" t="s">
        <v>28</v>
      </c>
      <c r="E163" s="106" t="s">
        <v>241</v>
      </c>
      <c r="F163" s="155" t="s">
        <v>512</v>
      </c>
      <c r="G163" s="155" t="s">
        <v>515</v>
      </c>
      <c r="H163" s="154" t="s">
        <v>71</v>
      </c>
      <c r="I163" s="154" t="s">
        <v>381</v>
      </c>
      <c r="K163" s="143"/>
    </row>
    <row r="164" spans="1:11" ht="18.75" customHeight="1" x14ac:dyDescent="0.25">
      <c r="A164" s="151">
        <v>157</v>
      </c>
      <c r="B164" s="152">
        <v>42847</v>
      </c>
      <c r="C164" s="154" t="s">
        <v>466</v>
      </c>
      <c r="D164" s="154" t="s">
        <v>24</v>
      </c>
      <c r="E164" s="154" t="s">
        <v>243</v>
      </c>
      <c r="F164" s="155" t="s">
        <v>478</v>
      </c>
      <c r="G164" s="155" t="s">
        <v>515</v>
      </c>
      <c r="H164" s="154" t="s">
        <v>71</v>
      </c>
      <c r="I164" s="154" t="s">
        <v>381</v>
      </c>
      <c r="K164" s="143"/>
    </row>
    <row r="165" spans="1:11" ht="18.75" customHeight="1" x14ac:dyDescent="0.25">
      <c r="A165" s="151">
        <v>158</v>
      </c>
      <c r="B165" s="152">
        <v>42847</v>
      </c>
      <c r="C165" s="154" t="s">
        <v>466</v>
      </c>
      <c r="D165" s="154" t="s">
        <v>27</v>
      </c>
      <c r="E165" s="154" t="s">
        <v>247</v>
      </c>
      <c r="F165" s="155" t="s">
        <v>482</v>
      </c>
      <c r="G165" s="155" t="s">
        <v>517</v>
      </c>
      <c r="H165" s="154" t="s">
        <v>71</v>
      </c>
      <c r="I165" s="154" t="s">
        <v>381</v>
      </c>
      <c r="K165" s="143"/>
    </row>
    <row r="166" spans="1:11" ht="18.75" customHeight="1" x14ac:dyDescent="0.25">
      <c r="A166" s="151">
        <v>159</v>
      </c>
      <c r="B166" s="152">
        <v>42847</v>
      </c>
      <c r="C166" s="154" t="s">
        <v>466</v>
      </c>
      <c r="D166" s="154" t="s">
        <v>26</v>
      </c>
      <c r="E166" s="154" t="s">
        <v>247</v>
      </c>
      <c r="F166" s="155" t="s">
        <v>482</v>
      </c>
      <c r="G166" s="155" t="s">
        <v>517</v>
      </c>
      <c r="H166" s="154" t="s">
        <v>71</v>
      </c>
      <c r="I166" s="154" t="s">
        <v>381</v>
      </c>
      <c r="K166" s="143"/>
    </row>
    <row r="167" spans="1:11" ht="18.75" customHeight="1" x14ac:dyDescent="0.25">
      <c r="A167" s="151">
        <v>160</v>
      </c>
      <c r="B167" s="152">
        <v>42847</v>
      </c>
      <c r="C167" s="154" t="s">
        <v>466</v>
      </c>
      <c r="D167" s="154" t="s">
        <v>23</v>
      </c>
      <c r="E167" s="154" t="s">
        <v>247</v>
      </c>
      <c r="F167" s="155" t="s">
        <v>482</v>
      </c>
      <c r="G167" s="155" t="s">
        <v>517</v>
      </c>
      <c r="H167" s="154" t="s">
        <v>71</v>
      </c>
      <c r="I167" s="154" t="s">
        <v>381</v>
      </c>
      <c r="K167" s="143"/>
    </row>
    <row r="168" spans="1:11" ht="18.75" customHeight="1" x14ac:dyDescent="0.25">
      <c r="A168" s="151">
        <v>161</v>
      </c>
      <c r="B168" s="152">
        <v>42847</v>
      </c>
      <c r="C168" s="154" t="s">
        <v>466</v>
      </c>
      <c r="D168" s="154" t="s">
        <v>22</v>
      </c>
      <c r="E168" s="154" t="s">
        <v>247</v>
      </c>
      <c r="F168" s="155" t="s">
        <v>482</v>
      </c>
      <c r="G168" s="155" t="s">
        <v>517</v>
      </c>
      <c r="H168" s="154" t="s">
        <v>71</v>
      </c>
      <c r="I168" s="154" t="s">
        <v>381</v>
      </c>
      <c r="K168" s="143"/>
    </row>
    <row r="169" spans="1:11" ht="18.75" customHeight="1" x14ac:dyDescent="0.25">
      <c r="A169" s="151">
        <v>162</v>
      </c>
      <c r="B169" s="152">
        <v>42847</v>
      </c>
      <c r="C169" s="154" t="s">
        <v>466</v>
      </c>
      <c r="D169" s="154" t="s">
        <v>25</v>
      </c>
      <c r="E169" s="154" t="s">
        <v>247</v>
      </c>
      <c r="F169" s="155" t="s">
        <v>482</v>
      </c>
      <c r="G169" s="155" t="s">
        <v>517</v>
      </c>
      <c r="H169" s="154" t="s">
        <v>71</v>
      </c>
      <c r="I169" s="154" t="s">
        <v>381</v>
      </c>
      <c r="K169" s="143"/>
    </row>
    <row r="170" spans="1:11" ht="18.75" customHeight="1" x14ac:dyDescent="0.25">
      <c r="A170" s="151">
        <v>163</v>
      </c>
      <c r="B170" s="152">
        <v>42848</v>
      </c>
      <c r="C170" s="154" t="s">
        <v>466</v>
      </c>
      <c r="D170" s="154" t="s">
        <v>26</v>
      </c>
      <c r="E170" s="154" t="s">
        <v>247</v>
      </c>
      <c r="F170" s="155" t="s">
        <v>482</v>
      </c>
      <c r="G170" s="155" t="s">
        <v>517</v>
      </c>
      <c r="H170" s="154" t="s">
        <v>71</v>
      </c>
      <c r="I170" s="154" t="s">
        <v>381</v>
      </c>
      <c r="K170" s="143"/>
    </row>
    <row r="171" spans="1:11" ht="18.75" customHeight="1" x14ac:dyDescent="0.25">
      <c r="A171" s="151">
        <v>164</v>
      </c>
      <c r="B171" s="152">
        <v>42848</v>
      </c>
      <c r="C171" s="154" t="s">
        <v>466</v>
      </c>
      <c r="D171" s="154" t="s">
        <v>25</v>
      </c>
      <c r="E171" s="154" t="s">
        <v>247</v>
      </c>
      <c r="F171" s="155" t="s">
        <v>482</v>
      </c>
      <c r="G171" s="155" t="s">
        <v>517</v>
      </c>
      <c r="H171" s="154" t="s">
        <v>71</v>
      </c>
      <c r="I171" s="154" t="s">
        <v>381</v>
      </c>
      <c r="K171" s="143"/>
    </row>
    <row r="172" spans="1:11" ht="18.75" customHeight="1" x14ac:dyDescent="0.25">
      <c r="A172" s="151">
        <v>165</v>
      </c>
      <c r="B172" s="152">
        <v>42848</v>
      </c>
      <c r="C172" s="154" t="s">
        <v>466</v>
      </c>
      <c r="D172" s="154" t="s">
        <v>22</v>
      </c>
      <c r="E172" s="154" t="s">
        <v>247</v>
      </c>
      <c r="F172" s="155" t="s">
        <v>482</v>
      </c>
      <c r="G172" s="155" t="s">
        <v>517</v>
      </c>
      <c r="H172" s="154" t="s">
        <v>71</v>
      </c>
      <c r="I172" s="154" t="s">
        <v>381</v>
      </c>
      <c r="K172" s="143"/>
    </row>
    <row r="173" spans="1:11" ht="18.75" customHeight="1" x14ac:dyDescent="0.25">
      <c r="A173" s="151">
        <v>166</v>
      </c>
      <c r="B173" s="152">
        <v>42848</v>
      </c>
      <c r="C173" s="154" t="s">
        <v>466</v>
      </c>
      <c r="D173" s="154" t="s">
        <v>23</v>
      </c>
      <c r="E173" s="154" t="s">
        <v>247</v>
      </c>
      <c r="F173" s="155" t="s">
        <v>482</v>
      </c>
      <c r="G173" s="155" t="s">
        <v>517</v>
      </c>
      <c r="H173" s="154" t="s">
        <v>71</v>
      </c>
      <c r="I173" s="154" t="s">
        <v>381</v>
      </c>
      <c r="K173" s="143"/>
    </row>
    <row r="174" spans="1:11" ht="18.75" customHeight="1" x14ac:dyDescent="0.25">
      <c r="A174" s="151">
        <v>167</v>
      </c>
      <c r="B174" s="152">
        <v>42848</v>
      </c>
      <c r="C174" s="154" t="s">
        <v>466</v>
      </c>
      <c r="D174" s="154" t="s">
        <v>28</v>
      </c>
      <c r="E174" s="154" t="s">
        <v>243</v>
      </c>
      <c r="F174" s="155" t="s">
        <v>478</v>
      </c>
      <c r="G174" s="155" t="s">
        <v>515</v>
      </c>
      <c r="H174" s="154" t="s">
        <v>71</v>
      </c>
      <c r="I174" s="154" t="s">
        <v>381</v>
      </c>
      <c r="K174" s="143"/>
    </row>
    <row r="175" spans="1:11" ht="18.75" customHeight="1" x14ac:dyDescent="0.25">
      <c r="A175" s="151">
        <v>168</v>
      </c>
      <c r="B175" s="152">
        <v>42848</v>
      </c>
      <c r="C175" s="154" t="s">
        <v>466</v>
      </c>
      <c r="D175" s="154" t="s">
        <v>24</v>
      </c>
      <c r="E175" s="106" t="s">
        <v>241</v>
      </c>
      <c r="F175" s="155" t="s">
        <v>512</v>
      </c>
      <c r="G175" s="155" t="s">
        <v>515</v>
      </c>
      <c r="H175" s="154" t="s">
        <v>71</v>
      </c>
      <c r="I175" s="154" t="s">
        <v>381</v>
      </c>
      <c r="K175" s="143"/>
    </row>
    <row r="176" spans="1:11" ht="18.75" customHeight="1" x14ac:dyDescent="0.25">
      <c r="A176" s="151">
        <v>169</v>
      </c>
      <c r="B176" s="152">
        <v>42848</v>
      </c>
      <c r="C176" s="154" t="s">
        <v>466</v>
      </c>
      <c r="D176" s="154" t="s">
        <v>27</v>
      </c>
      <c r="E176" s="115" t="s">
        <v>249</v>
      </c>
      <c r="F176" s="155" t="s">
        <v>518</v>
      </c>
      <c r="G176" s="155" t="s">
        <v>515</v>
      </c>
      <c r="H176" s="154" t="s">
        <v>71</v>
      </c>
      <c r="I176" s="154" t="s">
        <v>381</v>
      </c>
      <c r="K176" s="143"/>
    </row>
    <row r="177" spans="1:11" ht="18.75" customHeight="1" x14ac:dyDescent="0.25">
      <c r="A177" s="151">
        <v>170</v>
      </c>
      <c r="B177" s="152">
        <v>42849</v>
      </c>
      <c r="C177" s="154" t="s">
        <v>466</v>
      </c>
      <c r="D177" s="154" t="s">
        <v>25</v>
      </c>
      <c r="E177" s="154" t="s">
        <v>247</v>
      </c>
      <c r="F177" s="155" t="s">
        <v>482</v>
      </c>
      <c r="G177" s="155" t="s">
        <v>517</v>
      </c>
      <c r="H177" s="154" t="s">
        <v>71</v>
      </c>
      <c r="I177" s="154" t="s">
        <v>381</v>
      </c>
      <c r="K177" s="143"/>
    </row>
    <row r="178" spans="1:11" ht="18.75" customHeight="1" x14ac:dyDescent="0.25">
      <c r="A178" s="151">
        <v>171</v>
      </c>
      <c r="B178" s="152">
        <v>42849</v>
      </c>
      <c r="C178" s="154" t="s">
        <v>466</v>
      </c>
      <c r="D178" s="154" t="s">
        <v>24</v>
      </c>
      <c r="E178" s="154" t="s">
        <v>247</v>
      </c>
      <c r="F178" s="155" t="s">
        <v>482</v>
      </c>
      <c r="G178" s="155" t="s">
        <v>517</v>
      </c>
      <c r="H178" s="154" t="s">
        <v>71</v>
      </c>
      <c r="I178" s="154" t="s">
        <v>381</v>
      </c>
      <c r="K178" s="143"/>
    </row>
    <row r="179" spans="1:11" ht="18.75" customHeight="1" x14ac:dyDescent="0.25">
      <c r="A179" s="151">
        <v>172</v>
      </c>
      <c r="B179" s="152">
        <v>42849</v>
      </c>
      <c r="C179" s="154" t="s">
        <v>466</v>
      </c>
      <c r="D179" s="154" t="s">
        <v>23</v>
      </c>
      <c r="E179" s="115" t="s">
        <v>246</v>
      </c>
      <c r="F179" s="155" t="s">
        <v>418</v>
      </c>
      <c r="G179" s="155" t="s">
        <v>517</v>
      </c>
      <c r="H179" s="154" t="s">
        <v>71</v>
      </c>
      <c r="I179" s="154" t="s">
        <v>381</v>
      </c>
      <c r="K179" s="143"/>
    </row>
    <row r="180" spans="1:11" ht="18.75" customHeight="1" x14ac:dyDescent="0.25">
      <c r="A180" s="151">
        <v>173</v>
      </c>
      <c r="B180" s="152">
        <v>42849</v>
      </c>
      <c r="C180" s="154" t="s">
        <v>466</v>
      </c>
      <c r="D180" s="154" t="s">
        <v>26</v>
      </c>
      <c r="E180" s="154" t="s">
        <v>243</v>
      </c>
      <c r="F180" s="155" t="s">
        <v>478</v>
      </c>
      <c r="G180" s="155" t="s">
        <v>515</v>
      </c>
      <c r="H180" s="154" t="s">
        <v>71</v>
      </c>
      <c r="I180" s="154" t="s">
        <v>381</v>
      </c>
      <c r="K180" s="143"/>
    </row>
    <row r="181" spans="1:11" ht="18.75" customHeight="1" x14ac:dyDescent="0.25">
      <c r="A181" s="151">
        <v>174</v>
      </c>
      <c r="B181" s="152">
        <v>42849</v>
      </c>
      <c r="C181" s="154" t="s">
        <v>466</v>
      </c>
      <c r="D181" s="154" t="s">
        <v>27</v>
      </c>
      <c r="E181" s="154" t="s">
        <v>243</v>
      </c>
      <c r="F181" s="155" t="s">
        <v>478</v>
      </c>
      <c r="G181" s="155" t="s">
        <v>515</v>
      </c>
      <c r="H181" s="154" t="s">
        <v>71</v>
      </c>
      <c r="I181" s="154" t="s">
        <v>381</v>
      </c>
      <c r="K181" s="143"/>
    </row>
    <row r="182" spans="1:11" ht="18.75" customHeight="1" x14ac:dyDescent="0.25">
      <c r="A182" s="151">
        <v>175</v>
      </c>
      <c r="B182" s="152">
        <v>42849</v>
      </c>
      <c r="C182" s="154" t="s">
        <v>466</v>
      </c>
      <c r="D182" s="154" t="s">
        <v>22</v>
      </c>
      <c r="E182" s="106" t="s">
        <v>325</v>
      </c>
      <c r="F182" s="155" t="s">
        <v>497</v>
      </c>
      <c r="G182" s="155" t="s">
        <v>515</v>
      </c>
      <c r="H182" s="154" t="s">
        <v>71</v>
      </c>
      <c r="I182" s="154" t="s">
        <v>381</v>
      </c>
      <c r="K182" s="143"/>
    </row>
    <row r="183" spans="1:11" ht="18.75" customHeight="1" x14ac:dyDescent="0.25">
      <c r="A183" s="151">
        <v>176</v>
      </c>
      <c r="B183" s="152">
        <v>42849</v>
      </c>
      <c r="C183" s="154" t="s">
        <v>466</v>
      </c>
      <c r="D183" s="154" t="s">
        <v>28</v>
      </c>
      <c r="E183" s="106" t="s">
        <v>241</v>
      </c>
      <c r="F183" s="155" t="s">
        <v>512</v>
      </c>
      <c r="G183" s="155" t="s">
        <v>515</v>
      </c>
      <c r="H183" s="154" t="s">
        <v>71</v>
      </c>
      <c r="I183" s="154" t="s">
        <v>381</v>
      </c>
      <c r="K183" s="143"/>
    </row>
    <row r="184" spans="1:11" ht="18.75" customHeight="1" x14ac:dyDescent="0.25">
      <c r="A184" s="151">
        <v>177</v>
      </c>
      <c r="B184" s="152">
        <v>42850</v>
      </c>
      <c r="C184" s="154" t="s">
        <v>466</v>
      </c>
      <c r="D184" s="154" t="s">
        <v>26</v>
      </c>
      <c r="E184" s="154" t="s">
        <v>247</v>
      </c>
      <c r="F184" s="155" t="s">
        <v>482</v>
      </c>
      <c r="G184" s="155" t="s">
        <v>517</v>
      </c>
      <c r="H184" s="154" t="s">
        <v>71</v>
      </c>
      <c r="I184" s="154" t="s">
        <v>381</v>
      </c>
      <c r="K184" s="143"/>
    </row>
    <row r="185" spans="1:11" ht="18.75" customHeight="1" x14ac:dyDescent="0.25">
      <c r="A185" s="151">
        <v>178</v>
      </c>
      <c r="B185" s="152">
        <v>42850</v>
      </c>
      <c r="C185" s="154" t="s">
        <v>466</v>
      </c>
      <c r="D185" s="154" t="s">
        <v>22</v>
      </c>
      <c r="E185" s="115" t="s">
        <v>266</v>
      </c>
      <c r="F185" s="155" t="s">
        <v>467</v>
      </c>
      <c r="G185" s="155" t="s">
        <v>515</v>
      </c>
      <c r="H185" s="154" t="s">
        <v>71</v>
      </c>
      <c r="I185" s="154" t="s">
        <v>381</v>
      </c>
      <c r="K185" s="143"/>
    </row>
    <row r="186" spans="1:11" ht="18.75" customHeight="1" x14ac:dyDescent="0.25">
      <c r="A186" s="151">
        <v>179</v>
      </c>
      <c r="B186" s="152">
        <v>42850</v>
      </c>
      <c r="C186" s="154" t="s">
        <v>466</v>
      </c>
      <c r="D186" s="154" t="s">
        <v>28</v>
      </c>
      <c r="E186" s="115" t="s">
        <v>266</v>
      </c>
      <c r="F186" s="155" t="s">
        <v>467</v>
      </c>
      <c r="G186" s="155" t="s">
        <v>515</v>
      </c>
      <c r="H186" s="154" t="s">
        <v>71</v>
      </c>
      <c r="I186" s="154" t="s">
        <v>381</v>
      </c>
      <c r="K186" s="143"/>
    </row>
    <row r="187" spans="1:11" ht="18.75" customHeight="1" x14ac:dyDescent="0.25">
      <c r="A187" s="151">
        <v>180</v>
      </c>
      <c r="B187" s="152">
        <v>42850</v>
      </c>
      <c r="C187" s="154" t="s">
        <v>466</v>
      </c>
      <c r="D187" s="154" t="s">
        <v>25</v>
      </c>
      <c r="E187" s="154" t="s">
        <v>243</v>
      </c>
      <c r="F187" s="155" t="s">
        <v>478</v>
      </c>
      <c r="G187" s="155" t="s">
        <v>515</v>
      </c>
      <c r="H187" s="154" t="s">
        <v>71</v>
      </c>
      <c r="I187" s="154" t="s">
        <v>381</v>
      </c>
      <c r="K187" s="143"/>
    </row>
    <row r="188" spans="1:11" ht="18.75" customHeight="1" x14ac:dyDescent="0.25">
      <c r="A188" s="151">
        <v>181</v>
      </c>
      <c r="B188" s="152">
        <v>42850</v>
      </c>
      <c r="C188" s="154" t="s">
        <v>466</v>
      </c>
      <c r="D188" s="154" t="s">
        <v>27</v>
      </c>
      <c r="E188" s="106" t="s">
        <v>241</v>
      </c>
      <c r="F188" s="155" t="s">
        <v>512</v>
      </c>
      <c r="G188" s="155" t="s">
        <v>515</v>
      </c>
      <c r="H188" s="154" t="s">
        <v>71</v>
      </c>
      <c r="I188" s="154" t="s">
        <v>381</v>
      </c>
      <c r="K188" s="143"/>
    </row>
    <row r="189" spans="1:11" ht="18.75" customHeight="1" x14ac:dyDescent="0.25">
      <c r="A189" s="151">
        <v>182</v>
      </c>
      <c r="B189" s="152">
        <v>42850</v>
      </c>
      <c r="C189" s="154" t="s">
        <v>466</v>
      </c>
      <c r="D189" s="154" t="s">
        <v>23</v>
      </c>
      <c r="E189" s="106" t="s">
        <v>241</v>
      </c>
      <c r="F189" s="155" t="s">
        <v>512</v>
      </c>
      <c r="G189" s="155" t="s">
        <v>515</v>
      </c>
      <c r="H189" s="154" t="s">
        <v>71</v>
      </c>
      <c r="I189" s="154" t="s">
        <v>381</v>
      </c>
      <c r="K189" s="143"/>
    </row>
    <row r="190" spans="1:11" ht="18.75" customHeight="1" x14ac:dyDescent="0.25">
      <c r="A190" s="179">
        <v>183</v>
      </c>
      <c r="B190" s="159">
        <v>42850</v>
      </c>
      <c r="C190" s="160" t="s">
        <v>466</v>
      </c>
      <c r="D190" s="160" t="s">
        <v>24</v>
      </c>
      <c r="E190" s="160"/>
      <c r="F190" s="167"/>
      <c r="G190" s="167" t="s">
        <v>515</v>
      </c>
      <c r="H190" s="160" t="s">
        <v>72</v>
      </c>
      <c r="I190" s="160" t="s">
        <v>381</v>
      </c>
      <c r="K190" s="143"/>
    </row>
    <row r="191" spans="1:11" ht="18.75" customHeight="1" x14ac:dyDescent="0.25">
      <c r="A191" s="151">
        <v>184</v>
      </c>
      <c r="B191" s="152">
        <v>42851</v>
      </c>
      <c r="C191" s="154" t="s">
        <v>466</v>
      </c>
      <c r="D191" s="154" t="s">
        <v>26</v>
      </c>
      <c r="E191" s="154" t="s">
        <v>247</v>
      </c>
      <c r="F191" s="155" t="s">
        <v>482</v>
      </c>
      <c r="G191" s="155" t="s">
        <v>517</v>
      </c>
      <c r="H191" s="154" t="s">
        <v>71</v>
      </c>
      <c r="I191" s="154" t="s">
        <v>381</v>
      </c>
      <c r="K191" s="143"/>
    </row>
    <row r="192" spans="1:11" ht="18.75" customHeight="1" x14ac:dyDescent="0.25">
      <c r="A192" s="151">
        <v>185</v>
      </c>
      <c r="B192" s="152">
        <v>42851</v>
      </c>
      <c r="C192" s="154" t="s">
        <v>466</v>
      </c>
      <c r="D192" s="154" t="s">
        <v>22</v>
      </c>
      <c r="E192" s="154" t="s">
        <v>247</v>
      </c>
      <c r="F192" s="155" t="s">
        <v>482</v>
      </c>
      <c r="G192" s="155" t="s">
        <v>517</v>
      </c>
      <c r="H192" s="154" t="s">
        <v>71</v>
      </c>
      <c r="I192" s="154" t="s">
        <v>381</v>
      </c>
      <c r="K192" s="143"/>
    </row>
    <row r="193" spans="1:11" ht="18.75" customHeight="1" x14ac:dyDescent="0.25">
      <c r="A193" s="151">
        <v>186</v>
      </c>
      <c r="B193" s="152">
        <v>42851</v>
      </c>
      <c r="C193" s="154" t="s">
        <v>466</v>
      </c>
      <c r="D193" s="154" t="s">
        <v>27</v>
      </c>
      <c r="E193" s="115" t="s">
        <v>266</v>
      </c>
      <c r="F193" s="155" t="s">
        <v>467</v>
      </c>
      <c r="G193" s="155" t="s">
        <v>515</v>
      </c>
      <c r="H193" s="154" t="s">
        <v>71</v>
      </c>
      <c r="I193" s="154" t="s">
        <v>381</v>
      </c>
      <c r="K193" s="143"/>
    </row>
    <row r="194" spans="1:11" ht="18.75" customHeight="1" x14ac:dyDescent="0.25">
      <c r="A194" s="151">
        <v>187</v>
      </c>
      <c r="B194" s="152">
        <v>42851</v>
      </c>
      <c r="C194" s="154" t="s">
        <v>466</v>
      </c>
      <c r="D194" s="154" t="s">
        <v>23</v>
      </c>
      <c r="E194" s="154" t="s">
        <v>247</v>
      </c>
      <c r="F194" s="155" t="s">
        <v>482</v>
      </c>
      <c r="G194" s="155" t="s">
        <v>517</v>
      </c>
      <c r="H194" s="154" t="s">
        <v>71</v>
      </c>
      <c r="I194" s="154" t="s">
        <v>381</v>
      </c>
      <c r="K194" s="143"/>
    </row>
    <row r="195" spans="1:11" ht="18.75" customHeight="1" x14ac:dyDescent="0.25">
      <c r="A195" s="151">
        <v>188</v>
      </c>
      <c r="B195" s="152">
        <v>42851</v>
      </c>
      <c r="C195" s="154" t="s">
        <v>466</v>
      </c>
      <c r="D195" s="154" t="s">
        <v>28</v>
      </c>
      <c r="E195" s="115" t="s">
        <v>254</v>
      </c>
      <c r="F195" s="155" t="s">
        <v>503</v>
      </c>
      <c r="G195" s="155" t="s">
        <v>515</v>
      </c>
      <c r="H195" s="154" t="s">
        <v>71</v>
      </c>
      <c r="I195" s="154" t="s">
        <v>381</v>
      </c>
      <c r="K195" s="143"/>
    </row>
    <row r="196" spans="1:11" ht="18.75" customHeight="1" x14ac:dyDescent="0.25">
      <c r="A196" s="151">
        <v>189</v>
      </c>
      <c r="B196" s="152">
        <v>42851</v>
      </c>
      <c r="C196" s="154" t="s">
        <v>466</v>
      </c>
      <c r="D196" s="154" t="s">
        <v>25</v>
      </c>
      <c r="E196" s="154" t="s">
        <v>243</v>
      </c>
      <c r="F196" s="155" t="s">
        <v>478</v>
      </c>
      <c r="G196" s="155" t="s">
        <v>515</v>
      </c>
      <c r="H196" s="154" t="s">
        <v>71</v>
      </c>
      <c r="I196" s="154" t="s">
        <v>381</v>
      </c>
      <c r="K196" s="143"/>
    </row>
    <row r="197" spans="1:11" ht="18.75" customHeight="1" x14ac:dyDescent="0.25">
      <c r="A197" s="151">
        <v>190</v>
      </c>
      <c r="B197" s="152">
        <v>42851</v>
      </c>
      <c r="C197" s="154" t="s">
        <v>466</v>
      </c>
      <c r="D197" s="154" t="s">
        <v>24</v>
      </c>
      <c r="E197" s="106" t="s">
        <v>241</v>
      </c>
      <c r="F197" s="155" t="s">
        <v>512</v>
      </c>
      <c r="G197" s="155" t="s">
        <v>515</v>
      </c>
      <c r="H197" s="154" t="s">
        <v>71</v>
      </c>
      <c r="I197" s="154" t="s">
        <v>381</v>
      </c>
      <c r="K197" s="143"/>
    </row>
    <row r="198" spans="1:11" ht="18.75" customHeight="1" x14ac:dyDescent="0.25">
      <c r="A198" s="151">
        <v>191</v>
      </c>
      <c r="B198" s="152">
        <v>42860</v>
      </c>
      <c r="C198" s="154" t="s">
        <v>466</v>
      </c>
      <c r="D198" s="154" t="s">
        <v>24</v>
      </c>
      <c r="E198" s="154" t="s">
        <v>247</v>
      </c>
      <c r="F198" s="155" t="s">
        <v>482</v>
      </c>
      <c r="G198" s="143"/>
      <c r="H198" s="154" t="s">
        <v>71</v>
      </c>
      <c r="I198" s="154" t="s">
        <v>381</v>
      </c>
      <c r="K198" s="143"/>
    </row>
    <row r="199" spans="1:11" ht="18.75" customHeight="1" x14ac:dyDescent="0.25">
      <c r="A199" s="151">
        <v>192</v>
      </c>
      <c r="B199" s="152">
        <v>42860</v>
      </c>
      <c r="C199" s="154" t="s">
        <v>466</v>
      </c>
      <c r="D199" s="154" t="s">
        <v>27</v>
      </c>
      <c r="E199" s="154" t="s">
        <v>247</v>
      </c>
      <c r="F199" s="155" t="s">
        <v>482</v>
      </c>
      <c r="G199" s="143"/>
      <c r="H199" s="154" t="s">
        <v>71</v>
      </c>
      <c r="I199" s="154" t="s">
        <v>381</v>
      </c>
      <c r="K199" s="143"/>
    </row>
    <row r="200" spans="1:11" ht="18.75" customHeight="1" x14ac:dyDescent="0.25">
      <c r="A200" s="151">
        <v>193</v>
      </c>
      <c r="B200" s="152">
        <v>42860</v>
      </c>
      <c r="C200" s="154" t="s">
        <v>466</v>
      </c>
      <c r="D200" s="154" t="s">
        <v>28</v>
      </c>
      <c r="E200" s="154" t="s">
        <v>247</v>
      </c>
      <c r="F200" s="155" t="s">
        <v>482</v>
      </c>
      <c r="G200" s="143"/>
      <c r="H200" s="154" t="s">
        <v>71</v>
      </c>
      <c r="I200" s="154" t="s">
        <v>381</v>
      </c>
      <c r="K200" s="143"/>
    </row>
    <row r="201" spans="1:11" ht="18.75" customHeight="1" x14ac:dyDescent="0.25">
      <c r="A201" s="151">
        <v>194</v>
      </c>
      <c r="B201" s="152">
        <v>42860</v>
      </c>
      <c r="C201" s="154" t="s">
        <v>466</v>
      </c>
      <c r="D201" s="154" t="s">
        <v>26</v>
      </c>
      <c r="E201" s="115" t="s">
        <v>246</v>
      </c>
      <c r="F201" s="155" t="s">
        <v>418</v>
      </c>
      <c r="G201" s="143"/>
      <c r="H201" s="154" t="s">
        <v>71</v>
      </c>
      <c r="I201" s="154" t="s">
        <v>381</v>
      </c>
      <c r="K201" s="143"/>
    </row>
    <row r="202" spans="1:11" ht="18.75" customHeight="1" x14ac:dyDescent="0.25">
      <c r="A202" s="151">
        <v>195</v>
      </c>
      <c r="B202" s="152">
        <v>42860</v>
      </c>
      <c r="C202" s="154" t="s">
        <v>466</v>
      </c>
      <c r="D202" s="154" t="s">
        <v>22</v>
      </c>
      <c r="E202" s="154" t="s">
        <v>243</v>
      </c>
      <c r="F202" s="155" t="s">
        <v>478</v>
      </c>
      <c r="G202" s="155" t="s">
        <v>519</v>
      </c>
      <c r="H202" s="154" t="s">
        <v>71</v>
      </c>
      <c r="I202" s="154" t="s">
        <v>381</v>
      </c>
      <c r="K202" s="143"/>
    </row>
    <row r="203" spans="1:11" ht="18.75" customHeight="1" x14ac:dyDescent="0.25">
      <c r="A203" s="151">
        <v>196</v>
      </c>
      <c r="B203" s="152">
        <v>42860</v>
      </c>
      <c r="C203" s="154" t="s">
        <v>466</v>
      </c>
      <c r="D203" s="154" t="s">
        <v>23</v>
      </c>
      <c r="E203" s="106" t="s">
        <v>241</v>
      </c>
      <c r="F203" s="155" t="s">
        <v>512</v>
      </c>
      <c r="G203" s="143"/>
      <c r="H203" s="154" t="s">
        <v>71</v>
      </c>
      <c r="I203" s="154" t="s">
        <v>381</v>
      </c>
      <c r="K203" s="143"/>
    </row>
    <row r="204" spans="1:11" ht="18.75" customHeight="1" x14ac:dyDescent="0.25">
      <c r="A204" s="151">
        <v>197</v>
      </c>
      <c r="B204" s="152">
        <v>42860</v>
      </c>
      <c r="C204" s="154" t="s">
        <v>466</v>
      </c>
      <c r="D204" s="154" t="s">
        <v>25</v>
      </c>
      <c r="E204" s="154" t="s">
        <v>235</v>
      </c>
      <c r="F204" s="155" t="s">
        <v>471</v>
      </c>
      <c r="G204" s="143"/>
      <c r="H204" s="154" t="s">
        <v>71</v>
      </c>
      <c r="I204" s="154" t="s">
        <v>381</v>
      </c>
      <c r="K204" s="143"/>
    </row>
    <row r="205" spans="1:11" ht="18.75" customHeight="1" x14ac:dyDescent="0.25">
      <c r="A205" s="151">
        <v>198</v>
      </c>
      <c r="B205" s="152">
        <v>42861</v>
      </c>
      <c r="C205" s="154" t="s">
        <v>466</v>
      </c>
      <c r="D205" s="154" t="s">
        <v>25</v>
      </c>
      <c r="E205" s="115" t="s">
        <v>246</v>
      </c>
      <c r="F205" s="155" t="s">
        <v>418</v>
      </c>
      <c r="G205" s="143"/>
      <c r="H205" s="154" t="s">
        <v>71</v>
      </c>
      <c r="I205" s="154" t="s">
        <v>381</v>
      </c>
      <c r="K205" s="143"/>
    </row>
    <row r="206" spans="1:11" ht="18.75" customHeight="1" x14ac:dyDescent="0.25">
      <c r="A206" s="151">
        <v>199</v>
      </c>
      <c r="B206" s="152">
        <v>42861</v>
      </c>
      <c r="C206" s="154" t="s">
        <v>466</v>
      </c>
      <c r="D206" s="154" t="s">
        <v>28</v>
      </c>
      <c r="E206" s="115" t="s">
        <v>246</v>
      </c>
      <c r="F206" s="155" t="s">
        <v>418</v>
      </c>
      <c r="G206" s="143"/>
      <c r="H206" s="154" t="s">
        <v>71</v>
      </c>
      <c r="I206" s="154" t="s">
        <v>381</v>
      </c>
      <c r="K206" s="143"/>
    </row>
    <row r="207" spans="1:11" ht="18.75" customHeight="1" x14ac:dyDescent="0.25">
      <c r="A207" s="151">
        <v>200</v>
      </c>
      <c r="B207" s="152">
        <v>42861</v>
      </c>
      <c r="C207" s="154" t="s">
        <v>466</v>
      </c>
      <c r="D207" s="154" t="s">
        <v>23</v>
      </c>
      <c r="E207" s="115" t="s">
        <v>246</v>
      </c>
      <c r="F207" s="155" t="s">
        <v>418</v>
      </c>
      <c r="G207" s="143"/>
      <c r="H207" s="154" t="s">
        <v>71</v>
      </c>
      <c r="I207" s="154" t="s">
        <v>381</v>
      </c>
      <c r="K207" s="143"/>
    </row>
    <row r="208" spans="1:11" ht="18.75" customHeight="1" x14ac:dyDescent="0.25">
      <c r="A208" s="151">
        <v>201</v>
      </c>
      <c r="B208" s="152">
        <v>42861</v>
      </c>
      <c r="C208" s="154" t="s">
        <v>466</v>
      </c>
      <c r="D208" s="154" t="s">
        <v>27</v>
      </c>
      <c r="E208" s="115" t="s">
        <v>246</v>
      </c>
      <c r="F208" s="155" t="s">
        <v>418</v>
      </c>
      <c r="G208" s="143"/>
      <c r="H208" s="154" t="s">
        <v>71</v>
      </c>
      <c r="I208" s="154" t="s">
        <v>381</v>
      </c>
      <c r="K208" s="143"/>
    </row>
    <row r="209" spans="1:11" ht="18.75" customHeight="1" x14ac:dyDescent="0.25">
      <c r="A209" s="151">
        <v>202</v>
      </c>
      <c r="B209" s="152">
        <v>42861</v>
      </c>
      <c r="C209" s="154" t="s">
        <v>466</v>
      </c>
      <c r="D209" s="154" t="s">
        <v>26</v>
      </c>
      <c r="E209" s="154" t="s">
        <v>241</v>
      </c>
      <c r="F209" s="155" t="s">
        <v>447</v>
      </c>
      <c r="G209" s="155" t="s">
        <v>520</v>
      </c>
      <c r="H209" s="154" t="s">
        <v>71</v>
      </c>
      <c r="I209" s="154" t="s">
        <v>381</v>
      </c>
      <c r="K209" s="143"/>
    </row>
    <row r="210" spans="1:11" ht="18.75" customHeight="1" x14ac:dyDescent="0.25">
      <c r="A210" s="151">
        <v>203</v>
      </c>
      <c r="B210" s="152">
        <v>42861</v>
      </c>
      <c r="C210" s="154" t="s">
        <v>466</v>
      </c>
      <c r="D210" s="154" t="s">
        <v>22</v>
      </c>
      <c r="E210" s="115" t="s">
        <v>325</v>
      </c>
      <c r="F210" s="155" t="s">
        <v>497</v>
      </c>
      <c r="G210" s="155" t="s">
        <v>521</v>
      </c>
      <c r="H210" s="154" t="s">
        <v>71</v>
      </c>
      <c r="I210" s="154" t="s">
        <v>381</v>
      </c>
      <c r="K210" s="143"/>
    </row>
    <row r="211" spans="1:11" ht="18.75" customHeight="1" x14ac:dyDescent="0.25">
      <c r="A211" s="151">
        <v>204</v>
      </c>
      <c r="B211" s="157">
        <v>42861</v>
      </c>
      <c r="C211" s="156" t="s">
        <v>466</v>
      </c>
      <c r="D211" s="156" t="s">
        <v>24</v>
      </c>
      <c r="E211" s="156"/>
      <c r="F211" s="168"/>
      <c r="G211" s="168" t="s">
        <v>522</v>
      </c>
      <c r="H211" s="156" t="s">
        <v>72</v>
      </c>
      <c r="I211" s="156" t="s">
        <v>381</v>
      </c>
      <c r="K211" s="143"/>
    </row>
    <row r="212" spans="1:11" ht="18.75" customHeight="1" x14ac:dyDescent="0.25">
      <c r="A212" s="151">
        <v>205</v>
      </c>
      <c r="B212" s="152">
        <v>42862</v>
      </c>
      <c r="C212" s="154" t="s">
        <v>466</v>
      </c>
      <c r="D212" s="154" t="s">
        <v>27</v>
      </c>
      <c r="E212" s="115" t="s">
        <v>246</v>
      </c>
      <c r="F212" s="155" t="s">
        <v>418</v>
      </c>
      <c r="G212" s="143"/>
      <c r="H212" s="154" t="s">
        <v>71</v>
      </c>
      <c r="I212" s="154" t="s">
        <v>381</v>
      </c>
      <c r="K212" s="143"/>
    </row>
    <row r="213" spans="1:11" ht="18.75" customHeight="1" x14ac:dyDescent="0.25">
      <c r="A213" s="151">
        <v>206</v>
      </c>
      <c r="B213" s="152">
        <v>42862</v>
      </c>
      <c r="C213" s="154" t="s">
        <v>466</v>
      </c>
      <c r="D213" s="154" t="s">
        <v>25</v>
      </c>
      <c r="E213" s="154" t="s">
        <v>243</v>
      </c>
      <c r="F213" s="155" t="s">
        <v>478</v>
      </c>
      <c r="G213" s="143"/>
      <c r="H213" s="154" t="s">
        <v>71</v>
      </c>
      <c r="I213" s="154" t="s">
        <v>381</v>
      </c>
      <c r="K213" s="143"/>
    </row>
    <row r="214" spans="1:11" ht="18.75" customHeight="1" x14ac:dyDescent="0.25">
      <c r="A214" s="151">
        <v>207</v>
      </c>
      <c r="B214" s="152">
        <v>42862</v>
      </c>
      <c r="C214" s="154" t="s">
        <v>466</v>
      </c>
      <c r="D214" s="154" t="s">
        <v>24</v>
      </c>
      <c r="E214" s="154" t="s">
        <v>243</v>
      </c>
      <c r="F214" s="155" t="s">
        <v>478</v>
      </c>
      <c r="G214" s="143"/>
      <c r="H214" s="154" t="s">
        <v>71</v>
      </c>
      <c r="I214" s="154" t="s">
        <v>381</v>
      </c>
      <c r="K214" s="143"/>
    </row>
    <row r="215" spans="1:11" ht="18.75" customHeight="1" x14ac:dyDescent="0.25">
      <c r="A215" s="151">
        <v>208</v>
      </c>
      <c r="B215" s="152">
        <v>42862</v>
      </c>
      <c r="C215" s="154" t="s">
        <v>466</v>
      </c>
      <c r="D215" s="154" t="s">
        <v>22</v>
      </c>
      <c r="E215" s="154" t="s">
        <v>243</v>
      </c>
      <c r="F215" s="155" t="s">
        <v>478</v>
      </c>
      <c r="G215" s="155" t="s">
        <v>108</v>
      </c>
      <c r="H215" s="154" t="s">
        <v>71</v>
      </c>
      <c r="I215" s="154" t="s">
        <v>381</v>
      </c>
      <c r="K215" s="143"/>
    </row>
    <row r="216" spans="1:11" ht="18.75" customHeight="1" x14ac:dyDescent="0.25">
      <c r="A216" s="151">
        <v>209</v>
      </c>
      <c r="B216" s="152">
        <v>42862</v>
      </c>
      <c r="C216" s="154" t="s">
        <v>466</v>
      </c>
      <c r="D216" s="154" t="s">
        <v>28</v>
      </c>
      <c r="E216" s="154" t="s">
        <v>243</v>
      </c>
      <c r="F216" s="155" t="s">
        <v>478</v>
      </c>
      <c r="G216" s="143"/>
      <c r="H216" s="154" t="s">
        <v>71</v>
      </c>
      <c r="I216" s="154" t="s">
        <v>381</v>
      </c>
      <c r="K216" s="143"/>
    </row>
    <row r="217" spans="1:11" ht="18.75" customHeight="1" x14ac:dyDescent="0.25">
      <c r="A217" s="151">
        <v>210</v>
      </c>
      <c r="B217" s="152">
        <v>42862</v>
      </c>
      <c r="C217" s="154" t="s">
        <v>466</v>
      </c>
      <c r="D217" s="154" t="s">
        <v>23</v>
      </c>
      <c r="E217" s="154" t="s">
        <v>241</v>
      </c>
      <c r="F217" s="155" t="s">
        <v>447</v>
      </c>
      <c r="G217" s="143"/>
      <c r="H217" s="154" t="s">
        <v>71</v>
      </c>
      <c r="I217" s="154" t="s">
        <v>381</v>
      </c>
      <c r="K217" s="143"/>
    </row>
    <row r="218" spans="1:11" ht="18.75" customHeight="1" x14ac:dyDescent="0.25">
      <c r="A218" s="151">
        <v>211</v>
      </c>
      <c r="B218" s="152">
        <v>42862</v>
      </c>
      <c r="C218" s="154" t="s">
        <v>466</v>
      </c>
      <c r="D218" s="154" t="s">
        <v>26</v>
      </c>
      <c r="E218" s="154" t="s">
        <v>235</v>
      </c>
      <c r="F218" s="155" t="s">
        <v>471</v>
      </c>
      <c r="G218" s="143"/>
      <c r="H218" s="154" t="s">
        <v>71</v>
      </c>
      <c r="I218" s="154" t="s">
        <v>381</v>
      </c>
      <c r="K218" s="143"/>
    </row>
    <row r="219" spans="1:11" ht="18.75" customHeight="1" x14ac:dyDescent="0.25">
      <c r="A219" s="151">
        <v>212</v>
      </c>
      <c r="B219" s="152">
        <v>42863</v>
      </c>
      <c r="C219" s="154" t="s">
        <v>466</v>
      </c>
      <c r="D219" s="154" t="s">
        <v>23</v>
      </c>
      <c r="E219" s="154" t="s">
        <v>241</v>
      </c>
      <c r="F219" s="155" t="s">
        <v>447</v>
      </c>
      <c r="G219" s="143"/>
      <c r="H219" s="154" t="s">
        <v>71</v>
      </c>
      <c r="I219" s="154" t="s">
        <v>381</v>
      </c>
      <c r="K219" s="143"/>
    </row>
    <row r="220" spans="1:11" ht="18.75" customHeight="1" x14ac:dyDescent="0.25">
      <c r="A220" s="151">
        <v>213</v>
      </c>
      <c r="B220" s="152">
        <v>42863</v>
      </c>
      <c r="C220" s="154" t="s">
        <v>466</v>
      </c>
      <c r="D220" s="154" t="s">
        <v>25</v>
      </c>
      <c r="E220" s="154" t="s">
        <v>235</v>
      </c>
      <c r="F220" s="155" t="s">
        <v>471</v>
      </c>
      <c r="G220" s="143"/>
      <c r="H220" s="154" t="s">
        <v>71</v>
      </c>
      <c r="I220" s="154" t="s">
        <v>381</v>
      </c>
      <c r="K220" s="143"/>
    </row>
    <row r="221" spans="1:11" ht="18.75" customHeight="1" x14ac:dyDescent="0.25">
      <c r="A221" s="151">
        <v>214</v>
      </c>
      <c r="B221" s="152">
        <v>42863</v>
      </c>
      <c r="C221" s="154" t="s">
        <v>466</v>
      </c>
      <c r="D221" s="154" t="s">
        <v>26</v>
      </c>
      <c r="E221" s="154" t="s">
        <v>243</v>
      </c>
      <c r="F221" s="155" t="s">
        <v>478</v>
      </c>
      <c r="G221" s="143"/>
      <c r="H221" s="154" t="s">
        <v>71</v>
      </c>
      <c r="I221" s="154" t="s">
        <v>381</v>
      </c>
      <c r="K221" s="143"/>
    </row>
    <row r="222" spans="1:11" ht="18.75" customHeight="1" x14ac:dyDescent="0.25">
      <c r="A222" s="151">
        <v>215</v>
      </c>
      <c r="B222" s="152">
        <v>42863</v>
      </c>
      <c r="C222" s="154" t="s">
        <v>466</v>
      </c>
      <c r="D222" s="154" t="s">
        <v>24</v>
      </c>
      <c r="E222" s="154" t="s">
        <v>247</v>
      </c>
      <c r="F222" s="155" t="s">
        <v>482</v>
      </c>
      <c r="G222" s="143"/>
      <c r="H222" s="154" t="s">
        <v>71</v>
      </c>
      <c r="I222" s="154" t="s">
        <v>381</v>
      </c>
      <c r="K222" s="143"/>
    </row>
    <row r="223" spans="1:11" ht="18.75" customHeight="1" x14ac:dyDescent="0.25">
      <c r="A223" s="151">
        <v>216</v>
      </c>
      <c r="B223" s="152">
        <v>42863</v>
      </c>
      <c r="C223" s="154" t="s">
        <v>466</v>
      </c>
      <c r="D223" s="154" t="s">
        <v>28</v>
      </c>
      <c r="E223" s="154" t="s">
        <v>247</v>
      </c>
      <c r="F223" s="155" t="s">
        <v>482</v>
      </c>
      <c r="G223" s="143"/>
      <c r="H223" s="154" t="s">
        <v>71</v>
      </c>
      <c r="I223" s="154" t="s">
        <v>381</v>
      </c>
      <c r="K223" s="143"/>
    </row>
    <row r="224" spans="1:11" ht="18.75" customHeight="1" x14ac:dyDescent="0.25">
      <c r="A224" s="151">
        <v>217</v>
      </c>
      <c r="B224" s="152">
        <v>42863</v>
      </c>
      <c r="C224" s="154" t="s">
        <v>466</v>
      </c>
      <c r="D224" s="154" t="s">
        <v>23</v>
      </c>
      <c r="E224" s="154" t="s">
        <v>247</v>
      </c>
      <c r="F224" s="155" t="s">
        <v>482</v>
      </c>
      <c r="G224" s="143"/>
      <c r="H224" s="154" t="s">
        <v>71</v>
      </c>
      <c r="I224" s="154" t="s">
        <v>381</v>
      </c>
      <c r="K224" s="143"/>
    </row>
    <row r="225" spans="1:11" ht="18.75" customHeight="1" x14ac:dyDescent="0.25">
      <c r="A225" s="151">
        <v>218</v>
      </c>
      <c r="B225" s="152">
        <v>42863</v>
      </c>
      <c r="C225" s="154" t="s">
        <v>466</v>
      </c>
      <c r="D225" s="154" t="s">
        <v>27</v>
      </c>
      <c r="E225" s="115" t="s">
        <v>246</v>
      </c>
      <c r="F225" s="155" t="s">
        <v>418</v>
      </c>
      <c r="G225" s="143"/>
      <c r="H225" s="154" t="s">
        <v>71</v>
      </c>
      <c r="I225" s="154" t="s">
        <v>381</v>
      </c>
      <c r="K225" s="143"/>
    </row>
    <row r="226" spans="1:11" ht="18.75" customHeight="1" x14ac:dyDescent="0.25">
      <c r="A226" s="151">
        <v>219</v>
      </c>
      <c r="B226" s="152">
        <v>42864</v>
      </c>
      <c r="C226" s="154" t="s">
        <v>466</v>
      </c>
      <c r="D226" s="154" t="s">
        <v>24</v>
      </c>
      <c r="E226" s="115" t="s">
        <v>246</v>
      </c>
      <c r="F226" s="155" t="s">
        <v>418</v>
      </c>
      <c r="G226" s="143"/>
      <c r="H226" s="154" t="s">
        <v>71</v>
      </c>
      <c r="I226" s="154" t="s">
        <v>381</v>
      </c>
      <c r="K226" s="143"/>
    </row>
    <row r="227" spans="1:11" ht="18.75" customHeight="1" x14ac:dyDescent="0.25">
      <c r="A227" s="151">
        <v>220</v>
      </c>
      <c r="B227" s="152">
        <v>42864</v>
      </c>
      <c r="C227" s="154" t="s">
        <v>466</v>
      </c>
      <c r="D227" s="154" t="s">
        <v>26</v>
      </c>
      <c r="E227" s="154" t="s">
        <v>247</v>
      </c>
      <c r="F227" s="155" t="s">
        <v>482</v>
      </c>
      <c r="G227" s="143"/>
      <c r="H227" s="154" t="s">
        <v>71</v>
      </c>
      <c r="I227" s="154" t="s">
        <v>381</v>
      </c>
      <c r="K227" s="143"/>
    </row>
    <row r="228" spans="1:11" ht="18.75" customHeight="1" x14ac:dyDescent="0.25">
      <c r="A228" s="151">
        <v>221</v>
      </c>
      <c r="B228" s="152">
        <v>42864</v>
      </c>
      <c r="C228" s="154" t="s">
        <v>466</v>
      </c>
      <c r="D228" s="154" t="s">
        <v>22</v>
      </c>
      <c r="E228" s="154" t="s">
        <v>243</v>
      </c>
      <c r="F228" s="155" t="s">
        <v>478</v>
      </c>
      <c r="G228" s="143"/>
      <c r="H228" s="154" t="s">
        <v>71</v>
      </c>
      <c r="I228" s="154" t="s">
        <v>381</v>
      </c>
      <c r="K228" s="143"/>
    </row>
    <row r="229" spans="1:11" ht="18.75" customHeight="1" x14ac:dyDescent="0.25">
      <c r="A229" s="151">
        <v>222</v>
      </c>
      <c r="B229" s="152">
        <v>42864</v>
      </c>
      <c r="C229" s="154" t="s">
        <v>466</v>
      </c>
      <c r="D229" s="154" t="s">
        <v>25</v>
      </c>
      <c r="E229" s="154" t="s">
        <v>243</v>
      </c>
      <c r="F229" s="155" t="s">
        <v>478</v>
      </c>
      <c r="G229" s="143"/>
      <c r="H229" s="154" t="s">
        <v>71</v>
      </c>
      <c r="I229" s="154" t="s">
        <v>381</v>
      </c>
      <c r="K229" s="143"/>
    </row>
    <row r="230" spans="1:11" ht="18.75" customHeight="1" x14ac:dyDescent="0.25">
      <c r="A230" s="151">
        <v>223</v>
      </c>
      <c r="B230" s="152">
        <v>42864</v>
      </c>
      <c r="C230" s="154" t="s">
        <v>466</v>
      </c>
      <c r="D230" s="154" t="s">
        <v>23</v>
      </c>
      <c r="E230" s="154" t="s">
        <v>241</v>
      </c>
      <c r="F230" s="155" t="s">
        <v>447</v>
      </c>
      <c r="G230" s="143"/>
      <c r="H230" s="154" t="s">
        <v>71</v>
      </c>
      <c r="I230" s="154" t="s">
        <v>381</v>
      </c>
      <c r="K230" s="143"/>
    </row>
    <row r="231" spans="1:11" ht="18.75" customHeight="1" x14ac:dyDescent="0.25">
      <c r="A231" s="151">
        <v>224</v>
      </c>
      <c r="B231" s="152">
        <v>42864</v>
      </c>
      <c r="C231" s="154" t="s">
        <v>466</v>
      </c>
      <c r="D231" s="154" t="s">
        <v>27</v>
      </c>
      <c r="E231" s="154" t="s">
        <v>241</v>
      </c>
      <c r="F231" s="155" t="s">
        <v>447</v>
      </c>
      <c r="G231" s="143"/>
      <c r="H231" s="154" t="s">
        <v>71</v>
      </c>
      <c r="I231" s="154" t="s">
        <v>381</v>
      </c>
      <c r="K231" s="143"/>
    </row>
    <row r="232" spans="1:11" ht="18.75" customHeight="1" x14ac:dyDescent="0.25">
      <c r="A232" s="151">
        <v>225</v>
      </c>
      <c r="B232" s="152">
        <v>42864</v>
      </c>
      <c r="C232" s="154" t="s">
        <v>466</v>
      </c>
      <c r="D232" s="154" t="s">
        <v>28</v>
      </c>
      <c r="E232" s="115" t="s">
        <v>249</v>
      </c>
      <c r="F232" s="125" t="s">
        <v>518</v>
      </c>
      <c r="G232" s="143"/>
      <c r="H232" s="154" t="s">
        <v>71</v>
      </c>
      <c r="I232" s="154" t="s">
        <v>381</v>
      </c>
      <c r="K232" s="143"/>
    </row>
    <row r="233" spans="1:11" ht="18.75" customHeight="1" x14ac:dyDescent="0.25">
      <c r="A233" s="151">
        <v>226</v>
      </c>
      <c r="B233" s="157">
        <v>42865</v>
      </c>
      <c r="C233" s="156" t="s">
        <v>466</v>
      </c>
      <c r="D233" s="156" t="s">
        <v>24</v>
      </c>
      <c r="E233" s="156" t="s">
        <v>247</v>
      </c>
      <c r="F233" s="168" t="s">
        <v>482</v>
      </c>
      <c r="G233" s="168" t="s">
        <v>523</v>
      </c>
      <c r="H233" s="156" t="s">
        <v>72</v>
      </c>
      <c r="I233" s="156" t="s">
        <v>381</v>
      </c>
      <c r="K233" s="143"/>
    </row>
    <row r="234" spans="1:11" ht="18.75" customHeight="1" x14ac:dyDescent="0.25">
      <c r="A234" s="151">
        <v>227</v>
      </c>
      <c r="B234" s="157">
        <v>42865</v>
      </c>
      <c r="C234" s="156" t="s">
        <v>466</v>
      </c>
      <c r="D234" s="156" t="s">
        <v>27</v>
      </c>
      <c r="E234" s="156" t="s">
        <v>247</v>
      </c>
      <c r="F234" s="168" t="s">
        <v>482</v>
      </c>
      <c r="G234" s="168" t="s">
        <v>523</v>
      </c>
      <c r="H234" s="156" t="s">
        <v>72</v>
      </c>
      <c r="I234" s="156" t="s">
        <v>381</v>
      </c>
      <c r="K234" s="143"/>
    </row>
    <row r="235" spans="1:11" ht="18.75" customHeight="1" x14ac:dyDescent="0.25">
      <c r="A235" s="151">
        <v>228</v>
      </c>
      <c r="B235" s="157">
        <v>42865</v>
      </c>
      <c r="C235" s="156" t="s">
        <v>466</v>
      </c>
      <c r="D235" s="156" t="s">
        <v>24</v>
      </c>
      <c r="E235" s="180" t="s">
        <v>246</v>
      </c>
      <c r="F235" s="168" t="s">
        <v>418</v>
      </c>
      <c r="G235" s="168" t="s">
        <v>524</v>
      </c>
      <c r="H235" s="156" t="s">
        <v>72</v>
      </c>
      <c r="I235" s="156" t="s">
        <v>381</v>
      </c>
      <c r="K235" s="143"/>
    </row>
    <row r="236" spans="1:11" ht="18.75" customHeight="1" x14ac:dyDescent="0.25">
      <c r="A236" s="151">
        <v>229</v>
      </c>
      <c r="B236" s="157">
        <v>42865</v>
      </c>
      <c r="C236" s="156" t="s">
        <v>466</v>
      </c>
      <c r="D236" s="156" t="s">
        <v>26</v>
      </c>
      <c r="E236" s="180" t="s">
        <v>246</v>
      </c>
      <c r="F236" s="168" t="s">
        <v>418</v>
      </c>
      <c r="G236" s="168" t="s">
        <v>523</v>
      </c>
      <c r="H236" s="156" t="s">
        <v>72</v>
      </c>
      <c r="I236" s="156" t="s">
        <v>381</v>
      </c>
      <c r="K236" s="143"/>
    </row>
    <row r="237" spans="1:11" ht="18.75" customHeight="1" x14ac:dyDescent="0.25">
      <c r="A237" s="151">
        <v>230</v>
      </c>
      <c r="B237" s="157">
        <v>42865</v>
      </c>
      <c r="C237" s="156" t="s">
        <v>466</v>
      </c>
      <c r="D237" s="156" t="s">
        <v>28</v>
      </c>
      <c r="E237" s="180" t="s">
        <v>246</v>
      </c>
      <c r="F237" s="168" t="s">
        <v>418</v>
      </c>
      <c r="G237" s="168" t="s">
        <v>523</v>
      </c>
      <c r="H237" s="156" t="s">
        <v>72</v>
      </c>
      <c r="I237" s="156" t="s">
        <v>381</v>
      </c>
      <c r="K237" s="143"/>
    </row>
    <row r="238" spans="1:11" ht="18.75" customHeight="1" x14ac:dyDescent="0.25">
      <c r="A238" s="151">
        <v>231</v>
      </c>
      <c r="B238" s="157">
        <v>42865</v>
      </c>
      <c r="C238" s="156" t="s">
        <v>466</v>
      </c>
      <c r="D238" s="156" t="s">
        <v>22</v>
      </c>
      <c r="E238" s="180" t="s">
        <v>246</v>
      </c>
      <c r="F238" s="168" t="s">
        <v>418</v>
      </c>
      <c r="G238" s="168" t="s">
        <v>523</v>
      </c>
      <c r="H238" s="156" t="s">
        <v>72</v>
      </c>
      <c r="I238" s="156" t="s">
        <v>381</v>
      </c>
      <c r="K238" s="143"/>
    </row>
    <row r="239" spans="1:11" ht="18.75" customHeight="1" x14ac:dyDescent="0.25">
      <c r="A239" s="151">
        <v>232</v>
      </c>
      <c r="B239" s="157">
        <v>42865</v>
      </c>
      <c r="C239" s="156" t="s">
        <v>466</v>
      </c>
      <c r="D239" s="156" t="s">
        <v>23</v>
      </c>
      <c r="E239" s="180" t="s">
        <v>246</v>
      </c>
      <c r="F239" s="168" t="s">
        <v>418</v>
      </c>
      <c r="G239" s="168" t="s">
        <v>523</v>
      </c>
      <c r="H239" s="156" t="s">
        <v>72</v>
      </c>
      <c r="I239" s="156" t="s">
        <v>381</v>
      </c>
      <c r="K239" s="143"/>
    </row>
    <row r="240" spans="1:11" ht="18.75" customHeight="1" x14ac:dyDescent="0.25">
      <c r="A240" s="151">
        <v>233</v>
      </c>
      <c r="B240" s="152">
        <v>42865</v>
      </c>
      <c r="C240" s="154" t="s">
        <v>466</v>
      </c>
      <c r="D240" s="154" t="s">
        <v>28</v>
      </c>
      <c r="E240" s="154" t="s">
        <v>243</v>
      </c>
      <c r="F240" s="155" t="s">
        <v>478</v>
      </c>
      <c r="G240" s="155" t="s">
        <v>525</v>
      </c>
      <c r="H240" s="154" t="s">
        <v>71</v>
      </c>
      <c r="I240" s="154" t="s">
        <v>381</v>
      </c>
      <c r="K240" s="143"/>
    </row>
    <row r="241" spans="1:11" ht="18.75" customHeight="1" x14ac:dyDescent="0.25">
      <c r="A241" s="151">
        <v>234</v>
      </c>
      <c r="B241" s="152">
        <v>42865</v>
      </c>
      <c r="C241" s="154" t="s">
        <v>466</v>
      </c>
      <c r="D241" s="154" t="s">
        <v>25</v>
      </c>
      <c r="E241" s="154" t="s">
        <v>241</v>
      </c>
      <c r="F241" s="155" t="s">
        <v>447</v>
      </c>
      <c r="G241" s="155" t="s">
        <v>525</v>
      </c>
      <c r="H241" s="154" t="s">
        <v>71</v>
      </c>
      <c r="I241" s="154" t="s">
        <v>381</v>
      </c>
      <c r="K241" s="143"/>
    </row>
    <row r="242" spans="1:11" ht="18.75" customHeight="1" x14ac:dyDescent="0.25">
      <c r="A242" s="151">
        <v>235</v>
      </c>
      <c r="B242" s="152">
        <v>42868</v>
      </c>
      <c r="C242" s="154" t="s">
        <v>466</v>
      </c>
      <c r="D242" s="154" t="s">
        <v>25</v>
      </c>
      <c r="E242" s="115" t="s">
        <v>246</v>
      </c>
      <c r="F242" s="155" t="s">
        <v>418</v>
      </c>
      <c r="G242" s="143"/>
      <c r="H242" s="154" t="s">
        <v>71</v>
      </c>
      <c r="I242" s="154" t="s">
        <v>381</v>
      </c>
      <c r="K242" s="143"/>
    </row>
    <row r="243" spans="1:11" ht="18.75" customHeight="1" x14ac:dyDescent="0.25">
      <c r="A243" s="151">
        <v>236</v>
      </c>
      <c r="B243" s="152">
        <v>42868</v>
      </c>
      <c r="C243" s="154" t="s">
        <v>466</v>
      </c>
      <c r="D243" s="154" t="s">
        <v>23</v>
      </c>
      <c r="E243" s="154" t="s">
        <v>243</v>
      </c>
      <c r="F243" s="155" t="s">
        <v>478</v>
      </c>
      <c r="G243" s="143"/>
      <c r="H243" s="154" t="s">
        <v>71</v>
      </c>
      <c r="I243" s="154" t="s">
        <v>381</v>
      </c>
      <c r="K243" s="143"/>
    </row>
    <row r="244" spans="1:11" ht="18.75" customHeight="1" x14ac:dyDescent="0.25">
      <c r="A244" s="151">
        <v>237</v>
      </c>
      <c r="B244" s="152">
        <v>42868</v>
      </c>
      <c r="C244" s="154" t="s">
        <v>466</v>
      </c>
      <c r="D244" s="154" t="s">
        <v>26</v>
      </c>
      <c r="E244" s="115" t="s">
        <v>246</v>
      </c>
      <c r="F244" s="155" t="s">
        <v>418</v>
      </c>
      <c r="G244" s="143"/>
      <c r="H244" s="154" t="s">
        <v>71</v>
      </c>
      <c r="I244" s="154" t="s">
        <v>381</v>
      </c>
      <c r="K244" s="143"/>
    </row>
    <row r="245" spans="1:11" ht="18.75" customHeight="1" x14ac:dyDescent="0.25">
      <c r="A245" s="151">
        <v>238</v>
      </c>
      <c r="B245" s="152">
        <v>42868</v>
      </c>
      <c r="C245" s="154" t="s">
        <v>466</v>
      </c>
      <c r="D245" s="154" t="s">
        <v>27</v>
      </c>
      <c r="E245" s="154" t="s">
        <v>243</v>
      </c>
      <c r="F245" s="155" t="s">
        <v>478</v>
      </c>
      <c r="G245" s="143"/>
      <c r="H245" s="154" t="s">
        <v>71</v>
      </c>
      <c r="I245" s="154" t="s">
        <v>381</v>
      </c>
      <c r="K245" s="143"/>
    </row>
    <row r="246" spans="1:11" ht="18.75" customHeight="1" x14ac:dyDescent="0.25">
      <c r="A246" s="151">
        <v>239</v>
      </c>
      <c r="B246" s="152">
        <v>42868</v>
      </c>
      <c r="C246" s="154" t="s">
        <v>466</v>
      </c>
      <c r="D246" s="154" t="s">
        <v>22</v>
      </c>
      <c r="E246" s="115" t="s">
        <v>325</v>
      </c>
      <c r="F246" s="155" t="s">
        <v>497</v>
      </c>
      <c r="G246" s="143"/>
      <c r="H246" s="154" t="s">
        <v>71</v>
      </c>
      <c r="I246" s="154" t="s">
        <v>381</v>
      </c>
      <c r="K246" s="143"/>
    </row>
    <row r="247" spans="1:11" ht="18.75" customHeight="1" x14ac:dyDescent="0.25">
      <c r="A247" s="151">
        <v>240</v>
      </c>
      <c r="B247" s="152">
        <v>42868</v>
      </c>
      <c r="C247" s="154" t="s">
        <v>466</v>
      </c>
      <c r="D247" s="154" t="s">
        <v>28</v>
      </c>
      <c r="E247" s="154" t="s">
        <v>241</v>
      </c>
      <c r="F247" s="155" t="s">
        <v>447</v>
      </c>
      <c r="G247" s="143"/>
      <c r="H247" s="154" t="s">
        <v>71</v>
      </c>
      <c r="I247" s="154" t="s">
        <v>381</v>
      </c>
      <c r="K247" s="143"/>
    </row>
    <row r="248" spans="1:11" ht="18.75" customHeight="1" x14ac:dyDescent="0.25">
      <c r="A248" s="151">
        <v>241</v>
      </c>
      <c r="B248" s="152">
        <v>42868</v>
      </c>
      <c r="C248" s="154" t="s">
        <v>466</v>
      </c>
      <c r="D248" s="154" t="s">
        <v>24</v>
      </c>
      <c r="E248" s="154" t="s">
        <v>241</v>
      </c>
      <c r="F248" s="155" t="s">
        <v>447</v>
      </c>
      <c r="G248" s="143"/>
      <c r="H248" s="154" t="s">
        <v>71</v>
      </c>
      <c r="I248" s="154" t="s">
        <v>381</v>
      </c>
      <c r="K248" s="143"/>
    </row>
    <row r="249" spans="1:11" ht="18.75" customHeight="1" x14ac:dyDescent="0.25">
      <c r="A249" s="151">
        <v>242</v>
      </c>
      <c r="B249" s="152">
        <v>42869</v>
      </c>
      <c r="C249" s="154" t="s">
        <v>466</v>
      </c>
      <c r="D249" s="154" t="s">
        <v>25</v>
      </c>
      <c r="E249" s="154" t="s">
        <v>247</v>
      </c>
      <c r="F249" s="155" t="s">
        <v>482</v>
      </c>
      <c r="G249" s="143"/>
      <c r="H249" s="154" t="s">
        <v>71</v>
      </c>
      <c r="I249" s="154" t="s">
        <v>381</v>
      </c>
      <c r="K249" s="143"/>
    </row>
    <row r="250" spans="1:11" ht="18.75" customHeight="1" x14ac:dyDescent="0.25">
      <c r="A250" s="151">
        <v>243</v>
      </c>
      <c r="B250" s="152">
        <v>42869</v>
      </c>
      <c r="C250" s="154" t="s">
        <v>466</v>
      </c>
      <c r="D250" s="154" t="s">
        <v>27</v>
      </c>
      <c r="E250" s="154" t="s">
        <v>247</v>
      </c>
      <c r="F250" s="155" t="s">
        <v>482</v>
      </c>
      <c r="G250" s="143"/>
      <c r="H250" s="154" t="s">
        <v>71</v>
      </c>
      <c r="I250" s="154" t="s">
        <v>381</v>
      </c>
      <c r="K250" s="143"/>
    </row>
    <row r="251" spans="1:11" ht="18.75" customHeight="1" x14ac:dyDescent="0.25">
      <c r="A251" s="151">
        <v>244</v>
      </c>
      <c r="B251" s="152">
        <v>42869</v>
      </c>
      <c r="C251" s="154" t="s">
        <v>466</v>
      </c>
      <c r="D251" s="154" t="s">
        <v>28</v>
      </c>
      <c r="E251" s="154" t="s">
        <v>247</v>
      </c>
      <c r="F251" s="155" t="s">
        <v>482</v>
      </c>
      <c r="G251" s="143"/>
      <c r="H251" s="154" t="s">
        <v>71</v>
      </c>
      <c r="I251" s="154" t="s">
        <v>381</v>
      </c>
      <c r="K251" s="143"/>
    </row>
    <row r="252" spans="1:11" ht="18.75" customHeight="1" x14ac:dyDescent="0.25">
      <c r="A252" s="151">
        <v>245</v>
      </c>
      <c r="B252" s="152">
        <v>42869</v>
      </c>
      <c r="C252" s="154" t="s">
        <v>466</v>
      </c>
      <c r="D252" s="154" t="s">
        <v>22</v>
      </c>
      <c r="E252" s="154" t="s">
        <v>247</v>
      </c>
      <c r="F252" s="155" t="s">
        <v>482</v>
      </c>
      <c r="G252" s="143"/>
      <c r="H252" s="154" t="s">
        <v>71</v>
      </c>
      <c r="I252" s="154" t="s">
        <v>381</v>
      </c>
      <c r="K252" s="143"/>
    </row>
    <row r="253" spans="1:11" ht="18.75" customHeight="1" x14ac:dyDescent="0.25">
      <c r="A253" s="151">
        <v>246</v>
      </c>
      <c r="B253" s="152">
        <v>42869</v>
      </c>
      <c r="C253" s="154" t="s">
        <v>466</v>
      </c>
      <c r="D253" s="154" t="s">
        <v>23</v>
      </c>
      <c r="E253" s="154" t="s">
        <v>241</v>
      </c>
      <c r="F253" s="155" t="s">
        <v>447</v>
      </c>
      <c r="G253" s="143"/>
      <c r="H253" s="154" t="s">
        <v>71</v>
      </c>
      <c r="I253" s="154" t="s">
        <v>381</v>
      </c>
      <c r="K253" s="143"/>
    </row>
    <row r="254" spans="1:11" ht="18.75" customHeight="1" x14ac:dyDescent="0.25">
      <c r="A254" s="151">
        <v>247</v>
      </c>
      <c r="B254" s="152">
        <v>42869</v>
      </c>
      <c r="C254" s="154" t="s">
        <v>466</v>
      </c>
      <c r="D254" s="154" t="s">
        <v>26</v>
      </c>
      <c r="E254" s="154" t="s">
        <v>235</v>
      </c>
      <c r="F254" s="155" t="s">
        <v>471</v>
      </c>
      <c r="G254" s="143"/>
      <c r="H254" s="154" t="s">
        <v>71</v>
      </c>
      <c r="I254" s="154" t="s">
        <v>381</v>
      </c>
      <c r="K254" s="143"/>
    </row>
    <row r="255" spans="1:11" ht="18.75" customHeight="1" x14ac:dyDescent="0.25">
      <c r="A255" s="151">
        <v>248</v>
      </c>
      <c r="B255" s="152">
        <v>42869</v>
      </c>
      <c r="C255" s="154" t="s">
        <v>466</v>
      </c>
      <c r="D255" s="154" t="s">
        <v>24</v>
      </c>
      <c r="E255" s="154" t="s">
        <v>243</v>
      </c>
      <c r="F255" s="155" t="s">
        <v>478</v>
      </c>
      <c r="G255" s="143"/>
      <c r="H255" s="154" t="s">
        <v>71</v>
      </c>
      <c r="I255" s="154" t="s">
        <v>381</v>
      </c>
      <c r="K255" s="143"/>
    </row>
    <row r="256" spans="1:11" ht="18.75" customHeight="1" x14ac:dyDescent="0.25">
      <c r="A256" s="151">
        <v>249</v>
      </c>
      <c r="B256" s="152">
        <v>42870</v>
      </c>
      <c r="C256" s="154" t="s">
        <v>466</v>
      </c>
      <c r="D256" s="154" t="s">
        <v>23</v>
      </c>
      <c r="E256" s="154" t="s">
        <v>247</v>
      </c>
      <c r="F256" s="155" t="s">
        <v>482</v>
      </c>
      <c r="G256" s="143"/>
      <c r="H256" s="154" t="s">
        <v>71</v>
      </c>
      <c r="I256" s="154" t="s">
        <v>381</v>
      </c>
      <c r="K256" s="143"/>
    </row>
    <row r="257" spans="1:11" ht="18.75" customHeight="1" x14ac:dyDescent="0.25">
      <c r="A257" s="151">
        <v>250</v>
      </c>
      <c r="B257" s="152">
        <v>42870</v>
      </c>
      <c r="C257" s="154" t="s">
        <v>466</v>
      </c>
      <c r="D257" s="154" t="s">
        <v>24</v>
      </c>
      <c r="E257" s="154" t="s">
        <v>247</v>
      </c>
      <c r="F257" s="155" t="s">
        <v>482</v>
      </c>
      <c r="G257" s="143"/>
      <c r="H257" s="154" t="s">
        <v>71</v>
      </c>
      <c r="I257" s="154" t="s">
        <v>381</v>
      </c>
      <c r="K257" s="143"/>
    </row>
    <row r="258" spans="1:11" ht="18.75" customHeight="1" x14ac:dyDescent="0.25">
      <c r="A258" s="151">
        <v>251</v>
      </c>
      <c r="B258" s="152">
        <v>42870</v>
      </c>
      <c r="C258" s="154" t="s">
        <v>466</v>
      </c>
      <c r="D258" s="154" t="s">
        <v>22</v>
      </c>
      <c r="E258" s="154" t="s">
        <v>247</v>
      </c>
      <c r="F258" s="155" t="s">
        <v>482</v>
      </c>
      <c r="G258" s="143"/>
      <c r="H258" s="154" t="s">
        <v>71</v>
      </c>
      <c r="I258" s="154" t="s">
        <v>381</v>
      </c>
      <c r="K258" s="143"/>
    </row>
    <row r="259" spans="1:11" ht="18.75" customHeight="1" x14ac:dyDescent="0.25">
      <c r="A259" s="151">
        <v>252</v>
      </c>
      <c r="B259" s="152">
        <v>42870</v>
      </c>
      <c r="C259" s="154" t="s">
        <v>466</v>
      </c>
      <c r="D259" s="154" t="s">
        <v>26</v>
      </c>
      <c r="E259" s="154" t="s">
        <v>243</v>
      </c>
      <c r="F259" s="155" t="s">
        <v>478</v>
      </c>
      <c r="G259" s="143"/>
      <c r="H259" s="154" t="s">
        <v>71</v>
      </c>
      <c r="I259" s="154" t="s">
        <v>381</v>
      </c>
      <c r="K259" s="143"/>
    </row>
    <row r="260" spans="1:11" ht="18.75" customHeight="1" x14ac:dyDescent="0.25">
      <c r="A260" s="151">
        <v>253</v>
      </c>
      <c r="B260" s="152">
        <v>42870</v>
      </c>
      <c r="C260" s="154" t="s">
        <v>466</v>
      </c>
      <c r="D260" s="154" t="s">
        <v>28</v>
      </c>
      <c r="E260" s="154" t="s">
        <v>243</v>
      </c>
      <c r="F260" s="155" t="s">
        <v>478</v>
      </c>
      <c r="G260" s="143"/>
      <c r="H260" s="154" t="s">
        <v>71</v>
      </c>
      <c r="I260" s="154" t="s">
        <v>381</v>
      </c>
      <c r="K260" s="143"/>
    </row>
    <row r="261" spans="1:11" ht="18.75" customHeight="1" x14ac:dyDescent="0.25">
      <c r="A261" s="151">
        <v>254</v>
      </c>
      <c r="B261" s="152">
        <v>42870</v>
      </c>
      <c r="C261" s="154" t="s">
        <v>466</v>
      </c>
      <c r="D261" s="154" t="s">
        <v>27</v>
      </c>
      <c r="E261" s="154" t="s">
        <v>241</v>
      </c>
      <c r="F261" s="155" t="s">
        <v>447</v>
      </c>
      <c r="G261" s="143"/>
      <c r="H261" s="154" t="s">
        <v>71</v>
      </c>
      <c r="I261" s="154" t="s">
        <v>381</v>
      </c>
      <c r="K261" s="143"/>
    </row>
    <row r="262" spans="1:11" ht="18.75" customHeight="1" x14ac:dyDescent="0.25">
      <c r="A262" s="151">
        <v>255</v>
      </c>
      <c r="B262" s="152">
        <v>42870</v>
      </c>
      <c r="C262" s="154" t="s">
        <v>466</v>
      </c>
      <c r="D262" s="154" t="s">
        <v>25</v>
      </c>
      <c r="E262" s="154" t="s">
        <v>235</v>
      </c>
      <c r="F262" s="155" t="s">
        <v>471</v>
      </c>
      <c r="G262" s="143"/>
      <c r="H262" s="154" t="s">
        <v>71</v>
      </c>
      <c r="I262" s="154" t="s">
        <v>381</v>
      </c>
      <c r="K262" s="143"/>
    </row>
    <row r="263" spans="1:11" ht="18.75" customHeight="1" x14ac:dyDescent="0.25">
      <c r="A263" s="151">
        <v>256</v>
      </c>
      <c r="B263" s="152">
        <v>42871</v>
      </c>
      <c r="C263" s="154" t="s">
        <v>466</v>
      </c>
      <c r="D263" s="154" t="s">
        <v>24</v>
      </c>
      <c r="E263" s="154" t="s">
        <v>243</v>
      </c>
      <c r="F263" s="155" t="s">
        <v>478</v>
      </c>
      <c r="G263" s="143"/>
      <c r="H263" s="154" t="s">
        <v>71</v>
      </c>
      <c r="I263" s="154" t="s">
        <v>381</v>
      </c>
      <c r="K263" s="143"/>
    </row>
    <row r="264" spans="1:11" ht="18.75" customHeight="1" x14ac:dyDescent="0.25">
      <c r="A264" s="151">
        <v>257</v>
      </c>
      <c r="B264" s="152">
        <v>42871</v>
      </c>
      <c r="C264" s="154" t="s">
        <v>466</v>
      </c>
      <c r="D264" s="154" t="s">
        <v>27</v>
      </c>
      <c r="E264" s="154" t="s">
        <v>243</v>
      </c>
      <c r="F264" s="155" t="s">
        <v>478</v>
      </c>
      <c r="G264" s="143"/>
      <c r="H264" s="154" t="s">
        <v>71</v>
      </c>
      <c r="I264" s="154" t="s">
        <v>381</v>
      </c>
      <c r="K264" s="143"/>
    </row>
    <row r="265" spans="1:11" ht="18.75" customHeight="1" x14ac:dyDescent="0.25">
      <c r="A265" s="151">
        <v>258</v>
      </c>
      <c r="B265" s="152">
        <v>42871</v>
      </c>
      <c r="C265" s="154" t="s">
        <v>466</v>
      </c>
      <c r="D265" s="154" t="s">
        <v>26</v>
      </c>
      <c r="E265" s="154" t="s">
        <v>247</v>
      </c>
      <c r="F265" s="155" t="s">
        <v>482</v>
      </c>
      <c r="G265" s="143"/>
      <c r="H265" s="154" t="s">
        <v>71</v>
      </c>
      <c r="I265" s="154" t="s">
        <v>381</v>
      </c>
      <c r="K265" s="143"/>
    </row>
    <row r="266" spans="1:11" ht="18.75" customHeight="1" x14ac:dyDescent="0.25">
      <c r="A266" s="151">
        <v>259</v>
      </c>
      <c r="B266" s="152">
        <v>42871</v>
      </c>
      <c r="C266" s="154" t="s">
        <v>466</v>
      </c>
      <c r="D266" s="154" t="s">
        <v>22</v>
      </c>
      <c r="E266" s="154" t="s">
        <v>247</v>
      </c>
      <c r="F266" s="155" t="s">
        <v>482</v>
      </c>
      <c r="G266" s="143"/>
      <c r="H266" s="154" t="s">
        <v>71</v>
      </c>
      <c r="I266" s="154" t="s">
        <v>381</v>
      </c>
      <c r="K266" s="143"/>
    </row>
    <row r="267" spans="1:11" ht="18.75" customHeight="1" x14ac:dyDescent="0.25">
      <c r="A267" s="151">
        <v>260</v>
      </c>
      <c r="B267" s="152">
        <v>42871</v>
      </c>
      <c r="C267" s="154" t="s">
        <v>466</v>
      </c>
      <c r="D267" s="154" t="s">
        <v>28</v>
      </c>
      <c r="E267" s="154" t="s">
        <v>247</v>
      </c>
      <c r="F267" s="155" t="s">
        <v>482</v>
      </c>
      <c r="G267" s="143"/>
      <c r="H267" s="154" t="s">
        <v>71</v>
      </c>
      <c r="I267" s="154" t="s">
        <v>381</v>
      </c>
      <c r="K267" s="143"/>
    </row>
    <row r="268" spans="1:11" ht="18.75" customHeight="1" x14ac:dyDescent="0.25">
      <c r="A268" s="151">
        <v>261</v>
      </c>
      <c r="B268" s="152">
        <v>42871</v>
      </c>
      <c r="C268" s="154" t="s">
        <v>466</v>
      </c>
      <c r="D268" s="154" t="s">
        <v>23</v>
      </c>
      <c r="E268" s="154" t="s">
        <v>247</v>
      </c>
      <c r="F268" s="155" t="s">
        <v>482</v>
      </c>
      <c r="G268" s="143"/>
      <c r="H268" s="154" t="s">
        <v>71</v>
      </c>
      <c r="I268" s="154" t="s">
        <v>381</v>
      </c>
      <c r="K268" s="143"/>
    </row>
    <row r="269" spans="1:11" ht="18.75" customHeight="1" x14ac:dyDescent="0.25">
      <c r="A269" s="151">
        <v>262</v>
      </c>
      <c r="B269" s="152">
        <v>42871</v>
      </c>
      <c r="C269" s="154" t="s">
        <v>466</v>
      </c>
      <c r="D269" s="154" t="s">
        <v>25</v>
      </c>
      <c r="E269" s="154" t="s">
        <v>241</v>
      </c>
      <c r="F269" s="155" t="s">
        <v>447</v>
      </c>
      <c r="G269" s="143"/>
      <c r="H269" s="154" t="s">
        <v>71</v>
      </c>
      <c r="I269" s="154" t="s">
        <v>381</v>
      </c>
      <c r="K269" s="143"/>
    </row>
    <row r="270" spans="1:11" ht="18.75" customHeight="1" x14ac:dyDescent="0.25">
      <c r="A270" s="151">
        <v>263</v>
      </c>
      <c r="B270" s="152">
        <v>42872</v>
      </c>
      <c r="C270" s="154" t="s">
        <v>466</v>
      </c>
      <c r="D270" s="154" t="s">
        <v>25</v>
      </c>
      <c r="E270" s="115" t="s">
        <v>246</v>
      </c>
      <c r="F270" s="155" t="s">
        <v>418</v>
      </c>
      <c r="G270" s="143"/>
      <c r="H270" s="154" t="s">
        <v>71</v>
      </c>
      <c r="I270" s="154" t="s">
        <v>381</v>
      </c>
      <c r="K270" s="143"/>
    </row>
    <row r="271" spans="1:11" ht="18.75" customHeight="1" x14ac:dyDescent="0.25">
      <c r="A271" s="151">
        <v>264</v>
      </c>
      <c r="B271" s="152">
        <v>42872</v>
      </c>
      <c r="C271" s="154" t="s">
        <v>466</v>
      </c>
      <c r="D271" s="154" t="s">
        <v>26</v>
      </c>
      <c r="E271" s="154" t="s">
        <v>247</v>
      </c>
      <c r="F271" s="155" t="s">
        <v>482</v>
      </c>
      <c r="G271" s="143"/>
      <c r="H271" s="154" t="s">
        <v>71</v>
      </c>
      <c r="I271" s="154" t="s">
        <v>381</v>
      </c>
      <c r="K271" s="143"/>
    </row>
    <row r="272" spans="1:11" ht="18.75" customHeight="1" x14ac:dyDescent="0.25">
      <c r="A272" s="151">
        <v>265</v>
      </c>
      <c r="B272" s="152">
        <v>42872</v>
      </c>
      <c r="C272" s="154" t="s">
        <v>466</v>
      </c>
      <c r="D272" s="154" t="s">
        <v>24</v>
      </c>
      <c r="E272" s="115" t="s">
        <v>246</v>
      </c>
      <c r="F272" s="155" t="s">
        <v>418</v>
      </c>
      <c r="G272" s="143"/>
      <c r="H272" s="154" t="s">
        <v>71</v>
      </c>
      <c r="I272" s="154" t="s">
        <v>381</v>
      </c>
      <c r="K272" s="143"/>
    </row>
    <row r="273" spans="1:11" ht="18.75" customHeight="1" x14ac:dyDescent="0.25">
      <c r="A273" s="151">
        <v>266</v>
      </c>
      <c r="B273" s="152">
        <v>42872</v>
      </c>
      <c r="C273" s="154" t="s">
        <v>466</v>
      </c>
      <c r="D273" s="154" t="s">
        <v>27</v>
      </c>
      <c r="E273" s="154" t="s">
        <v>247</v>
      </c>
      <c r="F273" s="155" t="s">
        <v>482</v>
      </c>
      <c r="G273" s="143"/>
      <c r="H273" s="154" t="s">
        <v>71</v>
      </c>
      <c r="I273" s="154" t="s">
        <v>381</v>
      </c>
      <c r="K273" s="143"/>
    </row>
    <row r="274" spans="1:11" ht="18.75" customHeight="1" x14ac:dyDescent="0.25">
      <c r="A274" s="151">
        <v>267</v>
      </c>
      <c r="B274" s="152">
        <v>42872</v>
      </c>
      <c r="C274" s="154" t="s">
        <v>466</v>
      </c>
      <c r="D274" s="154" t="s">
        <v>23</v>
      </c>
      <c r="E274" s="115" t="s">
        <v>246</v>
      </c>
      <c r="F274" s="155" t="s">
        <v>418</v>
      </c>
      <c r="G274" s="143"/>
      <c r="H274" s="154" t="s">
        <v>71</v>
      </c>
      <c r="I274" s="154" t="s">
        <v>381</v>
      </c>
      <c r="K274" s="143"/>
    </row>
    <row r="275" spans="1:11" ht="18.75" customHeight="1" x14ac:dyDescent="0.25">
      <c r="A275" s="151">
        <v>268</v>
      </c>
      <c r="B275" s="152">
        <v>42872</v>
      </c>
      <c r="C275" s="154" t="s">
        <v>466</v>
      </c>
      <c r="D275" s="154" t="s">
        <v>22</v>
      </c>
      <c r="E275" s="115" t="s">
        <v>253</v>
      </c>
      <c r="F275" s="155" t="s">
        <v>526</v>
      </c>
      <c r="G275" s="143"/>
      <c r="H275" s="154" t="s">
        <v>71</v>
      </c>
      <c r="I275" s="154" t="s">
        <v>381</v>
      </c>
      <c r="K275" s="143"/>
    </row>
    <row r="276" spans="1:11" ht="18.75" customHeight="1" x14ac:dyDescent="0.25">
      <c r="A276" s="151">
        <v>269</v>
      </c>
      <c r="B276" s="152">
        <v>42872</v>
      </c>
      <c r="C276" s="154" t="s">
        <v>466</v>
      </c>
      <c r="D276" s="154" t="s">
        <v>28</v>
      </c>
      <c r="E276" s="154" t="s">
        <v>241</v>
      </c>
      <c r="F276" s="155" t="s">
        <v>447</v>
      </c>
      <c r="G276" s="143"/>
      <c r="H276" s="154" t="s">
        <v>71</v>
      </c>
      <c r="I276" s="154" t="s">
        <v>381</v>
      </c>
      <c r="K276" s="143"/>
    </row>
    <row r="277" spans="1:11" ht="18.75" customHeight="1" x14ac:dyDescent="0.25">
      <c r="A277" s="151">
        <v>270</v>
      </c>
      <c r="B277" s="152">
        <v>42875</v>
      </c>
      <c r="C277" s="154" t="s">
        <v>466</v>
      </c>
      <c r="D277" s="154" t="s">
        <v>27</v>
      </c>
      <c r="E277" s="154" t="s">
        <v>247</v>
      </c>
      <c r="F277" s="155" t="s">
        <v>482</v>
      </c>
      <c r="G277" s="143"/>
      <c r="H277" s="154" t="s">
        <v>71</v>
      </c>
      <c r="I277" s="154" t="s">
        <v>381</v>
      </c>
      <c r="K277" s="143"/>
    </row>
    <row r="278" spans="1:11" ht="18.75" customHeight="1" x14ac:dyDescent="0.25">
      <c r="A278" s="151">
        <v>271</v>
      </c>
      <c r="B278" s="152">
        <v>42875</v>
      </c>
      <c r="C278" s="154" t="s">
        <v>466</v>
      </c>
      <c r="D278" s="154" t="s">
        <v>23</v>
      </c>
      <c r="E278" s="115" t="s">
        <v>266</v>
      </c>
      <c r="F278" s="155" t="s">
        <v>467</v>
      </c>
      <c r="G278" s="143"/>
      <c r="H278" s="154" t="s">
        <v>71</v>
      </c>
      <c r="I278" s="154" t="s">
        <v>381</v>
      </c>
      <c r="K278" s="143"/>
    </row>
    <row r="279" spans="1:11" ht="18.75" customHeight="1" x14ac:dyDescent="0.25">
      <c r="A279" s="151">
        <v>272</v>
      </c>
      <c r="B279" s="152">
        <v>42875</v>
      </c>
      <c r="C279" s="154" t="s">
        <v>466</v>
      </c>
      <c r="D279" s="154" t="s">
        <v>24</v>
      </c>
      <c r="E279" s="115" t="s">
        <v>266</v>
      </c>
      <c r="F279" s="155" t="s">
        <v>467</v>
      </c>
      <c r="G279" s="143"/>
      <c r="H279" s="154" t="s">
        <v>71</v>
      </c>
      <c r="I279" s="154" t="s">
        <v>381</v>
      </c>
      <c r="K279" s="143"/>
    </row>
    <row r="280" spans="1:11" ht="18.75" customHeight="1" x14ac:dyDescent="0.25">
      <c r="A280" s="151">
        <v>273</v>
      </c>
      <c r="B280" s="152">
        <v>42875</v>
      </c>
      <c r="C280" s="154" t="s">
        <v>466</v>
      </c>
      <c r="D280" s="154" t="s">
        <v>22</v>
      </c>
      <c r="E280" s="115" t="s">
        <v>266</v>
      </c>
      <c r="F280" s="155" t="s">
        <v>467</v>
      </c>
      <c r="G280" s="143"/>
      <c r="H280" s="154" t="s">
        <v>71</v>
      </c>
      <c r="I280" s="154" t="s">
        <v>381</v>
      </c>
      <c r="K280" s="143"/>
    </row>
    <row r="281" spans="1:11" ht="18.75" customHeight="1" x14ac:dyDescent="0.25">
      <c r="A281" s="151">
        <v>274</v>
      </c>
      <c r="B281" s="152">
        <v>42875</v>
      </c>
      <c r="C281" s="154" t="s">
        <v>466</v>
      </c>
      <c r="D281" s="154" t="s">
        <v>25</v>
      </c>
      <c r="E281" s="115" t="s">
        <v>266</v>
      </c>
      <c r="F281" s="155" t="s">
        <v>467</v>
      </c>
      <c r="G281" s="143"/>
      <c r="H281" s="154" t="s">
        <v>71</v>
      </c>
      <c r="I281" s="154" t="s">
        <v>381</v>
      </c>
      <c r="K281" s="143"/>
    </row>
    <row r="282" spans="1:11" ht="18.75" customHeight="1" x14ac:dyDescent="0.25">
      <c r="A282" s="151">
        <v>275</v>
      </c>
      <c r="B282" s="152">
        <v>42875</v>
      </c>
      <c r="C282" s="154" t="s">
        <v>466</v>
      </c>
      <c r="D282" s="154" t="s">
        <v>26</v>
      </c>
      <c r="E282" s="115" t="s">
        <v>254</v>
      </c>
      <c r="F282" s="155" t="s">
        <v>503</v>
      </c>
      <c r="G282" s="143"/>
      <c r="H282" s="154" t="s">
        <v>71</v>
      </c>
      <c r="I282" s="154" t="s">
        <v>381</v>
      </c>
      <c r="K282" s="143"/>
    </row>
    <row r="283" spans="1:11" ht="18.75" customHeight="1" x14ac:dyDescent="0.25">
      <c r="A283" s="151">
        <v>276</v>
      </c>
      <c r="B283" s="152">
        <v>42875</v>
      </c>
      <c r="C283" s="154" t="s">
        <v>466</v>
      </c>
      <c r="D283" s="154" t="s">
        <v>28</v>
      </c>
      <c r="E283" s="154" t="s">
        <v>243</v>
      </c>
      <c r="F283" s="155" t="s">
        <v>478</v>
      </c>
      <c r="G283" s="143"/>
      <c r="H283" s="154" t="s">
        <v>71</v>
      </c>
      <c r="I283" s="154" t="s">
        <v>381</v>
      </c>
      <c r="K283" s="143"/>
    </row>
    <row r="284" spans="1:11" ht="18.75" customHeight="1" x14ac:dyDescent="0.25">
      <c r="A284" s="151">
        <v>277</v>
      </c>
      <c r="B284" s="152">
        <v>42877</v>
      </c>
      <c r="C284" s="154" t="s">
        <v>466</v>
      </c>
      <c r="D284" s="154" t="s">
        <v>25</v>
      </c>
      <c r="E284" s="115" t="s">
        <v>266</v>
      </c>
      <c r="F284" s="155" t="s">
        <v>467</v>
      </c>
      <c r="G284" s="143"/>
      <c r="H284" s="154" t="s">
        <v>71</v>
      </c>
      <c r="I284" s="154" t="s">
        <v>381</v>
      </c>
      <c r="K284" s="143"/>
    </row>
    <row r="285" spans="1:11" ht="18.75" customHeight="1" x14ac:dyDescent="0.25">
      <c r="A285" s="151">
        <v>278</v>
      </c>
      <c r="B285" s="152">
        <v>42877</v>
      </c>
      <c r="C285" s="154" t="s">
        <v>466</v>
      </c>
      <c r="D285" s="154" t="s">
        <v>28</v>
      </c>
      <c r="E285" s="115" t="s">
        <v>266</v>
      </c>
      <c r="F285" s="155" t="s">
        <v>467</v>
      </c>
      <c r="G285" s="143"/>
      <c r="H285" s="154" t="s">
        <v>71</v>
      </c>
      <c r="I285" s="154" t="s">
        <v>381</v>
      </c>
      <c r="K285" s="143"/>
    </row>
    <row r="286" spans="1:11" ht="18.75" customHeight="1" x14ac:dyDescent="0.25">
      <c r="A286" s="151">
        <v>279</v>
      </c>
      <c r="B286" s="152">
        <v>42877</v>
      </c>
      <c r="C286" s="154" t="s">
        <v>466</v>
      </c>
      <c r="D286" s="154" t="s">
        <v>26</v>
      </c>
      <c r="E286" s="154" t="s">
        <v>247</v>
      </c>
      <c r="F286" s="155" t="s">
        <v>482</v>
      </c>
      <c r="G286" s="155" t="s">
        <v>525</v>
      </c>
      <c r="H286" s="154" t="s">
        <v>71</v>
      </c>
      <c r="I286" s="154" t="s">
        <v>381</v>
      </c>
      <c r="K286" s="143"/>
    </row>
    <row r="287" spans="1:11" ht="18.75" customHeight="1" x14ac:dyDescent="0.25">
      <c r="A287" s="151">
        <v>280</v>
      </c>
      <c r="B287" s="152">
        <v>42877</v>
      </c>
      <c r="C287" s="154" t="s">
        <v>466</v>
      </c>
      <c r="D287" s="154" t="s">
        <v>22</v>
      </c>
      <c r="E287" s="115" t="s">
        <v>266</v>
      </c>
      <c r="F287" s="155" t="s">
        <v>467</v>
      </c>
      <c r="G287" s="143"/>
      <c r="H287" s="154" t="s">
        <v>71</v>
      </c>
      <c r="I287" s="154" t="s">
        <v>381</v>
      </c>
      <c r="K287" s="143"/>
    </row>
    <row r="288" spans="1:11" ht="18.75" customHeight="1" x14ac:dyDescent="0.25">
      <c r="A288" s="151">
        <v>281</v>
      </c>
      <c r="B288" s="152">
        <v>42877</v>
      </c>
      <c r="C288" s="154" t="s">
        <v>466</v>
      </c>
      <c r="D288" s="154" t="s">
        <v>24</v>
      </c>
      <c r="E288" s="115" t="s">
        <v>266</v>
      </c>
      <c r="F288" s="155" t="s">
        <v>467</v>
      </c>
      <c r="G288" s="143"/>
      <c r="H288" s="154" t="s">
        <v>71</v>
      </c>
      <c r="I288" s="154" t="s">
        <v>381</v>
      </c>
      <c r="K288" s="143"/>
    </row>
    <row r="289" spans="1:11" ht="18.75" customHeight="1" x14ac:dyDescent="0.25">
      <c r="A289" s="151">
        <v>282</v>
      </c>
      <c r="B289" s="157">
        <v>42877</v>
      </c>
      <c r="C289" s="156" t="s">
        <v>466</v>
      </c>
      <c r="D289" s="156" t="s">
        <v>27</v>
      </c>
      <c r="E289" s="156" t="s">
        <v>253</v>
      </c>
      <c r="F289" s="168" t="s">
        <v>526</v>
      </c>
      <c r="G289" s="168"/>
      <c r="H289" s="156" t="s">
        <v>71</v>
      </c>
      <c r="I289" s="156" t="s">
        <v>381</v>
      </c>
      <c r="K289" s="143"/>
    </row>
    <row r="290" spans="1:11" ht="18.75" customHeight="1" x14ac:dyDescent="0.25">
      <c r="A290" s="151">
        <v>283</v>
      </c>
      <c r="B290" s="152">
        <v>42877</v>
      </c>
      <c r="C290" s="154" t="s">
        <v>466</v>
      </c>
      <c r="D290" s="154" t="s">
        <v>23</v>
      </c>
      <c r="E290" s="154" t="s">
        <v>241</v>
      </c>
      <c r="F290" s="155" t="s">
        <v>447</v>
      </c>
      <c r="G290" s="143"/>
      <c r="H290" s="154" t="s">
        <v>71</v>
      </c>
      <c r="I290" s="154" t="s">
        <v>381</v>
      </c>
      <c r="K290" s="143"/>
    </row>
    <row r="291" spans="1:11" ht="18.75" customHeight="1" x14ac:dyDescent="0.25">
      <c r="A291" s="151">
        <v>284</v>
      </c>
      <c r="B291" s="152">
        <v>42878</v>
      </c>
      <c r="C291" s="154" t="s">
        <v>466</v>
      </c>
      <c r="D291" s="154" t="s">
        <v>27</v>
      </c>
      <c r="E291" s="115" t="s">
        <v>266</v>
      </c>
      <c r="F291" s="155" t="s">
        <v>467</v>
      </c>
      <c r="G291" s="143"/>
      <c r="H291" s="154" t="s">
        <v>71</v>
      </c>
      <c r="I291" s="154" t="s">
        <v>381</v>
      </c>
      <c r="K291" s="143"/>
    </row>
    <row r="292" spans="1:11" ht="18.75" customHeight="1" x14ac:dyDescent="0.25">
      <c r="A292" s="151">
        <v>285</v>
      </c>
      <c r="B292" s="152">
        <v>42878</v>
      </c>
      <c r="C292" s="154" t="s">
        <v>466</v>
      </c>
      <c r="D292" s="154" t="s">
        <v>28</v>
      </c>
      <c r="E292" s="115" t="s">
        <v>266</v>
      </c>
      <c r="F292" s="155" t="s">
        <v>467</v>
      </c>
      <c r="G292" s="143"/>
      <c r="H292" s="154" t="s">
        <v>71</v>
      </c>
      <c r="I292" s="154" t="s">
        <v>381</v>
      </c>
      <c r="K292" s="143"/>
    </row>
    <row r="293" spans="1:11" ht="18.75" customHeight="1" x14ac:dyDescent="0.25">
      <c r="A293" s="151">
        <v>286</v>
      </c>
      <c r="B293" s="152">
        <v>42878</v>
      </c>
      <c r="C293" s="154" t="s">
        <v>466</v>
      </c>
      <c r="D293" s="154" t="s">
        <v>23</v>
      </c>
      <c r="E293" s="115" t="s">
        <v>246</v>
      </c>
      <c r="F293" s="155" t="s">
        <v>418</v>
      </c>
      <c r="G293" s="143"/>
      <c r="H293" s="154" t="s">
        <v>71</v>
      </c>
      <c r="I293" s="154" t="s">
        <v>381</v>
      </c>
      <c r="K293" s="143"/>
    </row>
    <row r="294" spans="1:11" ht="18.75" customHeight="1" x14ac:dyDescent="0.25">
      <c r="A294" s="151">
        <v>287</v>
      </c>
      <c r="B294" s="152">
        <v>42878</v>
      </c>
      <c r="C294" s="154" t="s">
        <v>466</v>
      </c>
      <c r="D294" s="154" t="s">
        <v>26</v>
      </c>
      <c r="E294" s="154" t="s">
        <v>243</v>
      </c>
      <c r="F294" s="155" t="s">
        <v>478</v>
      </c>
      <c r="G294" s="143"/>
      <c r="H294" s="154" t="s">
        <v>71</v>
      </c>
      <c r="I294" s="154" t="s">
        <v>381</v>
      </c>
      <c r="K294" s="143"/>
    </row>
    <row r="295" spans="1:11" ht="18.75" customHeight="1" x14ac:dyDescent="0.25">
      <c r="A295" s="151">
        <v>288</v>
      </c>
      <c r="B295" s="152">
        <v>42878</v>
      </c>
      <c r="C295" s="154" t="s">
        <v>466</v>
      </c>
      <c r="D295" s="154" t="s">
        <v>24</v>
      </c>
      <c r="E295" s="154" t="s">
        <v>241</v>
      </c>
      <c r="F295" s="155" t="s">
        <v>447</v>
      </c>
      <c r="G295" s="143"/>
      <c r="H295" s="154" t="s">
        <v>71</v>
      </c>
      <c r="I295" s="154" t="s">
        <v>381</v>
      </c>
      <c r="K295" s="143"/>
    </row>
    <row r="296" spans="1:11" ht="18.75" customHeight="1" x14ac:dyDescent="0.25">
      <c r="A296" s="151">
        <v>289</v>
      </c>
      <c r="B296" s="152">
        <v>42878</v>
      </c>
      <c r="C296" s="154" t="s">
        <v>466</v>
      </c>
      <c r="D296" s="154" t="s">
        <v>22</v>
      </c>
      <c r="E296" s="154" t="s">
        <v>325</v>
      </c>
      <c r="F296" s="155" t="s">
        <v>497</v>
      </c>
      <c r="G296" s="143"/>
      <c r="H296" s="154" t="s">
        <v>71</v>
      </c>
      <c r="I296" s="154" t="s">
        <v>381</v>
      </c>
      <c r="K296" s="143"/>
    </row>
    <row r="297" spans="1:11" ht="18.75" customHeight="1" x14ac:dyDescent="0.25">
      <c r="A297" s="151">
        <v>290</v>
      </c>
      <c r="B297" s="152">
        <v>42878</v>
      </c>
      <c r="C297" s="154" t="s">
        <v>466</v>
      </c>
      <c r="D297" s="154" t="s">
        <v>25</v>
      </c>
      <c r="E297" s="154" t="s">
        <v>235</v>
      </c>
      <c r="F297" s="155" t="s">
        <v>471</v>
      </c>
      <c r="G297" s="143"/>
      <c r="H297" s="154" t="s">
        <v>71</v>
      </c>
      <c r="I297" s="154" t="s">
        <v>381</v>
      </c>
      <c r="K297" s="143"/>
    </row>
    <row r="298" spans="1:11" ht="18.75" customHeight="1" x14ac:dyDescent="0.25">
      <c r="A298" s="151">
        <v>291</v>
      </c>
      <c r="B298" s="152">
        <v>42879</v>
      </c>
      <c r="C298" s="154" t="s">
        <v>466</v>
      </c>
      <c r="D298" s="154" t="s">
        <v>28</v>
      </c>
      <c r="E298" s="115" t="s">
        <v>249</v>
      </c>
      <c r="F298" s="155" t="s">
        <v>527</v>
      </c>
      <c r="G298" s="143"/>
      <c r="H298" s="154" t="s">
        <v>71</v>
      </c>
      <c r="I298" s="154" t="s">
        <v>381</v>
      </c>
      <c r="K298" s="143"/>
    </row>
    <row r="299" spans="1:11" ht="18.75" customHeight="1" x14ac:dyDescent="0.25">
      <c r="A299" s="151">
        <v>292</v>
      </c>
      <c r="B299" s="152">
        <v>42879</v>
      </c>
      <c r="C299" s="154" t="s">
        <v>466</v>
      </c>
      <c r="D299" s="154" t="s">
        <v>22</v>
      </c>
      <c r="E299" s="115" t="s">
        <v>254</v>
      </c>
      <c r="F299" s="155" t="s">
        <v>503</v>
      </c>
      <c r="G299" s="143"/>
      <c r="H299" s="154" t="s">
        <v>71</v>
      </c>
      <c r="I299" s="154" t="s">
        <v>381</v>
      </c>
      <c r="K299" s="143"/>
    </row>
    <row r="300" spans="1:11" ht="18.75" customHeight="1" x14ac:dyDescent="0.25">
      <c r="A300" s="151">
        <v>293</v>
      </c>
      <c r="B300" s="152">
        <v>42879</v>
      </c>
      <c r="C300" s="154" t="s">
        <v>466</v>
      </c>
      <c r="D300" s="154" t="s">
        <v>23</v>
      </c>
      <c r="E300" s="115" t="s">
        <v>246</v>
      </c>
      <c r="F300" s="155" t="s">
        <v>418</v>
      </c>
      <c r="G300" s="143"/>
      <c r="H300" s="154" t="s">
        <v>71</v>
      </c>
      <c r="I300" s="154" t="s">
        <v>381</v>
      </c>
      <c r="K300" s="143"/>
    </row>
    <row r="301" spans="1:11" ht="18.75" customHeight="1" x14ac:dyDescent="0.25">
      <c r="A301" s="151">
        <v>294</v>
      </c>
      <c r="B301" s="152">
        <v>42879</v>
      </c>
      <c r="C301" s="154" t="s">
        <v>466</v>
      </c>
      <c r="D301" s="154" t="s">
        <v>25</v>
      </c>
      <c r="E301" s="115" t="s">
        <v>246</v>
      </c>
      <c r="F301" s="155" t="s">
        <v>418</v>
      </c>
      <c r="G301" s="143"/>
      <c r="H301" s="154" t="s">
        <v>71</v>
      </c>
      <c r="I301" s="154" t="s">
        <v>381</v>
      </c>
      <c r="K301" s="143"/>
    </row>
    <row r="302" spans="1:11" ht="18.75" customHeight="1" x14ac:dyDescent="0.25">
      <c r="A302" s="151">
        <v>295</v>
      </c>
      <c r="B302" s="152">
        <v>42879</v>
      </c>
      <c r="C302" s="154" t="s">
        <v>466</v>
      </c>
      <c r="D302" s="154" t="s">
        <v>24</v>
      </c>
      <c r="E302" s="115" t="s">
        <v>246</v>
      </c>
      <c r="F302" s="155" t="s">
        <v>418</v>
      </c>
      <c r="G302" s="143"/>
      <c r="H302" s="154" t="s">
        <v>71</v>
      </c>
      <c r="I302" s="154" t="s">
        <v>381</v>
      </c>
      <c r="K302" s="143"/>
    </row>
    <row r="303" spans="1:11" ht="18.75" customHeight="1" x14ac:dyDescent="0.25">
      <c r="A303" s="151">
        <v>296</v>
      </c>
      <c r="B303" s="157">
        <v>42879</v>
      </c>
      <c r="C303" s="156" t="s">
        <v>466</v>
      </c>
      <c r="D303" s="156" t="s">
        <v>26</v>
      </c>
      <c r="E303" s="180" t="s">
        <v>266</v>
      </c>
      <c r="F303" s="168" t="s">
        <v>467</v>
      </c>
      <c r="G303" s="168" t="s">
        <v>528</v>
      </c>
      <c r="H303" s="156" t="s">
        <v>71</v>
      </c>
      <c r="I303" s="156" t="s">
        <v>381</v>
      </c>
      <c r="K303" s="143"/>
    </row>
    <row r="304" spans="1:11" ht="18.75" customHeight="1" x14ac:dyDescent="0.25">
      <c r="A304" s="151">
        <v>297</v>
      </c>
      <c r="B304" s="152">
        <v>42879</v>
      </c>
      <c r="C304" s="154" t="s">
        <v>466</v>
      </c>
      <c r="D304" s="154" t="s">
        <v>27</v>
      </c>
      <c r="E304" s="115" t="s">
        <v>266</v>
      </c>
      <c r="F304" s="155" t="s">
        <v>467</v>
      </c>
      <c r="G304" s="143"/>
      <c r="H304" s="154" t="s">
        <v>71</v>
      </c>
      <c r="I304" s="154" t="s">
        <v>381</v>
      </c>
      <c r="K304" s="143"/>
    </row>
    <row r="305" spans="1:11" ht="18.75" customHeight="1" x14ac:dyDescent="0.25">
      <c r="A305" s="151">
        <v>298</v>
      </c>
      <c r="B305" s="152">
        <v>42881</v>
      </c>
      <c r="C305" s="154" t="s">
        <v>466</v>
      </c>
      <c r="D305" s="154" t="s">
        <v>23</v>
      </c>
      <c r="E305" s="154" t="s">
        <v>241</v>
      </c>
      <c r="F305" s="155" t="s">
        <v>447</v>
      </c>
      <c r="G305" s="143"/>
      <c r="H305" s="154" t="s">
        <v>71</v>
      </c>
      <c r="I305" s="154" t="s">
        <v>381</v>
      </c>
      <c r="K305" s="143"/>
    </row>
    <row r="306" spans="1:11" ht="18.75" customHeight="1" x14ac:dyDescent="0.25">
      <c r="A306" s="151">
        <v>299</v>
      </c>
      <c r="B306" s="152">
        <v>42881</v>
      </c>
      <c r="C306" s="154" t="s">
        <v>466</v>
      </c>
      <c r="D306" s="154" t="s">
        <v>26</v>
      </c>
      <c r="E306" s="154" t="s">
        <v>325</v>
      </c>
      <c r="F306" s="155" t="s">
        <v>497</v>
      </c>
      <c r="G306" s="143"/>
      <c r="H306" s="154" t="s">
        <v>71</v>
      </c>
      <c r="I306" s="154" t="s">
        <v>381</v>
      </c>
      <c r="K306" s="143"/>
    </row>
    <row r="307" spans="1:11" ht="18.75" customHeight="1" x14ac:dyDescent="0.25">
      <c r="A307" s="151">
        <v>300</v>
      </c>
      <c r="B307" s="152">
        <v>42881</v>
      </c>
      <c r="C307" s="154" t="s">
        <v>466</v>
      </c>
      <c r="D307" s="154" t="s">
        <v>25</v>
      </c>
      <c r="E307" s="154" t="s">
        <v>243</v>
      </c>
      <c r="F307" s="155" t="s">
        <v>478</v>
      </c>
      <c r="G307" s="143"/>
      <c r="H307" s="154" t="s">
        <v>71</v>
      </c>
      <c r="I307" s="154" t="s">
        <v>381</v>
      </c>
      <c r="K307" s="143"/>
    </row>
    <row r="308" spans="1:11" ht="18.75" customHeight="1" x14ac:dyDescent="0.25">
      <c r="A308" s="151">
        <v>301</v>
      </c>
      <c r="B308" s="152">
        <v>42881</v>
      </c>
      <c r="C308" s="154" t="s">
        <v>466</v>
      </c>
      <c r="D308" s="154" t="s">
        <v>22</v>
      </c>
      <c r="E308" s="115" t="s">
        <v>246</v>
      </c>
      <c r="F308" s="155" t="s">
        <v>418</v>
      </c>
      <c r="G308" s="143"/>
      <c r="H308" s="154" t="s">
        <v>71</v>
      </c>
      <c r="I308" s="154" t="s">
        <v>381</v>
      </c>
      <c r="K308" s="143"/>
    </row>
    <row r="309" spans="1:11" ht="18.75" customHeight="1" x14ac:dyDescent="0.25">
      <c r="A309" s="151">
        <v>302</v>
      </c>
      <c r="B309" s="152">
        <v>42882</v>
      </c>
      <c r="C309" s="154" t="s">
        <v>466</v>
      </c>
      <c r="D309" s="154" t="s">
        <v>25</v>
      </c>
      <c r="E309" s="115" t="s">
        <v>246</v>
      </c>
      <c r="F309" s="155" t="s">
        <v>418</v>
      </c>
      <c r="G309" s="143"/>
      <c r="H309" s="154" t="s">
        <v>71</v>
      </c>
      <c r="I309" s="154" t="s">
        <v>381</v>
      </c>
      <c r="K309" s="143"/>
    </row>
    <row r="310" spans="1:11" ht="18.75" customHeight="1" x14ac:dyDescent="0.25">
      <c r="A310" s="151">
        <v>303</v>
      </c>
      <c r="B310" s="152">
        <v>42882</v>
      </c>
      <c r="C310" s="154" t="s">
        <v>466</v>
      </c>
      <c r="D310" s="154" t="s">
        <v>22</v>
      </c>
      <c r="E310" s="154" t="s">
        <v>249</v>
      </c>
      <c r="F310" s="155" t="s">
        <v>518</v>
      </c>
      <c r="G310" s="143"/>
      <c r="H310" s="154" t="s">
        <v>71</v>
      </c>
      <c r="I310" s="154" t="s">
        <v>381</v>
      </c>
      <c r="K310" s="143"/>
    </row>
    <row r="311" spans="1:11" ht="18.75" customHeight="1" x14ac:dyDescent="0.25">
      <c r="A311" s="151">
        <v>304</v>
      </c>
      <c r="B311" s="152">
        <v>42882</v>
      </c>
      <c r="C311" s="154" t="s">
        <v>466</v>
      </c>
      <c r="D311" s="154" t="s">
        <v>23</v>
      </c>
      <c r="E311" s="154" t="s">
        <v>325</v>
      </c>
      <c r="F311" s="155" t="s">
        <v>497</v>
      </c>
      <c r="G311" s="143"/>
      <c r="H311" s="154" t="s">
        <v>71</v>
      </c>
      <c r="I311" s="154" t="s">
        <v>381</v>
      </c>
      <c r="K311" s="143"/>
    </row>
    <row r="312" spans="1:11" ht="18.75" customHeight="1" x14ac:dyDescent="0.25">
      <c r="A312" s="151">
        <v>305</v>
      </c>
      <c r="B312" s="152">
        <v>42882</v>
      </c>
      <c r="C312" s="154" t="s">
        <v>466</v>
      </c>
      <c r="D312" s="154" t="s">
        <v>26</v>
      </c>
      <c r="E312" s="115" t="s">
        <v>254</v>
      </c>
      <c r="F312" s="155" t="s">
        <v>503</v>
      </c>
      <c r="G312" s="143"/>
      <c r="H312" s="154" t="s">
        <v>71</v>
      </c>
      <c r="I312" s="154" t="s">
        <v>381</v>
      </c>
      <c r="K312" s="143"/>
    </row>
    <row r="313" spans="1:11" ht="18.75" customHeight="1" x14ac:dyDescent="0.25">
      <c r="A313" s="151">
        <v>306</v>
      </c>
      <c r="B313" s="152">
        <v>42883</v>
      </c>
      <c r="C313" s="154" t="s">
        <v>466</v>
      </c>
      <c r="D313" s="154" t="s">
        <v>25</v>
      </c>
      <c r="E313" s="154" t="s">
        <v>241</v>
      </c>
      <c r="F313" s="155" t="s">
        <v>447</v>
      </c>
      <c r="G313" s="143"/>
      <c r="H313" s="154" t="s">
        <v>71</v>
      </c>
      <c r="I313" s="154" t="s">
        <v>381</v>
      </c>
      <c r="K313" s="143"/>
    </row>
    <row r="314" spans="1:11" ht="18.75" customHeight="1" x14ac:dyDescent="0.25">
      <c r="A314" s="151">
        <v>307</v>
      </c>
      <c r="B314" s="152">
        <v>42883</v>
      </c>
      <c r="C314" s="154" t="s">
        <v>466</v>
      </c>
      <c r="D314" s="154" t="s">
        <v>26</v>
      </c>
      <c r="E314" s="154" t="s">
        <v>325</v>
      </c>
      <c r="F314" s="155" t="s">
        <v>497</v>
      </c>
      <c r="G314" s="143"/>
      <c r="H314" s="154" t="s">
        <v>71</v>
      </c>
      <c r="I314" s="154" t="s">
        <v>381</v>
      </c>
      <c r="K314" s="143"/>
    </row>
    <row r="315" spans="1:11" ht="18.75" customHeight="1" x14ac:dyDescent="0.25">
      <c r="A315" s="151">
        <v>308</v>
      </c>
      <c r="B315" s="152">
        <v>42883</v>
      </c>
      <c r="C315" s="154" t="s">
        <v>466</v>
      </c>
      <c r="D315" s="154" t="s">
        <v>23</v>
      </c>
      <c r="E315" s="154" t="s">
        <v>247</v>
      </c>
      <c r="F315" s="155" t="s">
        <v>482</v>
      </c>
      <c r="G315" s="143"/>
      <c r="H315" s="154" t="s">
        <v>71</v>
      </c>
      <c r="I315" s="154" t="s">
        <v>381</v>
      </c>
      <c r="K315" s="143"/>
    </row>
    <row r="316" spans="1:11" ht="18.75" customHeight="1" x14ac:dyDescent="0.25">
      <c r="A316" s="151">
        <v>309</v>
      </c>
      <c r="B316" s="152">
        <v>42883</v>
      </c>
      <c r="C316" s="154" t="s">
        <v>466</v>
      </c>
      <c r="D316" s="154" t="s">
        <v>22</v>
      </c>
      <c r="E316" s="115" t="s">
        <v>254</v>
      </c>
      <c r="F316" s="155" t="s">
        <v>503</v>
      </c>
      <c r="G316" s="143"/>
      <c r="H316" s="154" t="s">
        <v>71</v>
      </c>
      <c r="I316" s="154" t="s">
        <v>381</v>
      </c>
      <c r="K316" s="143"/>
    </row>
    <row r="317" spans="1:11" ht="18.75" customHeight="1" x14ac:dyDescent="0.25">
      <c r="A317" s="151">
        <v>310</v>
      </c>
      <c r="B317" s="152">
        <v>42884</v>
      </c>
      <c r="C317" s="154" t="s">
        <v>466</v>
      </c>
      <c r="D317" s="154" t="s">
        <v>22</v>
      </c>
      <c r="E317" s="115" t="s">
        <v>246</v>
      </c>
      <c r="F317" s="155" t="s">
        <v>418</v>
      </c>
      <c r="G317" s="143"/>
      <c r="H317" s="154" t="s">
        <v>71</v>
      </c>
      <c r="I317" s="154" t="s">
        <v>381</v>
      </c>
      <c r="K317" s="143"/>
    </row>
    <row r="318" spans="1:11" ht="18.75" customHeight="1" x14ac:dyDescent="0.25">
      <c r="A318" s="151">
        <v>311</v>
      </c>
      <c r="B318" s="152">
        <v>42884</v>
      </c>
      <c r="C318" s="154" t="s">
        <v>466</v>
      </c>
      <c r="D318" s="154" t="s">
        <v>25</v>
      </c>
      <c r="E318" s="115" t="s">
        <v>246</v>
      </c>
      <c r="F318" s="155" t="s">
        <v>418</v>
      </c>
      <c r="G318" s="143"/>
      <c r="H318" s="154" t="s">
        <v>71</v>
      </c>
      <c r="I318" s="154" t="s">
        <v>381</v>
      </c>
      <c r="K318" s="143"/>
    </row>
    <row r="319" spans="1:11" ht="18.75" customHeight="1" x14ac:dyDescent="0.25">
      <c r="A319" s="151">
        <v>312</v>
      </c>
      <c r="B319" s="152">
        <v>42884</v>
      </c>
      <c r="C319" s="154" t="s">
        <v>466</v>
      </c>
      <c r="D319" s="154" t="s">
        <v>23</v>
      </c>
      <c r="E319" s="154" t="s">
        <v>243</v>
      </c>
      <c r="F319" s="155" t="s">
        <v>478</v>
      </c>
      <c r="G319" s="143"/>
      <c r="H319" s="154" t="s">
        <v>71</v>
      </c>
      <c r="I319" s="154" t="s">
        <v>381</v>
      </c>
      <c r="K319" s="143"/>
    </row>
    <row r="320" spans="1:11" ht="18.75" customHeight="1" x14ac:dyDescent="0.25">
      <c r="A320" s="151">
        <v>313</v>
      </c>
      <c r="B320" s="152">
        <v>42884</v>
      </c>
      <c r="C320" s="154" t="s">
        <v>466</v>
      </c>
      <c r="D320" s="154" t="s">
        <v>26</v>
      </c>
      <c r="E320" s="154" t="s">
        <v>241</v>
      </c>
      <c r="F320" s="155" t="s">
        <v>447</v>
      </c>
      <c r="G320" s="143"/>
      <c r="H320" s="154" t="s">
        <v>71</v>
      </c>
      <c r="I320" s="154" t="s">
        <v>381</v>
      </c>
      <c r="K320" s="143"/>
    </row>
    <row r="321" spans="1:11" ht="18.75" customHeight="1" x14ac:dyDescent="0.25">
      <c r="A321" s="151">
        <v>314</v>
      </c>
      <c r="B321" s="152">
        <v>42885</v>
      </c>
      <c r="C321" s="154" t="s">
        <v>466</v>
      </c>
      <c r="D321" s="154" t="s">
        <v>22</v>
      </c>
      <c r="E321" s="154" t="s">
        <v>247</v>
      </c>
      <c r="F321" s="155" t="s">
        <v>482</v>
      </c>
      <c r="G321" s="143"/>
      <c r="H321" s="154" t="s">
        <v>71</v>
      </c>
      <c r="I321" s="154" t="s">
        <v>381</v>
      </c>
      <c r="K321" s="143"/>
    </row>
    <row r="322" spans="1:11" ht="18.75" customHeight="1" x14ac:dyDescent="0.25">
      <c r="A322" s="151">
        <v>315</v>
      </c>
      <c r="B322" s="152">
        <v>42885</v>
      </c>
      <c r="C322" s="154" t="s">
        <v>466</v>
      </c>
      <c r="D322" s="154" t="s">
        <v>25</v>
      </c>
      <c r="E322" s="154" t="s">
        <v>243</v>
      </c>
      <c r="F322" s="155" t="s">
        <v>478</v>
      </c>
      <c r="G322" s="143"/>
      <c r="H322" s="154" t="s">
        <v>71</v>
      </c>
      <c r="I322" s="154" t="s">
        <v>381</v>
      </c>
      <c r="K322" s="143"/>
    </row>
    <row r="323" spans="1:11" ht="18.75" customHeight="1" x14ac:dyDescent="0.25">
      <c r="A323" s="151">
        <v>316</v>
      </c>
      <c r="B323" s="152">
        <v>42885</v>
      </c>
      <c r="C323" s="154" t="s">
        <v>466</v>
      </c>
      <c r="D323" s="154" t="s">
        <v>23</v>
      </c>
      <c r="E323" s="154" t="s">
        <v>247</v>
      </c>
      <c r="F323" s="155" t="s">
        <v>482</v>
      </c>
      <c r="G323" s="143"/>
      <c r="H323" s="154" t="s">
        <v>71</v>
      </c>
      <c r="I323" s="154" t="s">
        <v>381</v>
      </c>
      <c r="K323" s="143"/>
    </row>
    <row r="324" spans="1:11" ht="18.75" customHeight="1" x14ac:dyDescent="0.25">
      <c r="A324" s="151">
        <v>317</v>
      </c>
      <c r="B324" s="152">
        <v>42885</v>
      </c>
      <c r="C324" s="154" t="s">
        <v>466</v>
      </c>
      <c r="D324" s="154" t="s">
        <v>26</v>
      </c>
      <c r="E324" s="154" t="s">
        <v>325</v>
      </c>
      <c r="F324" s="155" t="s">
        <v>497</v>
      </c>
      <c r="G324" s="143"/>
      <c r="H324" s="154" t="s">
        <v>71</v>
      </c>
      <c r="I324" s="154" t="s">
        <v>381</v>
      </c>
      <c r="K324" s="143"/>
    </row>
    <row r="325" spans="1:11" ht="18.75" customHeight="1" x14ac:dyDescent="0.25">
      <c r="A325" s="151">
        <v>318</v>
      </c>
      <c r="B325" s="152">
        <v>42881</v>
      </c>
      <c r="C325" s="154" t="s">
        <v>466</v>
      </c>
      <c r="D325" s="154" t="s">
        <v>28</v>
      </c>
      <c r="E325" s="154" t="s">
        <v>235</v>
      </c>
      <c r="F325" s="155" t="s">
        <v>471</v>
      </c>
      <c r="G325" s="143"/>
      <c r="H325" s="154" t="s">
        <v>71</v>
      </c>
      <c r="I325" s="154" t="s">
        <v>529</v>
      </c>
      <c r="K325" s="143"/>
    </row>
    <row r="326" spans="1:11" ht="18.75" customHeight="1" x14ac:dyDescent="0.25">
      <c r="A326" s="151">
        <v>319</v>
      </c>
      <c r="B326" s="152">
        <v>42881</v>
      </c>
      <c r="C326" s="154" t="s">
        <v>466</v>
      </c>
      <c r="D326" s="154" t="s">
        <v>24</v>
      </c>
      <c r="E326" s="115" t="s">
        <v>254</v>
      </c>
      <c r="F326" s="155" t="s">
        <v>503</v>
      </c>
      <c r="G326" s="143"/>
      <c r="H326" s="154" t="s">
        <v>71</v>
      </c>
      <c r="I326" s="154" t="s">
        <v>529</v>
      </c>
      <c r="K326" s="143"/>
    </row>
    <row r="327" spans="1:11" ht="18.75" customHeight="1" x14ac:dyDescent="0.25">
      <c r="A327" s="151">
        <v>320</v>
      </c>
      <c r="B327" s="152">
        <v>42881</v>
      </c>
      <c r="C327" s="154" t="s">
        <v>466</v>
      </c>
      <c r="D327" s="154" t="s">
        <v>27</v>
      </c>
      <c r="E327" s="154" t="s">
        <v>247</v>
      </c>
      <c r="F327" s="155" t="s">
        <v>482</v>
      </c>
      <c r="G327" s="143"/>
      <c r="H327" s="154" t="s">
        <v>71</v>
      </c>
      <c r="I327" s="154" t="s">
        <v>529</v>
      </c>
      <c r="K327" s="143"/>
    </row>
    <row r="328" spans="1:11" ht="18.75" customHeight="1" x14ac:dyDescent="0.25">
      <c r="A328" s="151">
        <v>321</v>
      </c>
      <c r="B328" s="152">
        <v>42882</v>
      </c>
      <c r="C328" s="154" t="s">
        <v>466</v>
      </c>
      <c r="D328" s="154" t="s">
        <v>28</v>
      </c>
      <c r="E328" s="154" t="s">
        <v>247</v>
      </c>
      <c r="F328" s="155" t="s">
        <v>482</v>
      </c>
      <c r="G328" s="143"/>
      <c r="H328" s="154" t="s">
        <v>71</v>
      </c>
      <c r="I328" s="154" t="s">
        <v>529</v>
      </c>
      <c r="K328" s="143"/>
    </row>
    <row r="329" spans="1:11" ht="18.75" customHeight="1" x14ac:dyDescent="0.25">
      <c r="A329" s="151">
        <v>322</v>
      </c>
      <c r="B329" s="152">
        <v>42882</v>
      </c>
      <c r="C329" s="154" t="s">
        <v>466</v>
      </c>
      <c r="D329" s="154" t="s">
        <v>24</v>
      </c>
      <c r="E329" s="154" t="s">
        <v>235</v>
      </c>
      <c r="F329" s="155" t="s">
        <v>471</v>
      </c>
      <c r="G329" s="143"/>
      <c r="H329" s="154" t="s">
        <v>71</v>
      </c>
      <c r="I329" s="154" t="s">
        <v>529</v>
      </c>
      <c r="K329" s="143"/>
    </row>
    <row r="330" spans="1:11" ht="18.75" customHeight="1" x14ac:dyDescent="0.25">
      <c r="A330" s="151">
        <v>323</v>
      </c>
      <c r="B330" s="152">
        <v>42882</v>
      </c>
      <c r="C330" s="154" t="s">
        <v>466</v>
      </c>
      <c r="D330" s="154" t="s">
        <v>27</v>
      </c>
      <c r="E330" s="154" t="s">
        <v>243</v>
      </c>
      <c r="F330" s="155" t="s">
        <v>478</v>
      </c>
      <c r="G330" s="143"/>
      <c r="H330" s="154" t="s">
        <v>71</v>
      </c>
      <c r="I330" s="154" t="s">
        <v>529</v>
      </c>
      <c r="K330" s="143"/>
    </row>
    <row r="331" spans="1:11" ht="18.75" customHeight="1" x14ac:dyDescent="0.25">
      <c r="A331" s="151">
        <v>324</v>
      </c>
      <c r="B331" s="152">
        <v>42883</v>
      </c>
      <c r="C331" s="154" t="s">
        <v>466</v>
      </c>
      <c r="D331" s="154" t="s">
        <v>28</v>
      </c>
      <c r="E331" s="154" t="s">
        <v>253</v>
      </c>
      <c r="F331" s="155" t="s">
        <v>526</v>
      </c>
      <c r="G331" s="143"/>
      <c r="H331" s="154" t="s">
        <v>71</v>
      </c>
      <c r="I331" s="154" t="s">
        <v>529</v>
      </c>
      <c r="K331" s="143"/>
    </row>
    <row r="332" spans="1:11" ht="18.75" customHeight="1" x14ac:dyDescent="0.25">
      <c r="A332" s="151">
        <v>325</v>
      </c>
      <c r="B332" s="152">
        <v>42883</v>
      </c>
      <c r="C332" s="154" t="s">
        <v>466</v>
      </c>
      <c r="D332" s="154" t="s">
        <v>24</v>
      </c>
      <c r="E332" s="154" t="s">
        <v>247</v>
      </c>
      <c r="F332" s="155" t="s">
        <v>482</v>
      </c>
      <c r="G332" s="143"/>
      <c r="H332" s="154" t="s">
        <v>71</v>
      </c>
      <c r="I332" s="154" t="s">
        <v>529</v>
      </c>
      <c r="K332" s="143"/>
    </row>
    <row r="333" spans="1:11" ht="18.75" customHeight="1" x14ac:dyDescent="0.25">
      <c r="A333" s="151">
        <v>326</v>
      </c>
      <c r="B333" s="152">
        <v>42883</v>
      </c>
      <c r="C333" s="154" t="s">
        <v>466</v>
      </c>
      <c r="D333" s="154" t="s">
        <v>27</v>
      </c>
      <c r="E333" s="154" t="s">
        <v>235</v>
      </c>
      <c r="F333" s="155" t="s">
        <v>471</v>
      </c>
      <c r="G333" s="143"/>
      <c r="H333" s="154" t="s">
        <v>71</v>
      </c>
      <c r="I333" s="154" t="s">
        <v>529</v>
      </c>
      <c r="K333" s="143"/>
    </row>
    <row r="334" spans="1:11" ht="18.75" customHeight="1" x14ac:dyDescent="0.25">
      <c r="A334" s="151">
        <v>327</v>
      </c>
      <c r="B334" s="152">
        <v>42884</v>
      </c>
      <c r="C334" s="154" t="s">
        <v>466</v>
      </c>
      <c r="D334" s="154" t="s">
        <v>28</v>
      </c>
      <c r="E334" s="154" t="s">
        <v>325</v>
      </c>
      <c r="F334" s="155" t="s">
        <v>497</v>
      </c>
      <c r="G334" s="143"/>
      <c r="H334" s="154" t="s">
        <v>71</v>
      </c>
      <c r="I334" s="154" t="s">
        <v>529</v>
      </c>
      <c r="K334" s="143"/>
    </row>
    <row r="335" spans="1:11" ht="18.75" customHeight="1" x14ac:dyDescent="0.25">
      <c r="A335" s="151">
        <v>328</v>
      </c>
      <c r="B335" s="152">
        <v>42884</v>
      </c>
      <c r="C335" s="154" t="s">
        <v>466</v>
      </c>
      <c r="D335" s="154" t="s">
        <v>24</v>
      </c>
      <c r="E335" s="115" t="s">
        <v>254</v>
      </c>
      <c r="F335" s="155" t="s">
        <v>503</v>
      </c>
      <c r="G335" s="143"/>
      <c r="H335" s="154" t="s">
        <v>71</v>
      </c>
      <c r="I335" s="154" t="s">
        <v>529</v>
      </c>
      <c r="K335" s="143"/>
    </row>
    <row r="336" spans="1:11" ht="18.75" customHeight="1" x14ac:dyDescent="0.25">
      <c r="A336" s="151">
        <v>329</v>
      </c>
      <c r="B336" s="152">
        <v>42884</v>
      </c>
      <c r="C336" s="154" t="s">
        <v>466</v>
      </c>
      <c r="D336" s="154" t="s">
        <v>27</v>
      </c>
      <c r="E336" s="154" t="s">
        <v>235</v>
      </c>
      <c r="F336" s="155" t="s">
        <v>471</v>
      </c>
      <c r="G336" s="143"/>
      <c r="H336" s="154" t="s">
        <v>71</v>
      </c>
      <c r="I336" s="154" t="s">
        <v>529</v>
      </c>
      <c r="K336" s="143"/>
    </row>
    <row r="337" spans="1:11" ht="18.75" customHeight="1" x14ac:dyDescent="0.25">
      <c r="A337" s="151">
        <v>330</v>
      </c>
      <c r="B337" s="152">
        <v>42885</v>
      </c>
      <c r="C337" s="154" t="s">
        <v>466</v>
      </c>
      <c r="D337" s="154" t="s">
        <v>28</v>
      </c>
      <c r="E337" s="115" t="s">
        <v>266</v>
      </c>
      <c r="F337" s="155" t="s">
        <v>530</v>
      </c>
      <c r="G337" s="143"/>
      <c r="H337" s="154" t="s">
        <v>71</v>
      </c>
      <c r="I337" s="154" t="s">
        <v>529</v>
      </c>
      <c r="K337" s="143"/>
    </row>
    <row r="338" spans="1:11" ht="18.75" customHeight="1" x14ac:dyDescent="0.25">
      <c r="A338" s="151">
        <v>331</v>
      </c>
      <c r="B338" s="152">
        <v>42885</v>
      </c>
      <c r="C338" s="154" t="s">
        <v>466</v>
      </c>
      <c r="D338" s="154" t="s">
        <v>24</v>
      </c>
      <c r="E338" s="154" t="s">
        <v>241</v>
      </c>
      <c r="F338" s="155" t="s">
        <v>447</v>
      </c>
      <c r="G338" s="143"/>
      <c r="H338" s="154" t="s">
        <v>71</v>
      </c>
      <c r="I338" s="154" t="s">
        <v>529</v>
      </c>
      <c r="K338" s="143"/>
    </row>
    <row r="339" spans="1:11" ht="18.75" customHeight="1" x14ac:dyDescent="0.25">
      <c r="A339" s="151">
        <v>332</v>
      </c>
      <c r="B339" s="152">
        <v>42885</v>
      </c>
      <c r="C339" s="154" t="s">
        <v>466</v>
      </c>
      <c r="D339" s="154" t="s">
        <v>27</v>
      </c>
      <c r="E339" s="154" t="s">
        <v>243</v>
      </c>
      <c r="F339" s="155" t="s">
        <v>478</v>
      </c>
      <c r="G339" s="143"/>
      <c r="H339" s="154" t="s">
        <v>71</v>
      </c>
      <c r="I339" s="154" t="s">
        <v>529</v>
      </c>
      <c r="K339" s="143"/>
    </row>
    <row r="340" spans="1:11" ht="18.75" customHeight="1" x14ac:dyDescent="0.25">
      <c r="A340" s="151">
        <v>333</v>
      </c>
      <c r="B340" s="152">
        <v>42887</v>
      </c>
      <c r="C340" s="154" t="s">
        <v>466</v>
      </c>
      <c r="D340" s="154" t="s">
        <v>23</v>
      </c>
      <c r="E340" s="154" t="s">
        <v>241</v>
      </c>
      <c r="F340" s="155" t="s">
        <v>447</v>
      </c>
      <c r="G340" s="143"/>
      <c r="H340" s="154" t="s">
        <v>71</v>
      </c>
      <c r="I340" s="154" t="s">
        <v>381</v>
      </c>
      <c r="K340" s="143"/>
    </row>
    <row r="341" spans="1:11" ht="18.75" customHeight="1" x14ac:dyDescent="0.25">
      <c r="A341" s="151">
        <v>334</v>
      </c>
      <c r="B341" s="152">
        <v>42887</v>
      </c>
      <c r="C341" s="154" t="s">
        <v>466</v>
      </c>
      <c r="D341" s="154" t="s">
        <v>25</v>
      </c>
      <c r="E341" s="154" t="s">
        <v>241</v>
      </c>
      <c r="F341" s="155" t="s">
        <v>447</v>
      </c>
      <c r="G341" s="143"/>
      <c r="H341" s="154" t="s">
        <v>71</v>
      </c>
      <c r="I341" s="154" t="s">
        <v>381</v>
      </c>
      <c r="K341" s="143"/>
    </row>
    <row r="342" spans="1:11" ht="18.75" customHeight="1" x14ac:dyDescent="0.25">
      <c r="A342" s="151">
        <v>335</v>
      </c>
      <c r="B342" s="152">
        <v>42887</v>
      </c>
      <c r="C342" s="154" t="s">
        <v>466</v>
      </c>
      <c r="D342" s="154" t="s">
        <v>26</v>
      </c>
      <c r="E342" s="115" t="s">
        <v>266</v>
      </c>
      <c r="F342" s="155" t="s">
        <v>467</v>
      </c>
      <c r="G342" s="143"/>
      <c r="H342" s="154" t="s">
        <v>71</v>
      </c>
      <c r="I342" s="154" t="s">
        <v>381</v>
      </c>
      <c r="K342" s="143"/>
    </row>
    <row r="343" spans="1:11" ht="18.75" customHeight="1" x14ac:dyDescent="0.25">
      <c r="A343" s="151">
        <v>336</v>
      </c>
      <c r="B343" s="152">
        <v>42887</v>
      </c>
      <c r="C343" s="154" t="s">
        <v>466</v>
      </c>
      <c r="D343" s="154" t="s">
        <v>22</v>
      </c>
      <c r="E343" s="154" t="s">
        <v>235</v>
      </c>
      <c r="F343" s="155" t="s">
        <v>471</v>
      </c>
      <c r="G343" s="143"/>
      <c r="H343" s="154" t="s">
        <v>71</v>
      </c>
      <c r="I343" s="154" t="s">
        <v>381</v>
      </c>
      <c r="K343" s="143"/>
    </row>
    <row r="344" spans="1:11" ht="18.75" customHeight="1" x14ac:dyDescent="0.25">
      <c r="A344" s="151">
        <v>337</v>
      </c>
      <c r="B344" s="152">
        <v>42887</v>
      </c>
      <c r="C344" s="154" t="s">
        <v>466</v>
      </c>
      <c r="D344" s="154" t="s">
        <v>27</v>
      </c>
      <c r="E344" s="115" t="s">
        <v>266</v>
      </c>
      <c r="F344" s="155" t="s">
        <v>467</v>
      </c>
      <c r="G344" s="143"/>
      <c r="H344" s="154" t="s">
        <v>71</v>
      </c>
      <c r="I344" s="154" t="s">
        <v>529</v>
      </c>
      <c r="K344" s="143"/>
    </row>
    <row r="345" spans="1:11" ht="18.75" customHeight="1" x14ac:dyDescent="0.25">
      <c r="A345" s="151">
        <v>338</v>
      </c>
      <c r="B345" s="152">
        <v>42887</v>
      </c>
      <c r="C345" s="154" t="s">
        <v>466</v>
      </c>
      <c r="D345" s="154" t="s">
        <v>24</v>
      </c>
      <c r="E345" s="115" t="s">
        <v>254</v>
      </c>
      <c r="F345" s="155" t="s">
        <v>503</v>
      </c>
      <c r="G345" s="143"/>
      <c r="H345" s="154" t="s">
        <v>71</v>
      </c>
      <c r="I345" s="154" t="s">
        <v>529</v>
      </c>
      <c r="K345" s="143"/>
    </row>
    <row r="346" spans="1:11" ht="18.75" customHeight="1" x14ac:dyDescent="0.25">
      <c r="A346" s="151">
        <v>339</v>
      </c>
      <c r="B346" s="152">
        <v>42887</v>
      </c>
      <c r="C346" s="154" t="s">
        <v>466</v>
      </c>
      <c r="D346" s="154" t="s">
        <v>28</v>
      </c>
      <c r="E346" s="115" t="s">
        <v>254</v>
      </c>
      <c r="F346" s="155" t="s">
        <v>503</v>
      </c>
      <c r="G346" s="143"/>
      <c r="H346" s="154" t="s">
        <v>71</v>
      </c>
      <c r="I346" s="154" t="s">
        <v>529</v>
      </c>
      <c r="K346" s="143"/>
    </row>
    <row r="347" spans="1:11" ht="18.75" customHeight="1" x14ac:dyDescent="0.25">
      <c r="A347" s="151">
        <v>340</v>
      </c>
      <c r="B347" s="152">
        <v>42889</v>
      </c>
      <c r="C347" s="154" t="s">
        <v>466</v>
      </c>
      <c r="D347" s="154" t="s">
        <v>25</v>
      </c>
      <c r="E347" s="115" t="s">
        <v>246</v>
      </c>
      <c r="F347" s="155" t="s">
        <v>418</v>
      </c>
      <c r="G347" s="143"/>
      <c r="H347" s="154" t="s">
        <v>71</v>
      </c>
      <c r="I347" s="154" t="s">
        <v>381</v>
      </c>
      <c r="K347" s="143"/>
    </row>
    <row r="348" spans="1:11" ht="18.75" customHeight="1" x14ac:dyDescent="0.25">
      <c r="A348" s="151">
        <v>341</v>
      </c>
      <c r="B348" s="152">
        <v>42889</v>
      </c>
      <c r="C348" s="154" t="s">
        <v>466</v>
      </c>
      <c r="D348" s="154" t="s">
        <v>23</v>
      </c>
      <c r="E348" s="115" t="s">
        <v>266</v>
      </c>
      <c r="F348" s="155" t="s">
        <v>467</v>
      </c>
      <c r="G348" s="143"/>
      <c r="H348" s="154" t="s">
        <v>71</v>
      </c>
      <c r="I348" s="154" t="s">
        <v>381</v>
      </c>
      <c r="K348" s="143"/>
    </row>
    <row r="349" spans="1:11" ht="18.75" customHeight="1" x14ac:dyDescent="0.25">
      <c r="A349" s="151">
        <v>342</v>
      </c>
      <c r="B349" s="152">
        <v>42889</v>
      </c>
      <c r="C349" s="154" t="s">
        <v>466</v>
      </c>
      <c r="D349" s="154" t="s">
        <v>26</v>
      </c>
      <c r="E349" s="115" t="s">
        <v>254</v>
      </c>
      <c r="F349" s="155" t="s">
        <v>503</v>
      </c>
      <c r="G349" s="143"/>
      <c r="H349" s="154" t="s">
        <v>71</v>
      </c>
      <c r="I349" s="154" t="s">
        <v>381</v>
      </c>
      <c r="K349" s="143"/>
    </row>
    <row r="350" spans="1:11" ht="18.75" customHeight="1" x14ac:dyDescent="0.25">
      <c r="A350" s="151">
        <v>343</v>
      </c>
      <c r="B350" s="152">
        <v>42889</v>
      </c>
      <c r="C350" s="154" t="s">
        <v>466</v>
      </c>
      <c r="D350" s="154" t="s">
        <v>27</v>
      </c>
      <c r="E350" s="115" t="s">
        <v>246</v>
      </c>
      <c r="F350" s="155" t="s">
        <v>418</v>
      </c>
      <c r="G350" s="143"/>
      <c r="H350" s="154" t="s">
        <v>71</v>
      </c>
      <c r="I350" s="154" t="s">
        <v>529</v>
      </c>
      <c r="K350" s="143"/>
    </row>
    <row r="351" spans="1:11" ht="18.75" customHeight="1" x14ac:dyDescent="0.25">
      <c r="A351" s="151">
        <v>344</v>
      </c>
      <c r="B351" s="152">
        <v>42889</v>
      </c>
      <c r="C351" s="154" t="s">
        <v>466</v>
      </c>
      <c r="D351" s="154" t="s">
        <v>24</v>
      </c>
      <c r="E351" s="154" t="s">
        <v>235</v>
      </c>
      <c r="F351" s="155" t="s">
        <v>471</v>
      </c>
      <c r="G351" s="143"/>
      <c r="H351" s="154" t="s">
        <v>71</v>
      </c>
      <c r="I351" s="154" t="s">
        <v>529</v>
      </c>
      <c r="K351" s="143"/>
    </row>
    <row r="352" spans="1:11" ht="18.75" customHeight="1" x14ac:dyDescent="0.25">
      <c r="A352" s="151">
        <v>345</v>
      </c>
      <c r="B352" s="152">
        <v>42889</v>
      </c>
      <c r="C352" s="154" t="s">
        <v>466</v>
      </c>
      <c r="D352" s="154" t="s">
        <v>28</v>
      </c>
      <c r="E352" s="154" t="s">
        <v>249</v>
      </c>
      <c r="F352" s="155" t="s">
        <v>531</v>
      </c>
      <c r="G352" s="143"/>
      <c r="H352" s="154" t="s">
        <v>71</v>
      </c>
      <c r="I352" s="154" t="s">
        <v>529</v>
      </c>
      <c r="K352" s="143"/>
    </row>
    <row r="353" spans="1:11" ht="18.75" customHeight="1" x14ac:dyDescent="0.25">
      <c r="A353" s="151">
        <v>346</v>
      </c>
      <c r="B353" s="152">
        <v>42890</v>
      </c>
      <c r="C353" s="154" t="s">
        <v>466</v>
      </c>
      <c r="D353" s="154" t="s">
        <v>23</v>
      </c>
      <c r="E353" s="154" t="s">
        <v>325</v>
      </c>
      <c r="F353" s="155" t="s">
        <v>497</v>
      </c>
      <c r="G353" s="143"/>
      <c r="H353" s="154" t="s">
        <v>71</v>
      </c>
      <c r="I353" s="154" t="s">
        <v>381</v>
      </c>
      <c r="K353" s="143"/>
    </row>
    <row r="354" spans="1:11" ht="18.75" customHeight="1" x14ac:dyDescent="0.25">
      <c r="A354" s="151">
        <v>347</v>
      </c>
      <c r="B354" s="152">
        <v>42890</v>
      </c>
      <c r="C354" s="154" t="s">
        <v>466</v>
      </c>
      <c r="D354" s="154" t="s">
        <v>26</v>
      </c>
      <c r="E354" s="115" t="s">
        <v>266</v>
      </c>
      <c r="F354" s="155" t="s">
        <v>467</v>
      </c>
      <c r="G354" s="143"/>
      <c r="H354" s="154" t="s">
        <v>71</v>
      </c>
      <c r="I354" s="154" t="s">
        <v>381</v>
      </c>
      <c r="K354" s="143"/>
    </row>
    <row r="355" spans="1:11" ht="18.75" customHeight="1" x14ac:dyDescent="0.25">
      <c r="A355" s="151">
        <v>348</v>
      </c>
      <c r="B355" s="152">
        <v>42890</v>
      </c>
      <c r="C355" s="154" t="s">
        <v>466</v>
      </c>
      <c r="D355" s="154" t="s">
        <v>25</v>
      </c>
      <c r="E355" s="154" t="s">
        <v>241</v>
      </c>
      <c r="F355" s="155" t="s">
        <v>532</v>
      </c>
      <c r="G355" s="143"/>
      <c r="H355" s="154" t="s">
        <v>71</v>
      </c>
      <c r="I355" s="154" t="s">
        <v>381</v>
      </c>
      <c r="K355" s="143"/>
    </row>
    <row r="356" spans="1:11" ht="18.75" customHeight="1" x14ac:dyDescent="0.25">
      <c r="A356" s="151">
        <v>349</v>
      </c>
      <c r="B356" s="152">
        <v>42890</v>
      </c>
      <c r="C356" s="154" t="s">
        <v>466</v>
      </c>
      <c r="D356" s="154" t="s">
        <v>27</v>
      </c>
      <c r="E356" s="115" t="s">
        <v>254</v>
      </c>
      <c r="F356" s="155" t="s">
        <v>503</v>
      </c>
      <c r="G356" s="143"/>
      <c r="H356" s="154" t="s">
        <v>71</v>
      </c>
      <c r="I356" s="154" t="s">
        <v>381</v>
      </c>
      <c r="K356" s="143"/>
    </row>
    <row r="357" spans="1:11" ht="18.75" customHeight="1" x14ac:dyDescent="0.25">
      <c r="A357" s="151">
        <v>350</v>
      </c>
      <c r="B357" s="152">
        <v>42890</v>
      </c>
      <c r="C357" s="154" t="s">
        <v>466</v>
      </c>
      <c r="D357" s="154" t="s">
        <v>24</v>
      </c>
      <c r="E357" s="115" t="s">
        <v>254</v>
      </c>
      <c r="F357" s="155" t="s">
        <v>503</v>
      </c>
      <c r="G357" s="143"/>
      <c r="H357" s="154" t="s">
        <v>71</v>
      </c>
      <c r="I357" s="154" t="s">
        <v>381</v>
      </c>
      <c r="K357" s="143"/>
    </row>
    <row r="358" spans="1:11" ht="18.75" customHeight="1" x14ac:dyDescent="0.25">
      <c r="A358" s="151">
        <v>351</v>
      </c>
      <c r="B358" s="157">
        <v>42890</v>
      </c>
      <c r="C358" s="156" t="s">
        <v>466</v>
      </c>
      <c r="D358" s="156" t="s">
        <v>28</v>
      </c>
      <c r="E358" s="156"/>
      <c r="F358" s="168"/>
      <c r="G358" s="168" t="s">
        <v>533</v>
      </c>
      <c r="H358" s="156" t="s">
        <v>72</v>
      </c>
      <c r="I358" s="156" t="s">
        <v>529</v>
      </c>
      <c r="K358" s="143"/>
    </row>
    <row r="359" spans="1:11" ht="18.75" customHeight="1" x14ac:dyDescent="0.25">
      <c r="A359" s="151">
        <v>352</v>
      </c>
      <c r="B359" s="152">
        <v>42891</v>
      </c>
      <c r="C359" s="154" t="s">
        <v>466</v>
      </c>
      <c r="D359" s="154" t="s">
        <v>26</v>
      </c>
      <c r="E359" s="154" t="s">
        <v>325</v>
      </c>
      <c r="F359" s="155" t="s">
        <v>497</v>
      </c>
      <c r="G359" s="143"/>
      <c r="H359" s="154" t="s">
        <v>71</v>
      </c>
      <c r="I359" s="154" t="s">
        <v>381</v>
      </c>
      <c r="K359" s="143"/>
    </row>
    <row r="360" spans="1:11" ht="18.75" customHeight="1" x14ac:dyDescent="0.25">
      <c r="A360" s="151">
        <v>353</v>
      </c>
      <c r="B360" s="152">
        <v>42891</v>
      </c>
      <c r="C360" s="154" t="s">
        <v>466</v>
      </c>
      <c r="D360" s="154" t="s">
        <v>23</v>
      </c>
      <c r="E360" s="115" t="s">
        <v>266</v>
      </c>
      <c r="F360" s="155" t="s">
        <v>467</v>
      </c>
      <c r="G360" s="143"/>
      <c r="H360" s="154" t="s">
        <v>71</v>
      </c>
      <c r="I360" s="154" t="s">
        <v>381</v>
      </c>
      <c r="K360" s="143"/>
    </row>
    <row r="361" spans="1:11" ht="18.75" customHeight="1" x14ac:dyDescent="0.25">
      <c r="A361" s="151">
        <v>354</v>
      </c>
      <c r="B361" s="152">
        <v>42891</v>
      </c>
      <c r="C361" s="154" t="s">
        <v>466</v>
      </c>
      <c r="D361" s="154" t="s">
        <v>25</v>
      </c>
      <c r="E361" s="115" t="s">
        <v>266</v>
      </c>
      <c r="F361" s="155" t="s">
        <v>467</v>
      </c>
      <c r="G361" s="143"/>
      <c r="H361" s="154" t="s">
        <v>71</v>
      </c>
      <c r="I361" s="154" t="s">
        <v>381</v>
      </c>
      <c r="K361" s="143"/>
    </row>
    <row r="362" spans="1:11" ht="18.75" customHeight="1" x14ac:dyDescent="0.25">
      <c r="A362" s="151">
        <v>355</v>
      </c>
      <c r="B362" s="152">
        <v>42891</v>
      </c>
      <c r="C362" s="154" t="s">
        <v>466</v>
      </c>
      <c r="D362" s="154" t="s">
        <v>27</v>
      </c>
      <c r="E362" s="115" t="s">
        <v>269</v>
      </c>
      <c r="F362" s="155" t="s">
        <v>461</v>
      </c>
      <c r="G362" s="143"/>
      <c r="H362" s="154" t="s">
        <v>71</v>
      </c>
      <c r="I362" s="154" t="s">
        <v>529</v>
      </c>
      <c r="K362" s="143"/>
    </row>
    <row r="363" spans="1:11" ht="18.75" customHeight="1" x14ac:dyDescent="0.25">
      <c r="A363" s="151">
        <v>356</v>
      </c>
      <c r="B363" s="152">
        <v>42891</v>
      </c>
      <c r="C363" s="154" t="s">
        <v>466</v>
      </c>
      <c r="D363" s="154" t="s">
        <v>24</v>
      </c>
      <c r="E363" s="154" t="s">
        <v>241</v>
      </c>
      <c r="F363" s="155" t="s">
        <v>532</v>
      </c>
      <c r="G363" s="143"/>
      <c r="H363" s="154" t="s">
        <v>71</v>
      </c>
      <c r="I363" s="154" t="s">
        <v>529</v>
      </c>
      <c r="K363" s="143"/>
    </row>
    <row r="364" spans="1:11" ht="18.75" customHeight="1" x14ac:dyDescent="0.25">
      <c r="A364" s="151">
        <v>357</v>
      </c>
      <c r="B364" s="152">
        <v>42891</v>
      </c>
      <c r="C364" s="154" t="s">
        <v>466</v>
      </c>
      <c r="D364" s="154" t="s">
        <v>28</v>
      </c>
      <c r="E364" s="115" t="s">
        <v>254</v>
      </c>
      <c r="F364" s="155" t="s">
        <v>503</v>
      </c>
      <c r="G364" s="143"/>
      <c r="H364" s="154" t="s">
        <v>71</v>
      </c>
      <c r="I364" s="154" t="s">
        <v>529</v>
      </c>
      <c r="K364" s="143"/>
    </row>
    <row r="365" spans="1:11" ht="18.75" customHeight="1" x14ac:dyDescent="0.25">
      <c r="A365" s="151">
        <v>358</v>
      </c>
      <c r="B365" s="152">
        <v>42892</v>
      </c>
      <c r="C365" s="154" t="s">
        <v>466</v>
      </c>
      <c r="D365" s="154" t="s">
        <v>26</v>
      </c>
      <c r="E365" s="154" t="s">
        <v>241</v>
      </c>
      <c r="F365" s="155" t="s">
        <v>532</v>
      </c>
      <c r="G365" s="143"/>
      <c r="H365" s="154" t="s">
        <v>71</v>
      </c>
      <c r="I365" s="154" t="s">
        <v>381</v>
      </c>
      <c r="K365" s="143"/>
    </row>
    <row r="366" spans="1:11" ht="18.75" customHeight="1" x14ac:dyDescent="0.25">
      <c r="A366" s="151">
        <v>359</v>
      </c>
      <c r="B366" s="152">
        <v>42892</v>
      </c>
      <c r="C366" s="154" t="s">
        <v>466</v>
      </c>
      <c r="D366" s="154" t="s">
        <v>23</v>
      </c>
      <c r="E366" s="154" t="s">
        <v>235</v>
      </c>
      <c r="F366" s="155" t="s">
        <v>471</v>
      </c>
      <c r="G366" s="143"/>
      <c r="H366" s="154" t="s">
        <v>71</v>
      </c>
      <c r="I366" s="154" t="s">
        <v>381</v>
      </c>
      <c r="K366" s="143"/>
    </row>
    <row r="367" spans="1:11" ht="18.75" customHeight="1" x14ac:dyDescent="0.25">
      <c r="A367" s="151">
        <v>360</v>
      </c>
      <c r="B367" s="152">
        <v>42892</v>
      </c>
      <c r="C367" s="154" t="s">
        <v>466</v>
      </c>
      <c r="D367" s="154" t="s">
        <v>25</v>
      </c>
      <c r="E367" s="115" t="s">
        <v>266</v>
      </c>
      <c r="F367" s="155" t="s">
        <v>467</v>
      </c>
      <c r="G367" s="143"/>
      <c r="H367" s="154" t="s">
        <v>71</v>
      </c>
      <c r="I367" s="154" t="s">
        <v>381</v>
      </c>
      <c r="K367" s="143"/>
    </row>
    <row r="368" spans="1:11" ht="18.75" customHeight="1" x14ac:dyDescent="0.25">
      <c r="A368" s="151">
        <v>361</v>
      </c>
      <c r="B368" s="157">
        <v>42892</v>
      </c>
      <c r="C368" s="156" t="s">
        <v>466</v>
      </c>
      <c r="D368" s="156" t="s">
        <v>27</v>
      </c>
      <c r="E368" s="180" t="s">
        <v>254</v>
      </c>
      <c r="F368" s="168" t="s">
        <v>503</v>
      </c>
      <c r="G368" s="168" t="s">
        <v>534</v>
      </c>
      <c r="H368" s="156" t="s">
        <v>71</v>
      </c>
      <c r="I368" s="156" t="s">
        <v>529</v>
      </c>
      <c r="K368" s="143"/>
    </row>
    <row r="369" spans="1:11" ht="18.75" customHeight="1" x14ac:dyDescent="0.25">
      <c r="A369" s="151">
        <v>362</v>
      </c>
      <c r="B369" s="152">
        <v>42892</v>
      </c>
      <c r="C369" s="154" t="s">
        <v>466</v>
      </c>
      <c r="D369" s="154" t="s">
        <v>24</v>
      </c>
      <c r="E369" s="154" t="s">
        <v>249</v>
      </c>
      <c r="F369" s="155" t="s">
        <v>531</v>
      </c>
      <c r="G369" s="143"/>
      <c r="H369" s="154" t="s">
        <v>71</v>
      </c>
      <c r="I369" s="154" t="s">
        <v>529</v>
      </c>
      <c r="K369" s="143"/>
    </row>
    <row r="370" spans="1:11" ht="18.75" customHeight="1" x14ac:dyDescent="0.25">
      <c r="A370" s="151">
        <v>363</v>
      </c>
      <c r="B370" s="152">
        <v>42892</v>
      </c>
      <c r="C370" s="154" t="s">
        <v>466</v>
      </c>
      <c r="D370" s="154" t="s">
        <v>28</v>
      </c>
      <c r="E370" s="115" t="s">
        <v>266</v>
      </c>
      <c r="F370" s="155" t="s">
        <v>467</v>
      </c>
      <c r="G370" s="143"/>
      <c r="H370" s="154" t="s">
        <v>71</v>
      </c>
      <c r="I370" s="154" t="s">
        <v>529</v>
      </c>
      <c r="K370" s="143"/>
    </row>
    <row r="371" spans="1:11" ht="18.75" customHeight="1" x14ac:dyDescent="0.25">
      <c r="A371" s="151">
        <v>364</v>
      </c>
      <c r="B371" s="152">
        <v>42893</v>
      </c>
      <c r="C371" s="154" t="s">
        <v>466</v>
      </c>
      <c r="D371" s="154" t="s">
        <v>26</v>
      </c>
      <c r="E371" s="115" t="s">
        <v>246</v>
      </c>
      <c r="F371" s="155" t="s">
        <v>418</v>
      </c>
      <c r="G371" s="143"/>
      <c r="H371" s="154" t="s">
        <v>71</v>
      </c>
      <c r="I371" s="154" t="s">
        <v>381</v>
      </c>
      <c r="K371" s="143"/>
    </row>
    <row r="372" spans="1:11" ht="18.75" customHeight="1" x14ac:dyDescent="0.25">
      <c r="A372" s="151">
        <v>365</v>
      </c>
      <c r="B372" s="152">
        <v>42893</v>
      </c>
      <c r="C372" s="154" t="s">
        <v>466</v>
      </c>
      <c r="D372" s="154" t="s">
        <v>25</v>
      </c>
      <c r="E372" s="154" t="s">
        <v>241</v>
      </c>
      <c r="F372" s="155" t="s">
        <v>532</v>
      </c>
      <c r="G372" s="143"/>
      <c r="H372" s="154" t="s">
        <v>71</v>
      </c>
      <c r="I372" s="154" t="s">
        <v>381</v>
      </c>
      <c r="K372" s="143"/>
    </row>
    <row r="373" spans="1:11" ht="18.75" customHeight="1" x14ac:dyDescent="0.25">
      <c r="A373" s="151">
        <v>366</v>
      </c>
      <c r="B373" s="152">
        <v>42893</v>
      </c>
      <c r="C373" s="154" t="s">
        <v>466</v>
      </c>
      <c r="D373" s="154" t="s">
        <v>23</v>
      </c>
      <c r="E373" s="115" t="s">
        <v>266</v>
      </c>
      <c r="F373" s="155" t="s">
        <v>467</v>
      </c>
      <c r="G373" s="143"/>
      <c r="H373" s="154" t="s">
        <v>71</v>
      </c>
      <c r="I373" s="154" t="s">
        <v>381</v>
      </c>
      <c r="K373" s="143"/>
    </row>
    <row r="374" spans="1:11" ht="18.75" customHeight="1" x14ac:dyDescent="0.25">
      <c r="A374" s="151">
        <v>367</v>
      </c>
      <c r="B374" s="152">
        <v>42893</v>
      </c>
      <c r="C374" s="154" t="s">
        <v>466</v>
      </c>
      <c r="D374" s="154" t="s">
        <v>27</v>
      </c>
      <c r="E374" s="154" t="s">
        <v>247</v>
      </c>
      <c r="F374" s="155" t="s">
        <v>482</v>
      </c>
      <c r="G374" s="143"/>
      <c r="H374" s="154" t="s">
        <v>71</v>
      </c>
      <c r="I374" s="154" t="s">
        <v>529</v>
      </c>
      <c r="K374" s="143"/>
    </row>
    <row r="375" spans="1:11" ht="18.75" customHeight="1" x14ac:dyDescent="0.25">
      <c r="A375" s="151">
        <v>368</v>
      </c>
      <c r="B375" s="152">
        <v>42893</v>
      </c>
      <c r="C375" s="154" t="s">
        <v>466</v>
      </c>
      <c r="D375" s="154" t="s">
        <v>24</v>
      </c>
      <c r="E375" s="154" t="s">
        <v>243</v>
      </c>
      <c r="F375" s="155" t="s">
        <v>478</v>
      </c>
      <c r="G375" s="143"/>
      <c r="H375" s="154" t="s">
        <v>71</v>
      </c>
      <c r="I375" s="154" t="s">
        <v>529</v>
      </c>
      <c r="K375" s="143"/>
    </row>
    <row r="376" spans="1:11" ht="18.75" customHeight="1" x14ac:dyDescent="0.25">
      <c r="A376" s="151">
        <v>369</v>
      </c>
      <c r="B376" s="152">
        <v>42893</v>
      </c>
      <c r="C376" s="154" t="s">
        <v>466</v>
      </c>
      <c r="D376" s="154" t="s">
        <v>28</v>
      </c>
      <c r="E376" s="154" t="s">
        <v>249</v>
      </c>
      <c r="F376" s="155" t="s">
        <v>531</v>
      </c>
      <c r="G376" s="143"/>
      <c r="H376" s="154" t="s">
        <v>71</v>
      </c>
      <c r="I376" s="154" t="s">
        <v>529</v>
      </c>
      <c r="K376" s="143"/>
    </row>
    <row r="377" spans="1:11" ht="18.75" customHeight="1" x14ac:dyDescent="0.25">
      <c r="A377" s="151">
        <v>370</v>
      </c>
      <c r="B377" s="152">
        <v>42894</v>
      </c>
      <c r="C377" s="154" t="s">
        <v>466</v>
      </c>
      <c r="D377" s="154" t="s">
        <v>26</v>
      </c>
      <c r="E377" s="115" t="s">
        <v>254</v>
      </c>
      <c r="F377" s="155" t="s">
        <v>503</v>
      </c>
      <c r="G377" s="143"/>
      <c r="H377" s="154" t="s">
        <v>71</v>
      </c>
      <c r="I377" s="154" t="s">
        <v>381</v>
      </c>
      <c r="K377" s="143"/>
    </row>
    <row r="378" spans="1:11" ht="18.75" customHeight="1" x14ac:dyDescent="0.25">
      <c r="A378" s="151">
        <v>371</v>
      </c>
      <c r="B378" s="152">
        <v>42894</v>
      </c>
      <c r="C378" s="154" t="s">
        <v>466</v>
      </c>
      <c r="D378" s="154" t="s">
        <v>25</v>
      </c>
      <c r="E378" s="115" t="s">
        <v>266</v>
      </c>
      <c r="F378" s="155" t="s">
        <v>467</v>
      </c>
      <c r="G378" s="143"/>
      <c r="H378" s="154" t="s">
        <v>71</v>
      </c>
      <c r="I378" s="154" t="s">
        <v>381</v>
      </c>
      <c r="K378" s="143"/>
    </row>
    <row r="379" spans="1:11" ht="18.75" customHeight="1" x14ac:dyDescent="0.25">
      <c r="A379" s="151">
        <v>372</v>
      </c>
      <c r="B379" s="152">
        <v>42894</v>
      </c>
      <c r="C379" s="154" t="s">
        <v>466</v>
      </c>
      <c r="D379" s="154" t="s">
        <v>23</v>
      </c>
      <c r="E379" s="115" t="s">
        <v>266</v>
      </c>
      <c r="F379" s="155" t="s">
        <v>467</v>
      </c>
      <c r="G379" s="143"/>
      <c r="H379" s="154" t="s">
        <v>71</v>
      </c>
      <c r="I379" s="154" t="s">
        <v>381</v>
      </c>
      <c r="K379" s="143"/>
    </row>
    <row r="380" spans="1:11" ht="18.75" customHeight="1" x14ac:dyDescent="0.25">
      <c r="A380" s="151">
        <v>373</v>
      </c>
      <c r="B380" s="152">
        <v>42894</v>
      </c>
      <c r="C380" s="154" t="s">
        <v>466</v>
      </c>
      <c r="D380" s="154" t="s">
        <v>27</v>
      </c>
      <c r="E380" s="154" t="s">
        <v>241</v>
      </c>
      <c r="F380" s="155" t="s">
        <v>532</v>
      </c>
      <c r="G380" s="143"/>
      <c r="H380" s="154" t="s">
        <v>71</v>
      </c>
      <c r="I380" s="154" t="s">
        <v>529</v>
      </c>
      <c r="K380" s="143"/>
    </row>
    <row r="381" spans="1:11" ht="18.75" customHeight="1" x14ac:dyDescent="0.25">
      <c r="A381" s="151">
        <v>374</v>
      </c>
      <c r="B381" s="152">
        <v>42894</v>
      </c>
      <c r="C381" s="154" t="s">
        <v>466</v>
      </c>
      <c r="D381" s="154" t="s">
        <v>24</v>
      </c>
      <c r="E381" s="115" t="s">
        <v>266</v>
      </c>
      <c r="F381" s="155" t="s">
        <v>467</v>
      </c>
      <c r="G381" s="143"/>
      <c r="H381" s="154" t="s">
        <v>71</v>
      </c>
      <c r="I381" s="154" t="s">
        <v>529</v>
      </c>
      <c r="K381" s="143"/>
    </row>
    <row r="382" spans="1:11" ht="18.75" customHeight="1" x14ac:dyDescent="0.25">
      <c r="A382" s="151">
        <v>375</v>
      </c>
      <c r="B382" s="152">
        <v>42894</v>
      </c>
      <c r="C382" s="154" t="s">
        <v>466</v>
      </c>
      <c r="D382" s="154" t="s">
        <v>28</v>
      </c>
      <c r="E382" s="154" t="s">
        <v>249</v>
      </c>
      <c r="F382" s="155" t="s">
        <v>531</v>
      </c>
      <c r="G382" s="143"/>
      <c r="H382" s="154" t="s">
        <v>71</v>
      </c>
      <c r="I382" s="154" t="s">
        <v>529</v>
      </c>
      <c r="K382" s="143"/>
    </row>
    <row r="383" spans="1:11" ht="18.75" customHeight="1" x14ac:dyDescent="0.25">
      <c r="A383" s="151">
        <v>376</v>
      </c>
      <c r="B383" s="152">
        <v>42896</v>
      </c>
      <c r="C383" s="154" t="s">
        <v>466</v>
      </c>
      <c r="D383" s="154" t="s">
        <v>27</v>
      </c>
      <c r="E383" s="115" t="s">
        <v>266</v>
      </c>
      <c r="F383" s="155" t="s">
        <v>467</v>
      </c>
      <c r="G383" s="143"/>
      <c r="H383" s="154" t="s">
        <v>71</v>
      </c>
      <c r="I383" s="154" t="s">
        <v>529</v>
      </c>
      <c r="K383" s="143"/>
    </row>
    <row r="384" spans="1:11" ht="18.75" customHeight="1" x14ac:dyDescent="0.25">
      <c r="A384" s="151">
        <v>377</v>
      </c>
      <c r="B384" s="152">
        <v>42896</v>
      </c>
      <c r="C384" s="154" t="s">
        <v>466</v>
      </c>
      <c r="D384" s="154" t="s">
        <v>24</v>
      </c>
      <c r="E384" s="154" t="s">
        <v>241</v>
      </c>
      <c r="F384" s="155" t="s">
        <v>532</v>
      </c>
      <c r="G384" s="143"/>
      <c r="H384" s="154" t="s">
        <v>71</v>
      </c>
      <c r="I384" s="154" t="s">
        <v>529</v>
      </c>
      <c r="K384" s="143"/>
    </row>
    <row r="385" spans="1:11" ht="18.75" customHeight="1" x14ac:dyDescent="0.25">
      <c r="A385" s="151">
        <v>378</v>
      </c>
      <c r="B385" s="152">
        <v>42896</v>
      </c>
      <c r="C385" s="154" t="s">
        <v>466</v>
      </c>
      <c r="D385" s="154" t="s">
        <v>28</v>
      </c>
      <c r="E385" s="115" t="s">
        <v>254</v>
      </c>
      <c r="F385" s="155" t="s">
        <v>503</v>
      </c>
      <c r="G385" s="143"/>
      <c r="H385" s="154" t="s">
        <v>71</v>
      </c>
      <c r="I385" s="154" t="s">
        <v>529</v>
      </c>
      <c r="K385" s="143"/>
    </row>
    <row r="386" spans="1:11" ht="18.75" customHeight="1" x14ac:dyDescent="0.25">
      <c r="A386" s="151">
        <v>379</v>
      </c>
      <c r="B386" s="152">
        <v>42896</v>
      </c>
      <c r="C386" s="154" t="s">
        <v>466</v>
      </c>
      <c r="D386" s="154" t="s">
        <v>23</v>
      </c>
      <c r="E386" s="115" t="s">
        <v>266</v>
      </c>
      <c r="F386" s="155" t="s">
        <v>467</v>
      </c>
      <c r="G386" s="143"/>
      <c r="H386" s="154" t="s">
        <v>71</v>
      </c>
      <c r="I386" s="154" t="s">
        <v>381</v>
      </c>
      <c r="K386" s="143"/>
    </row>
    <row r="387" spans="1:11" ht="18.75" customHeight="1" x14ac:dyDescent="0.25">
      <c r="A387" s="151">
        <v>380</v>
      </c>
      <c r="B387" s="152">
        <v>42896</v>
      </c>
      <c r="C387" s="154" t="s">
        <v>466</v>
      </c>
      <c r="D387" s="154" t="s">
        <v>25</v>
      </c>
      <c r="E387" s="154" t="s">
        <v>241</v>
      </c>
      <c r="F387" s="155" t="s">
        <v>532</v>
      </c>
      <c r="G387" s="143"/>
      <c r="H387" s="154" t="s">
        <v>71</v>
      </c>
      <c r="I387" s="154" t="s">
        <v>381</v>
      </c>
      <c r="K387" s="143"/>
    </row>
    <row r="388" spans="1:11" ht="18.75" customHeight="1" x14ac:dyDescent="0.25">
      <c r="A388" s="151">
        <v>381</v>
      </c>
      <c r="B388" s="152">
        <v>42896</v>
      </c>
      <c r="C388" s="154" t="s">
        <v>466</v>
      </c>
      <c r="D388" s="154" t="s">
        <v>26</v>
      </c>
      <c r="E388" s="115" t="s">
        <v>266</v>
      </c>
      <c r="F388" s="155" t="s">
        <v>467</v>
      </c>
      <c r="G388" s="143"/>
      <c r="H388" s="154" t="s">
        <v>71</v>
      </c>
      <c r="I388" s="154" t="s">
        <v>381</v>
      </c>
      <c r="K388" s="143"/>
    </row>
    <row r="389" spans="1:11" ht="18.75" customHeight="1" x14ac:dyDescent="0.25">
      <c r="A389" s="151">
        <v>382</v>
      </c>
      <c r="B389" s="152">
        <v>42897</v>
      </c>
      <c r="C389" s="154" t="s">
        <v>466</v>
      </c>
      <c r="D389" s="154" t="s">
        <v>26</v>
      </c>
      <c r="E389" s="154" t="s">
        <v>241</v>
      </c>
      <c r="F389" s="155" t="s">
        <v>532</v>
      </c>
      <c r="G389" s="143"/>
      <c r="H389" s="154" t="s">
        <v>71</v>
      </c>
      <c r="I389" s="154" t="s">
        <v>381</v>
      </c>
      <c r="K389" s="143"/>
    </row>
    <row r="390" spans="1:11" ht="18.75" customHeight="1" x14ac:dyDescent="0.25">
      <c r="A390" s="151">
        <v>383</v>
      </c>
      <c r="B390" s="152">
        <v>42897</v>
      </c>
      <c r="C390" s="154" t="s">
        <v>466</v>
      </c>
      <c r="D390" s="154" t="s">
        <v>25</v>
      </c>
      <c r="E390" s="154" t="s">
        <v>243</v>
      </c>
      <c r="F390" s="155" t="s">
        <v>478</v>
      </c>
      <c r="G390" s="143"/>
      <c r="H390" s="154" t="s">
        <v>71</v>
      </c>
      <c r="I390" s="154" t="s">
        <v>381</v>
      </c>
      <c r="K390" s="143"/>
    </row>
    <row r="391" spans="1:11" ht="18.75" customHeight="1" x14ac:dyDescent="0.25">
      <c r="A391" s="151">
        <v>384</v>
      </c>
      <c r="B391" s="152">
        <v>42897</v>
      </c>
      <c r="C391" s="154" t="s">
        <v>466</v>
      </c>
      <c r="D391" s="154" t="s">
        <v>23</v>
      </c>
      <c r="E391" s="154" t="s">
        <v>241</v>
      </c>
      <c r="F391" s="155" t="s">
        <v>532</v>
      </c>
      <c r="G391" s="143"/>
      <c r="H391" s="154" t="s">
        <v>71</v>
      </c>
      <c r="I391" s="154" t="s">
        <v>381</v>
      </c>
      <c r="K391" s="143"/>
    </row>
    <row r="392" spans="1:11" ht="18.75" customHeight="1" x14ac:dyDescent="0.25">
      <c r="A392" s="151">
        <v>385</v>
      </c>
      <c r="B392" s="152">
        <v>42897</v>
      </c>
      <c r="C392" s="154" t="s">
        <v>466</v>
      </c>
      <c r="D392" s="154" t="s">
        <v>28</v>
      </c>
      <c r="E392" s="115" t="s">
        <v>266</v>
      </c>
      <c r="F392" s="155" t="s">
        <v>467</v>
      </c>
      <c r="G392" s="143"/>
      <c r="H392" s="154" t="s">
        <v>71</v>
      </c>
      <c r="I392" s="154" t="s">
        <v>529</v>
      </c>
      <c r="K392" s="143"/>
    </row>
    <row r="393" spans="1:11" ht="18.75" customHeight="1" x14ac:dyDescent="0.25">
      <c r="A393" s="151">
        <v>386</v>
      </c>
      <c r="B393" s="152">
        <v>42897</v>
      </c>
      <c r="C393" s="154" t="s">
        <v>466</v>
      </c>
      <c r="D393" s="154" t="s">
        <v>27</v>
      </c>
      <c r="E393" s="115" t="s">
        <v>246</v>
      </c>
      <c r="F393" s="155" t="s">
        <v>418</v>
      </c>
      <c r="G393" s="143"/>
      <c r="H393" s="154" t="s">
        <v>71</v>
      </c>
      <c r="I393" s="154" t="s">
        <v>529</v>
      </c>
      <c r="K393" s="143"/>
    </row>
    <row r="394" spans="1:11" ht="18.75" customHeight="1" x14ac:dyDescent="0.25">
      <c r="A394" s="151">
        <v>387</v>
      </c>
      <c r="B394" s="152">
        <v>42897</v>
      </c>
      <c r="C394" s="154" t="s">
        <v>466</v>
      </c>
      <c r="D394" s="154" t="s">
        <v>24</v>
      </c>
      <c r="E394" s="115" t="s">
        <v>246</v>
      </c>
      <c r="F394" s="155" t="s">
        <v>418</v>
      </c>
      <c r="G394" s="143"/>
      <c r="H394" s="154" t="s">
        <v>71</v>
      </c>
      <c r="I394" s="154" t="s">
        <v>529</v>
      </c>
      <c r="K394" s="143"/>
    </row>
    <row r="395" spans="1:11" ht="18.75" customHeight="1" x14ac:dyDescent="0.25">
      <c r="A395" s="151">
        <v>388</v>
      </c>
      <c r="B395" s="152">
        <v>42898</v>
      </c>
      <c r="C395" s="154" t="s">
        <v>466</v>
      </c>
      <c r="D395" s="154" t="s">
        <v>25</v>
      </c>
      <c r="E395" s="154" t="s">
        <v>247</v>
      </c>
      <c r="F395" s="155" t="s">
        <v>482</v>
      </c>
      <c r="G395" s="143"/>
      <c r="H395" s="154" t="s">
        <v>71</v>
      </c>
      <c r="I395" s="154" t="s">
        <v>381</v>
      </c>
      <c r="K395" s="143"/>
    </row>
    <row r="396" spans="1:11" ht="18.75" customHeight="1" x14ac:dyDescent="0.25">
      <c r="A396" s="151">
        <v>389</v>
      </c>
      <c r="B396" s="152">
        <v>42898</v>
      </c>
      <c r="C396" s="154" t="s">
        <v>466</v>
      </c>
      <c r="D396" s="154" t="s">
        <v>23</v>
      </c>
      <c r="E396" s="154" t="s">
        <v>247</v>
      </c>
      <c r="F396" s="155" t="s">
        <v>482</v>
      </c>
      <c r="G396" s="143"/>
      <c r="H396" s="154" t="s">
        <v>71</v>
      </c>
      <c r="I396" s="154" t="s">
        <v>381</v>
      </c>
      <c r="K396" s="143"/>
    </row>
    <row r="397" spans="1:11" ht="18.75" customHeight="1" x14ac:dyDescent="0.25">
      <c r="A397" s="151">
        <v>390</v>
      </c>
      <c r="B397" s="152">
        <v>42898</v>
      </c>
      <c r="C397" s="154" t="s">
        <v>466</v>
      </c>
      <c r="D397" s="154" t="s">
        <v>26</v>
      </c>
      <c r="E397" s="154" t="s">
        <v>325</v>
      </c>
      <c r="F397" s="155" t="s">
        <v>497</v>
      </c>
      <c r="G397" s="143"/>
      <c r="H397" s="154" t="s">
        <v>71</v>
      </c>
      <c r="I397" s="154" t="s">
        <v>381</v>
      </c>
      <c r="K397" s="143"/>
    </row>
    <row r="398" spans="1:11" ht="18.75" customHeight="1" x14ac:dyDescent="0.25">
      <c r="A398" s="151">
        <v>391</v>
      </c>
      <c r="B398" s="152">
        <v>42898</v>
      </c>
      <c r="C398" s="154" t="s">
        <v>466</v>
      </c>
      <c r="D398" s="154" t="s">
        <v>24</v>
      </c>
      <c r="E398" s="154" t="s">
        <v>243</v>
      </c>
      <c r="F398" s="155" t="s">
        <v>478</v>
      </c>
      <c r="G398" s="143"/>
      <c r="H398" s="154" t="s">
        <v>71</v>
      </c>
      <c r="I398" s="154" t="s">
        <v>529</v>
      </c>
      <c r="K398" s="143"/>
    </row>
    <row r="399" spans="1:11" ht="18.75" customHeight="1" x14ac:dyDescent="0.25">
      <c r="A399" s="151">
        <v>392</v>
      </c>
      <c r="B399" s="152">
        <v>42898</v>
      </c>
      <c r="C399" s="154" t="s">
        <v>466</v>
      </c>
      <c r="D399" s="154" t="s">
        <v>28</v>
      </c>
      <c r="E399" s="154" t="s">
        <v>249</v>
      </c>
      <c r="F399" s="155" t="s">
        <v>531</v>
      </c>
      <c r="G399" s="143"/>
      <c r="H399" s="154" t="s">
        <v>71</v>
      </c>
      <c r="I399" s="154" t="s">
        <v>529</v>
      </c>
      <c r="K399" s="143"/>
    </row>
    <row r="400" spans="1:11" ht="18.75" customHeight="1" x14ac:dyDescent="0.25">
      <c r="A400" s="151">
        <v>393</v>
      </c>
      <c r="B400" s="152">
        <v>42898</v>
      </c>
      <c r="C400" s="154" t="s">
        <v>466</v>
      </c>
      <c r="D400" s="154" t="s">
        <v>27</v>
      </c>
      <c r="E400" s="154" t="s">
        <v>241</v>
      </c>
      <c r="F400" s="155" t="s">
        <v>532</v>
      </c>
      <c r="G400" s="143"/>
      <c r="H400" s="154" t="s">
        <v>71</v>
      </c>
      <c r="I400" s="154" t="s">
        <v>529</v>
      </c>
      <c r="K400" s="143"/>
    </row>
    <row r="401" spans="1:11" ht="18.75" customHeight="1" x14ac:dyDescent="0.25">
      <c r="A401" s="151">
        <v>394</v>
      </c>
      <c r="B401" s="152">
        <v>42899</v>
      </c>
      <c r="C401" s="154" t="s">
        <v>466</v>
      </c>
      <c r="D401" s="154" t="s">
        <v>23</v>
      </c>
      <c r="E401" s="154" t="s">
        <v>241</v>
      </c>
      <c r="F401" s="155" t="s">
        <v>532</v>
      </c>
      <c r="G401" s="143"/>
      <c r="H401" s="154" t="s">
        <v>71</v>
      </c>
      <c r="I401" s="154" t="s">
        <v>381</v>
      </c>
      <c r="K401" s="143"/>
    </row>
    <row r="402" spans="1:11" ht="18.75" customHeight="1" x14ac:dyDescent="0.25">
      <c r="A402" s="151">
        <v>395</v>
      </c>
      <c r="B402" s="152">
        <v>42899</v>
      </c>
      <c r="C402" s="154" t="s">
        <v>466</v>
      </c>
      <c r="D402" s="154" t="s">
        <v>25</v>
      </c>
      <c r="E402" s="154" t="s">
        <v>247</v>
      </c>
      <c r="F402" s="155" t="s">
        <v>482</v>
      </c>
      <c r="G402" s="143"/>
      <c r="H402" s="154" t="s">
        <v>71</v>
      </c>
      <c r="I402" s="154" t="s">
        <v>381</v>
      </c>
      <c r="K402" s="143"/>
    </row>
    <row r="403" spans="1:11" ht="18.75" customHeight="1" x14ac:dyDescent="0.25">
      <c r="A403" s="151">
        <v>396</v>
      </c>
      <c r="B403" s="152">
        <v>42899</v>
      </c>
      <c r="C403" s="154" t="s">
        <v>466</v>
      </c>
      <c r="D403" s="154" t="s">
        <v>26</v>
      </c>
      <c r="E403" s="115" t="s">
        <v>254</v>
      </c>
      <c r="F403" s="155" t="s">
        <v>503</v>
      </c>
      <c r="G403" s="143"/>
      <c r="H403" s="154" t="s">
        <v>71</v>
      </c>
      <c r="I403" s="154" t="s">
        <v>381</v>
      </c>
      <c r="K403" s="143"/>
    </row>
    <row r="404" spans="1:11" ht="18.75" customHeight="1" x14ac:dyDescent="0.25">
      <c r="A404" s="151">
        <v>397</v>
      </c>
      <c r="B404" s="152">
        <v>42899</v>
      </c>
      <c r="C404" s="154" t="s">
        <v>466</v>
      </c>
      <c r="D404" s="154" t="s">
        <v>28</v>
      </c>
      <c r="E404" s="154" t="s">
        <v>247</v>
      </c>
      <c r="F404" s="155" t="s">
        <v>482</v>
      </c>
      <c r="G404" s="143"/>
      <c r="H404" s="154" t="s">
        <v>71</v>
      </c>
      <c r="I404" s="154" t="s">
        <v>529</v>
      </c>
      <c r="K404" s="143"/>
    </row>
    <row r="405" spans="1:11" ht="18.75" customHeight="1" x14ac:dyDescent="0.25">
      <c r="A405" s="151">
        <v>398</v>
      </c>
      <c r="B405" s="152">
        <v>42899</v>
      </c>
      <c r="C405" s="154" t="s">
        <v>466</v>
      </c>
      <c r="D405" s="154" t="s">
        <v>27</v>
      </c>
      <c r="E405" s="154" t="s">
        <v>243</v>
      </c>
      <c r="F405" s="155" t="s">
        <v>478</v>
      </c>
      <c r="G405" s="143"/>
      <c r="H405" s="154" t="s">
        <v>71</v>
      </c>
      <c r="I405" s="154" t="s">
        <v>529</v>
      </c>
      <c r="K405" s="143"/>
    </row>
    <row r="406" spans="1:11" ht="18.75" customHeight="1" x14ac:dyDescent="0.25">
      <c r="A406" s="151">
        <v>399</v>
      </c>
      <c r="B406" s="152">
        <v>42899</v>
      </c>
      <c r="C406" s="154" t="s">
        <v>466</v>
      </c>
      <c r="D406" s="154" t="s">
        <v>24</v>
      </c>
      <c r="E406" s="154" t="s">
        <v>241</v>
      </c>
      <c r="F406" s="155" t="s">
        <v>532</v>
      </c>
      <c r="G406" s="143"/>
      <c r="H406" s="154" t="s">
        <v>71</v>
      </c>
      <c r="I406" s="154" t="s">
        <v>529</v>
      </c>
      <c r="K406" s="143"/>
    </row>
    <row r="407" spans="1:11" ht="18.75" customHeight="1" x14ac:dyDescent="0.25">
      <c r="A407" s="151">
        <v>400</v>
      </c>
      <c r="B407" s="152">
        <v>42900</v>
      </c>
      <c r="C407" s="154" t="s">
        <v>466</v>
      </c>
      <c r="D407" s="154" t="s">
        <v>24</v>
      </c>
      <c r="E407" s="115" t="s">
        <v>254</v>
      </c>
      <c r="F407" s="155" t="s">
        <v>503</v>
      </c>
      <c r="G407" s="143"/>
      <c r="H407" s="154" t="s">
        <v>71</v>
      </c>
      <c r="I407" s="154" t="s">
        <v>529</v>
      </c>
      <c r="K407" s="143"/>
    </row>
    <row r="408" spans="1:11" ht="18.75" customHeight="1" x14ac:dyDescent="0.25">
      <c r="A408" s="151">
        <v>401</v>
      </c>
      <c r="B408" s="152">
        <v>42900</v>
      </c>
      <c r="C408" s="154" t="s">
        <v>466</v>
      </c>
      <c r="D408" s="154" t="s">
        <v>28</v>
      </c>
      <c r="E408" s="154" t="s">
        <v>241</v>
      </c>
      <c r="F408" s="155" t="s">
        <v>532</v>
      </c>
      <c r="G408" s="143"/>
      <c r="H408" s="154" t="s">
        <v>71</v>
      </c>
      <c r="I408" s="154" t="s">
        <v>529</v>
      </c>
      <c r="K408" s="143"/>
    </row>
    <row r="409" spans="1:11" ht="18.75" customHeight="1" x14ac:dyDescent="0.25">
      <c r="A409" s="151">
        <v>402</v>
      </c>
      <c r="B409" s="152">
        <v>42900</v>
      </c>
      <c r="C409" s="154" t="s">
        <v>466</v>
      </c>
      <c r="D409" s="154" t="s">
        <v>26</v>
      </c>
      <c r="E409" s="115" t="s">
        <v>246</v>
      </c>
      <c r="F409" s="155" t="s">
        <v>418</v>
      </c>
      <c r="G409" s="143"/>
      <c r="H409" s="154" t="s">
        <v>71</v>
      </c>
      <c r="I409" s="154" t="s">
        <v>381</v>
      </c>
      <c r="K409" s="143"/>
    </row>
    <row r="410" spans="1:11" ht="18.75" customHeight="1" x14ac:dyDescent="0.25">
      <c r="A410" s="151">
        <v>403</v>
      </c>
      <c r="B410" s="152">
        <v>42900</v>
      </c>
      <c r="C410" s="154" t="s">
        <v>466</v>
      </c>
      <c r="D410" s="154" t="s">
        <v>25</v>
      </c>
      <c r="E410" s="154" t="s">
        <v>247</v>
      </c>
      <c r="F410" s="155" t="s">
        <v>482</v>
      </c>
      <c r="G410" s="143"/>
      <c r="H410" s="154" t="s">
        <v>71</v>
      </c>
      <c r="I410" s="154" t="s">
        <v>381</v>
      </c>
      <c r="K410" s="143"/>
    </row>
    <row r="411" spans="1:11" ht="18.75" customHeight="1" x14ac:dyDescent="0.25">
      <c r="A411" s="151">
        <v>404</v>
      </c>
      <c r="B411" s="152">
        <v>42900</v>
      </c>
      <c r="C411" s="154" t="s">
        <v>466</v>
      </c>
      <c r="D411" s="154" t="s">
        <v>23</v>
      </c>
      <c r="E411" s="154" t="s">
        <v>235</v>
      </c>
      <c r="F411" s="155" t="s">
        <v>471</v>
      </c>
      <c r="G411" s="143"/>
      <c r="H411" s="154" t="s">
        <v>71</v>
      </c>
      <c r="I411" s="154" t="s">
        <v>381</v>
      </c>
      <c r="K411" s="143"/>
    </row>
    <row r="412" spans="1:11" ht="18.75" customHeight="1" x14ac:dyDescent="0.25">
      <c r="A412" s="151">
        <v>405</v>
      </c>
      <c r="B412" s="152">
        <v>42901</v>
      </c>
      <c r="C412" s="154" t="s">
        <v>466</v>
      </c>
      <c r="D412" s="154" t="s">
        <v>25</v>
      </c>
      <c r="E412" s="154" t="s">
        <v>235</v>
      </c>
      <c r="F412" s="155" t="s">
        <v>471</v>
      </c>
      <c r="G412" s="143"/>
      <c r="H412" s="154" t="s">
        <v>71</v>
      </c>
      <c r="I412" s="154" t="s">
        <v>381</v>
      </c>
      <c r="K412" s="143"/>
    </row>
    <row r="413" spans="1:11" ht="18.75" customHeight="1" x14ac:dyDescent="0.25">
      <c r="A413" s="151">
        <v>406</v>
      </c>
      <c r="B413" s="152">
        <v>42901</v>
      </c>
      <c r="C413" s="154" t="s">
        <v>466</v>
      </c>
      <c r="D413" s="154" t="s">
        <v>23</v>
      </c>
      <c r="E413" s="115" t="s">
        <v>266</v>
      </c>
      <c r="F413" s="155" t="s">
        <v>467</v>
      </c>
      <c r="G413" s="143"/>
      <c r="H413" s="154" t="s">
        <v>71</v>
      </c>
      <c r="I413" s="154" t="s">
        <v>381</v>
      </c>
      <c r="K413" s="143"/>
    </row>
    <row r="414" spans="1:11" ht="18.75" customHeight="1" x14ac:dyDescent="0.25">
      <c r="A414" s="151">
        <v>407</v>
      </c>
      <c r="B414" s="152">
        <v>42901</v>
      </c>
      <c r="C414" s="154" t="s">
        <v>466</v>
      </c>
      <c r="D414" s="154" t="s">
        <v>26</v>
      </c>
      <c r="E414" s="115" t="s">
        <v>254</v>
      </c>
      <c r="F414" s="155" t="s">
        <v>503</v>
      </c>
      <c r="G414" s="143"/>
      <c r="H414" s="154" t="s">
        <v>71</v>
      </c>
      <c r="I414" s="154" t="s">
        <v>381</v>
      </c>
      <c r="K414" s="143"/>
    </row>
    <row r="415" spans="1:11" ht="18.75" customHeight="1" x14ac:dyDescent="0.25">
      <c r="A415" s="151">
        <v>408</v>
      </c>
      <c r="B415" s="152">
        <v>42901</v>
      </c>
      <c r="C415" s="154" t="s">
        <v>466</v>
      </c>
      <c r="D415" s="154" t="s">
        <v>28</v>
      </c>
      <c r="E415" s="115" t="s">
        <v>254</v>
      </c>
      <c r="F415" s="155" t="s">
        <v>503</v>
      </c>
      <c r="G415" s="143"/>
      <c r="H415" s="154" t="s">
        <v>71</v>
      </c>
      <c r="I415" s="154" t="s">
        <v>529</v>
      </c>
      <c r="K415" s="143"/>
    </row>
    <row r="416" spans="1:11" ht="18.75" customHeight="1" x14ac:dyDescent="0.25">
      <c r="A416" s="151">
        <v>409</v>
      </c>
      <c r="B416" s="152">
        <v>42901</v>
      </c>
      <c r="C416" s="154" t="s">
        <v>466</v>
      </c>
      <c r="D416" s="154" t="s">
        <v>24</v>
      </c>
      <c r="E416" s="115" t="s">
        <v>266</v>
      </c>
      <c r="F416" s="155" t="s">
        <v>467</v>
      </c>
      <c r="G416" s="143"/>
      <c r="H416" s="154" t="s">
        <v>71</v>
      </c>
      <c r="I416" s="154" t="s">
        <v>529</v>
      </c>
      <c r="K416" s="143"/>
    </row>
    <row r="417" spans="1:11" ht="18.75" customHeight="1" x14ac:dyDescent="0.25">
      <c r="A417" s="151">
        <v>410</v>
      </c>
      <c r="B417" s="152">
        <v>42903</v>
      </c>
      <c r="C417" s="154" t="s">
        <v>466</v>
      </c>
      <c r="D417" s="154" t="s">
        <v>23</v>
      </c>
      <c r="E417" s="154" t="s">
        <v>243</v>
      </c>
      <c r="F417" s="155" t="s">
        <v>478</v>
      </c>
      <c r="G417" s="143"/>
      <c r="H417" s="154" t="s">
        <v>71</v>
      </c>
      <c r="I417" s="154" t="s">
        <v>381</v>
      </c>
      <c r="K417" s="143"/>
    </row>
    <row r="418" spans="1:11" ht="18.75" customHeight="1" x14ac:dyDescent="0.25">
      <c r="A418" s="151">
        <v>411</v>
      </c>
      <c r="B418" s="152">
        <v>42903</v>
      </c>
      <c r="C418" s="154" t="s">
        <v>466</v>
      </c>
      <c r="D418" s="154" t="s">
        <v>25</v>
      </c>
      <c r="E418" s="154" t="s">
        <v>243</v>
      </c>
      <c r="F418" s="155" t="s">
        <v>478</v>
      </c>
      <c r="G418" s="143"/>
      <c r="H418" s="154" t="s">
        <v>71</v>
      </c>
      <c r="I418" s="154" t="s">
        <v>381</v>
      </c>
      <c r="K418" s="143"/>
    </row>
    <row r="419" spans="1:11" ht="18.75" customHeight="1" x14ac:dyDescent="0.25">
      <c r="A419" s="151">
        <v>412</v>
      </c>
      <c r="B419" s="152">
        <v>42903</v>
      </c>
      <c r="C419" s="154" t="s">
        <v>466</v>
      </c>
      <c r="D419" s="154" t="s">
        <v>26</v>
      </c>
      <c r="E419" s="154" t="s">
        <v>325</v>
      </c>
      <c r="F419" s="155" t="s">
        <v>497</v>
      </c>
      <c r="G419" s="143"/>
      <c r="H419" s="154" t="s">
        <v>71</v>
      </c>
      <c r="I419" s="154" t="s">
        <v>381</v>
      </c>
      <c r="K419" s="143"/>
    </row>
    <row r="420" spans="1:11" ht="18.75" customHeight="1" x14ac:dyDescent="0.25">
      <c r="A420" s="151">
        <v>413</v>
      </c>
      <c r="B420" s="152">
        <v>42904</v>
      </c>
      <c r="C420" s="154" t="s">
        <v>466</v>
      </c>
      <c r="D420" s="154" t="s">
        <v>26</v>
      </c>
      <c r="E420" s="154" t="s">
        <v>243</v>
      </c>
      <c r="F420" s="155" t="s">
        <v>478</v>
      </c>
      <c r="G420" s="143"/>
      <c r="H420" s="154" t="s">
        <v>71</v>
      </c>
      <c r="I420" s="154" t="s">
        <v>381</v>
      </c>
      <c r="K420" s="143"/>
    </row>
    <row r="421" spans="1:11" ht="18.75" customHeight="1" x14ac:dyDescent="0.25">
      <c r="A421" s="151">
        <v>414</v>
      </c>
      <c r="B421" s="152">
        <v>42904</v>
      </c>
      <c r="C421" s="154" t="s">
        <v>466</v>
      </c>
      <c r="D421" s="154" t="s">
        <v>25</v>
      </c>
      <c r="E421" s="154" t="s">
        <v>241</v>
      </c>
      <c r="F421" s="155" t="s">
        <v>532</v>
      </c>
      <c r="G421" s="143"/>
      <c r="H421" s="154" t="s">
        <v>71</v>
      </c>
      <c r="I421" s="154" t="s">
        <v>381</v>
      </c>
      <c r="K421" s="143"/>
    </row>
    <row r="422" spans="1:11" ht="18.75" customHeight="1" x14ac:dyDescent="0.25">
      <c r="A422" s="151">
        <v>415</v>
      </c>
      <c r="B422" s="152">
        <v>42904</v>
      </c>
      <c r="C422" s="154" t="s">
        <v>466</v>
      </c>
      <c r="D422" s="154" t="s">
        <v>23</v>
      </c>
      <c r="E422" s="115" t="s">
        <v>266</v>
      </c>
      <c r="F422" s="155" t="s">
        <v>467</v>
      </c>
      <c r="G422" s="143"/>
      <c r="H422" s="154" t="s">
        <v>71</v>
      </c>
      <c r="I422" s="154" t="s">
        <v>381</v>
      </c>
      <c r="K422" s="143"/>
    </row>
    <row r="423" spans="1:11" ht="18.75" customHeight="1" x14ac:dyDescent="0.25">
      <c r="A423" s="151">
        <v>416</v>
      </c>
      <c r="B423" s="152">
        <v>42905</v>
      </c>
      <c r="C423" s="154" t="s">
        <v>466</v>
      </c>
      <c r="D423" s="154" t="s">
        <v>26</v>
      </c>
      <c r="E423" s="115" t="s">
        <v>246</v>
      </c>
      <c r="F423" s="155" t="s">
        <v>418</v>
      </c>
      <c r="G423" s="143"/>
      <c r="H423" s="154" t="s">
        <v>71</v>
      </c>
      <c r="I423" s="154" t="s">
        <v>381</v>
      </c>
      <c r="K423" s="143"/>
    </row>
    <row r="424" spans="1:11" ht="18.75" customHeight="1" x14ac:dyDescent="0.25">
      <c r="A424" s="151">
        <v>417</v>
      </c>
      <c r="B424" s="152">
        <v>42905</v>
      </c>
      <c r="C424" s="154" t="s">
        <v>466</v>
      </c>
      <c r="D424" s="154" t="s">
        <v>23</v>
      </c>
      <c r="E424" s="154" t="s">
        <v>325</v>
      </c>
      <c r="F424" s="155" t="s">
        <v>497</v>
      </c>
      <c r="G424" s="168" t="s">
        <v>535</v>
      </c>
      <c r="H424" s="154" t="s">
        <v>71</v>
      </c>
      <c r="I424" s="154" t="s">
        <v>381</v>
      </c>
      <c r="K424" s="143"/>
    </row>
    <row r="425" spans="1:11" ht="18.75" customHeight="1" x14ac:dyDescent="0.25">
      <c r="A425" s="151">
        <v>418</v>
      </c>
      <c r="B425" s="152">
        <v>42905</v>
      </c>
      <c r="C425" s="154" t="s">
        <v>466</v>
      </c>
      <c r="D425" s="154" t="s">
        <v>25</v>
      </c>
      <c r="E425" s="115" t="s">
        <v>266</v>
      </c>
      <c r="F425" s="155" t="s">
        <v>467</v>
      </c>
      <c r="G425" s="143"/>
      <c r="H425" s="154" t="s">
        <v>71</v>
      </c>
      <c r="I425" s="154" t="s">
        <v>381</v>
      </c>
      <c r="K425" s="143"/>
    </row>
    <row r="426" spans="1:11" ht="18.75" customHeight="1" x14ac:dyDescent="0.25">
      <c r="A426" s="151">
        <v>419</v>
      </c>
      <c r="B426" s="152">
        <v>42906</v>
      </c>
      <c r="C426" s="154" t="s">
        <v>466</v>
      </c>
      <c r="D426" s="154" t="s">
        <v>23</v>
      </c>
      <c r="E426" s="115" t="s">
        <v>266</v>
      </c>
      <c r="F426" s="155" t="s">
        <v>467</v>
      </c>
      <c r="G426" s="143"/>
      <c r="H426" s="154" t="s">
        <v>71</v>
      </c>
      <c r="I426" s="154" t="s">
        <v>381</v>
      </c>
      <c r="K426" s="143"/>
    </row>
    <row r="427" spans="1:11" ht="18.75" customHeight="1" x14ac:dyDescent="0.25">
      <c r="A427" s="151">
        <v>420</v>
      </c>
      <c r="B427" s="152">
        <v>42906</v>
      </c>
      <c r="C427" s="154" t="s">
        <v>466</v>
      </c>
      <c r="D427" s="154" t="s">
        <v>25</v>
      </c>
      <c r="E427" s="154" t="s">
        <v>241</v>
      </c>
      <c r="F427" s="155" t="s">
        <v>532</v>
      </c>
      <c r="G427" s="143"/>
      <c r="H427" s="154" t="s">
        <v>71</v>
      </c>
      <c r="I427" s="154" t="s">
        <v>381</v>
      </c>
      <c r="K427" s="143"/>
    </row>
    <row r="428" spans="1:11" ht="18.75" customHeight="1" x14ac:dyDescent="0.25">
      <c r="A428" s="151">
        <v>421</v>
      </c>
      <c r="B428" s="152">
        <v>42906</v>
      </c>
      <c r="C428" s="154" t="s">
        <v>466</v>
      </c>
      <c r="D428" s="154" t="s">
        <v>26</v>
      </c>
      <c r="E428" s="115" t="s">
        <v>254</v>
      </c>
      <c r="F428" s="155" t="s">
        <v>503</v>
      </c>
      <c r="G428" s="143"/>
      <c r="H428" s="154" t="s">
        <v>71</v>
      </c>
      <c r="I428" s="154" t="s">
        <v>381</v>
      </c>
      <c r="K428" s="143"/>
    </row>
    <row r="429" spans="1:11" ht="18.75" customHeight="1" x14ac:dyDescent="0.25">
      <c r="A429" s="151">
        <v>422</v>
      </c>
      <c r="B429" s="152">
        <v>42907</v>
      </c>
      <c r="C429" s="154" t="s">
        <v>466</v>
      </c>
      <c r="D429" s="154" t="s">
        <v>26</v>
      </c>
      <c r="E429" s="115" t="s">
        <v>266</v>
      </c>
      <c r="F429" s="155" t="s">
        <v>467</v>
      </c>
      <c r="G429" s="143"/>
      <c r="H429" s="154" t="s">
        <v>71</v>
      </c>
      <c r="I429" s="154" t="s">
        <v>381</v>
      </c>
      <c r="K429" s="143"/>
    </row>
    <row r="430" spans="1:11" ht="18.75" customHeight="1" x14ac:dyDescent="0.25">
      <c r="A430" s="151">
        <v>423</v>
      </c>
      <c r="B430" s="152">
        <v>42907</v>
      </c>
      <c r="C430" s="154" t="s">
        <v>466</v>
      </c>
      <c r="D430" s="154" t="s">
        <v>23</v>
      </c>
      <c r="E430" s="115" t="s">
        <v>266</v>
      </c>
      <c r="F430" s="155" t="s">
        <v>467</v>
      </c>
      <c r="G430" s="143"/>
      <c r="H430" s="154" t="s">
        <v>71</v>
      </c>
      <c r="I430" s="154" t="s">
        <v>381</v>
      </c>
      <c r="K430" s="143"/>
    </row>
    <row r="431" spans="1:11" ht="18.75" customHeight="1" x14ac:dyDescent="0.25">
      <c r="A431" s="151">
        <v>424</v>
      </c>
      <c r="B431" s="152">
        <v>42907</v>
      </c>
      <c r="C431" s="154" t="s">
        <v>466</v>
      </c>
      <c r="D431" s="154" t="s">
        <v>25</v>
      </c>
      <c r="E431" s="115" t="s">
        <v>254</v>
      </c>
      <c r="F431" s="155" t="s">
        <v>503</v>
      </c>
      <c r="G431" s="143"/>
      <c r="H431" s="154" t="s">
        <v>71</v>
      </c>
      <c r="I431" s="154" t="s">
        <v>381</v>
      </c>
      <c r="K431" s="143"/>
    </row>
    <row r="432" spans="1:11" ht="18.75" customHeight="1" x14ac:dyDescent="0.25">
      <c r="A432" s="151">
        <v>425</v>
      </c>
      <c r="B432" s="152">
        <v>42908</v>
      </c>
      <c r="C432" s="154" t="s">
        <v>466</v>
      </c>
      <c r="D432" s="154" t="s">
        <v>23</v>
      </c>
      <c r="E432" s="154" t="s">
        <v>241</v>
      </c>
      <c r="F432" s="155" t="s">
        <v>532</v>
      </c>
      <c r="G432" s="143"/>
      <c r="H432" s="154" t="s">
        <v>71</v>
      </c>
      <c r="I432" s="154" t="s">
        <v>381</v>
      </c>
      <c r="K432" s="143"/>
    </row>
    <row r="433" spans="1:11" ht="18.75" customHeight="1" x14ac:dyDescent="0.25">
      <c r="A433" s="151">
        <v>426</v>
      </c>
      <c r="B433" s="152">
        <v>42908</v>
      </c>
      <c r="C433" s="154" t="s">
        <v>466</v>
      </c>
      <c r="D433" s="154" t="s">
        <v>25</v>
      </c>
      <c r="E433" s="115" t="s">
        <v>266</v>
      </c>
      <c r="F433" s="155" t="s">
        <v>467</v>
      </c>
      <c r="G433" s="143"/>
      <c r="H433" s="154" t="s">
        <v>71</v>
      </c>
      <c r="I433" s="154" t="s">
        <v>381</v>
      </c>
      <c r="K433" s="143"/>
    </row>
    <row r="434" spans="1:11" ht="18.75" customHeight="1" x14ac:dyDescent="0.25">
      <c r="A434" s="151">
        <v>427</v>
      </c>
      <c r="B434" s="152">
        <v>42908</v>
      </c>
      <c r="C434" s="154" t="s">
        <v>466</v>
      </c>
      <c r="D434" s="154" t="s">
        <v>26</v>
      </c>
      <c r="E434" s="154" t="s">
        <v>325</v>
      </c>
      <c r="F434" s="155" t="s">
        <v>497</v>
      </c>
      <c r="G434" s="168" t="s">
        <v>535</v>
      </c>
      <c r="H434" s="154" t="s">
        <v>71</v>
      </c>
      <c r="I434" s="154" t="s">
        <v>381</v>
      </c>
      <c r="K434" s="143"/>
    </row>
    <row r="435" spans="1:11" ht="18.75" customHeight="1" x14ac:dyDescent="0.25">
      <c r="A435" s="151">
        <v>428</v>
      </c>
      <c r="B435" s="152">
        <v>42903</v>
      </c>
      <c r="C435" s="154" t="s">
        <v>466</v>
      </c>
      <c r="D435" s="154" t="s">
        <v>24</v>
      </c>
      <c r="E435" s="154" t="s">
        <v>249</v>
      </c>
      <c r="F435" s="155" t="s">
        <v>531</v>
      </c>
      <c r="G435" s="143"/>
      <c r="H435" s="154" t="s">
        <v>71</v>
      </c>
      <c r="I435" s="154" t="s">
        <v>529</v>
      </c>
      <c r="K435" s="143"/>
    </row>
    <row r="436" spans="1:11" ht="18.75" customHeight="1" x14ac:dyDescent="0.25">
      <c r="A436" s="151">
        <v>429</v>
      </c>
      <c r="B436" s="152">
        <v>42903</v>
      </c>
      <c r="C436" s="154" t="s">
        <v>466</v>
      </c>
      <c r="D436" s="154" t="s">
        <v>28</v>
      </c>
      <c r="E436" s="154" t="s">
        <v>235</v>
      </c>
      <c r="F436" s="155" t="s">
        <v>471</v>
      </c>
      <c r="G436" s="143"/>
      <c r="H436" s="154" t="s">
        <v>71</v>
      </c>
      <c r="I436" s="154" t="s">
        <v>529</v>
      </c>
      <c r="K436" s="143"/>
    </row>
    <row r="437" spans="1:11" ht="18.75" customHeight="1" x14ac:dyDescent="0.25">
      <c r="A437" s="151">
        <v>430</v>
      </c>
      <c r="B437" s="152">
        <v>42904</v>
      </c>
      <c r="C437" s="154" t="s">
        <v>466</v>
      </c>
      <c r="D437" s="154" t="s">
        <v>28</v>
      </c>
      <c r="E437" s="115" t="s">
        <v>266</v>
      </c>
      <c r="F437" s="155" t="s">
        <v>467</v>
      </c>
      <c r="G437" s="143"/>
      <c r="H437" s="154" t="s">
        <v>71</v>
      </c>
      <c r="I437" s="154" t="s">
        <v>529</v>
      </c>
      <c r="K437" s="143"/>
    </row>
    <row r="438" spans="1:11" ht="18.75" customHeight="1" x14ac:dyDescent="0.25">
      <c r="A438" s="151">
        <v>431</v>
      </c>
      <c r="B438" s="152">
        <v>42904</v>
      </c>
      <c r="C438" s="154" t="s">
        <v>466</v>
      </c>
      <c r="D438" s="154" t="s">
        <v>24</v>
      </c>
      <c r="E438" s="115" t="s">
        <v>254</v>
      </c>
      <c r="F438" s="155" t="s">
        <v>503</v>
      </c>
      <c r="G438" s="168" t="s">
        <v>536</v>
      </c>
      <c r="H438" s="154" t="s">
        <v>71</v>
      </c>
      <c r="I438" s="154" t="s">
        <v>529</v>
      </c>
      <c r="K438" s="143"/>
    </row>
    <row r="439" spans="1:11" ht="18.75" customHeight="1" x14ac:dyDescent="0.25">
      <c r="A439" s="151">
        <v>432</v>
      </c>
      <c r="B439" s="152">
        <v>42904</v>
      </c>
      <c r="C439" s="154" t="s">
        <v>466</v>
      </c>
      <c r="D439" s="154" t="s">
        <v>27</v>
      </c>
      <c r="E439" s="154" t="s">
        <v>241</v>
      </c>
      <c r="F439" s="155" t="s">
        <v>532</v>
      </c>
      <c r="G439" s="143"/>
      <c r="H439" s="154" t="s">
        <v>71</v>
      </c>
      <c r="I439" s="154" t="s">
        <v>529</v>
      </c>
      <c r="K439" s="143"/>
    </row>
    <row r="440" spans="1:11" ht="18.75" customHeight="1" x14ac:dyDescent="0.25">
      <c r="A440" s="151">
        <v>433</v>
      </c>
      <c r="B440" s="152">
        <v>42905</v>
      </c>
      <c r="C440" s="154" t="s">
        <v>466</v>
      </c>
      <c r="D440" s="154" t="s">
        <v>27</v>
      </c>
      <c r="E440" s="115" t="s">
        <v>246</v>
      </c>
      <c r="F440" s="155" t="s">
        <v>418</v>
      </c>
      <c r="G440" s="143"/>
      <c r="H440" s="154" t="s">
        <v>71</v>
      </c>
      <c r="I440" s="154" t="s">
        <v>529</v>
      </c>
      <c r="K440" s="143"/>
    </row>
    <row r="441" spans="1:11" ht="18.75" customHeight="1" x14ac:dyDescent="0.25">
      <c r="A441" s="151">
        <v>434</v>
      </c>
      <c r="B441" s="152">
        <v>42905</v>
      </c>
      <c r="C441" s="154" t="s">
        <v>466</v>
      </c>
      <c r="D441" s="154" t="s">
        <v>28</v>
      </c>
      <c r="E441" s="154" t="s">
        <v>243</v>
      </c>
      <c r="F441" s="155" t="s">
        <v>478</v>
      </c>
      <c r="G441" s="143"/>
      <c r="H441" s="154" t="s">
        <v>71</v>
      </c>
      <c r="I441" s="154" t="s">
        <v>529</v>
      </c>
      <c r="K441" s="143"/>
    </row>
    <row r="442" spans="1:11" ht="18.75" customHeight="1" x14ac:dyDescent="0.25">
      <c r="A442" s="151">
        <v>435</v>
      </c>
      <c r="B442" s="152">
        <v>42905</v>
      </c>
      <c r="C442" s="154" t="s">
        <v>466</v>
      </c>
      <c r="D442" s="154" t="s">
        <v>24</v>
      </c>
      <c r="E442" s="154" t="s">
        <v>235</v>
      </c>
      <c r="F442" s="155" t="s">
        <v>471</v>
      </c>
      <c r="G442" s="143"/>
      <c r="H442" s="154" t="s">
        <v>71</v>
      </c>
      <c r="I442" s="154" t="s">
        <v>529</v>
      </c>
      <c r="K442" s="143"/>
    </row>
    <row r="443" spans="1:11" ht="18.75" customHeight="1" x14ac:dyDescent="0.25">
      <c r="A443" s="151">
        <v>436</v>
      </c>
      <c r="B443" s="152">
        <v>42906</v>
      </c>
      <c r="C443" s="154" t="s">
        <v>466</v>
      </c>
      <c r="D443" s="154" t="s">
        <v>24</v>
      </c>
      <c r="E443" s="115" t="s">
        <v>266</v>
      </c>
      <c r="F443" s="155" t="s">
        <v>467</v>
      </c>
      <c r="G443" s="143"/>
      <c r="H443" s="154" t="s">
        <v>71</v>
      </c>
      <c r="I443" s="154" t="s">
        <v>529</v>
      </c>
      <c r="K443" s="143"/>
    </row>
    <row r="444" spans="1:11" ht="18.75" customHeight="1" x14ac:dyDescent="0.25">
      <c r="A444" s="151">
        <v>437</v>
      </c>
      <c r="B444" s="152">
        <v>42906</v>
      </c>
      <c r="C444" s="154" t="s">
        <v>466</v>
      </c>
      <c r="D444" s="154" t="s">
        <v>28</v>
      </c>
      <c r="E444" s="154" t="s">
        <v>325</v>
      </c>
      <c r="F444" s="155" t="s">
        <v>497</v>
      </c>
      <c r="G444" s="168" t="s">
        <v>537</v>
      </c>
      <c r="H444" s="154" t="s">
        <v>71</v>
      </c>
      <c r="I444" s="154" t="s">
        <v>529</v>
      </c>
      <c r="K444" s="143"/>
    </row>
    <row r="445" spans="1:11" ht="18.75" customHeight="1" x14ac:dyDescent="0.25">
      <c r="A445" s="151">
        <v>438</v>
      </c>
      <c r="B445" s="152">
        <v>42906</v>
      </c>
      <c r="C445" s="154" t="s">
        <v>466</v>
      </c>
      <c r="D445" s="154" t="s">
        <v>27</v>
      </c>
      <c r="E445" s="154" t="s">
        <v>325</v>
      </c>
      <c r="F445" s="155" t="s">
        <v>497</v>
      </c>
      <c r="G445" s="168" t="s">
        <v>537</v>
      </c>
      <c r="H445" s="154" t="s">
        <v>71</v>
      </c>
      <c r="I445" s="154" t="s">
        <v>529</v>
      </c>
      <c r="K445" s="143"/>
    </row>
    <row r="446" spans="1:11" ht="18.75" customHeight="1" x14ac:dyDescent="0.25">
      <c r="A446" s="151">
        <v>439</v>
      </c>
      <c r="B446" s="152">
        <v>42907</v>
      </c>
      <c r="C446" s="154" t="s">
        <v>466</v>
      </c>
      <c r="D446" s="154" t="s">
        <v>28</v>
      </c>
      <c r="E446" s="115" t="s">
        <v>266</v>
      </c>
      <c r="F446" s="155" t="s">
        <v>467</v>
      </c>
      <c r="G446" s="143"/>
      <c r="H446" s="154" t="s">
        <v>71</v>
      </c>
      <c r="I446" s="154" t="s">
        <v>529</v>
      </c>
      <c r="K446" s="143"/>
    </row>
    <row r="447" spans="1:11" ht="18.75" customHeight="1" x14ac:dyDescent="0.25">
      <c r="A447" s="151">
        <v>440</v>
      </c>
      <c r="B447" s="152">
        <v>42907</v>
      </c>
      <c r="C447" s="154" t="s">
        <v>466</v>
      </c>
      <c r="D447" s="154" t="s">
        <v>24</v>
      </c>
      <c r="E447" s="154" t="s">
        <v>249</v>
      </c>
      <c r="F447" s="155" t="s">
        <v>531</v>
      </c>
      <c r="G447" s="143"/>
      <c r="H447" s="154" t="s">
        <v>71</v>
      </c>
      <c r="I447" s="154" t="s">
        <v>529</v>
      </c>
      <c r="K447" s="143"/>
    </row>
    <row r="448" spans="1:11" ht="18.75" customHeight="1" x14ac:dyDescent="0.25">
      <c r="A448" s="151">
        <v>441</v>
      </c>
      <c r="B448" s="152">
        <v>42907</v>
      </c>
      <c r="C448" s="154" t="s">
        <v>466</v>
      </c>
      <c r="D448" s="154" t="s">
        <v>27</v>
      </c>
      <c r="E448" s="154" t="s">
        <v>325</v>
      </c>
      <c r="F448" s="155" t="s">
        <v>497</v>
      </c>
      <c r="G448" s="168" t="s">
        <v>537</v>
      </c>
      <c r="H448" s="154" t="s">
        <v>71</v>
      </c>
      <c r="I448" s="154" t="s">
        <v>529</v>
      </c>
      <c r="K448" s="143"/>
    </row>
    <row r="449" spans="1:11" ht="18.75" customHeight="1" x14ac:dyDescent="0.25">
      <c r="A449" s="151">
        <v>442</v>
      </c>
      <c r="B449" s="152">
        <v>42908</v>
      </c>
      <c r="C449" s="154" t="s">
        <v>466</v>
      </c>
      <c r="D449" s="154" t="s">
        <v>27</v>
      </c>
      <c r="E449" s="115" t="s">
        <v>266</v>
      </c>
      <c r="F449" s="155" t="s">
        <v>467</v>
      </c>
      <c r="G449" s="143"/>
      <c r="H449" s="154" t="s">
        <v>71</v>
      </c>
      <c r="I449" s="154" t="s">
        <v>529</v>
      </c>
      <c r="K449" s="143"/>
    </row>
    <row r="450" spans="1:11" ht="18.75" customHeight="1" x14ac:dyDescent="0.25">
      <c r="A450" s="151">
        <v>443</v>
      </c>
      <c r="B450" s="152">
        <v>42908</v>
      </c>
      <c r="C450" s="154" t="s">
        <v>466</v>
      </c>
      <c r="D450" s="154" t="s">
        <v>24</v>
      </c>
      <c r="E450" s="115" t="s">
        <v>254</v>
      </c>
      <c r="F450" s="155" t="s">
        <v>503</v>
      </c>
      <c r="G450" s="143"/>
      <c r="H450" s="154" t="s">
        <v>71</v>
      </c>
      <c r="I450" s="154" t="s">
        <v>529</v>
      </c>
      <c r="K450" s="143"/>
    </row>
    <row r="451" spans="1:11" ht="18.75" customHeight="1" x14ac:dyDescent="0.25">
      <c r="A451" s="151">
        <v>444</v>
      </c>
      <c r="B451" s="152">
        <v>42908</v>
      </c>
      <c r="C451" s="154" t="s">
        <v>466</v>
      </c>
      <c r="D451" s="154" t="s">
        <v>28</v>
      </c>
      <c r="E451" s="154" t="s">
        <v>243</v>
      </c>
      <c r="F451" s="155" t="s">
        <v>478</v>
      </c>
      <c r="G451" s="143"/>
      <c r="H451" s="154" t="s">
        <v>71</v>
      </c>
      <c r="I451" s="154" t="s">
        <v>529</v>
      </c>
      <c r="K451" s="143"/>
    </row>
    <row r="452" spans="1:11" ht="18.75" customHeight="1" x14ac:dyDescent="0.25">
      <c r="A452" s="151">
        <v>445</v>
      </c>
      <c r="B452" s="157">
        <v>42910</v>
      </c>
      <c r="C452" s="154" t="s">
        <v>466</v>
      </c>
      <c r="D452" s="156"/>
      <c r="E452" s="156"/>
      <c r="F452" s="168"/>
      <c r="G452" s="168" t="s">
        <v>538</v>
      </c>
      <c r="H452" s="156"/>
      <c r="I452" s="156"/>
      <c r="K452" s="143"/>
    </row>
    <row r="453" spans="1:11" ht="18.75" customHeight="1" x14ac:dyDescent="0.25">
      <c r="A453" s="151">
        <v>446</v>
      </c>
      <c r="B453" s="157">
        <v>42911</v>
      </c>
      <c r="C453" s="154" t="s">
        <v>466</v>
      </c>
      <c r="D453" s="156"/>
      <c r="E453" s="156"/>
      <c r="F453" s="168"/>
      <c r="G453" s="168" t="s">
        <v>538</v>
      </c>
      <c r="H453" s="156"/>
      <c r="I453" s="156"/>
      <c r="K453" s="143"/>
    </row>
    <row r="454" spans="1:11" ht="18.75" customHeight="1" x14ac:dyDescent="0.25">
      <c r="A454" s="151">
        <v>447</v>
      </c>
      <c r="B454" s="152">
        <v>42912</v>
      </c>
      <c r="C454" s="154" t="s">
        <v>466</v>
      </c>
      <c r="D454" s="154" t="s">
        <v>28</v>
      </c>
      <c r="E454" s="115" t="s">
        <v>266</v>
      </c>
      <c r="F454" s="155" t="s">
        <v>467</v>
      </c>
      <c r="G454" s="143"/>
      <c r="H454" s="154" t="s">
        <v>71</v>
      </c>
      <c r="I454" s="154" t="s">
        <v>529</v>
      </c>
      <c r="K454" s="143"/>
    </row>
    <row r="455" spans="1:11" ht="18.75" customHeight="1" x14ac:dyDescent="0.25">
      <c r="A455" s="151">
        <v>448</v>
      </c>
      <c r="B455" s="152">
        <v>42912</v>
      </c>
      <c r="C455" s="154" t="s">
        <v>466</v>
      </c>
      <c r="D455" s="154" t="s">
        <v>24</v>
      </c>
      <c r="E455" s="115" t="s">
        <v>254</v>
      </c>
      <c r="F455" s="155" t="s">
        <v>503</v>
      </c>
      <c r="G455" s="143"/>
      <c r="H455" s="154" t="s">
        <v>71</v>
      </c>
      <c r="I455" s="154" t="s">
        <v>529</v>
      </c>
      <c r="K455" s="143"/>
    </row>
    <row r="456" spans="1:11" ht="18.75" customHeight="1" x14ac:dyDescent="0.25">
      <c r="A456" s="151">
        <v>449</v>
      </c>
      <c r="B456" s="152">
        <v>42913</v>
      </c>
      <c r="C456" s="154" t="s">
        <v>466</v>
      </c>
      <c r="D456" s="154" t="s">
        <v>24</v>
      </c>
      <c r="E456" s="115" t="s">
        <v>266</v>
      </c>
      <c r="F456" s="155" t="s">
        <v>467</v>
      </c>
      <c r="G456" s="143"/>
      <c r="H456" s="154" t="s">
        <v>71</v>
      </c>
      <c r="I456" s="154" t="s">
        <v>529</v>
      </c>
      <c r="K456" s="143"/>
    </row>
    <row r="457" spans="1:11" ht="18.75" customHeight="1" x14ac:dyDescent="0.25">
      <c r="A457" s="151">
        <v>450</v>
      </c>
      <c r="B457" s="152">
        <v>42913</v>
      </c>
      <c r="C457" s="154" t="s">
        <v>466</v>
      </c>
      <c r="D457" s="154" t="s">
        <v>28</v>
      </c>
      <c r="E457" s="115" t="s">
        <v>266</v>
      </c>
      <c r="F457" s="155" t="s">
        <v>467</v>
      </c>
      <c r="G457" s="143"/>
      <c r="H457" s="154" t="s">
        <v>71</v>
      </c>
      <c r="I457" s="154" t="s">
        <v>529</v>
      </c>
      <c r="K457" s="143"/>
    </row>
    <row r="458" spans="1:11" ht="18.75" customHeight="1" x14ac:dyDescent="0.25">
      <c r="A458" s="151">
        <v>451</v>
      </c>
      <c r="B458" s="152">
        <v>42913</v>
      </c>
      <c r="C458" s="154" t="s">
        <v>466</v>
      </c>
      <c r="D458" s="154" t="s">
        <v>27</v>
      </c>
      <c r="E458" s="115" t="s">
        <v>254</v>
      </c>
      <c r="F458" s="155" t="s">
        <v>503</v>
      </c>
      <c r="G458" s="143"/>
      <c r="H458" s="154" t="s">
        <v>71</v>
      </c>
      <c r="I458" s="154" t="s">
        <v>529</v>
      </c>
      <c r="K458" s="143"/>
    </row>
    <row r="459" spans="1:11" ht="18.75" customHeight="1" x14ac:dyDescent="0.25">
      <c r="A459" s="151">
        <v>452</v>
      </c>
      <c r="B459" s="152">
        <v>42914</v>
      </c>
      <c r="C459" s="154" t="s">
        <v>466</v>
      </c>
      <c r="D459" s="154" t="s">
        <v>27</v>
      </c>
      <c r="E459" s="115" t="s">
        <v>246</v>
      </c>
      <c r="F459" s="155" t="s">
        <v>418</v>
      </c>
      <c r="G459" s="143"/>
      <c r="H459" s="154" t="s">
        <v>71</v>
      </c>
      <c r="I459" s="154" t="s">
        <v>529</v>
      </c>
      <c r="K459" s="143"/>
    </row>
    <row r="460" spans="1:11" ht="18.75" customHeight="1" x14ac:dyDescent="0.25">
      <c r="A460" s="151">
        <v>453</v>
      </c>
      <c r="B460" s="152">
        <v>42914</v>
      </c>
      <c r="C460" s="154" t="s">
        <v>466</v>
      </c>
      <c r="D460" s="154" t="s">
        <v>24</v>
      </c>
      <c r="E460" s="115" t="s">
        <v>246</v>
      </c>
      <c r="F460" s="155" t="s">
        <v>418</v>
      </c>
      <c r="G460" s="143"/>
      <c r="H460" s="154" t="s">
        <v>71</v>
      </c>
      <c r="I460" s="154" t="s">
        <v>529</v>
      </c>
      <c r="K460" s="143"/>
    </row>
    <row r="461" spans="1:11" ht="18.75" customHeight="1" x14ac:dyDescent="0.25">
      <c r="A461" s="151">
        <v>454</v>
      </c>
      <c r="B461" s="152">
        <v>42914</v>
      </c>
      <c r="C461" s="154" t="s">
        <v>466</v>
      </c>
      <c r="D461" s="154" t="s">
        <v>28</v>
      </c>
      <c r="E461" s="154" t="s">
        <v>243</v>
      </c>
      <c r="F461" s="155" t="s">
        <v>478</v>
      </c>
      <c r="G461" s="143"/>
      <c r="H461" s="154" t="s">
        <v>71</v>
      </c>
      <c r="I461" s="154" t="s">
        <v>529</v>
      </c>
      <c r="K461" s="143"/>
    </row>
    <row r="462" spans="1:11" ht="18.75" customHeight="1" x14ac:dyDescent="0.25">
      <c r="A462" s="151">
        <v>455</v>
      </c>
      <c r="B462" s="152">
        <v>42915</v>
      </c>
      <c r="C462" s="154" t="s">
        <v>466</v>
      </c>
      <c r="D462" s="154" t="s">
        <v>27</v>
      </c>
      <c r="E462" s="115" t="s">
        <v>246</v>
      </c>
      <c r="F462" s="155" t="s">
        <v>418</v>
      </c>
      <c r="G462" s="143"/>
      <c r="H462" s="154" t="s">
        <v>71</v>
      </c>
      <c r="I462" s="154" t="s">
        <v>529</v>
      </c>
      <c r="K462" s="143"/>
    </row>
    <row r="463" spans="1:11" ht="18.75" customHeight="1" x14ac:dyDescent="0.25">
      <c r="A463" s="151">
        <v>456</v>
      </c>
      <c r="B463" s="152">
        <v>42915</v>
      </c>
      <c r="C463" s="154" t="s">
        <v>466</v>
      </c>
      <c r="D463" s="154" t="s">
        <v>24</v>
      </c>
      <c r="E463" s="115" t="s">
        <v>246</v>
      </c>
      <c r="F463" s="155" t="s">
        <v>418</v>
      </c>
      <c r="G463" s="143"/>
      <c r="H463" s="154" t="s">
        <v>71</v>
      </c>
      <c r="I463" s="154" t="s">
        <v>529</v>
      </c>
      <c r="K463" s="143"/>
    </row>
    <row r="464" spans="1:11" ht="18.75" customHeight="1" x14ac:dyDescent="0.25">
      <c r="A464" s="151">
        <v>457</v>
      </c>
      <c r="B464" s="152">
        <v>42915</v>
      </c>
      <c r="C464" s="154" t="s">
        <v>466</v>
      </c>
      <c r="D464" s="154" t="s">
        <v>28</v>
      </c>
      <c r="E464" s="154" t="s">
        <v>247</v>
      </c>
      <c r="F464" s="155" t="s">
        <v>482</v>
      </c>
      <c r="G464" s="143"/>
      <c r="H464" s="154" t="s">
        <v>71</v>
      </c>
      <c r="I464" s="154" t="s">
        <v>529</v>
      </c>
      <c r="K464" s="143"/>
    </row>
    <row r="465" spans="1:11" ht="18.75" customHeight="1" x14ac:dyDescent="0.25">
      <c r="A465" s="151">
        <v>458</v>
      </c>
      <c r="B465" s="152">
        <v>42912</v>
      </c>
      <c r="C465" s="154" t="s">
        <v>466</v>
      </c>
      <c r="D465" s="154" t="s">
        <v>26</v>
      </c>
      <c r="E465" s="115" t="s">
        <v>266</v>
      </c>
      <c r="F465" s="155" t="s">
        <v>467</v>
      </c>
      <c r="G465" s="143"/>
      <c r="H465" s="154" t="s">
        <v>71</v>
      </c>
      <c r="I465" s="154" t="s">
        <v>381</v>
      </c>
      <c r="K465" s="143"/>
    </row>
    <row r="466" spans="1:11" ht="18.75" customHeight="1" x14ac:dyDescent="0.25">
      <c r="A466" s="151">
        <v>459</v>
      </c>
      <c r="B466" s="152">
        <v>42912</v>
      </c>
      <c r="C466" s="154" t="s">
        <v>466</v>
      </c>
      <c r="D466" s="154" t="s">
        <v>25</v>
      </c>
      <c r="E466" s="115" t="s">
        <v>266</v>
      </c>
      <c r="F466" s="155" t="s">
        <v>467</v>
      </c>
      <c r="G466" s="143"/>
      <c r="H466" s="154" t="s">
        <v>71</v>
      </c>
      <c r="I466" s="154" t="s">
        <v>381</v>
      </c>
      <c r="K466" s="143"/>
    </row>
    <row r="467" spans="1:11" ht="18.75" customHeight="1" x14ac:dyDescent="0.25">
      <c r="A467" s="151">
        <v>460</v>
      </c>
      <c r="B467" s="152">
        <v>42913</v>
      </c>
      <c r="C467" s="154" t="s">
        <v>466</v>
      </c>
      <c r="D467" s="154" t="s">
        <v>23</v>
      </c>
      <c r="E467" s="154" t="s">
        <v>241</v>
      </c>
      <c r="F467" s="155" t="s">
        <v>532</v>
      </c>
      <c r="G467" s="143"/>
      <c r="H467" s="154" t="s">
        <v>71</v>
      </c>
      <c r="I467" s="154" t="s">
        <v>381</v>
      </c>
      <c r="K467" s="143"/>
    </row>
    <row r="468" spans="1:11" ht="18.75" customHeight="1" x14ac:dyDescent="0.25">
      <c r="A468" s="151">
        <v>461</v>
      </c>
      <c r="B468" s="152">
        <v>42913</v>
      </c>
      <c r="C468" s="154" t="s">
        <v>466</v>
      </c>
      <c r="D468" s="154" t="s">
        <v>26</v>
      </c>
      <c r="E468" s="115" t="s">
        <v>266</v>
      </c>
      <c r="F468" s="155" t="s">
        <v>467</v>
      </c>
      <c r="G468" s="143"/>
      <c r="H468" s="154" t="s">
        <v>71</v>
      </c>
      <c r="I468" s="154" t="s">
        <v>381</v>
      </c>
      <c r="K468" s="143"/>
    </row>
    <row r="469" spans="1:11" ht="18.75" customHeight="1" x14ac:dyDescent="0.25">
      <c r="A469" s="151">
        <v>462</v>
      </c>
      <c r="B469" s="152">
        <v>42914</v>
      </c>
      <c r="C469" s="154" t="s">
        <v>466</v>
      </c>
      <c r="D469" s="154" t="s">
        <v>26</v>
      </c>
      <c r="E469" s="154" t="s">
        <v>247</v>
      </c>
      <c r="F469" s="155" t="s">
        <v>482</v>
      </c>
      <c r="G469" s="143"/>
      <c r="H469" s="154" t="s">
        <v>71</v>
      </c>
      <c r="I469" s="154" t="s">
        <v>381</v>
      </c>
      <c r="K469" s="143"/>
    </row>
    <row r="470" spans="1:11" ht="18.75" customHeight="1" x14ac:dyDescent="0.25">
      <c r="A470" s="151">
        <v>463</v>
      </c>
      <c r="B470" s="152">
        <v>42914</v>
      </c>
      <c r="C470" s="154" t="s">
        <v>466</v>
      </c>
      <c r="D470" s="154" t="s">
        <v>23</v>
      </c>
      <c r="E470" s="115" t="s">
        <v>246</v>
      </c>
      <c r="F470" s="155" t="s">
        <v>418</v>
      </c>
      <c r="G470" s="143"/>
      <c r="H470" s="154" t="s">
        <v>71</v>
      </c>
      <c r="I470" s="154" t="s">
        <v>381</v>
      </c>
      <c r="K470" s="143"/>
    </row>
    <row r="471" spans="1:11" ht="18.75" customHeight="1" x14ac:dyDescent="0.25">
      <c r="A471" s="151">
        <v>464</v>
      </c>
      <c r="B471" s="152">
        <v>42915</v>
      </c>
      <c r="C471" s="154" t="s">
        <v>466</v>
      </c>
      <c r="D471" s="154" t="s">
        <v>26</v>
      </c>
      <c r="E471" s="154" t="s">
        <v>243</v>
      </c>
      <c r="F471" s="155" t="s">
        <v>478</v>
      </c>
      <c r="G471" s="143"/>
      <c r="H471" s="154" t="s">
        <v>71</v>
      </c>
      <c r="I471" s="154" t="s">
        <v>381</v>
      </c>
      <c r="K471" s="143"/>
    </row>
    <row r="472" spans="1:11" ht="18.75" customHeight="1" x14ac:dyDescent="0.25">
      <c r="A472" s="151">
        <v>465</v>
      </c>
      <c r="B472" s="152">
        <v>42915</v>
      </c>
      <c r="C472" s="154" t="s">
        <v>466</v>
      </c>
      <c r="D472" s="154" t="s">
        <v>23</v>
      </c>
      <c r="E472" s="115" t="s">
        <v>246</v>
      </c>
      <c r="F472" s="155" t="s">
        <v>418</v>
      </c>
      <c r="G472" s="143"/>
      <c r="H472" s="154" t="s">
        <v>71</v>
      </c>
      <c r="I472" s="154" t="s">
        <v>381</v>
      </c>
      <c r="K472" s="143"/>
    </row>
    <row r="473" spans="1:11" ht="18.75" customHeight="1" x14ac:dyDescent="0.25">
      <c r="A473" s="151">
        <v>466</v>
      </c>
      <c r="B473" s="152">
        <v>42917</v>
      </c>
      <c r="C473" s="154" t="s">
        <v>466</v>
      </c>
      <c r="D473" s="154" t="s">
        <v>28</v>
      </c>
      <c r="E473" s="154" t="s">
        <v>243</v>
      </c>
      <c r="F473" s="155" t="s">
        <v>478</v>
      </c>
      <c r="G473" s="143"/>
      <c r="H473" s="154" t="s">
        <v>71</v>
      </c>
      <c r="I473" s="154" t="s">
        <v>529</v>
      </c>
      <c r="K473" s="143"/>
    </row>
    <row r="474" spans="1:11" ht="18.75" customHeight="1" x14ac:dyDescent="0.25">
      <c r="A474" s="2"/>
      <c r="B474" s="152">
        <v>42917</v>
      </c>
      <c r="C474" s="154" t="s">
        <v>466</v>
      </c>
      <c r="D474" s="154" t="s">
        <v>24</v>
      </c>
      <c r="E474" s="154" t="s">
        <v>241</v>
      </c>
      <c r="F474" s="155" t="s">
        <v>532</v>
      </c>
      <c r="G474" s="143"/>
      <c r="H474" s="154" t="s">
        <v>71</v>
      </c>
      <c r="I474" s="154" t="s">
        <v>529</v>
      </c>
      <c r="K474" s="143"/>
    </row>
    <row r="475" spans="1:11" ht="18.75" customHeight="1" x14ac:dyDescent="0.25">
      <c r="A475" s="181">
        <v>467</v>
      </c>
      <c r="B475" s="157">
        <v>42918</v>
      </c>
      <c r="C475" s="156" t="s">
        <v>466</v>
      </c>
      <c r="D475" s="82"/>
      <c r="E475" s="82"/>
      <c r="F475" s="168"/>
      <c r="G475" s="168" t="s">
        <v>538</v>
      </c>
      <c r="H475" s="82"/>
      <c r="I475" s="82"/>
      <c r="K475" s="143"/>
    </row>
    <row r="476" spans="1:11" ht="18.75" customHeight="1" x14ac:dyDescent="0.25">
      <c r="A476" s="181">
        <v>468</v>
      </c>
      <c r="B476" s="157">
        <v>42919</v>
      </c>
      <c r="C476" s="156" t="s">
        <v>466</v>
      </c>
      <c r="D476" s="82"/>
      <c r="E476" s="82"/>
      <c r="F476" s="168"/>
      <c r="G476" s="168" t="s">
        <v>538</v>
      </c>
      <c r="H476" s="82"/>
      <c r="I476" s="82"/>
      <c r="K476" s="143"/>
    </row>
    <row r="477" spans="1:11" ht="18.75" customHeight="1" x14ac:dyDescent="0.25">
      <c r="A477" s="151">
        <v>469</v>
      </c>
      <c r="B477" s="152">
        <v>42920</v>
      </c>
      <c r="C477" s="154" t="s">
        <v>466</v>
      </c>
      <c r="D477" s="154" t="s">
        <v>23</v>
      </c>
      <c r="E477" s="154" t="s">
        <v>241</v>
      </c>
      <c r="F477" s="155" t="s">
        <v>532</v>
      </c>
      <c r="G477" s="143"/>
      <c r="H477" s="154" t="s">
        <v>71</v>
      </c>
      <c r="I477" s="154" t="s">
        <v>381</v>
      </c>
      <c r="K477" s="143"/>
    </row>
    <row r="478" spans="1:11" ht="37.5" customHeight="1" x14ac:dyDescent="0.25">
      <c r="A478" s="151">
        <v>470</v>
      </c>
      <c r="B478" s="152">
        <v>42920</v>
      </c>
      <c r="C478" s="154" t="s">
        <v>466</v>
      </c>
      <c r="D478" s="154" t="s">
        <v>26</v>
      </c>
      <c r="E478" s="115" t="s">
        <v>254</v>
      </c>
      <c r="F478" s="155" t="s">
        <v>503</v>
      </c>
      <c r="G478" s="143"/>
      <c r="H478" s="154" t="s">
        <v>71</v>
      </c>
      <c r="I478" s="154" t="s">
        <v>381</v>
      </c>
      <c r="K478" s="143"/>
    </row>
    <row r="479" spans="1:11" ht="37.5" customHeight="1" x14ac:dyDescent="0.25">
      <c r="A479" s="151">
        <v>471</v>
      </c>
      <c r="B479" s="152">
        <v>42920</v>
      </c>
      <c r="C479" s="154" t="s">
        <v>466</v>
      </c>
      <c r="D479" s="154" t="s">
        <v>24</v>
      </c>
      <c r="E479" s="154" t="s">
        <v>241</v>
      </c>
      <c r="F479" s="155" t="s">
        <v>532</v>
      </c>
      <c r="G479" s="143"/>
      <c r="H479" s="154" t="s">
        <v>71</v>
      </c>
      <c r="I479" s="154" t="s">
        <v>529</v>
      </c>
      <c r="K479" s="143"/>
    </row>
    <row r="480" spans="1:11" ht="37.5" customHeight="1" x14ac:dyDescent="0.25">
      <c r="A480" s="151">
        <v>472</v>
      </c>
      <c r="B480" s="152">
        <v>42920</v>
      </c>
      <c r="C480" s="154" t="s">
        <v>466</v>
      </c>
      <c r="D480" s="154" t="s">
        <v>27</v>
      </c>
      <c r="E480" s="115" t="s">
        <v>266</v>
      </c>
      <c r="F480" s="155" t="s">
        <v>467</v>
      </c>
      <c r="G480" s="143"/>
      <c r="H480" s="154" t="s">
        <v>71</v>
      </c>
      <c r="I480" s="154" t="s">
        <v>529</v>
      </c>
      <c r="K480" s="143"/>
    </row>
    <row r="481" spans="1:11" ht="37.5" customHeight="1" x14ac:dyDescent="0.25">
      <c r="A481" s="151">
        <v>473</v>
      </c>
      <c r="B481" s="152">
        <v>42920</v>
      </c>
      <c r="C481" s="154" t="s">
        <v>466</v>
      </c>
      <c r="D481" s="154" t="s">
        <v>28</v>
      </c>
      <c r="E481" s="115" t="s">
        <v>266</v>
      </c>
      <c r="F481" s="155" t="s">
        <v>467</v>
      </c>
      <c r="G481" s="143"/>
      <c r="H481" s="154" t="s">
        <v>71</v>
      </c>
      <c r="I481" s="154" t="s">
        <v>529</v>
      </c>
      <c r="K481" s="143"/>
    </row>
    <row r="482" spans="1:11" ht="18.75" customHeight="1" x14ac:dyDescent="0.25">
      <c r="A482" s="151">
        <v>474</v>
      </c>
      <c r="B482" s="152">
        <v>42921</v>
      </c>
      <c r="C482" s="154" t="s">
        <v>466</v>
      </c>
      <c r="D482" s="154" t="s">
        <v>26</v>
      </c>
      <c r="E482" s="115" t="s">
        <v>246</v>
      </c>
      <c r="F482" s="155" t="s">
        <v>418</v>
      </c>
      <c r="G482" s="143"/>
      <c r="H482" s="154" t="s">
        <v>71</v>
      </c>
      <c r="I482" s="154" t="s">
        <v>381</v>
      </c>
      <c r="K482" s="143"/>
    </row>
    <row r="483" spans="1:11" ht="18.75" customHeight="1" x14ac:dyDescent="0.25">
      <c r="A483" s="151">
        <v>475</v>
      </c>
      <c r="B483" s="152">
        <v>42921</v>
      </c>
      <c r="C483" s="154" t="s">
        <v>466</v>
      </c>
      <c r="D483" s="154" t="s">
        <v>23</v>
      </c>
      <c r="E483" s="115" t="s">
        <v>246</v>
      </c>
      <c r="F483" s="155" t="s">
        <v>418</v>
      </c>
      <c r="G483" s="143"/>
      <c r="H483" s="154" t="s">
        <v>71</v>
      </c>
      <c r="I483" s="154" t="s">
        <v>381</v>
      </c>
      <c r="K483" s="143"/>
    </row>
    <row r="484" spans="1:11" ht="18.75" customHeight="1" x14ac:dyDescent="0.25">
      <c r="A484" s="151">
        <v>476</v>
      </c>
      <c r="B484" s="152">
        <v>42921</v>
      </c>
      <c r="C484" s="154" t="s">
        <v>466</v>
      </c>
      <c r="D484" s="154" t="s">
        <v>27</v>
      </c>
      <c r="E484" s="154" t="s">
        <v>241</v>
      </c>
      <c r="F484" s="155" t="s">
        <v>532</v>
      </c>
      <c r="G484" s="143"/>
      <c r="H484" s="154" t="s">
        <v>71</v>
      </c>
      <c r="I484" s="154" t="s">
        <v>529</v>
      </c>
      <c r="K484" s="143"/>
    </row>
    <row r="485" spans="1:11" ht="18.75" customHeight="1" x14ac:dyDescent="0.25">
      <c r="A485" s="151">
        <v>477</v>
      </c>
      <c r="B485" s="152">
        <v>42921</v>
      </c>
      <c r="C485" s="154" t="s">
        <v>466</v>
      </c>
      <c r="D485" s="154" t="s">
        <v>24</v>
      </c>
      <c r="E485" s="154" t="s">
        <v>243</v>
      </c>
      <c r="F485" s="155" t="s">
        <v>478</v>
      </c>
      <c r="G485" s="143"/>
      <c r="H485" s="154" t="s">
        <v>71</v>
      </c>
      <c r="I485" s="154" t="s">
        <v>529</v>
      </c>
      <c r="K485" s="143"/>
    </row>
    <row r="486" spans="1:11" ht="18.75" customHeight="1" x14ac:dyDescent="0.25">
      <c r="A486" s="151">
        <v>478</v>
      </c>
      <c r="B486" s="152">
        <v>42921</v>
      </c>
      <c r="C486" s="154" t="s">
        <v>466</v>
      </c>
      <c r="D486" s="154" t="s">
        <v>28</v>
      </c>
      <c r="E486" s="154" t="s">
        <v>241</v>
      </c>
      <c r="F486" s="155" t="s">
        <v>532</v>
      </c>
      <c r="G486" s="143"/>
      <c r="H486" s="154" t="s">
        <v>71</v>
      </c>
      <c r="I486" s="154" t="s">
        <v>529</v>
      </c>
      <c r="K486" s="143"/>
    </row>
    <row r="487" spans="1:11" ht="18.75" customHeight="1" x14ac:dyDescent="0.25">
      <c r="A487" s="151">
        <v>479</v>
      </c>
      <c r="B487" s="152">
        <v>42922</v>
      </c>
      <c r="C487" s="154" t="s">
        <v>466</v>
      </c>
      <c r="D487" s="154" t="s">
        <v>26</v>
      </c>
      <c r="E487" s="154" t="s">
        <v>241</v>
      </c>
      <c r="F487" s="155" t="s">
        <v>532</v>
      </c>
      <c r="G487" s="143"/>
      <c r="H487" s="154" t="s">
        <v>71</v>
      </c>
      <c r="I487" s="154" t="s">
        <v>381</v>
      </c>
      <c r="K487" s="143"/>
    </row>
    <row r="488" spans="1:11" ht="18.75" customHeight="1" x14ac:dyDescent="0.25">
      <c r="A488" s="151">
        <v>480</v>
      </c>
      <c r="B488" s="152">
        <v>42922</v>
      </c>
      <c r="C488" s="154" t="s">
        <v>466</v>
      </c>
      <c r="D488" s="154" t="s">
        <v>23</v>
      </c>
      <c r="E488" s="115" t="s">
        <v>266</v>
      </c>
      <c r="F488" s="155" t="s">
        <v>467</v>
      </c>
      <c r="G488" s="143"/>
      <c r="H488" s="154" t="s">
        <v>71</v>
      </c>
      <c r="I488" s="154" t="s">
        <v>381</v>
      </c>
      <c r="K488" s="143"/>
    </row>
    <row r="489" spans="1:11" ht="18.75" customHeight="1" x14ac:dyDescent="0.25">
      <c r="A489" s="151">
        <v>481</v>
      </c>
      <c r="B489" s="152">
        <v>42922</v>
      </c>
      <c r="C489" s="154" t="s">
        <v>466</v>
      </c>
      <c r="D489" s="154" t="s">
        <v>27</v>
      </c>
      <c r="E489" s="115" t="s">
        <v>266</v>
      </c>
      <c r="F489" s="155" t="s">
        <v>467</v>
      </c>
      <c r="G489" s="143"/>
      <c r="H489" s="154" t="s">
        <v>71</v>
      </c>
      <c r="I489" s="154" t="s">
        <v>529</v>
      </c>
      <c r="K489" s="143"/>
    </row>
    <row r="490" spans="1:11" ht="18.75" customHeight="1" x14ac:dyDescent="0.25">
      <c r="A490" s="151">
        <v>482</v>
      </c>
      <c r="B490" s="152">
        <v>42922</v>
      </c>
      <c r="C490" s="154" t="s">
        <v>466</v>
      </c>
      <c r="D490" s="154" t="s">
        <v>24</v>
      </c>
      <c r="E490" s="115" t="s">
        <v>249</v>
      </c>
      <c r="F490" s="155" t="s">
        <v>518</v>
      </c>
      <c r="G490" s="143"/>
      <c r="H490" s="154" t="s">
        <v>71</v>
      </c>
      <c r="I490" s="154" t="s">
        <v>529</v>
      </c>
      <c r="K490" s="143"/>
    </row>
    <row r="491" spans="1:11" ht="18.75" customHeight="1" x14ac:dyDescent="0.25">
      <c r="A491" s="151">
        <v>483</v>
      </c>
      <c r="B491" s="152">
        <v>42922</v>
      </c>
      <c r="C491" s="154" t="s">
        <v>466</v>
      </c>
      <c r="D491" s="154" t="s">
        <v>28</v>
      </c>
      <c r="E491" s="115" t="s">
        <v>253</v>
      </c>
      <c r="F491" s="155" t="s">
        <v>526</v>
      </c>
      <c r="G491" s="143"/>
      <c r="H491" s="154" t="s">
        <v>71</v>
      </c>
      <c r="I491" s="154" t="s">
        <v>529</v>
      </c>
      <c r="K491" s="143"/>
    </row>
    <row r="492" spans="1:11" ht="18.75" customHeight="1" x14ac:dyDescent="0.25">
      <c r="A492" s="151">
        <v>484</v>
      </c>
      <c r="B492" s="152">
        <v>42923</v>
      </c>
      <c r="C492" s="154" t="s">
        <v>466</v>
      </c>
      <c r="D492" s="154" t="s">
        <v>26</v>
      </c>
      <c r="E492" s="154" t="s">
        <v>243</v>
      </c>
      <c r="F492" s="155" t="s">
        <v>478</v>
      </c>
      <c r="G492" s="143"/>
      <c r="H492" s="154" t="s">
        <v>71</v>
      </c>
      <c r="I492" s="154" t="s">
        <v>381</v>
      </c>
      <c r="K492" s="143"/>
    </row>
    <row r="493" spans="1:11" ht="18.75" customHeight="1" x14ac:dyDescent="0.25">
      <c r="A493" s="151">
        <v>485</v>
      </c>
      <c r="B493" s="152">
        <v>42924</v>
      </c>
      <c r="C493" s="154" t="s">
        <v>466</v>
      </c>
      <c r="D493" s="154" t="s">
        <v>28</v>
      </c>
      <c r="E493" s="115" t="s">
        <v>249</v>
      </c>
      <c r="F493" s="155" t="s">
        <v>518</v>
      </c>
      <c r="G493" s="143"/>
      <c r="H493" s="154" t="s">
        <v>71</v>
      </c>
      <c r="I493" s="154" t="s">
        <v>529</v>
      </c>
      <c r="K493" s="143"/>
    </row>
    <row r="494" spans="1:11" ht="18.75" customHeight="1" x14ac:dyDescent="0.25">
      <c r="A494" s="151">
        <v>486</v>
      </c>
      <c r="B494" s="152">
        <v>42924</v>
      </c>
      <c r="C494" s="154" t="s">
        <v>466</v>
      </c>
      <c r="D494" s="154" t="s">
        <v>24</v>
      </c>
      <c r="E494" s="115" t="s">
        <v>249</v>
      </c>
      <c r="F494" s="155" t="s">
        <v>518</v>
      </c>
      <c r="G494" s="143"/>
      <c r="H494" s="154" t="s">
        <v>71</v>
      </c>
      <c r="I494" s="154" t="s">
        <v>529</v>
      </c>
      <c r="K494" s="143"/>
    </row>
    <row r="495" spans="1:11" ht="18.75" customHeight="1" x14ac:dyDescent="0.25">
      <c r="A495" s="151">
        <v>487</v>
      </c>
      <c r="B495" s="152">
        <v>42925</v>
      </c>
      <c r="C495" s="154" t="s">
        <v>466</v>
      </c>
      <c r="D495" s="154" t="s">
        <v>23</v>
      </c>
      <c r="E495" s="154" t="s">
        <v>241</v>
      </c>
      <c r="F495" s="155" t="s">
        <v>532</v>
      </c>
      <c r="G495" s="143"/>
      <c r="H495" s="154" t="s">
        <v>71</v>
      </c>
      <c r="I495" s="154" t="s">
        <v>381</v>
      </c>
      <c r="K495" s="143"/>
    </row>
    <row r="496" spans="1:11" ht="18.75" customHeight="1" x14ac:dyDescent="0.25">
      <c r="A496" s="151">
        <v>488</v>
      </c>
      <c r="B496" s="152">
        <v>42925</v>
      </c>
      <c r="C496" s="154" t="s">
        <v>466</v>
      </c>
      <c r="D496" s="154" t="s">
        <v>24</v>
      </c>
      <c r="E496" s="154" t="s">
        <v>243</v>
      </c>
      <c r="F496" s="155" t="s">
        <v>478</v>
      </c>
      <c r="G496" s="143"/>
      <c r="H496" s="154" t="s">
        <v>71</v>
      </c>
      <c r="I496" s="154" t="s">
        <v>529</v>
      </c>
      <c r="K496" s="143"/>
    </row>
    <row r="497" spans="1:11" ht="18.75" customHeight="1" x14ac:dyDescent="0.25">
      <c r="A497" s="151">
        <v>489</v>
      </c>
      <c r="B497" s="157">
        <v>42926</v>
      </c>
      <c r="C497" s="156" t="s">
        <v>466</v>
      </c>
      <c r="D497" s="82"/>
      <c r="E497" s="82"/>
      <c r="F497" s="168"/>
      <c r="G497" s="168" t="s">
        <v>538</v>
      </c>
      <c r="H497" s="82"/>
      <c r="I497" s="82"/>
      <c r="K497" s="143"/>
    </row>
    <row r="498" spans="1:11" ht="18.75" customHeight="1" x14ac:dyDescent="0.25">
      <c r="A498" s="151">
        <v>490</v>
      </c>
      <c r="B498" s="157">
        <v>42927</v>
      </c>
      <c r="C498" s="156" t="s">
        <v>466</v>
      </c>
      <c r="D498" s="82"/>
      <c r="E498" s="82"/>
      <c r="F498" s="168"/>
      <c r="G498" s="168" t="s">
        <v>538</v>
      </c>
      <c r="H498" s="82"/>
      <c r="I498" s="82"/>
      <c r="K498" s="143"/>
    </row>
    <row r="499" spans="1:11" ht="18.75" customHeight="1" x14ac:dyDescent="0.25">
      <c r="A499" s="151">
        <v>491</v>
      </c>
      <c r="B499" s="152">
        <v>42928</v>
      </c>
      <c r="C499" s="154" t="s">
        <v>466</v>
      </c>
      <c r="D499" s="154" t="s">
        <v>23</v>
      </c>
      <c r="E499" s="154" t="s">
        <v>241</v>
      </c>
      <c r="F499" s="155" t="s">
        <v>532</v>
      </c>
      <c r="G499" s="143"/>
      <c r="H499" s="154" t="s">
        <v>71</v>
      </c>
      <c r="I499" s="154" t="s">
        <v>381</v>
      </c>
      <c r="K499" s="143"/>
    </row>
    <row r="500" spans="1:11" ht="18.75" customHeight="1" x14ac:dyDescent="0.25">
      <c r="A500" s="151">
        <v>492</v>
      </c>
      <c r="B500" s="152">
        <v>42928</v>
      </c>
      <c r="C500" s="154" t="s">
        <v>466</v>
      </c>
      <c r="D500" s="154" t="s">
        <v>26</v>
      </c>
      <c r="E500" s="115" t="s">
        <v>266</v>
      </c>
      <c r="F500" s="155" t="s">
        <v>467</v>
      </c>
      <c r="G500" s="143"/>
      <c r="H500" s="154" t="s">
        <v>71</v>
      </c>
      <c r="I500" s="154" t="s">
        <v>381</v>
      </c>
      <c r="K500" s="143"/>
    </row>
    <row r="501" spans="1:11" ht="18.75" customHeight="1" x14ac:dyDescent="0.25">
      <c r="A501" s="151">
        <v>493</v>
      </c>
      <c r="B501" s="152">
        <v>42928</v>
      </c>
      <c r="C501" s="154" t="s">
        <v>466</v>
      </c>
      <c r="D501" s="154" t="s">
        <v>27</v>
      </c>
      <c r="E501" s="115" t="s">
        <v>266</v>
      </c>
      <c r="F501" s="155" t="s">
        <v>467</v>
      </c>
      <c r="G501" s="143"/>
      <c r="H501" s="154" t="s">
        <v>71</v>
      </c>
      <c r="I501" s="154" t="s">
        <v>529</v>
      </c>
      <c r="K501" s="143"/>
    </row>
    <row r="502" spans="1:11" ht="18.75" customHeight="1" x14ac:dyDescent="0.25">
      <c r="A502" s="151">
        <v>494</v>
      </c>
      <c r="B502" s="152">
        <v>42928</v>
      </c>
      <c r="C502" s="154" t="s">
        <v>466</v>
      </c>
      <c r="D502" s="154" t="s">
        <v>24</v>
      </c>
      <c r="E502" s="115" t="s">
        <v>266</v>
      </c>
      <c r="F502" s="155" t="s">
        <v>467</v>
      </c>
      <c r="G502" s="143"/>
      <c r="H502" s="154" t="s">
        <v>71</v>
      </c>
      <c r="I502" s="154" t="s">
        <v>529</v>
      </c>
      <c r="K502" s="143"/>
    </row>
    <row r="503" spans="1:11" ht="18.75" customHeight="1" x14ac:dyDescent="0.25">
      <c r="A503" s="151">
        <v>495</v>
      </c>
      <c r="B503" s="152">
        <v>42928</v>
      </c>
      <c r="C503" s="154" t="s">
        <v>466</v>
      </c>
      <c r="D503" s="154" t="s">
        <v>28</v>
      </c>
      <c r="E503" s="115" t="s">
        <v>254</v>
      </c>
      <c r="F503" s="155" t="s">
        <v>503</v>
      </c>
      <c r="G503" s="143"/>
      <c r="H503" s="154" t="s">
        <v>71</v>
      </c>
      <c r="I503" s="154" t="s">
        <v>529</v>
      </c>
      <c r="K503" s="143"/>
    </row>
    <row r="504" spans="1:11" ht="18.75" customHeight="1" x14ac:dyDescent="0.25">
      <c r="A504" s="151">
        <v>496</v>
      </c>
      <c r="B504" s="152">
        <v>42929</v>
      </c>
      <c r="C504" s="154" t="s">
        <v>466</v>
      </c>
      <c r="D504" s="154" t="s">
        <v>26</v>
      </c>
      <c r="E504" s="154" t="s">
        <v>325</v>
      </c>
      <c r="F504" s="155" t="s">
        <v>497</v>
      </c>
      <c r="G504" s="168" t="s">
        <v>539</v>
      </c>
      <c r="H504" s="154" t="s">
        <v>71</v>
      </c>
      <c r="I504" s="154" t="s">
        <v>381</v>
      </c>
      <c r="K504" s="143"/>
    </row>
    <row r="505" spans="1:11" ht="18.75" customHeight="1" x14ac:dyDescent="0.25">
      <c r="A505" s="151">
        <v>497</v>
      </c>
      <c r="B505" s="152">
        <v>42929</v>
      </c>
      <c r="C505" s="154" t="s">
        <v>466</v>
      </c>
      <c r="D505" s="154" t="s">
        <v>23</v>
      </c>
      <c r="E505" s="115" t="s">
        <v>246</v>
      </c>
      <c r="F505" s="155" t="s">
        <v>418</v>
      </c>
      <c r="G505" s="143"/>
      <c r="H505" s="154" t="s">
        <v>71</v>
      </c>
      <c r="I505" s="154" t="s">
        <v>381</v>
      </c>
      <c r="K505" s="143"/>
    </row>
    <row r="506" spans="1:11" ht="18.75" customHeight="1" x14ac:dyDescent="0.25">
      <c r="A506" s="151">
        <v>498</v>
      </c>
      <c r="B506" s="152">
        <v>42929</v>
      </c>
      <c r="C506" s="154" t="s">
        <v>466</v>
      </c>
      <c r="D506" s="154" t="s">
        <v>24</v>
      </c>
      <c r="E506" s="115" t="s">
        <v>249</v>
      </c>
      <c r="F506" s="155" t="s">
        <v>518</v>
      </c>
      <c r="G506" s="143"/>
      <c r="H506" s="154" t="s">
        <v>71</v>
      </c>
      <c r="I506" s="154" t="s">
        <v>529</v>
      </c>
      <c r="K506" s="143"/>
    </row>
    <row r="507" spans="1:11" ht="18.75" customHeight="1" x14ac:dyDescent="0.25">
      <c r="A507" s="151">
        <v>499</v>
      </c>
      <c r="B507" s="152">
        <v>42929</v>
      </c>
      <c r="C507" s="154" t="s">
        <v>466</v>
      </c>
      <c r="D507" s="154" t="s">
        <v>28</v>
      </c>
      <c r="E507" s="154" t="s">
        <v>241</v>
      </c>
      <c r="F507" s="155" t="s">
        <v>532</v>
      </c>
      <c r="G507" s="143"/>
      <c r="H507" s="154" t="s">
        <v>71</v>
      </c>
      <c r="I507" s="154" t="s">
        <v>529</v>
      </c>
      <c r="K507" s="143"/>
    </row>
    <row r="508" spans="1:11" ht="18.75" customHeight="1" x14ac:dyDescent="0.25">
      <c r="A508" s="151">
        <v>500</v>
      </c>
      <c r="B508" s="152">
        <v>42929</v>
      </c>
      <c r="C508" s="154" t="s">
        <v>466</v>
      </c>
      <c r="D508" s="154" t="s">
        <v>27</v>
      </c>
      <c r="E508" s="115" t="s">
        <v>246</v>
      </c>
      <c r="F508" s="155" t="s">
        <v>418</v>
      </c>
      <c r="G508" s="143"/>
      <c r="H508" s="154" t="s">
        <v>71</v>
      </c>
      <c r="I508" s="154" t="s">
        <v>529</v>
      </c>
      <c r="K508" s="143"/>
    </row>
    <row r="509" spans="1:11" ht="18.75" customHeight="1" x14ac:dyDescent="0.25">
      <c r="A509" s="151">
        <v>501</v>
      </c>
      <c r="B509" s="152">
        <v>42931</v>
      </c>
      <c r="C509" s="154" t="s">
        <v>466</v>
      </c>
      <c r="D509" s="154" t="s">
        <v>24</v>
      </c>
      <c r="E509" s="115" t="s">
        <v>266</v>
      </c>
      <c r="F509" s="155" t="s">
        <v>467</v>
      </c>
      <c r="G509" s="143"/>
      <c r="H509" s="154" t="s">
        <v>71</v>
      </c>
      <c r="I509" s="154" t="s">
        <v>529</v>
      </c>
      <c r="K509" s="143"/>
    </row>
    <row r="510" spans="1:11" ht="18.75" customHeight="1" x14ac:dyDescent="0.25">
      <c r="A510" s="151">
        <v>502</v>
      </c>
      <c r="B510" s="152">
        <v>42931</v>
      </c>
      <c r="C510" s="154" t="s">
        <v>466</v>
      </c>
      <c r="D510" s="154" t="s">
        <v>28</v>
      </c>
      <c r="E510" s="115" t="s">
        <v>266</v>
      </c>
      <c r="F510" s="155" t="s">
        <v>467</v>
      </c>
      <c r="G510" s="143"/>
      <c r="H510" s="154" t="s">
        <v>71</v>
      </c>
      <c r="I510" s="154" t="s">
        <v>529</v>
      </c>
      <c r="K510" s="143"/>
    </row>
    <row r="511" spans="1:11" ht="18.75" customHeight="1" x14ac:dyDescent="0.25">
      <c r="A511" s="151">
        <v>503</v>
      </c>
      <c r="B511" s="152">
        <v>42931</v>
      </c>
      <c r="C511" s="154" t="s">
        <v>466</v>
      </c>
      <c r="D511" s="154" t="s">
        <v>27</v>
      </c>
      <c r="E511" s="154" t="s">
        <v>243</v>
      </c>
      <c r="F511" s="155" t="s">
        <v>478</v>
      </c>
      <c r="G511" s="143"/>
      <c r="H511" s="154" t="s">
        <v>71</v>
      </c>
      <c r="I511" s="154" t="s">
        <v>529</v>
      </c>
      <c r="K511" s="143"/>
    </row>
    <row r="512" spans="1:11" ht="18.75" customHeight="1" x14ac:dyDescent="0.25">
      <c r="A512" s="151">
        <v>504</v>
      </c>
      <c r="B512" s="152">
        <v>42932</v>
      </c>
      <c r="C512" s="154" t="s">
        <v>466</v>
      </c>
      <c r="D512" s="154" t="s">
        <v>28</v>
      </c>
      <c r="E512" s="115" t="s">
        <v>249</v>
      </c>
      <c r="F512" s="155" t="s">
        <v>518</v>
      </c>
      <c r="G512" s="143"/>
      <c r="H512" s="154" t="s">
        <v>71</v>
      </c>
      <c r="I512" s="154" t="s">
        <v>529</v>
      </c>
      <c r="K512" s="143"/>
    </row>
    <row r="513" spans="1:11" ht="18.75" customHeight="1" x14ac:dyDescent="0.25">
      <c r="A513" s="151">
        <v>505</v>
      </c>
      <c r="B513" s="152">
        <v>42932</v>
      </c>
      <c r="C513" s="154" t="s">
        <v>466</v>
      </c>
      <c r="D513" s="154" t="s">
        <v>24</v>
      </c>
      <c r="E513" s="115" t="s">
        <v>246</v>
      </c>
      <c r="F513" s="155" t="s">
        <v>418</v>
      </c>
      <c r="G513" s="143"/>
      <c r="H513" s="154" t="s">
        <v>71</v>
      </c>
      <c r="I513" s="154" t="s">
        <v>529</v>
      </c>
      <c r="K513" s="143"/>
    </row>
    <row r="514" spans="1:11" ht="18.75" customHeight="1" x14ac:dyDescent="0.25">
      <c r="A514" s="151">
        <v>506</v>
      </c>
      <c r="B514" s="152">
        <v>42932</v>
      </c>
      <c r="C514" s="154" t="s">
        <v>466</v>
      </c>
      <c r="D514" s="154" t="s">
        <v>27</v>
      </c>
      <c r="E514" s="154" t="s">
        <v>241</v>
      </c>
      <c r="F514" s="155" t="s">
        <v>540</v>
      </c>
      <c r="G514" s="143"/>
      <c r="H514" s="154" t="s">
        <v>71</v>
      </c>
      <c r="I514" s="154" t="s">
        <v>529</v>
      </c>
      <c r="K514" s="143"/>
    </row>
    <row r="515" spans="1:11" ht="18.75" customHeight="1" x14ac:dyDescent="0.25">
      <c r="A515" s="151">
        <v>507</v>
      </c>
      <c r="B515" s="152">
        <v>42933</v>
      </c>
      <c r="C515" s="154" t="s">
        <v>466</v>
      </c>
      <c r="D515" s="154" t="s">
        <v>27</v>
      </c>
      <c r="E515" s="115" t="s">
        <v>266</v>
      </c>
      <c r="F515" s="155" t="s">
        <v>467</v>
      </c>
      <c r="G515" s="143"/>
      <c r="H515" s="154" t="s">
        <v>71</v>
      </c>
      <c r="I515" s="154" t="s">
        <v>529</v>
      </c>
      <c r="K515" s="143"/>
    </row>
    <row r="516" spans="1:11" ht="18.75" customHeight="1" x14ac:dyDescent="0.25">
      <c r="A516" s="151">
        <v>508</v>
      </c>
      <c r="B516" s="152">
        <v>42933</v>
      </c>
      <c r="C516" s="154" t="s">
        <v>466</v>
      </c>
      <c r="D516" s="154" t="s">
        <v>28</v>
      </c>
      <c r="E516" s="154" t="s">
        <v>241</v>
      </c>
      <c r="F516" s="155" t="s">
        <v>540</v>
      </c>
      <c r="G516" s="143"/>
      <c r="H516" s="154" t="s">
        <v>71</v>
      </c>
      <c r="I516" s="154" t="s">
        <v>529</v>
      </c>
      <c r="K516" s="143"/>
    </row>
    <row r="517" spans="1:11" ht="18.75" customHeight="1" x14ac:dyDescent="0.25">
      <c r="A517" s="151">
        <v>509</v>
      </c>
      <c r="B517" s="152">
        <v>42933</v>
      </c>
      <c r="C517" s="154" t="s">
        <v>466</v>
      </c>
      <c r="D517" s="154" t="s">
        <v>24</v>
      </c>
      <c r="E517" s="115" t="s">
        <v>254</v>
      </c>
      <c r="F517" s="155" t="s">
        <v>503</v>
      </c>
      <c r="G517" s="143"/>
      <c r="H517" s="154" t="s">
        <v>71</v>
      </c>
      <c r="I517" s="154" t="s">
        <v>529</v>
      </c>
      <c r="K517" s="143"/>
    </row>
    <row r="518" spans="1:11" ht="18.75" customHeight="1" x14ac:dyDescent="0.25">
      <c r="A518" s="151">
        <v>510</v>
      </c>
      <c r="B518" s="152">
        <v>42934</v>
      </c>
      <c r="C518" s="154" t="s">
        <v>466</v>
      </c>
      <c r="D518" s="154" t="s">
        <v>27</v>
      </c>
      <c r="E518" s="115" t="s">
        <v>246</v>
      </c>
      <c r="F518" s="155" t="s">
        <v>418</v>
      </c>
      <c r="G518" s="143"/>
      <c r="H518" s="154" t="s">
        <v>71</v>
      </c>
      <c r="I518" s="154" t="s">
        <v>529</v>
      </c>
      <c r="K518" s="143"/>
    </row>
    <row r="519" spans="1:11" ht="18.75" customHeight="1" x14ac:dyDescent="0.25">
      <c r="A519" s="151">
        <v>511</v>
      </c>
      <c r="B519" s="152">
        <v>42934</v>
      </c>
      <c r="C519" s="154" t="s">
        <v>466</v>
      </c>
      <c r="D519" s="154" t="s">
        <v>24</v>
      </c>
      <c r="E519" s="115" t="s">
        <v>246</v>
      </c>
      <c r="F519" s="155" t="s">
        <v>418</v>
      </c>
      <c r="G519" s="143"/>
      <c r="H519" s="154" t="s">
        <v>71</v>
      </c>
      <c r="I519" s="154" t="s">
        <v>529</v>
      </c>
      <c r="K519" s="143"/>
    </row>
    <row r="520" spans="1:11" ht="18.75" customHeight="1" x14ac:dyDescent="0.25">
      <c r="A520" s="151">
        <v>512</v>
      </c>
      <c r="B520" s="152">
        <v>42934</v>
      </c>
      <c r="C520" s="154" t="s">
        <v>466</v>
      </c>
      <c r="D520" s="154" t="s">
        <v>28</v>
      </c>
      <c r="E520" s="154" t="s">
        <v>243</v>
      </c>
      <c r="F520" s="155" t="s">
        <v>478</v>
      </c>
      <c r="G520" s="143"/>
      <c r="H520" s="154" t="s">
        <v>71</v>
      </c>
      <c r="I520" s="154" t="s">
        <v>529</v>
      </c>
      <c r="K520" s="143"/>
    </row>
    <row r="521" spans="1:11" ht="18.75" customHeight="1" x14ac:dyDescent="0.25">
      <c r="A521" s="151">
        <v>513</v>
      </c>
      <c r="B521" s="152">
        <v>42935</v>
      </c>
      <c r="C521" s="154" t="s">
        <v>466</v>
      </c>
      <c r="D521" s="154" t="s">
        <v>24</v>
      </c>
      <c r="E521" s="154" t="s">
        <v>241</v>
      </c>
      <c r="F521" s="155" t="s">
        <v>540</v>
      </c>
      <c r="G521" s="143"/>
      <c r="H521" s="154" t="s">
        <v>71</v>
      </c>
      <c r="I521" s="154" t="s">
        <v>529</v>
      </c>
      <c r="K521" s="143"/>
    </row>
    <row r="522" spans="1:11" ht="18.75" customHeight="1" x14ac:dyDescent="0.25">
      <c r="A522" s="151">
        <v>514</v>
      </c>
      <c r="B522" s="152">
        <v>42935</v>
      </c>
      <c r="C522" s="154" t="s">
        <v>466</v>
      </c>
      <c r="D522" s="154" t="s">
        <v>27</v>
      </c>
      <c r="E522" s="115" t="s">
        <v>246</v>
      </c>
      <c r="F522" s="155" t="s">
        <v>418</v>
      </c>
      <c r="G522" s="143"/>
      <c r="H522" s="154" t="s">
        <v>71</v>
      </c>
      <c r="I522" s="154" t="s">
        <v>529</v>
      </c>
      <c r="K522" s="143"/>
    </row>
    <row r="523" spans="1:11" ht="18.75" customHeight="1" x14ac:dyDescent="0.25">
      <c r="A523" s="151">
        <v>515</v>
      </c>
      <c r="B523" s="152">
        <v>42935</v>
      </c>
      <c r="C523" s="154" t="s">
        <v>466</v>
      </c>
      <c r="D523" s="154" t="s">
        <v>28</v>
      </c>
      <c r="E523" s="115" t="s">
        <v>246</v>
      </c>
      <c r="F523" s="155" t="s">
        <v>418</v>
      </c>
      <c r="G523" s="143"/>
      <c r="H523" s="154" t="s">
        <v>71</v>
      </c>
      <c r="I523" s="154" t="s">
        <v>529</v>
      </c>
      <c r="K523" s="143"/>
    </row>
    <row r="524" spans="1:11" ht="18.75" customHeight="1" x14ac:dyDescent="0.25">
      <c r="A524" s="151">
        <v>516</v>
      </c>
      <c r="B524" s="152">
        <v>42938</v>
      </c>
      <c r="C524" s="154" t="s">
        <v>466</v>
      </c>
      <c r="D524" s="154" t="s">
        <v>24</v>
      </c>
      <c r="E524" s="115" t="s">
        <v>249</v>
      </c>
      <c r="F524" s="155" t="s">
        <v>518</v>
      </c>
      <c r="G524" s="143"/>
      <c r="H524" s="154" t="s">
        <v>71</v>
      </c>
      <c r="I524" s="154" t="s">
        <v>529</v>
      </c>
      <c r="K524" s="143"/>
    </row>
    <row r="525" spans="1:11" ht="18.75" customHeight="1" x14ac:dyDescent="0.25">
      <c r="A525" s="151">
        <v>517</v>
      </c>
      <c r="B525" s="152">
        <v>42938</v>
      </c>
      <c r="C525" s="154" t="s">
        <v>466</v>
      </c>
      <c r="D525" s="154" t="s">
        <v>28</v>
      </c>
      <c r="E525" s="154" t="s">
        <v>235</v>
      </c>
      <c r="F525" s="155" t="s">
        <v>471</v>
      </c>
      <c r="G525" s="143"/>
      <c r="H525" s="154" t="s">
        <v>71</v>
      </c>
      <c r="I525" s="154" t="s">
        <v>529</v>
      </c>
      <c r="K525" s="143"/>
    </row>
  </sheetData>
  <mergeCells count="1">
    <mergeCell ref="A6:I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C28"/>
  <sheetViews>
    <sheetView workbookViewId="0"/>
  </sheetViews>
  <sheetFormatPr defaultRowHeight="15" x14ac:dyDescent="0.25"/>
  <cols>
    <col min="1" max="1" width="17.140625" style="7" bestFit="1" customWidth="1"/>
    <col min="2" max="2" width="19.42578125" style="8" bestFit="1" customWidth="1"/>
    <col min="3" max="3" width="11.7109375" style="9" bestFit="1" customWidth="1"/>
  </cols>
  <sheetData>
    <row r="1" spans="1:3" ht="18.75" customHeight="1" x14ac:dyDescent="0.25">
      <c r="A1" s="1"/>
      <c r="B1" s="2"/>
      <c r="C1" s="3"/>
    </row>
    <row r="2" spans="1:3" ht="18.75" customHeight="1" x14ac:dyDescent="0.25">
      <c r="A2" s="1"/>
      <c r="B2" s="2"/>
      <c r="C2" s="3"/>
    </row>
    <row r="3" spans="1:3" ht="18.75" customHeight="1" x14ac:dyDescent="0.25">
      <c r="A3" s="1" t="s">
        <v>0</v>
      </c>
      <c r="B3" s="2" t="s">
        <v>1</v>
      </c>
      <c r="C3" s="4" t="s">
        <v>2</v>
      </c>
    </row>
    <row r="4" spans="1:3" ht="18.75" customHeight="1" x14ac:dyDescent="0.25">
      <c r="A4" s="1" t="s">
        <v>3</v>
      </c>
      <c r="B4" s="2">
        <v>91</v>
      </c>
      <c r="C4" s="5">
        <f>AVERAGE(B5:B9)</f>
        <v>18.2</v>
      </c>
    </row>
    <row r="5" spans="1:3" ht="18.75" customHeight="1" x14ac:dyDescent="0.25">
      <c r="A5" s="1" t="s">
        <v>4</v>
      </c>
      <c r="B5" s="2">
        <v>21</v>
      </c>
      <c r="C5" s="3"/>
    </row>
    <row r="6" spans="1:3" ht="18.75" customHeight="1" x14ac:dyDescent="0.25">
      <c r="A6" s="1" t="s">
        <v>5</v>
      </c>
      <c r="B6" s="2">
        <v>19</v>
      </c>
      <c r="C6" s="3"/>
    </row>
    <row r="7" spans="1:3" ht="18.75" customHeight="1" x14ac:dyDescent="0.25">
      <c r="A7" s="1" t="s">
        <v>6</v>
      </c>
      <c r="B7" s="2">
        <v>19</v>
      </c>
      <c r="C7" s="3"/>
    </row>
    <row r="8" spans="1:3" ht="18.75" customHeight="1" x14ac:dyDescent="0.25">
      <c r="A8" s="1" t="s">
        <v>7</v>
      </c>
      <c r="B8" s="2">
        <v>22</v>
      </c>
      <c r="C8" s="3"/>
    </row>
    <row r="9" spans="1:3" ht="18.75" customHeight="1" x14ac:dyDescent="0.25">
      <c r="A9" s="1" t="s">
        <v>8</v>
      </c>
      <c r="B9" s="2">
        <v>10</v>
      </c>
      <c r="C9" s="3"/>
    </row>
    <row r="10" spans="1:3" ht="18.75" customHeight="1" x14ac:dyDescent="0.25">
      <c r="A10" s="1" t="s">
        <v>9</v>
      </c>
      <c r="B10" s="2">
        <v>90</v>
      </c>
      <c r="C10" s="6">
        <f>AVERAGE(B11:B15)</f>
        <v>18</v>
      </c>
    </row>
    <row r="11" spans="1:3" ht="18.75" customHeight="1" x14ac:dyDescent="0.25">
      <c r="A11" s="1" t="s">
        <v>4</v>
      </c>
      <c r="B11" s="2">
        <v>16</v>
      </c>
      <c r="C11" s="3"/>
    </row>
    <row r="12" spans="1:3" ht="18.75" customHeight="1" x14ac:dyDescent="0.25">
      <c r="A12" s="1" t="s">
        <v>5</v>
      </c>
      <c r="B12" s="2">
        <v>22</v>
      </c>
      <c r="C12" s="3"/>
    </row>
    <row r="13" spans="1:3" ht="18.75" customHeight="1" x14ac:dyDescent="0.25">
      <c r="A13" s="1" t="s">
        <v>6</v>
      </c>
      <c r="B13" s="2">
        <v>18</v>
      </c>
      <c r="C13" s="3"/>
    </row>
    <row r="14" spans="1:3" ht="18.75" customHeight="1" x14ac:dyDescent="0.25">
      <c r="A14" s="1" t="s">
        <v>7</v>
      </c>
      <c r="B14" s="2">
        <v>24</v>
      </c>
      <c r="C14" s="3"/>
    </row>
    <row r="15" spans="1:3" ht="18.75" customHeight="1" x14ac:dyDescent="0.25">
      <c r="A15" s="1" t="s">
        <v>8</v>
      </c>
      <c r="B15" s="2">
        <v>10</v>
      </c>
      <c r="C15" s="3"/>
    </row>
    <row r="16" spans="1:3" ht="18.75" customHeight="1" x14ac:dyDescent="0.25">
      <c r="A16" s="1" t="s">
        <v>10</v>
      </c>
      <c r="B16" s="2">
        <v>95</v>
      </c>
      <c r="C16" s="6">
        <f>AVERAGE(B17:B21)</f>
        <v>19</v>
      </c>
    </row>
    <row r="17" spans="1:3" ht="18.75" customHeight="1" x14ac:dyDescent="0.25">
      <c r="A17" s="1" t="s">
        <v>4</v>
      </c>
      <c r="B17" s="2">
        <v>22</v>
      </c>
      <c r="C17" s="3"/>
    </row>
    <row r="18" spans="1:3" ht="18.75" customHeight="1" x14ac:dyDescent="0.25">
      <c r="A18" s="1" t="s">
        <v>5</v>
      </c>
      <c r="B18" s="2">
        <v>21</v>
      </c>
      <c r="C18" s="3"/>
    </row>
    <row r="19" spans="1:3" ht="18.75" customHeight="1" x14ac:dyDescent="0.25">
      <c r="A19" s="1" t="s">
        <v>6</v>
      </c>
      <c r="B19" s="2">
        <v>18</v>
      </c>
      <c r="C19" s="3"/>
    </row>
    <row r="20" spans="1:3" ht="18.75" customHeight="1" x14ac:dyDescent="0.25">
      <c r="A20" s="1" t="s">
        <v>7</v>
      </c>
      <c r="B20" s="2">
        <v>24</v>
      </c>
      <c r="C20" s="3"/>
    </row>
    <row r="21" spans="1:3" ht="18.75" customHeight="1" x14ac:dyDescent="0.25">
      <c r="A21" s="1" t="s">
        <v>8</v>
      </c>
      <c r="B21" s="2">
        <v>10</v>
      </c>
      <c r="C21" s="3"/>
    </row>
    <row r="22" spans="1:3" ht="18.75" customHeight="1" x14ac:dyDescent="0.25">
      <c r="A22" s="1" t="s">
        <v>11</v>
      </c>
      <c r="B22" s="2">
        <v>93</v>
      </c>
      <c r="C22" s="5">
        <f>AVERAGE(B23:B27)</f>
        <v>18.600000000000001</v>
      </c>
    </row>
    <row r="23" spans="1:3" ht="18.75" customHeight="1" x14ac:dyDescent="0.25">
      <c r="A23" s="1" t="s">
        <v>4</v>
      </c>
      <c r="B23" s="2">
        <v>21</v>
      </c>
      <c r="C23" s="3"/>
    </row>
    <row r="24" spans="1:3" ht="18.75" customHeight="1" x14ac:dyDescent="0.25">
      <c r="A24" s="1" t="s">
        <v>5</v>
      </c>
      <c r="B24" s="2">
        <v>19</v>
      </c>
      <c r="C24" s="3"/>
    </row>
    <row r="25" spans="1:3" ht="18.75" customHeight="1" x14ac:dyDescent="0.25">
      <c r="A25" s="1" t="s">
        <v>6</v>
      </c>
      <c r="B25" s="2">
        <v>18</v>
      </c>
      <c r="C25" s="3"/>
    </row>
    <row r="26" spans="1:3" ht="18.75" customHeight="1" x14ac:dyDescent="0.25">
      <c r="A26" s="1" t="s">
        <v>7</v>
      </c>
      <c r="B26" s="2">
        <v>24</v>
      </c>
      <c r="C26" s="3"/>
    </row>
    <row r="27" spans="1:3" ht="18.75" customHeight="1" x14ac:dyDescent="0.25">
      <c r="A27" s="1" t="s">
        <v>8</v>
      </c>
      <c r="B27" s="2">
        <v>11</v>
      </c>
      <c r="C27" s="3"/>
    </row>
    <row r="28" spans="1:3" ht="18.75" customHeight="1" x14ac:dyDescent="0.25">
      <c r="A28" s="1" t="s">
        <v>12</v>
      </c>
      <c r="B28" s="2">
        <v>369</v>
      </c>
      <c r="C2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376"/>
  <sheetViews>
    <sheetView workbookViewId="0">
      <pane ySplit="7" topLeftCell="A350" activePane="bottomLeft" state="frozen"/>
      <selection pane="bottomLeft" activeCell="F252" sqref="F252"/>
    </sheetView>
  </sheetViews>
  <sheetFormatPr defaultRowHeight="15" x14ac:dyDescent="0.25"/>
  <cols>
    <col min="1" max="1" width="4.42578125" style="8" bestFit="1" customWidth="1"/>
    <col min="2" max="2" width="13" style="164" bestFit="1" customWidth="1"/>
    <col min="3" max="3" width="11.28515625" style="7" bestFit="1" customWidth="1"/>
    <col min="4" max="4" width="15.5703125" style="7" bestFit="1" customWidth="1"/>
    <col min="5" max="5" width="7.42578125" style="7" bestFit="1" customWidth="1"/>
    <col min="6" max="6" width="44.5703125" style="7" bestFit="1" customWidth="1"/>
    <col min="7" max="7" width="58.42578125" style="165" bestFit="1" customWidth="1"/>
    <col min="8" max="8" width="10.42578125" style="7" bestFit="1" customWidth="1"/>
    <col min="9" max="9" width="11.140625" style="7" bestFit="1" customWidth="1"/>
    <col min="10" max="10" width="9.140625" bestFit="1" customWidth="1"/>
    <col min="11" max="11" width="9.5703125" style="165" bestFit="1" customWidth="1"/>
  </cols>
  <sheetData>
    <row r="1" spans="1:11" ht="18.75" customHeight="1" x14ac:dyDescent="0.25">
      <c r="A1" s="2"/>
      <c r="B1" s="141"/>
      <c r="C1" s="142"/>
      <c r="D1" s="142"/>
      <c r="E1" s="142" t="s">
        <v>30</v>
      </c>
      <c r="F1" s="142"/>
      <c r="G1" s="144"/>
      <c r="H1" s="142"/>
      <c r="I1" s="142"/>
      <c r="K1" s="143"/>
    </row>
    <row r="2" spans="1:11" ht="18.75" customHeight="1" x14ac:dyDescent="0.25">
      <c r="A2" s="2"/>
      <c r="B2" s="141"/>
      <c r="C2" s="144"/>
      <c r="D2" s="145" t="s">
        <v>369</v>
      </c>
      <c r="E2" s="142" t="s">
        <v>32</v>
      </c>
      <c r="F2" s="144"/>
      <c r="G2" s="144"/>
      <c r="H2" s="144"/>
      <c r="I2" s="144"/>
      <c r="K2" s="143"/>
    </row>
    <row r="3" spans="1:11" ht="18.75" customHeight="1" x14ac:dyDescent="0.25">
      <c r="A3" s="2"/>
      <c r="B3" s="141"/>
      <c r="C3" s="82"/>
      <c r="D3" s="83" t="s">
        <v>35</v>
      </c>
      <c r="E3" s="142" t="s">
        <v>36</v>
      </c>
      <c r="F3" s="82"/>
      <c r="G3" s="143"/>
      <c r="H3" s="82"/>
      <c r="I3" s="82"/>
      <c r="K3" s="143"/>
    </row>
    <row r="4" spans="1:11" ht="18.75" customHeight="1" x14ac:dyDescent="0.25">
      <c r="A4" s="2"/>
      <c r="B4" s="141"/>
      <c r="C4" s="82"/>
      <c r="D4" s="83" t="s">
        <v>37</v>
      </c>
      <c r="E4" s="142" t="s">
        <v>38</v>
      </c>
      <c r="F4" s="82"/>
      <c r="G4" s="143"/>
      <c r="H4" s="82"/>
      <c r="I4" s="82"/>
      <c r="K4" s="143"/>
    </row>
    <row r="5" spans="1:11" ht="18.75" customHeight="1" x14ac:dyDescent="0.25">
      <c r="A5" s="2"/>
      <c r="B5" s="141"/>
      <c r="C5" s="82"/>
      <c r="D5" s="82"/>
      <c r="E5" s="82"/>
      <c r="F5" s="82"/>
      <c r="G5" s="143"/>
      <c r="H5" s="82"/>
      <c r="I5" s="82"/>
      <c r="K5" s="143"/>
    </row>
    <row r="6" spans="1:11" ht="18.75" customHeight="1" x14ac:dyDescent="0.25">
      <c r="A6" s="182" t="s">
        <v>370</v>
      </c>
      <c r="B6" s="183"/>
      <c r="C6" s="184"/>
      <c r="D6" s="184"/>
      <c r="E6" s="184"/>
      <c r="F6" s="184"/>
      <c r="G6" s="185"/>
      <c r="H6" s="184"/>
      <c r="I6" s="184"/>
      <c r="K6" s="143"/>
    </row>
    <row r="7" spans="1:11" s="146" customFormat="1" ht="18.75" customHeight="1" x14ac:dyDescent="0.25">
      <c r="A7" s="147" t="s">
        <v>42</v>
      </c>
      <c r="B7" s="148" t="s">
        <v>371</v>
      </c>
      <c r="C7" s="149" t="s">
        <v>372</v>
      </c>
      <c r="D7" s="149" t="s">
        <v>373</v>
      </c>
      <c r="E7" s="149" t="s">
        <v>62</v>
      </c>
      <c r="F7" s="149" t="s">
        <v>374</v>
      </c>
      <c r="G7" s="149" t="s">
        <v>375</v>
      </c>
      <c r="H7" s="150" t="s">
        <v>376</v>
      </c>
      <c r="I7" s="150" t="s">
        <v>377</v>
      </c>
      <c r="J7" s="144" t="s">
        <v>376</v>
      </c>
      <c r="K7" s="144" t="s">
        <v>378</v>
      </c>
    </row>
    <row r="8" spans="1:11" ht="32.25" customHeight="1" x14ac:dyDescent="0.25">
      <c r="A8" s="151">
        <v>1</v>
      </c>
      <c r="B8" s="152">
        <v>42796</v>
      </c>
      <c r="C8" s="154" t="s">
        <v>417</v>
      </c>
      <c r="D8" s="154" t="s">
        <v>10</v>
      </c>
      <c r="E8" s="154" t="s">
        <v>166</v>
      </c>
      <c r="F8" s="154" t="s">
        <v>418</v>
      </c>
      <c r="G8" s="155" t="s">
        <v>419</v>
      </c>
      <c r="H8" s="142" t="s">
        <v>71</v>
      </c>
      <c r="I8" s="154" t="s">
        <v>381</v>
      </c>
      <c r="K8" s="143"/>
    </row>
    <row r="9" spans="1:11" ht="45" customHeight="1" x14ac:dyDescent="0.25">
      <c r="A9" s="151">
        <v>2</v>
      </c>
      <c r="B9" s="152">
        <v>42796</v>
      </c>
      <c r="C9" s="154" t="s">
        <v>417</v>
      </c>
      <c r="D9" s="154" t="s">
        <v>11</v>
      </c>
      <c r="E9" s="154" t="s">
        <v>161</v>
      </c>
      <c r="F9" s="154" t="s">
        <v>420</v>
      </c>
      <c r="G9" s="155" t="s">
        <v>421</v>
      </c>
      <c r="H9" s="142" t="s">
        <v>72</v>
      </c>
      <c r="I9" s="154" t="s">
        <v>381</v>
      </c>
      <c r="K9" s="143"/>
    </row>
    <row r="10" spans="1:11" ht="32.25" customHeight="1" x14ac:dyDescent="0.25">
      <c r="A10" s="151">
        <v>3</v>
      </c>
      <c r="B10" s="152">
        <v>42797</v>
      </c>
      <c r="C10" s="154" t="s">
        <v>417</v>
      </c>
      <c r="D10" s="154" t="s">
        <v>11</v>
      </c>
      <c r="E10" s="154" t="s">
        <v>170</v>
      </c>
      <c r="F10" s="154" t="s">
        <v>422</v>
      </c>
      <c r="G10" s="155" t="s">
        <v>423</v>
      </c>
      <c r="H10" s="155" t="s">
        <v>71</v>
      </c>
      <c r="I10" s="154" t="s">
        <v>381</v>
      </c>
      <c r="K10" s="143"/>
    </row>
    <row r="11" spans="1:11" ht="32.25" customHeight="1" x14ac:dyDescent="0.25">
      <c r="A11" s="151">
        <v>4</v>
      </c>
      <c r="B11" s="152">
        <v>42797</v>
      </c>
      <c r="C11" s="154" t="s">
        <v>417</v>
      </c>
      <c r="D11" s="154" t="s">
        <v>3</v>
      </c>
      <c r="E11" s="154" t="s">
        <v>161</v>
      </c>
      <c r="F11" s="154" t="s">
        <v>420</v>
      </c>
      <c r="G11" s="155" t="s">
        <v>424</v>
      </c>
      <c r="H11" s="154" t="s">
        <v>72</v>
      </c>
      <c r="I11" s="154" t="s">
        <v>381</v>
      </c>
      <c r="K11" s="143"/>
    </row>
    <row r="12" spans="1:11" ht="32.25" customHeight="1" x14ac:dyDescent="0.25">
      <c r="A12" s="151">
        <v>5</v>
      </c>
      <c r="B12" s="152">
        <v>42797</v>
      </c>
      <c r="C12" s="154" t="s">
        <v>417</v>
      </c>
      <c r="D12" s="154" t="s">
        <v>9</v>
      </c>
      <c r="E12" s="154" t="s">
        <v>150</v>
      </c>
      <c r="F12" s="154" t="s">
        <v>425</v>
      </c>
      <c r="G12" s="155" t="s">
        <v>424</v>
      </c>
      <c r="H12" s="154" t="s">
        <v>72</v>
      </c>
      <c r="I12" s="154" t="s">
        <v>381</v>
      </c>
      <c r="K12" s="143"/>
    </row>
    <row r="13" spans="1:11" ht="32.25" customHeight="1" x14ac:dyDescent="0.25">
      <c r="A13" s="151">
        <v>6</v>
      </c>
      <c r="B13" s="152">
        <v>42797</v>
      </c>
      <c r="C13" s="154" t="s">
        <v>417</v>
      </c>
      <c r="D13" s="154" t="s">
        <v>10</v>
      </c>
      <c r="E13" s="154" t="s">
        <v>211</v>
      </c>
      <c r="F13" s="154" t="s">
        <v>426</v>
      </c>
      <c r="G13" s="155" t="s">
        <v>427</v>
      </c>
      <c r="H13" s="154" t="s">
        <v>71</v>
      </c>
      <c r="I13" s="154" t="s">
        <v>381</v>
      </c>
      <c r="K13" s="143"/>
    </row>
    <row r="14" spans="1:11" ht="32.25" customHeight="1" x14ac:dyDescent="0.25">
      <c r="A14" s="151">
        <v>7</v>
      </c>
      <c r="B14" s="152">
        <v>42798</v>
      </c>
      <c r="C14" s="154" t="s">
        <v>417</v>
      </c>
      <c r="D14" s="154" t="s">
        <v>9</v>
      </c>
      <c r="E14" s="154" t="s">
        <v>161</v>
      </c>
      <c r="F14" s="154" t="s">
        <v>420</v>
      </c>
      <c r="G14" s="155" t="s">
        <v>428</v>
      </c>
      <c r="H14" s="154" t="s">
        <v>72</v>
      </c>
      <c r="I14" s="154" t="s">
        <v>381</v>
      </c>
      <c r="K14" s="143"/>
    </row>
    <row r="15" spans="1:11" ht="32.25" customHeight="1" x14ac:dyDescent="0.25">
      <c r="A15" s="151">
        <v>8</v>
      </c>
      <c r="B15" s="152">
        <v>42798</v>
      </c>
      <c r="C15" s="154" t="s">
        <v>417</v>
      </c>
      <c r="D15" s="154" t="s">
        <v>10</v>
      </c>
      <c r="E15" s="154" t="s">
        <v>175</v>
      </c>
      <c r="F15" s="154" t="s">
        <v>429</v>
      </c>
      <c r="G15" s="155" t="s">
        <v>430</v>
      </c>
      <c r="H15" s="154" t="s">
        <v>72</v>
      </c>
      <c r="I15" s="154" t="s">
        <v>381</v>
      </c>
      <c r="K15" s="143"/>
    </row>
    <row r="16" spans="1:11" ht="18.75" customHeight="1" x14ac:dyDescent="0.25">
      <c r="A16" s="151">
        <v>9</v>
      </c>
      <c r="B16" s="152">
        <v>42799</v>
      </c>
      <c r="C16" s="154" t="s">
        <v>417</v>
      </c>
      <c r="D16" s="154" t="s">
        <v>11</v>
      </c>
      <c r="E16" s="154" t="s">
        <v>170</v>
      </c>
      <c r="F16" s="154" t="s">
        <v>422</v>
      </c>
      <c r="G16" s="155" t="s">
        <v>431</v>
      </c>
      <c r="H16" s="154" t="s">
        <v>71</v>
      </c>
      <c r="I16" s="154" t="s">
        <v>381</v>
      </c>
      <c r="K16" s="143"/>
    </row>
    <row r="17" spans="1:11" ht="18.75" customHeight="1" x14ac:dyDescent="0.25">
      <c r="A17" s="151">
        <v>10</v>
      </c>
      <c r="B17" s="152">
        <v>42799</v>
      </c>
      <c r="C17" s="154" t="s">
        <v>417</v>
      </c>
      <c r="D17" s="154" t="s">
        <v>10</v>
      </c>
      <c r="E17" s="154" t="s">
        <v>161</v>
      </c>
      <c r="F17" s="154" t="s">
        <v>420</v>
      </c>
      <c r="G17" s="155" t="s">
        <v>431</v>
      </c>
      <c r="H17" s="154" t="s">
        <v>71</v>
      </c>
      <c r="I17" s="154" t="s">
        <v>381</v>
      </c>
      <c r="K17" s="143"/>
    </row>
    <row r="18" spans="1:11" ht="18.75" customHeight="1" x14ac:dyDescent="0.25">
      <c r="A18" s="151">
        <v>11</v>
      </c>
      <c r="B18" s="152">
        <v>42799</v>
      </c>
      <c r="C18" s="154" t="s">
        <v>417</v>
      </c>
      <c r="D18" s="154" t="s">
        <v>3</v>
      </c>
      <c r="E18" s="154" t="s">
        <v>175</v>
      </c>
      <c r="F18" s="154" t="s">
        <v>429</v>
      </c>
      <c r="G18" s="155" t="s">
        <v>431</v>
      </c>
      <c r="H18" s="154" t="s">
        <v>71</v>
      </c>
      <c r="I18" s="154" t="s">
        <v>381</v>
      </c>
      <c r="K18" s="143"/>
    </row>
    <row r="19" spans="1:11" ht="32.25" customHeight="1" x14ac:dyDescent="0.25">
      <c r="A19" s="151">
        <v>12</v>
      </c>
      <c r="B19" s="152">
        <v>42800</v>
      </c>
      <c r="C19" s="154" t="s">
        <v>417</v>
      </c>
      <c r="D19" s="154" t="s">
        <v>3</v>
      </c>
      <c r="E19" s="154" t="s">
        <v>166</v>
      </c>
      <c r="F19" s="154" t="s">
        <v>418</v>
      </c>
      <c r="G19" s="155" t="s">
        <v>432</v>
      </c>
      <c r="H19" s="154" t="s">
        <v>71</v>
      </c>
      <c r="I19" s="154" t="s">
        <v>381</v>
      </c>
      <c r="K19" s="143"/>
    </row>
    <row r="20" spans="1:11" ht="18.75" customHeight="1" x14ac:dyDescent="0.25">
      <c r="A20" s="151">
        <v>13</v>
      </c>
      <c r="B20" s="152">
        <v>42800</v>
      </c>
      <c r="C20" s="154" t="s">
        <v>417</v>
      </c>
      <c r="D20" s="154" t="s">
        <v>11</v>
      </c>
      <c r="E20" s="154" t="s">
        <v>175</v>
      </c>
      <c r="F20" s="154" t="s">
        <v>429</v>
      </c>
      <c r="G20" s="155" t="s">
        <v>432</v>
      </c>
      <c r="H20" s="154" t="s">
        <v>71</v>
      </c>
      <c r="I20" s="154" t="s">
        <v>381</v>
      </c>
      <c r="K20" s="143"/>
    </row>
    <row r="21" spans="1:11" ht="18.75" customHeight="1" x14ac:dyDescent="0.25">
      <c r="A21" s="151">
        <v>14</v>
      </c>
      <c r="B21" s="152">
        <v>42801</v>
      </c>
      <c r="C21" s="154" t="s">
        <v>417</v>
      </c>
      <c r="D21" s="154" t="s">
        <v>10</v>
      </c>
      <c r="E21" s="154" t="s">
        <v>166</v>
      </c>
      <c r="F21" s="154" t="s">
        <v>418</v>
      </c>
      <c r="G21" s="155" t="s">
        <v>432</v>
      </c>
      <c r="H21" s="154" t="s">
        <v>71</v>
      </c>
      <c r="I21" s="154" t="s">
        <v>381</v>
      </c>
      <c r="K21" s="143"/>
    </row>
    <row r="22" spans="1:11" ht="18.75" customHeight="1" x14ac:dyDescent="0.25">
      <c r="A22" s="151">
        <v>15</v>
      </c>
      <c r="B22" s="152">
        <v>42801</v>
      </c>
      <c r="C22" s="154" t="s">
        <v>417</v>
      </c>
      <c r="D22" s="154" t="s">
        <v>9</v>
      </c>
      <c r="E22" s="154" t="s">
        <v>166</v>
      </c>
      <c r="F22" s="154" t="s">
        <v>418</v>
      </c>
      <c r="G22" s="155" t="s">
        <v>432</v>
      </c>
      <c r="H22" s="154" t="s">
        <v>71</v>
      </c>
      <c r="I22" s="154" t="s">
        <v>381</v>
      </c>
      <c r="K22" s="143"/>
    </row>
    <row r="23" spans="1:11" ht="18.75" customHeight="1" x14ac:dyDescent="0.25">
      <c r="A23" s="151">
        <v>16</v>
      </c>
      <c r="B23" s="152">
        <v>42798</v>
      </c>
      <c r="C23" s="154" t="s">
        <v>417</v>
      </c>
      <c r="D23" s="154" t="s">
        <v>3</v>
      </c>
      <c r="E23" s="155" t="s">
        <v>211</v>
      </c>
      <c r="F23" s="155" t="s">
        <v>426</v>
      </c>
      <c r="G23" s="155" t="s">
        <v>433</v>
      </c>
      <c r="H23" s="154" t="s">
        <v>72</v>
      </c>
      <c r="I23" s="154" t="s">
        <v>381</v>
      </c>
      <c r="K23" s="143"/>
    </row>
    <row r="24" spans="1:11" ht="18.75" customHeight="1" x14ac:dyDescent="0.25">
      <c r="A24" s="151">
        <v>17</v>
      </c>
      <c r="B24" s="152">
        <v>42801</v>
      </c>
      <c r="C24" s="154" t="s">
        <v>417</v>
      </c>
      <c r="D24" s="154" t="s">
        <v>3</v>
      </c>
      <c r="E24" s="154" t="s">
        <v>211</v>
      </c>
      <c r="F24" s="154" t="s">
        <v>426</v>
      </c>
      <c r="G24" s="155" t="s">
        <v>433</v>
      </c>
      <c r="H24" s="154" t="s">
        <v>72</v>
      </c>
      <c r="I24" s="154" t="s">
        <v>381</v>
      </c>
      <c r="K24" s="143"/>
    </row>
    <row r="25" spans="1:11" ht="18.75" customHeight="1" x14ac:dyDescent="0.25">
      <c r="A25" s="151">
        <v>18</v>
      </c>
      <c r="B25" s="152">
        <v>42798</v>
      </c>
      <c r="C25" s="154" t="s">
        <v>417</v>
      </c>
      <c r="D25" s="154" t="s">
        <v>11</v>
      </c>
      <c r="E25" s="154" t="s">
        <v>211</v>
      </c>
      <c r="F25" s="154" t="s">
        <v>426</v>
      </c>
      <c r="G25" s="155" t="s">
        <v>432</v>
      </c>
      <c r="H25" s="154" t="s">
        <v>71</v>
      </c>
      <c r="I25" s="154" t="s">
        <v>381</v>
      </c>
      <c r="K25" s="143"/>
    </row>
    <row r="26" spans="1:11" ht="18.75" customHeight="1" x14ac:dyDescent="0.25">
      <c r="A26" s="151">
        <v>19</v>
      </c>
      <c r="B26" s="152">
        <v>42801</v>
      </c>
      <c r="C26" s="154" t="s">
        <v>417</v>
      </c>
      <c r="D26" s="154" t="s">
        <v>11</v>
      </c>
      <c r="E26" s="154" t="s">
        <v>211</v>
      </c>
      <c r="F26" s="154" t="s">
        <v>426</v>
      </c>
      <c r="G26" s="155" t="s">
        <v>432</v>
      </c>
      <c r="H26" s="154" t="s">
        <v>71</v>
      </c>
      <c r="I26" s="154" t="s">
        <v>381</v>
      </c>
      <c r="K26" s="143"/>
    </row>
    <row r="27" spans="1:11" ht="18.75" customHeight="1" x14ac:dyDescent="0.25">
      <c r="A27" s="151">
        <v>20</v>
      </c>
      <c r="B27" s="152">
        <v>42803</v>
      </c>
      <c r="C27" s="154" t="s">
        <v>417</v>
      </c>
      <c r="D27" s="154" t="s">
        <v>10</v>
      </c>
      <c r="E27" s="154" t="s">
        <v>150</v>
      </c>
      <c r="F27" s="154" t="s">
        <v>425</v>
      </c>
      <c r="G27" s="155" t="s">
        <v>434</v>
      </c>
      <c r="H27" s="154" t="s">
        <v>71</v>
      </c>
      <c r="I27" s="154" t="s">
        <v>435</v>
      </c>
      <c r="K27" s="143"/>
    </row>
    <row r="28" spans="1:11" ht="18.75" customHeight="1" x14ac:dyDescent="0.25">
      <c r="A28" s="151">
        <v>21</v>
      </c>
      <c r="B28" s="152">
        <v>42803</v>
      </c>
      <c r="C28" s="154" t="s">
        <v>417</v>
      </c>
      <c r="D28" s="154" t="s">
        <v>11</v>
      </c>
      <c r="E28" s="154" t="s">
        <v>172</v>
      </c>
      <c r="F28" s="166" t="s">
        <v>173</v>
      </c>
      <c r="G28" s="155" t="s">
        <v>431</v>
      </c>
      <c r="H28" s="154" t="s">
        <v>71</v>
      </c>
      <c r="I28" s="154" t="s">
        <v>435</v>
      </c>
      <c r="K28" s="143"/>
    </row>
    <row r="29" spans="1:11" ht="18.75" customHeight="1" x14ac:dyDescent="0.25">
      <c r="A29" s="151">
        <v>22</v>
      </c>
      <c r="B29" s="152">
        <v>42804</v>
      </c>
      <c r="C29" s="154" t="s">
        <v>417</v>
      </c>
      <c r="D29" s="154" t="s">
        <v>11</v>
      </c>
      <c r="E29" s="154" t="s">
        <v>150</v>
      </c>
      <c r="F29" s="154" t="s">
        <v>425</v>
      </c>
      <c r="G29" s="155" t="s">
        <v>436</v>
      </c>
      <c r="H29" s="154" t="s">
        <v>71</v>
      </c>
      <c r="I29" s="154" t="s">
        <v>435</v>
      </c>
      <c r="K29" s="143"/>
    </row>
    <row r="30" spans="1:11" ht="18.75" customHeight="1" x14ac:dyDescent="0.25">
      <c r="A30" s="151">
        <v>23</v>
      </c>
      <c r="B30" s="152">
        <v>42804</v>
      </c>
      <c r="C30" s="154" t="s">
        <v>417</v>
      </c>
      <c r="D30" s="154" t="s">
        <v>3</v>
      </c>
      <c r="E30" s="154" t="s">
        <v>166</v>
      </c>
      <c r="F30" s="154" t="s">
        <v>418</v>
      </c>
      <c r="G30" s="155" t="s">
        <v>437</v>
      </c>
      <c r="H30" s="154" t="s">
        <v>71</v>
      </c>
      <c r="I30" s="154" t="s">
        <v>435</v>
      </c>
      <c r="K30" s="143"/>
    </row>
    <row r="31" spans="1:11" ht="18.75" customHeight="1" x14ac:dyDescent="0.25">
      <c r="A31" s="151">
        <v>24</v>
      </c>
      <c r="B31" s="159">
        <v>42804</v>
      </c>
      <c r="C31" s="160" t="s">
        <v>417</v>
      </c>
      <c r="D31" s="160" t="s">
        <v>10</v>
      </c>
      <c r="E31" s="167" t="s">
        <v>211</v>
      </c>
      <c r="F31" s="167" t="s">
        <v>426</v>
      </c>
      <c r="G31" s="167" t="s">
        <v>438</v>
      </c>
      <c r="H31" s="154" t="s">
        <v>71</v>
      </c>
      <c r="I31" s="154" t="s">
        <v>435</v>
      </c>
      <c r="K31" s="143"/>
    </row>
    <row r="32" spans="1:11" ht="18.75" customHeight="1" x14ac:dyDescent="0.25">
      <c r="A32" s="151">
        <v>25</v>
      </c>
      <c r="B32" s="152">
        <v>42805</v>
      </c>
      <c r="C32" s="154" t="s">
        <v>417</v>
      </c>
      <c r="D32" s="154" t="s">
        <v>10</v>
      </c>
      <c r="E32" s="155" t="s">
        <v>211</v>
      </c>
      <c r="F32" s="155" t="s">
        <v>426</v>
      </c>
      <c r="G32" s="155" t="s">
        <v>439</v>
      </c>
      <c r="H32" s="154" t="s">
        <v>71</v>
      </c>
      <c r="I32" s="154" t="s">
        <v>435</v>
      </c>
      <c r="K32" s="143"/>
    </row>
    <row r="33" spans="1:11" ht="18.75" customHeight="1" x14ac:dyDescent="0.25">
      <c r="A33" s="151">
        <v>26</v>
      </c>
      <c r="B33" s="152">
        <v>42805</v>
      </c>
      <c r="C33" s="154" t="s">
        <v>417</v>
      </c>
      <c r="D33" s="154" t="s">
        <v>3</v>
      </c>
      <c r="E33" s="154" t="s">
        <v>150</v>
      </c>
      <c r="F33" s="154" t="s">
        <v>425</v>
      </c>
      <c r="G33" s="155" t="s">
        <v>440</v>
      </c>
      <c r="H33" s="154" t="s">
        <v>71</v>
      </c>
      <c r="I33" s="154" t="s">
        <v>435</v>
      </c>
      <c r="K33" s="143"/>
    </row>
    <row r="34" spans="1:11" ht="18.75" customHeight="1" x14ac:dyDescent="0.25">
      <c r="A34" s="151">
        <v>27</v>
      </c>
      <c r="B34" s="152">
        <v>42805</v>
      </c>
      <c r="C34" s="154" t="s">
        <v>417</v>
      </c>
      <c r="D34" s="154" t="s">
        <v>9</v>
      </c>
      <c r="E34" s="154" t="s">
        <v>166</v>
      </c>
      <c r="F34" s="154" t="s">
        <v>418</v>
      </c>
      <c r="G34" s="155" t="s">
        <v>427</v>
      </c>
      <c r="H34" s="154" t="s">
        <v>71</v>
      </c>
      <c r="I34" s="154" t="s">
        <v>435</v>
      </c>
      <c r="K34" s="143"/>
    </row>
    <row r="35" spans="1:11" ht="18.75" customHeight="1" x14ac:dyDescent="0.25">
      <c r="A35" s="151">
        <v>28</v>
      </c>
      <c r="B35" s="152">
        <v>42807</v>
      </c>
      <c r="C35" s="154" t="s">
        <v>417</v>
      </c>
      <c r="D35" s="154" t="s">
        <v>3</v>
      </c>
      <c r="E35" s="154" t="s">
        <v>211</v>
      </c>
      <c r="F35" s="154" t="s">
        <v>426</v>
      </c>
      <c r="G35" s="155" t="s">
        <v>441</v>
      </c>
      <c r="H35" s="154" t="s">
        <v>71</v>
      </c>
      <c r="I35" s="154" t="s">
        <v>435</v>
      </c>
      <c r="K35" s="143"/>
    </row>
    <row r="36" spans="1:11" ht="18.75" customHeight="1" x14ac:dyDescent="0.25">
      <c r="A36" s="151">
        <v>29</v>
      </c>
      <c r="B36" s="152">
        <v>42807</v>
      </c>
      <c r="C36" s="154" t="s">
        <v>417</v>
      </c>
      <c r="D36" s="154" t="s">
        <v>11</v>
      </c>
      <c r="E36" s="154" t="s">
        <v>211</v>
      </c>
      <c r="F36" s="154" t="s">
        <v>426</v>
      </c>
      <c r="G36" s="155" t="s">
        <v>442</v>
      </c>
      <c r="H36" s="154" t="s">
        <v>71</v>
      </c>
      <c r="I36" s="154" t="s">
        <v>435</v>
      </c>
      <c r="K36" s="143"/>
    </row>
    <row r="37" spans="1:11" ht="18.75" customHeight="1" x14ac:dyDescent="0.25">
      <c r="A37" s="151">
        <v>30</v>
      </c>
      <c r="B37" s="152">
        <v>42808</v>
      </c>
      <c r="C37" s="154" t="s">
        <v>417</v>
      </c>
      <c r="D37" s="154" t="s">
        <v>3</v>
      </c>
      <c r="E37" s="154" t="s">
        <v>211</v>
      </c>
      <c r="F37" s="154" t="s">
        <v>426</v>
      </c>
      <c r="G37" s="155" t="s">
        <v>441</v>
      </c>
      <c r="H37" s="154" t="s">
        <v>71</v>
      </c>
      <c r="I37" s="154" t="s">
        <v>435</v>
      </c>
      <c r="K37" s="143"/>
    </row>
    <row r="38" spans="1:11" ht="18.75" customHeight="1" x14ac:dyDescent="0.25">
      <c r="A38" s="151">
        <v>31</v>
      </c>
      <c r="B38" s="152">
        <v>42808</v>
      </c>
      <c r="C38" s="154" t="s">
        <v>417</v>
      </c>
      <c r="D38" s="154" t="s">
        <v>11</v>
      </c>
      <c r="E38" s="154" t="s">
        <v>211</v>
      </c>
      <c r="F38" s="154" t="s">
        <v>426</v>
      </c>
      <c r="G38" s="155" t="s">
        <v>442</v>
      </c>
      <c r="H38" s="154" t="s">
        <v>71</v>
      </c>
      <c r="I38" s="154" t="s">
        <v>435</v>
      </c>
      <c r="K38" s="143"/>
    </row>
    <row r="39" spans="1:11" ht="18.75" customHeight="1" x14ac:dyDescent="0.25">
      <c r="A39" s="151">
        <v>32</v>
      </c>
      <c r="B39" s="152">
        <v>42807</v>
      </c>
      <c r="C39" s="154" t="s">
        <v>417</v>
      </c>
      <c r="D39" s="154" t="s">
        <v>10</v>
      </c>
      <c r="E39" s="154" t="s">
        <v>166</v>
      </c>
      <c r="F39" s="154" t="s">
        <v>418</v>
      </c>
      <c r="G39" s="155" t="s">
        <v>442</v>
      </c>
      <c r="H39" s="154" t="s">
        <v>71</v>
      </c>
      <c r="I39" s="154" t="s">
        <v>435</v>
      </c>
      <c r="K39" s="143"/>
    </row>
    <row r="40" spans="1:11" ht="18.75" customHeight="1" x14ac:dyDescent="0.25">
      <c r="A40" s="151">
        <v>33</v>
      </c>
      <c r="B40" s="152">
        <v>42808</v>
      </c>
      <c r="C40" s="154" t="s">
        <v>417</v>
      </c>
      <c r="D40" s="154" t="s">
        <v>10</v>
      </c>
      <c r="E40" s="154" t="s">
        <v>161</v>
      </c>
      <c r="F40" s="154" t="s">
        <v>420</v>
      </c>
      <c r="G40" s="155" t="s">
        <v>431</v>
      </c>
      <c r="H40" s="154" t="s">
        <v>71</v>
      </c>
      <c r="I40" s="154" t="s">
        <v>435</v>
      </c>
      <c r="K40" s="143"/>
    </row>
    <row r="41" spans="1:11" ht="18.75" customHeight="1" x14ac:dyDescent="0.25">
      <c r="A41" s="151">
        <v>34</v>
      </c>
      <c r="B41" s="152">
        <v>42810</v>
      </c>
      <c r="C41" s="154" t="s">
        <v>417</v>
      </c>
      <c r="D41" s="154" t="s">
        <v>3</v>
      </c>
      <c r="E41" s="154" t="s">
        <v>175</v>
      </c>
      <c r="F41" s="154" t="s">
        <v>429</v>
      </c>
      <c r="G41" s="155" t="s">
        <v>431</v>
      </c>
      <c r="H41" s="154" t="s">
        <v>71</v>
      </c>
      <c r="I41" s="154" t="s">
        <v>435</v>
      </c>
      <c r="K41" s="143"/>
    </row>
    <row r="42" spans="1:11" ht="18.75" customHeight="1" x14ac:dyDescent="0.25">
      <c r="A42" s="151">
        <v>35</v>
      </c>
      <c r="B42" s="152">
        <v>42810</v>
      </c>
      <c r="C42" s="154" t="s">
        <v>417</v>
      </c>
      <c r="D42" s="154" t="s">
        <v>10</v>
      </c>
      <c r="E42" s="154" t="s">
        <v>170</v>
      </c>
      <c r="F42" s="154" t="s">
        <v>422</v>
      </c>
      <c r="G42" s="155" t="s">
        <v>431</v>
      </c>
      <c r="H42" s="154" t="s">
        <v>71</v>
      </c>
      <c r="I42" s="154" t="s">
        <v>435</v>
      </c>
      <c r="K42" s="143"/>
    </row>
    <row r="43" spans="1:11" ht="18.75" customHeight="1" x14ac:dyDescent="0.25">
      <c r="A43" s="151">
        <v>36</v>
      </c>
      <c r="B43" s="152">
        <v>42811</v>
      </c>
      <c r="C43" s="154" t="s">
        <v>417</v>
      </c>
      <c r="D43" s="154" t="s">
        <v>10</v>
      </c>
      <c r="E43" s="154" t="s">
        <v>175</v>
      </c>
      <c r="F43" s="154" t="s">
        <v>429</v>
      </c>
      <c r="G43" s="155" t="s">
        <v>431</v>
      </c>
      <c r="H43" s="154" t="s">
        <v>71</v>
      </c>
      <c r="I43" s="154" t="s">
        <v>435</v>
      </c>
      <c r="K43" s="143"/>
    </row>
    <row r="44" spans="1:11" ht="18.75" customHeight="1" x14ac:dyDescent="0.25">
      <c r="A44" s="151">
        <v>37</v>
      </c>
      <c r="B44" s="152">
        <v>42811</v>
      </c>
      <c r="C44" s="154" t="s">
        <v>417</v>
      </c>
      <c r="D44" s="154" t="s">
        <v>3</v>
      </c>
      <c r="E44" s="154" t="s">
        <v>161</v>
      </c>
      <c r="F44" s="154" t="s">
        <v>420</v>
      </c>
      <c r="G44" s="155" t="s">
        <v>431</v>
      </c>
      <c r="H44" s="154" t="s">
        <v>71</v>
      </c>
      <c r="I44" s="154" t="s">
        <v>435</v>
      </c>
      <c r="K44" s="143"/>
    </row>
    <row r="45" spans="1:11" ht="18.75" customHeight="1" x14ac:dyDescent="0.25">
      <c r="A45" s="151">
        <v>38</v>
      </c>
      <c r="B45" s="152">
        <v>42811</v>
      </c>
      <c r="C45" s="154" t="s">
        <v>417</v>
      </c>
      <c r="D45" s="154" t="s">
        <v>11</v>
      </c>
      <c r="E45" s="154" t="s">
        <v>170</v>
      </c>
      <c r="F45" s="154" t="s">
        <v>422</v>
      </c>
      <c r="G45" s="155" t="s">
        <v>431</v>
      </c>
      <c r="H45" s="154" t="s">
        <v>71</v>
      </c>
      <c r="I45" s="154" t="s">
        <v>435</v>
      </c>
      <c r="K45" s="143"/>
    </row>
    <row r="46" spans="1:11" ht="18.75" customHeight="1" x14ac:dyDescent="0.25">
      <c r="A46" s="151">
        <v>39</v>
      </c>
      <c r="B46" s="152">
        <v>42810</v>
      </c>
      <c r="C46" s="154" t="s">
        <v>417</v>
      </c>
      <c r="D46" s="154" t="s">
        <v>9</v>
      </c>
      <c r="E46" s="154" t="s">
        <v>211</v>
      </c>
      <c r="F46" s="154" t="s">
        <v>426</v>
      </c>
      <c r="G46" s="155" t="s">
        <v>442</v>
      </c>
      <c r="H46" s="154" t="s">
        <v>71</v>
      </c>
      <c r="I46" s="154" t="s">
        <v>435</v>
      </c>
      <c r="K46" s="143"/>
    </row>
    <row r="47" spans="1:11" ht="18.75" customHeight="1" x14ac:dyDescent="0.25">
      <c r="A47" s="151">
        <v>40</v>
      </c>
      <c r="B47" s="152">
        <v>42811</v>
      </c>
      <c r="C47" s="154" t="s">
        <v>417</v>
      </c>
      <c r="D47" s="154" t="s">
        <v>9</v>
      </c>
      <c r="E47" s="154" t="s">
        <v>211</v>
      </c>
      <c r="F47" s="154" t="s">
        <v>426</v>
      </c>
      <c r="G47" s="155" t="s">
        <v>442</v>
      </c>
      <c r="H47" s="154" t="s">
        <v>71</v>
      </c>
      <c r="I47" s="154" t="s">
        <v>435</v>
      </c>
      <c r="K47" s="143"/>
    </row>
    <row r="48" spans="1:11" ht="18.75" customHeight="1" x14ac:dyDescent="0.25">
      <c r="A48" s="151">
        <v>41</v>
      </c>
      <c r="B48" s="152">
        <v>42812</v>
      </c>
      <c r="C48" s="154" t="s">
        <v>417</v>
      </c>
      <c r="D48" s="154" t="s">
        <v>11</v>
      </c>
      <c r="E48" s="154" t="s">
        <v>175</v>
      </c>
      <c r="F48" s="154" t="s">
        <v>429</v>
      </c>
      <c r="G48" s="155" t="s">
        <v>443</v>
      </c>
      <c r="H48" s="154" t="s">
        <v>71</v>
      </c>
      <c r="I48" s="154" t="s">
        <v>435</v>
      </c>
      <c r="K48" s="143"/>
    </row>
    <row r="49" spans="1:11" ht="18.75" customHeight="1" x14ac:dyDescent="0.25">
      <c r="A49" s="151">
        <v>42</v>
      </c>
      <c r="B49" s="152">
        <v>42812</v>
      </c>
      <c r="C49" s="154" t="s">
        <v>417</v>
      </c>
      <c r="D49" s="154" t="s">
        <v>9</v>
      </c>
      <c r="E49" s="154" t="s">
        <v>170</v>
      </c>
      <c r="F49" s="154" t="s">
        <v>422</v>
      </c>
      <c r="G49" s="155" t="s">
        <v>431</v>
      </c>
      <c r="H49" s="154" t="s">
        <v>71</v>
      </c>
      <c r="I49" s="154" t="s">
        <v>435</v>
      </c>
      <c r="K49" s="143"/>
    </row>
    <row r="50" spans="1:11" ht="18.75" customHeight="1" x14ac:dyDescent="0.25">
      <c r="A50" s="151">
        <v>43</v>
      </c>
      <c r="B50" s="152">
        <v>42812</v>
      </c>
      <c r="C50" s="154" t="s">
        <v>417</v>
      </c>
      <c r="D50" s="154" t="s">
        <v>3</v>
      </c>
      <c r="E50" s="154" t="s">
        <v>170</v>
      </c>
      <c r="F50" s="154" t="s">
        <v>422</v>
      </c>
      <c r="G50" s="155" t="s">
        <v>444</v>
      </c>
      <c r="H50" s="154" t="s">
        <v>71</v>
      </c>
      <c r="I50" s="154" t="s">
        <v>435</v>
      </c>
      <c r="K50" s="143"/>
    </row>
    <row r="51" spans="1:11" ht="18.75" customHeight="1" x14ac:dyDescent="0.25">
      <c r="A51" s="151">
        <v>44</v>
      </c>
      <c r="B51" s="152">
        <v>42812</v>
      </c>
      <c r="C51" s="154" t="s">
        <v>417</v>
      </c>
      <c r="D51" s="154" t="s">
        <v>10</v>
      </c>
      <c r="E51" s="154" t="s">
        <v>211</v>
      </c>
      <c r="F51" s="154" t="s">
        <v>426</v>
      </c>
      <c r="G51" s="155" t="s">
        <v>445</v>
      </c>
      <c r="H51" s="154" t="s">
        <v>71</v>
      </c>
      <c r="I51" s="154" t="s">
        <v>435</v>
      </c>
      <c r="K51" s="143"/>
    </row>
    <row r="52" spans="1:11" ht="18.75" customHeight="1" x14ac:dyDescent="0.25">
      <c r="A52" s="151">
        <v>45</v>
      </c>
      <c r="B52" s="152">
        <v>42813</v>
      </c>
      <c r="C52" s="154" t="s">
        <v>417</v>
      </c>
      <c r="D52" s="154" t="s">
        <v>10</v>
      </c>
      <c r="E52" s="154" t="s">
        <v>211</v>
      </c>
      <c r="F52" s="154" t="s">
        <v>426</v>
      </c>
      <c r="G52" s="155" t="s">
        <v>446</v>
      </c>
      <c r="H52" s="154" t="s">
        <v>71</v>
      </c>
      <c r="I52" s="154" t="s">
        <v>435</v>
      </c>
      <c r="K52" s="143"/>
    </row>
    <row r="53" spans="1:11" ht="18.75" customHeight="1" x14ac:dyDescent="0.25">
      <c r="A53" s="151">
        <v>46</v>
      </c>
      <c r="B53" s="152">
        <v>42813</v>
      </c>
      <c r="C53" s="154" t="s">
        <v>417</v>
      </c>
      <c r="D53" s="154" t="s">
        <v>9</v>
      </c>
      <c r="E53" s="154" t="s">
        <v>160</v>
      </c>
      <c r="F53" s="154" t="s">
        <v>447</v>
      </c>
      <c r="G53" s="155" t="s">
        <v>448</v>
      </c>
      <c r="H53" s="154" t="s">
        <v>71</v>
      </c>
      <c r="I53" s="154" t="s">
        <v>435</v>
      </c>
      <c r="K53" s="143"/>
    </row>
    <row r="54" spans="1:11" ht="18.75" customHeight="1" x14ac:dyDescent="0.25">
      <c r="A54" s="151">
        <v>47</v>
      </c>
      <c r="B54" s="152">
        <v>42813</v>
      </c>
      <c r="C54" s="154" t="s">
        <v>417</v>
      </c>
      <c r="D54" s="154" t="s">
        <v>11</v>
      </c>
      <c r="E54" s="154" t="s">
        <v>170</v>
      </c>
      <c r="F54" s="154" t="s">
        <v>422</v>
      </c>
      <c r="G54" s="155" t="s">
        <v>444</v>
      </c>
      <c r="H54" s="154" t="s">
        <v>71</v>
      </c>
      <c r="I54" s="154" t="s">
        <v>435</v>
      </c>
      <c r="K54" s="143"/>
    </row>
    <row r="55" spans="1:11" ht="18.75" customHeight="1" x14ac:dyDescent="0.25">
      <c r="A55" s="151">
        <v>48</v>
      </c>
      <c r="B55" s="152">
        <v>42813</v>
      </c>
      <c r="C55" s="154" t="s">
        <v>417</v>
      </c>
      <c r="D55" s="154" t="s">
        <v>3</v>
      </c>
      <c r="E55" s="154" t="s">
        <v>211</v>
      </c>
      <c r="F55" s="154" t="s">
        <v>426</v>
      </c>
      <c r="G55" s="155" t="s">
        <v>444</v>
      </c>
      <c r="H55" s="154" t="s">
        <v>71</v>
      </c>
      <c r="I55" s="154" t="s">
        <v>435</v>
      </c>
      <c r="K55" s="143"/>
    </row>
    <row r="56" spans="1:11" ht="18.75" customHeight="1" x14ac:dyDescent="0.25">
      <c r="A56" s="151">
        <v>49</v>
      </c>
      <c r="B56" s="152">
        <v>42814</v>
      </c>
      <c r="C56" s="154" t="s">
        <v>417</v>
      </c>
      <c r="D56" s="154" t="s">
        <v>3</v>
      </c>
      <c r="E56" s="154" t="s">
        <v>211</v>
      </c>
      <c r="F56" s="154" t="s">
        <v>426</v>
      </c>
      <c r="G56" s="155" t="s">
        <v>444</v>
      </c>
      <c r="H56" s="154" t="s">
        <v>71</v>
      </c>
      <c r="I56" s="154" t="s">
        <v>435</v>
      </c>
      <c r="K56" s="143"/>
    </row>
    <row r="57" spans="1:11" ht="18.75" customHeight="1" x14ac:dyDescent="0.25">
      <c r="A57" s="151">
        <v>50</v>
      </c>
      <c r="B57" s="152">
        <v>42814</v>
      </c>
      <c r="C57" s="154" t="s">
        <v>417</v>
      </c>
      <c r="D57" s="154" t="s">
        <v>10</v>
      </c>
      <c r="E57" s="154" t="s">
        <v>175</v>
      </c>
      <c r="F57" s="154" t="s">
        <v>429</v>
      </c>
      <c r="G57" s="155" t="s">
        <v>449</v>
      </c>
      <c r="H57" s="154" t="s">
        <v>71</v>
      </c>
      <c r="I57" s="154" t="s">
        <v>435</v>
      </c>
      <c r="K57" s="143"/>
    </row>
    <row r="58" spans="1:11" ht="18.75" customHeight="1" x14ac:dyDescent="0.25">
      <c r="A58" s="151">
        <v>51</v>
      </c>
      <c r="B58" s="152">
        <v>42814</v>
      </c>
      <c r="C58" s="154" t="s">
        <v>417</v>
      </c>
      <c r="D58" s="154" t="s">
        <v>9</v>
      </c>
      <c r="E58" s="154" t="s">
        <v>170</v>
      </c>
      <c r="F58" s="154" t="s">
        <v>422</v>
      </c>
      <c r="G58" s="155" t="s">
        <v>450</v>
      </c>
      <c r="H58" s="154" t="s">
        <v>71</v>
      </c>
      <c r="I58" s="154" t="s">
        <v>435</v>
      </c>
      <c r="K58" s="143"/>
    </row>
    <row r="59" spans="1:11" ht="18.75" customHeight="1" x14ac:dyDescent="0.25">
      <c r="A59" s="151">
        <v>52</v>
      </c>
      <c r="B59" s="152">
        <v>42814</v>
      </c>
      <c r="C59" s="154" t="s">
        <v>417</v>
      </c>
      <c r="D59" s="154" t="s">
        <v>11</v>
      </c>
      <c r="E59" s="154" t="s">
        <v>211</v>
      </c>
      <c r="F59" s="154" t="s">
        <v>426</v>
      </c>
      <c r="G59" s="155" t="s">
        <v>444</v>
      </c>
      <c r="H59" s="154" t="s">
        <v>71</v>
      </c>
      <c r="I59" s="154" t="s">
        <v>435</v>
      </c>
      <c r="K59" s="143"/>
    </row>
    <row r="60" spans="1:11" ht="18.75" customHeight="1" x14ac:dyDescent="0.25">
      <c r="A60" s="151">
        <v>53</v>
      </c>
      <c r="B60" s="152">
        <v>42815</v>
      </c>
      <c r="C60" s="154" t="s">
        <v>417</v>
      </c>
      <c r="D60" s="154" t="s">
        <v>11</v>
      </c>
      <c r="E60" s="154" t="s">
        <v>211</v>
      </c>
      <c r="F60" s="154" t="s">
        <v>426</v>
      </c>
      <c r="G60" s="155" t="s">
        <v>451</v>
      </c>
      <c r="H60" s="154" t="s">
        <v>71</v>
      </c>
      <c r="I60" s="154" t="s">
        <v>435</v>
      </c>
      <c r="K60" s="143"/>
    </row>
    <row r="61" spans="1:11" ht="18.75" customHeight="1" x14ac:dyDescent="0.25">
      <c r="A61" s="151">
        <v>54</v>
      </c>
      <c r="B61" s="152">
        <v>42817</v>
      </c>
      <c r="C61" s="154" t="s">
        <v>417</v>
      </c>
      <c r="D61" s="154" t="s">
        <v>3</v>
      </c>
      <c r="E61" s="154" t="s">
        <v>175</v>
      </c>
      <c r="F61" s="154" t="s">
        <v>429</v>
      </c>
      <c r="G61" s="155" t="s">
        <v>444</v>
      </c>
      <c r="H61" s="154" t="s">
        <v>71</v>
      </c>
      <c r="I61" s="154" t="s">
        <v>435</v>
      </c>
      <c r="K61" s="143"/>
    </row>
    <row r="62" spans="1:11" ht="34.5" customHeight="1" x14ac:dyDescent="0.25">
      <c r="A62" s="151">
        <v>55</v>
      </c>
      <c r="B62" s="152">
        <v>42817</v>
      </c>
      <c r="C62" s="154" t="s">
        <v>417</v>
      </c>
      <c r="D62" s="154" t="s">
        <v>11</v>
      </c>
      <c r="E62" s="154" t="s">
        <v>170</v>
      </c>
      <c r="F62" s="154" t="s">
        <v>422</v>
      </c>
      <c r="G62" s="155" t="s">
        <v>452</v>
      </c>
      <c r="H62" s="154" t="s">
        <v>71</v>
      </c>
      <c r="I62" s="154" t="s">
        <v>435</v>
      </c>
      <c r="K62" s="143"/>
    </row>
    <row r="63" spans="1:11" ht="18.75" customHeight="1" x14ac:dyDescent="0.25">
      <c r="A63" s="151">
        <v>56</v>
      </c>
      <c r="B63" s="152">
        <v>42817</v>
      </c>
      <c r="C63" s="154" t="s">
        <v>417</v>
      </c>
      <c r="D63" s="154" t="s">
        <v>10</v>
      </c>
      <c r="E63" s="154" t="s">
        <v>170</v>
      </c>
      <c r="F63" s="154" t="s">
        <v>422</v>
      </c>
      <c r="G63" s="155" t="s">
        <v>453</v>
      </c>
      <c r="H63" s="154" t="s">
        <v>71</v>
      </c>
      <c r="I63" s="154" t="s">
        <v>435</v>
      </c>
      <c r="K63" s="143"/>
    </row>
    <row r="64" spans="1:11" ht="18.75" customHeight="1" x14ac:dyDescent="0.25">
      <c r="A64" s="151">
        <v>57</v>
      </c>
      <c r="B64" s="152">
        <v>42817</v>
      </c>
      <c r="C64" s="154" t="s">
        <v>417</v>
      </c>
      <c r="D64" s="154" t="s">
        <v>9</v>
      </c>
      <c r="E64" s="154" t="s">
        <v>211</v>
      </c>
      <c r="F64" s="154" t="s">
        <v>426</v>
      </c>
      <c r="G64" s="155" t="s">
        <v>444</v>
      </c>
      <c r="H64" s="154" t="s">
        <v>71</v>
      </c>
      <c r="I64" s="154" t="s">
        <v>435</v>
      </c>
      <c r="K64" s="143"/>
    </row>
    <row r="65" spans="1:11" ht="18.75" customHeight="1" x14ac:dyDescent="0.25">
      <c r="A65" s="151">
        <v>58</v>
      </c>
      <c r="B65" s="152">
        <v>42818</v>
      </c>
      <c r="C65" s="154" t="s">
        <v>417</v>
      </c>
      <c r="D65" s="154" t="s">
        <v>9</v>
      </c>
      <c r="E65" s="154" t="s">
        <v>211</v>
      </c>
      <c r="F65" s="154" t="s">
        <v>426</v>
      </c>
      <c r="G65" s="155" t="s">
        <v>444</v>
      </c>
      <c r="H65" s="154" t="s">
        <v>71</v>
      </c>
      <c r="I65" s="154" t="s">
        <v>435</v>
      </c>
      <c r="K65" s="143"/>
    </row>
    <row r="66" spans="1:11" ht="18.75" customHeight="1" x14ac:dyDescent="0.25">
      <c r="A66" s="151">
        <v>59</v>
      </c>
      <c r="B66" s="152">
        <v>42818</v>
      </c>
      <c r="C66" s="154" t="s">
        <v>417</v>
      </c>
      <c r="D66" s="154" t="s">
        <v>11</v>
      </c>
      <c r="E66" s="154" t="s">
        <v>175</v>
      </c>
      <c r="F66" s="154" t="s">
        <v>429</v>
      </c>
      <c r="G66" s="155" t="s">
        <v>444</v>
      </c>
      <c r="H66" s="154" t="s">
        <v>71</v>
      </c>
      <c r="I66" s="154" t="s">
        <v>435</v>
      </c>
      <c r="K66" s="143"/>
    </row>
    <row r="67" spans="1:11" ht="18.75" customHeight="1" x14ac:dyDescent="0.25">
      <c r="A67" s="151">
        <v>60</v>
      </c>
      <c r="B67" s="152">
        <v>42818</v>
      </c>
      <c r="C67" s="154" t="s">
        <v>417</v>
      </c>
      <c r="D67" s="154" t="s">
        <v>10</v>
      </c>
      <c r="E67" s="154" t="s">
        <v>211</v>
      </c>
      <c r="F67" s="154" t="s">
        <v>426</v>
      </c>
      <c r="G67" s="155" t="s">
        <v>444</v>
      </c>
      <c r="H67" s="154" t="s">
        <v>71</v>
      </c>
      <c r="I67" s="154" t="s">
        <v>435</v>
      </c>
      <c r="K67" s="143"/>
    </row>
    <row r="68" spans="1:11" ht="18.75" customHeight="1" x14ac:dyDescent="0.25">
      <c r="A68" s="151">
        <v>61</v>
      </c>
      <c r="B68" s="152">
        <v>42819</v>
      </c>
      <c r="C68" s="154" t="s">
        <v>417</v>
      </c>
      <c r="D68" s="154" t="s">
        <v>10</v>
      </c>
      <c r="E68" s="154" t="s">
        <v>211</v>
      </c>
      <c r="F68" s="154" t="s">
        <v>426</v>
      </c>
      <c r="G68" s="155" t="s">
        <v>444</v>
      </c>
      <c r="H68" s="154" t="s">
        <v>71</v>
      </c>
      <c r="I68" s="154" t="s">
        <v>435</v>
      </c>
      <c r="K68" s="143"/>
    </row>
    <row r="69" spans="1:11" ht="18.75" customHeight="1" x14ac:dyDescent="0.25">
      <c r="A69" s="151">
        <v>62</v>
      </c>
      <c r="B69" s="152">
        <v>42818</v>
      </c>
      <c r="C69" s="154" t="s">
        <v>417</v>
      </c>
      <c r="D69" s="154" t="s">
        <v>3</v>
      </c>
      <c r="E69" s="154" t="s">
        <v>166</v>
      </c>
      <c r="F69" s="154" t="s">
        <v>418</v>
      </c>
      <c r="G69" s="155" t="s">
        <v>444</v>
      </c>
      <c r="H69" s="154" t="s">
        <v>71</v>
      </c>
      <c r="I69" s="154" t="s">
        <v>435</v>
      </c>
      <c r="K69" s="143"/>
    </row>
    <row r="70" spans="1:11" ht="18.75" customHeight="1" x14ac:dyDescent="0.25">
      <c r="A70" s="151">
        <v>63</v>
      </c>
      <c r="B70" s="152">
        <v>42819</v>
      </c>
      <c r="C70" s="154" t="s">
        <v>417</v>
      </c>
      <c r="D70" s="154" t="s">
        <v>3</v>
      </c>
      <c r="E70" s="154" t="s">
        <v>211</v>
      </c>
      <c r="F70" s="154" t="s">
        <v>426</v>
      </c>
      <c r="G70" s="155" t="s">
        <v>454</v>
      </c>
      <c r="H70" s="154" t="s">
        <v>71</v>
      </c>
      <c r="I70" s="154" t="s">
        <v>435</v>
      </c>
      <c r="K70" s="143"/>
    </row>
    <row r="71" spans="1:11" ht="18.75" customHeight="1" x14ac:dyDescent="0.25">
      <c r="A71" s="151">
        <v>64</v>
      </c>
      <c r="B71" s="152">
        <v>42820</v>
      </c>
      <c r="C71" s="154" t="s">
        <v>417</v>
      </c>
      <c r="D71" s="154" t="s">
        <v>3</v>
      </c>
      <c r="E71" s="154" t="s">
        <v>211</v>
      </c>
      <c r="F71" s="154" t="s">
        <v>426</v>
      </c>
      <c r="G71" s="155" t="s">
        <v>455</v>
      </c>
      <c r="H71" s="154" t="s">
        <v>71</v>
      </c>
      <c r="I71" s="154" t="s">
        <v>435</v>
      </c>
      <c r="K71" s="143"/>
    </row>
    <row r="72" spans="1:11" ht="18.75" customHeight="1" x14ac:dyDescent="0.25">
      <c r="A72" s="151">
        <v>65</v>
      </c>
      <c r="B72" s="152">
        <v>42819</v>
      </c>
      <c r="C72" s="154" t="s">
        <v>417</v>
      </c>
      <c r="D72" s="154" t="s">
        <v>11</v>
      </c>
      <c r="E72" s="154" t="s">
        <v>211</v>
      </c>
      <c r="F72" s="154" t="s">
        <v>426</v>
      </c>
      <c r="G72" s="155" t="s">
        <v>455</v>
      </c>
      <c r="H72" s="154" t="s">
        <v>71</v>
      </c>
      <c r="I72" s="154" t="s">
        <v>435</v>
      </c>
      <c r="K72" s="143"/>
    </row>
    <row r="73" spans="1:11" ht="18.75" customHeight="1" x14ac:dyDescent="0.25">
      <c r="A73" s="151">
        <v>66</v>
      </c>
      <c r="B73" s="152">
        <v>42820</v>
      </c>
      <c r="C73" s="154" t="s">
        <v>417</v>
      </c>
      <c r="D73" s="154" t="s">
        <v>11</v>
      </c>
      <c r="E73" s="154" t="s">
        <v>211</v>
      </c>
      <c r="F73" s="154" t="s">
        <v>426</v>
      </c>
      <c r="G73" s="155" t="s">
        <v>455</v>
      </c>
      <c r="H73" s="154" t="s">
        <v>71</v>
      </c>
      <c r="I73" s="154" t="s">
        <v>435</v>
      </c>
      <c r="K73" s="143"/>
    </row>
    <row r="74" spans="1:11" ht="18.75" customHeight="1" x14ac:dyDescent="0.25">
      <c r="A74" s="151">
        <v>67</v>
      </c>
      <c r="B74" s="152">
        <v>42819</v>
      </c>
      <c r="C74" s="154" t="s">
        <v>417</v>
      </c>
      <c r="D74" s="154" t="s">
        <v>9</v>
      </c>
      <c r="E74" s="154" t="s">
        <v>241</v>
      </c>
      <c r="F74" s="154" t="s">
        <v>447</v>
      </c>
      <c r="G74" s="155" t="s">
        <v>455</v>
      </c>
      <c r="H74" s="154" t="s">
        <v>71</v>
      </c>
      <c r="I74" s="154" t="s">
        <v>435</v>
      </c>
      <c r="K74" s="143"/>
    </row>
    <row r="75" spans="1:11" ht="18.75" customHeight="1" x14ac:dyDescent="0.25">
      <c r="A75" s="151">
        <v>68</v>
      </c>
      <c r="B75" s="152">
        <v>42820</v>
      </c>
      <c r="C75" s="154" t="s">
        <v>417</v>
      </c>
      <c r="D75" s="154" t="s">
        <v>10</v>
      </c>
      <c r="E75" s="154" t="s">
        <v>175</v>
      </c>
      <c r="F75" s="154" t="s">
        <v>429</v>
      </c>
      <c r="G75" s="155" t="s">
        <v>444</v>
      </c>
      <c r="H75" s="154" t="s">
        <v>71</v>
      </c>
      <c r="I75" s="154" t="s">
        <v>435</v>
      </c>
      <c r="K75" s="143"/>
    </row>
    <row r="76" spans="1:11" ht="18.75" customHeight="1" x14ac:dyDescent="0.25">
      <c r="A76" s="151">
        <v>69</v>
      </c>
      <c r="B76" s="152">
        <v>42820</v>
      </c>
      <c r="C76" s="154" t="s">
        <v>417</v>
      </c>
      <c r="D76" s="154" t="s">
        <v>9</v>
      </c>
      <c r="E76" s="48" t="s">
        <v>227</v>
      </c>
      <c r="F76" s="154" t="s">
        <v>228</v>
      </c>
      <c r="G76" s="155" t="s">
        <v>444</v>
      </c>
      <c r="H76" s="154" t="s">
        <v>71</v>
      </c>
      <c r="I76" s="154" t="s">
        <v>435</v>
      </c>
      <c r="K76" s="143"/>
    </row>
    <row r="77" spans="1:11" ht="18.75" customHeight="1" x14ac:dyDescent="0.25">
      <c r="A77" s="151">
        <v>70</v>
      </c>
      <c r="B77" s="152">
        <v>42821</v>
      </c>
      <c r="C77" s="154" t="s">
        <v>417</v>
      </c>
      <c r="D77" s="154" t="s">
        <v>10</v>
      </c>
      <c r="E77" s="154" t="s">
        <v>166</v>
      </c>
      <c r="F77" s="154" t="s">
        <v>418</v>
      </c>
      <c r="G77" s="155" t="s">
        <v>444</v>
      </c>
      <c r="H77" s="154" t="s">
        <v>71</v>
      </c>
      <c r="I77" s="154" t="s">
        <v>435</v>
      </c>
      <c r="K77" s="143"/>
    </row>
    <row r="78" spans="1:11" ht="18.75" customHeight="1" x14ac:dyDescent="0.25">
      <c r="A78" s="151">
        <v>71</v>
      </c>
      <c r="B78" s="152">
        <v>42821</v>
      </c>
      <c r="C78" s="154" t="s">
        <v>417</v>
      </c>
      <c r="D78" s="154" t="s">
        <v>11</v>
      </c>
      <c r="E78" s="154" t="s">
        <v>166</v>
      </c>
      <c r="F78" s="154" t="s">
        <v>418</v>
      </c>
      <c r="G78" s="155" t="s">
        <v>444</v>
      </c>
      <c r="H78" s="154" t="s">
        <v>71</v>
      </c>
      <c r="I78" s="154" t="s">
        <v>435</v>
      </c>
      <c r="K78" s="143"/>
    </row>
    <row r="79" spans="1:11" ht="18.75" customHeight="1" x14ac:dyDescent="0.25">
      <c r="A79" s="151">
        <v>72</v>
      </c>
      <c r="B79" s="152">
        <v>42821</v>
      </c>
      <c r="C79" s="154" t="s">
        <v>417</v>
      </c>
      <c r="D79" s="154" t="s">
        <v>9</v>
      </c>
      <c r="E79" s="154" t="s">
        <v>211</v>
      </c>
      <c r="F79" s="154" t="s">
        <v>426</v>
      </c>
      <c r="G79" s="155" t="s">
        <v>455</v>
      </c>
      <c r="H79" s="154" t="s">
        <v>71</v>
      </c>
      <c r="I79" s="154" t="s">
        <v>435</v>
      </c>
      <c r="K79" s="143"/>
    </row>
    <row r="80" spans="1:11" ht="18.75" customHeight="1" x14ac:dyDescent="0.25">
      <c r="A80" s="151">
        <v>73</v>
      </c>
      <c r="B80" s="152">
        <v>42822</v>
      </c>
      <c r="C80" s="154" t="s">
        <v>417</v>
      </c>
      <c r="D80" s="154" t="s">
        <v>9</v>
      </c>
      <c r="E80" s="154" t="s">
        <v>211</v>
      </c>
      <c r="F80" s="154" t="s">
        <v>426</v>
      </c>
      <c r="G80" s="155" t="s">
        <v>444</v>
      </c>
      <c r="H80" s="154" t="s">
        <v>71</v>
      </c>
      <c r="I80" s="154" t="s">
        <v>435</v>
      </c>
      <c r="K80" s="143"/>
    </row>
    <row r="81" spans="1:11" ht="18.75" customHeight="1" x14ac:dyDescent="0.25">
      <c r="A81" s="151">
        <v>74</v>
      </c>
      <c r="B81" s="152">
        <v>42821</v>
      </c>
      <c r="C81" s="154" t="s">
        <v>417</v>
      </c>
      <c r="D81" s="154" t="s">
        <v>3</v>
      </c>
      <c r="E81" s="154" t="s">
        <v>175</v>
      </c>
      <c r="F81" s="154" t="s">
        <v>429</v>
      </c>
      <c r="G81" s="155" t="s">
        <v>444</v>
      </c>
      <c r="H81" s="154" t="s">
        <v>71</v>
      </c>
      <c r="I81" s="154" t="s">
        <v>435</v>
      </c>
      <c r="K81" s="143"/>
    </row>
    <row r="82" spans="1:11" ht="18.75" customHeight="1" x14ac:dyDescent="0.25">
      <c r="A82" s="151">
        <v>75</v>
      </c>
      <c r="B82" s="152">
        <v>42822</v>
      </c>
      <c r="C82" s="154" t="s">
        <v>417</v>
      </c>
      <c r="D82" s="154" t="s">
        <v>11</v>
      </c>
      <c r="E82" s="154" t="s">
        <v>175</v>
      </c>
      <c r="F82" s="154" t="s">
        <v>429</v>
      </c>
      <c r="G82" s="155" t="s">
        <v>444</v>
      </c>
      <c r="H82" s="154" t="s">
        <v>71</v>
      </c>
      <c r="I82" s="154" t="s">
        <v>435</v>
      </c>
      <c r="K82" s="143"/>
    </row>
    <row r="83" spans="1:11" ht="18.75" customHeight="1" x14ac:dyDescent="0.25">
      <c r="A83" s="151">
        <v>76</v>
      </c>
      <c r="B83" s="152">
        <v>42822</v>
      </c>
      <c r="C83" s="154" t="s">
        <v>417</v>
      </c>
      <c r="D83" s="154" t="s">
        <v>10</v>
      </c>
      <c r="E83" s="154" t="s">
        <v>211</v>
      </c>
      <c r="F83" s="154" t="s">
        <v>426</v>
      </c>
      <c r="G83" s="155" t="s">
        <v>444</v>
      </c>
      <c r="H83" s="154" t="s">
        <v>71</v>
      </c>
      <c r="I83" s="154" t="s">
        <v>435</v>
      </c>
      <c r="K83" s="143"/>
    </row>
    <row r="84" spans="1:11" ht="18.75" customHeight="1" x14ac:dyDescent="0.25">
      <c r="A84" s="151">
        <v>77</v>
      </c>
      <c r="B84" s="152">
        <v>42824</v>
      </c>
      <c r="C84" s="154" t="s">
        <v>417</v>
      </c>
      <c r="D84" s="154" t="s">
        <v>10</v>
      </c>
      <c r="E84" s="154" t="s">
        <v>211</v>
      </c>
      <c r="F84" s="154" t="s">
        <v>426</v>
      </c>
      <c r="G84" s="155" t="s">
        <v>444</v>
      </c>
      <c r="H84" s="154" t="s">
        <v>71</v>
      </c>
      <c r="I84" s="154" t="s">
        <v>435</v>
      </c>
      <c r="K84" s="143"/>
    </row>
    <row r="85" spans="1:11" ht="18.75" customHeight="1" x14ac:dyDescent="0.25">
      <c r="A85" s="151">
        <v>78</v>
      </c>
      <c r="B85" s="152">
        <v>42822</v>
      </c>
      <c r="C85" s="154" t="s">
        <v>417</v>
      </c>
      <c r="D85" s="154" t="s">
        <v>3</v>
      </c>
      <c r="E85" s="154" t="s">
        <v>166</v>
      </c>
      <c r="F85" s="154" t="s">
        <v>418</v>
      </c>
      <c r="G85" s="155" t="s">
        <v>444</v>
      </c>
      <c r="H85" s="154" t="s">
        <v>71</v>
      </c>
      <c r="I85" s="154" t="s">
        <v>435</v>
      </c>
      <c r="K85" s="143"/>
    </row>
    <row r="86" spans="1:11" ht="18.75" customHeight="1" x14ac:dyDescent="0.25">
      <c r="A86" s="151">
        <v>79</v>
      </c>
      <c r="B86" s="152">
        <v>42824</v>
      </c>
      <c r="C86" s="154" t="s">
        <v>417</v>
      </c>
      <c r="D86" s="154" t="s">
        <v>9</v>
      </c>
      <c r="E86" s="154" t="s">
        <v>175</v>
      </c>
      <c r="F86" s="154" t="s">
        <v>429</v>
      </c>
      <c r="G86" s="155" t="s">
        <v>444</v>
      </c>
      <c r="H86" s="154" t="s">
        <v>71</v>
      </c>
      <c r="I86" s="154" t="s">
        <v>435</v>
      </c>
      <c r="K86" s="143"/>
    </row>
    <row r="87" spans="1:11" ht="18.75" customHeight="1" x14ac:dyDescent="0.25">
      <c r="A87" s="151">
        <v>80</v>
      </c>
      <c r="B87" s="152">
        <v>42826</v>
      </c>
      <c r="C87" s="154" t="s">
        <v>417</v>
      </c>
      <c r="D87" s="154" t="s">
        <v>10</v>
      </c>
      <c r="E87" s="154" t="s">
        <v>175</v>
      </c>
      <c r="F87" s="154" t="s">
        <v>429</v>
      </c>
      <c r="G87" s="155" t="s">
        <v>444</v>
      </c>
      <c r="H87" s="154" t="s">
        <v>71</v>
      </c>
      <c r="I87" s="154" t="s">
        <v>435</v>
      </c>
      <c r="K87" s="143"/>
    </row>
    <row r="88" spans="1:11" ht="18.75" customHeight="1" x14ac:dyDescent="0.25">
      <c r="A88" s="151">
        <v>81</v>
      </c>
      <c r="B88" s="152">
        <v>42824</v>
      </c>
      <c r="C88" s="154" t="s">
        <v>417</v>
      </c>
      <c r="D88" s="154" t="s">
        <v>3</v>
      </c>
      <c r="E88" s="154" t="s">
        <v>211</v>
      </c>
      <c r="F88" s="154" t="s">
        <v>426</v>
      </c>
      <c r="G88" s="155" t="s">
        <v>444</v>
      </c>
      <c r="H88" s="154" t="s">
        <v>71</v>
      </c>
      <c r="I88" s="154" t="s">
        <v>435</v>
      </c>
      <c r="K88" s="143"/>
    </row>
    <row r="89" spans="1:11" ht="18.75" customHeight="1" x14ac:dyDescent="0.25">
      <c r="A89" s="151">
        <v>82</v>
      </c>
      <c r="B89" s="152">
        <v>42826</v>
      </c>
      <c r="C89" s="154" t="s">
        <v>417</v>
      </c>
      <c r="D89" s="154" t="s">
        <v>3</v>
      </c>
      <c r="E89" s="154" t="s">
        <v>211</v>
      </c>
      <c r="F89" s="154" t="s">
        <v>426</v>
      </c>
      <c r="G89" s="155" t="s">
        <v>444</v>
      </c>
      <c r="H89" s="154" t="s">
        <v>71</v>
      </c>
      <c r="I89" s="154" t="s">
        <v>435</v>
      </c>
      <c r="K89" s="143"/>
    </row>
    <row r="90" spans="1:11" ht="18.75" customHeight="1" x14ac:dyDescent="0.25">
      <c r="A90" s="151">
        <v>83</v>
      </c>
      <c r="B90" s="152">
        <v>42826</v>
      </c>
      <c r="C90" s="154" t="s">
        <v>417</v>
      </c>
      <c r="D90" s="154" t="s">
        <v>11</v>
      </c>
      <c r="E90" s="154" t="s">
        <v>211</v>
      </c>
      <c r="F90" s="154" t="s">
        <v>426</v>
      </c>
      <c r="G90" s="155" t="s">
        <v>444</v>
      </c>
      <c r="H90" s="154" t="s">
        <v>71</v>
      </c>
      <c r="I90" s="154" t="s">
        <v>435</v>
      </c>
      <c r="K90" s="143"/>
    </row>
    <row r="91" spans="1:11" ht="18.75" customHeight="1" x14ac:dyDescent="0.25">
      <c r="A91" s="151">
        <v>84</v>
      </c>
      <c r="B91" s="152">
        <v>42827</v>
      </c>
      <c r="C91" s="154" t="s">
        <v>417</v>
      </c>
      <c r="D91" s="154" t="s">
        <v>11</v>
      </c>
      <c r="E91" s="154" t="s">
        <v>211</v>
      </c>
      <c r="F91" s="154" t="s">
        <v>426</v>
      </c>
      <c r="G91" s="155" t="s">
        <v>444</v>
      </c>
      <c r="H91" s="154" t="s">
        <v>71</v>
      </c>
      <c r="I91" s="154" t="s">
        <v>435</v>
      </c>
      <c r="K91" s="143"/>
    </row>
    <row r="92" spans="1:11" ht="18.75" customHeight="1" x14ac:dyDescent="0.25">
      <c r="A92" s="151">
        <v>85</v>
      </c>
      <c r="B92" s="152">
        <v>42826</v>
      </c>
      <c r="C92" s="154" t="s">
        <v>417</v>
      </c>
      <c r="D92" s="154" t="s">
        <v>9</v>
      </c>
      <c r="E92" s="154" t="s">
        <v>170</v>
      </c>
      <c r="F92" s="154" t="s">
        <v>422</v>
      </c>
      <c r="G92" s="155" t="s">
        <v>444</v>
      </c>
      <c r="H92" s="154" t="s">
        <v>71</v>
      </c>
      <c r="I92" s="154" t="s">
        <v>435</v>
      </c>
      <c r="K92" s="143"/>
    </row>
    <row r="93" spans="1:11" ht="18.75" customHeight="1" x14ac:dyDescent="0.25">
      <c r="A93" s="151">
        <v>86</v>
      </c>
      <c r="B93" s="152">
        <v>42827</v>
      </c>
      <c r="C93" s="154" t="s">
        <v>417</v>
      </c>
      <c r="D93" s="154" t="s">
        <v>9</v>
      </c>
      <c r="E93" s="154" t="s">
        <v>211</v>
      </c>
      <c r="F93" s="154" t="s">
        <v>426</v>
      </c>
      <c r="G93" s="155" t="s">
        <v>444</v>
      </c>
      <c r="H93" s="154" t="s">
        <v>71</v>
      </c>
      <c r="I93" s="154" t="s">
        <v>435</v>
      </c>
      <c r="K93" s="143"/>
    </row>
    <row r="94" spans="1:11" ht="18.75" customHeight="1" x14ac:dyDescent="0.25">
      <c r="A94" s="151">
        <v>87</v>
      </c>
      <c r="B94" s="152">
        <v>42828</v>
      </c>
      <c r="C94" s="154" t="s">
        <v>417</v>
      </c>
      <c r="D94" s="154" t="s">
        <v>9</v>
      </c>
      <c r="E94" s="154" t="s">
        <v>211</v>
      </c>
      <c r="F94" s="154" t="s">
        <v>426</v>
      </c>
      <c r="G94" s="155" t="s">
        <v>444</v>
      </c>
      <c r="H94" s="154" t="s">
        <v>71</v>
      </c>
      <c r="I94" s="154" t="s">
        <v>435</v>
      </c>
      <c r="K94" s="143"/>
    </row>
    <row r="95" spans="1:11" ht="18.75" customHeight="1" x14ac:dyDescent="0.25">
      <c r="A95" s="151">
        <v>88</v>
      </c>
      <c r="B95" s="152">
        <v>42827</v>
      </c>
      <c r="C95" s="154" t="s">
        <v>417</v>
      </c>
      <c r="D95" s="154" t="s">
        <v>3</v>
      </c>
      <c r="E95" s="154" t="s">
        <v>161</v>
      </c>
      <c r="F95" s="154" t="s">
        <v>420</v>
      </c>
      <c r="G95" s="155" t="s">
        <v>444</v>
      </c>
      <c r="H95" s="154" t="s">
        <v>71</v>
      </c>
      <c r="I95" s="154" t="s">
        <v>435</v>
      </c>
      <c r="K95" s="143"/>
    </row>
    <row r="96" spans="1:11" ht="18.75" customHeight="1" x14ac:dyDescent="0.25">
      <c r="A96" s="151">
        <v>89</v>
      </c>
      <c r="B96" s="152">
        <v>42827</v>
      </c>
      <c r="C96" s="154" t="s">
        <v>417</v>
      </c>
      <c r="D96" s="154" t="s">
        <v>10</v>
      </c>
      <c r="E96" s="154" t="s">
        <v>166</v>
      </c>
      <c r="F96" s="154" t="s">
        <v>418</v>
      </c>
      <c r="G96" s="155" t="s">
        <v>444</v>
      </c>
      <c r="H96" s="154" t="s">
        <v>71</v>
      </c>
      <c r="I96" s="154" t="s">
        <v>435</v>
      </c>
      <c r="K96" s="143"/>
    </row>
    <row r="97" spans="1:11" ht="18.75" customHeight="1" x14ac:dyDescent="0.25">
      <c r="A97" s="151">
        <v>90</v>
      </c>
      <c r="B97" s="152">
        <v>42828</v>
      </c>
      <c r="C97" s="154" t="s">
        <v>417</v>
      </c>
      <c r="D97" s="154" t="s">
        <v>11</v>
      </c>
      <c r="E97" s="154" t="s">
        <v>175</v>
      </c>
      <c r="F97" s="154" t="s">
        <v>429</v>
      </c>
      <c r="G97" s="155" t="s">
        <v>444</v>
      </c>
      <c r="H97" s="154" t="s">
        <v>71</v>
      </c>
      <c r="I97" s="154" t="s">
        <v>435</v>
      </c>
      <c r="K97" s="143"/>
    </row>
    <row r="98" spans="1:11" ht="18.75" customHeight="1" x14ac:dyDescent="0.25">
      <c r="A98" s="151">
        <v>91</v>
      </c>
      <c r="B98" s="152">
        <v>42828</v>
      </c>
      <c r="C98" s="154" t="s">
        <v>417</v>
      </c>
      <c r="D98" s="154" t="s">
        <v>3</v>
      </c>
      <c r="E98" s="154" t="s">
        <v>170</v>
      </c>
      <c r="F98" s="154" t="s">
        <v>422</v>
      </c>
      <c r="G98" s="155" t="s">
        <v>444</v>
      </c>
      <c r="H98" s="154" t="s">
        <v>71</v>
      </c>
      <c r="I98" s="154" t="s">
        <v>435</v>
      </c>
      <c r="K98" s="143"/>
    </row>
    <row r="99" spans="1:11" ht="18.75" customHeight="1" x14ac:dyDescent="0.25">
      <c r="A99" s="151">
        <v>92</v>
      </c>
      <c r="B99" s="152">
        <v>42828</v>
      </c>
      <c r="C99" s="154" t="s">
        <v>417</v>
      </c>
      <c r="D99" s="154" t="s">
        <v>10</v>
      </c>
      <c r="E99" s="154" t="s">
        <v>211</v>
      </c>
      <c r="F99" s="154" t="s">
        <v>426</v>
      </c>
      <c r="G99" s="155" t="s">
        <v>444</v>
      </c>
      <c r="H99" s="154" t="s">
        <v>71</v>
      </c>
      <c r="I99" s="154" t="s">
        <v>435</v>
      </c>
      <c r="K99" s="143"/>
    </row>
    <row r="100" spans="1:11" ht="18.75" customHeight="1" x14ac:dyDescent="0.25">
      <c r="A100" s="151">
        <v>93</v>
      </c>
      <c r="B100" s="152">
        <v>42829</v>
      </c>
      <c r="C100" s="154" t="s">
        <v>417</v>
      </c>
      <c r="D100" s="154" t="s">
        <v>10</v>
      </c>
      <c r="E100" s="154" t="s">
        <v>211</v>
      </c>
      <c r="F100" s="154" t="s">
        <v>426</v>
      </c>
      <c r="G100" s="155" t="s">
        <v>444</v>
      </c>
      <c r="H100" s="154" t="s">
        <v>71</v>
      </c>
      <c r="I100" s="154" t="s">
        <v>435</v>
      </c>
      <c r="K100" s="143"/>
    </row>
    <row r="101" spans="1:11" ht="18.75" customHeight="1" x14ac:dyDescent="0.25">
      <c r="A101" s="151">
        <v>94</v>
      </c>
      <c r="B101" s="152">
        <v>42829</v>
      </c>
      <c r="C101" s="154" t="s">
        <v>417</v>
      </c>
      <c r="D101" s="154" t="s">
        <v>9</v>
      </c>
      <c r="E101" s="154" t="s">
        <v>175</v>
      </c>
      <c r="F101" s="154" t="s">
        <v>429</v>
      </c>
      <c r="G101" s="155" t="s">
        <v>444</v>
      </c>
      <c r="H101" s="154" t="s">
        <v>71</v>
      </c>
      <c r="I101" s="154" t="s">
        <v>435</v>
      </c>
      <c r="K101" s="143"/>
    </row>
    <row r="102" spans="1:11" ht="18.75" customHeight="1" x14ac:dyDescent="0.25">
      <c r="A102" s="151">
        <v>95</v>
      </c>
      <c r="B102" s="152">
        <v>42829</v>
      </c>
      <c r="C102" s="154" t="s">
        <v>417</v>
      </c>
      <c r="D102" s="154" t="s">
        <v>11</v>
      </c>
      <c r="E102" s="154" t="s">
        <v>166</v>
      </c>
      <c r="F102" s="154" t="s">
        <v>418</v>
      </c>
      <c r="G102" s="155" t="s">
        <v>444</v>
      </c>
      <c r="H102" s="154" t="s">
        <v>71</v>
      </c>
      <c r="I102" s="154" t="s">
        <v>435</v>
      </c>
      <c r="K102" s="143"/>
    </row>
    <row r="103" spans="1:11" ht="18.75" customHeight="1" x14ac:dyDescent="0.25">
      <c r="A103" s="151">
        <v>96</v>
      </c>
      <c r="B103" s="152">
        <v>42829</v>
      </c>
      <c r="C103" s="154" t="s">
        <v>417</v>
      </c>
      <c r="D103" s="154" t="s">
        <v>3</v>
      </c>
      <c r="E103" s="154" t="s">
        <v>211</v>
      </c>
      <c r="F103" s="154" t="s">
        <v>426</v>
      </c>
      <c r="G103" s="155" t="s">
        <v>444</v>
      </c>
      <c r="H103" s="154" t="s">
        <v>71</v>
      </c>
      <c r="I103" s="154" t="s">
        <v>435</v>
      </c>
      <c r="K103" s="143"/>
    </row>
    <row r="104" spans="1:11" ht="18.75" customHeight="1" x14ac:dyDescent="0.25">
      <c r="A104" s="151">
        <v>97</v>
      </c>
      <c r="B104" s="152">
        <v>42830</v>
      </c>
      <c r="C104" s="154" t="s">
        <v>417</v>
      </c>
      <c r="D104" s="154" t="s">
        <v>3</v>
      </c>
      <c r="E104" s="154" t="s">
        <v>211</v>
      </c>
      <c r="F104" s="154" t="s">
        <v>426</v>
      </c>
      <c r="G104" s="155" t="s">
        <v>444</v>
      </c>
      <c r="H104" s="154" t="s">
        <v>71</v>
      </c>
      <c r="I104" s="154" t="s">
        <v>435</v>
      </c>
      <c r="K104" s="143"/>
    </row>
    <row r="105" spans="1:11" ht="18.75" customHeight="1" x14ac:dyDescent="0.25">
      <c r="A105" s="151">
        <v>98</v>
      </c>
      <c r="B105" s="152">
        <v>42830</v>
      </c>
      <c r="C105" s="154" t="s">
        <v>417</v>
      </c>
      <c r="D105" s="154" t="s">
        <v>10</v>
      </c>
      <c r="E105" s="154" t="s">
        <v>175</v>
      </c>
      <c r="F105" s="154" t="s">
        <v>429</v>
      </c>
      <c r="G105" s="155" t="s">
        <v>444</v>
      </c>
      <c r="H105" s="154" t="s">
        <v>71</v>
      </c>
      <c r="I105" s="154" t="s">
        <v>435</v>
      </c>
      <c r="K105" s="143"/>
    </row>
    <row r="106" spans="1:11" ht="18.75" customHeight="1" x14ac:dyDescent="0.25">
      <c r="A106" s="151">
        <v>99</v>
      </c>
      <c r="B106" s="152">
        <v>42830</v>
      </c>
      <c r="C106" s="154" t="s">
        <v>417</v>
      </c>
      <c r="D106" s="154" t="s">
        <v>9</v>
      </c>
      <c r="E106" s="154" t="s">
        <v>170</v>
      </c>
      <c r="F106" s="154" t="s">
        <v>422</v>
      </c>
      <c r="G106" s="155" t="s">
        <v>444</v>
      </c>
      <c r="H106" s="154" t="s">
        <v>71</v>
      </c>
      <c r="I106" s="154" t="s">
        <v>435</v>
      </c>
      <c r="K106" s="143"/>
    </row>
    <row r="107" spans="1:11" ht="18.75" customHeight="1" x14ac:dyDescent="0.25">
      <c r="A107" s="151">
        <v>100</v>
      </c>
      <c r="B107" s="152">
        <v>42832</v>
      </c>
      <c r="C107" s="154" t="s">
        <v>417</v>
      </c>
      <c r="D107" s="154" t="s">
        <v>10</v>
      </c>
      <c r="E107" s="154" t="s">
        <v>170</v>
      </c>
      <c r="F107" s="154" t="s">
        <v>422</v>
      </c>
      <c r="G107" s="155" t="s">
        <v>444</v>
      </c>
      <c r="H107" s="154" t="s">
        <v>71</v>
      </c>
      <c r="I107" s="154" t="s">
        <v>435</v>
      </c>
      <c r="K107" s="143"/>
    </row>
    <row r="108" spans="1:11" ht="18.75" customHeight="1" x14ac:dyDescent="0.25">
      <c r="A108" s="151">
        <v>101</v>
      </c>
      <c r="B108" s="152">
        <v>42830</v>
      </c>
      <c r="C108" s="154" t="s">
        <v>417</v>
      </c>
      <c r="D108" s="154" t="s">
        <v>11</v>
      </c>
      <c r="E108" s="154" t="s">
        <v>211</v>
      </c>
      <c r="F108" s="154" t="s">
        <v>426</v>
      </c>
      <c r="G108" s="155" t="s">
        <v>444</v>
      </c>
      <c r="H108" s="154" t="s">
        <v>71</v>
      </c>
      <c r="I108" s="154" t="s">
        <v>435</v>
      </c>
      <c r="J108" s="154" t="s">
        <v>456</v>
      </c>
      <c r="K108" s="143"/>
    </row>
    <row r="109" spans="1:11" ht="18.75" customHeight="1" x14ac:dyDescent="0.25">
      <c r="A109" s="151">
        <v>102</v>
      </c>
      <c r="B109" s="152">
        <v>42832</v>
      </c>
      <c r="C109" s="154" t="s">
        <v>417</v>
      </c>
      <c r="D109" s="154" t="s">
        <v>11</v>
      </c>
      <c r="E109" s="154" t="s">
        <v>211</v>
      </c>
      <c r="F109" s="156" t="s">
        <v>426</v>
      </c>
      <c r="G109" s="168" t="s">
        <v>444</v>
      </c>
      <c r="H109" s="156" t="s">
        <v>71</v>
      </c>
      <c r="I109" s="154" t="s">
        <v>435</v>
      </c>
      <c r="J109" s="154" t="s">
        <v>456</v>
      </c>
      <c r="K109" s="143"/>
    </row>
    <row r="110" spans="1:11" ht="18.75" customHeight="1" x14ac:dyDescent="0.25">
      <c r="A110" s="151">
        <v>103</v>
      </c>
      <c r="B110" s="152">
        <v>42832</v>
      </c>
      <c r="C110" s="154" t="s">
        <v>417</v>
      </c>
      <c r="D110" s="154" t="s">
        <v>3</v>
      </c>
      <c r="E110" s="154" t="s">
        <v>175</v>
      </c>
      <c r="F110" s="154" t="s">
        <v>429</v>
      </c>
      <c r="G110" s="155" t="s">
        <v>444</v>
      </c>
      <c r="H110" s="154" t="s">
        <v>71</v>
      </c>
      <c r="I110" s="154" t="s">
        <v>435</v>
      </c>
      <c r="K110" s="143"/>
    </row>
    <row r="111" spans="1:11" ht="18.75" customHeight="1" x14ac:dyDescent="0.25">
      <c r="A111" s="151">
        <v>104</v>
      </c>
      <c r="B111" s="152">
        <v>42832</v>
      </c>
      <c r="C111" s="154" t="s">
        <v>417</v>
      </c>
      <c r="D111" s="154" t="s">
        <v>9</v>
      </c>
      <c r="E111" s="154" t="s">
        <v>211</v>
      </c>
      <c r="F111" s="154" t="s">
        <v>426</v>
      </c>
      <c r="G111" s="155" t="s">
        <v>444</v>
      </c>
      <c r="H111" s="154" t="s">
        <v>71</v>
      </c>
      <c r="I111" s="154" t="s">
        <v>435</v>
      </c>
      <c r="K111" s="143"/>
    </row>
    <row r="112" spans="1:11" ht="18.75" customHeight="1" x14ac:dyDescent="0.25">
      <c r="A112" s="151">
        <v>105</v>
      </c>
      <c r="B112" s="152">
        <v>42833</v>
      </c>
      <c r="C112" s="154" t="s">
        <v>417</v>
      </c>
      <c r="D112" s="154" t="s">
        <v>9</v>
      </c>
      <c r="E112" s="154" t="s">
        <v>211</v>
      </c>
      <c r="F112" s="154" t="s">
        <v>426</v>
      </c>
      <c r="G112" s="155" t="s">
        <v>444</v>
      </c>
      <c r="H112" s="154" t="s">
        <v>71</v>
      </c>
      <c r="I112" s="154" t="s">
        <v>435</v>
      </c>
      <c r="K112" s="143"/>
    </row>
    <row r="113" spans="1:11" ht="18.75" customHeight="1" x14ac:dyDescent="0.25">
      <c r="A113" s="151">
        <v>106</v>
      </c>
      <c r="B113" s="152">
        <v>42833</v>
      </c>
      <c r="C113" s="154" t="s">
        <v>417</v>
      </c>
      <c r="D113" s="154" t="s">
        <v>11</v>
      </c>
      <c r="E113" s="154" t="s">
        <v>175</v>
      </c>
      <c r="F113" s="154" t="s">
        <v>429</v>
      </c>
      <c r="G113" s="155" t="s">
        <v>444</v>
      </c>
      <c r="H113" s="154" t="s">
        <v>71</v>
      </c>
      <c r="I113" s="154" t="s">
        <v>435</v>
      </c>
      <c r="K113" s="143"/>
    </row>
    <row r="114" spans="1:11" ht="18.75" customHeight="1" x14ac:dyDescent="0.25">
      <c r="A114" s="151">
        <v>107</v>
      </c>
      <c r="B114" s="152">
        <v>42833</v>
      </c>
      <c r="C114" s="154" t="s">
        <v>417</v>
      </c>
      <c r="D114" s="154" t="s">
        <v>3</v>
      </c>
      <c r="E114" s="154" t="s">
        <v>170</v>
      </c>
      <c r="F114" s="154" t="s">
        <v>422</v>
      </c>
      <c r="G114" s="155" t="s">
        <v>444</v>
      </c>
      <c r="H114" s="154" t="s">
        <v>71</v>
      </c>
      <c r="I114" s="154" t="s">
        <v>435</v>
      </c>
      <c r="K114" s="143"/>
    </row>
    <row r="115" spans="1:11" ht="18.75" customHeight="1" x14ac:dyDescent="0.25">
      <c r="A115" s="151">
        <v>108</v>
      </c>
      <c r="B115" s="152">
        <v>42833</v>
      </c>
      <c r="C115" s="154" t="s">
        <v>417</v>
      </c>
      <c r="D115" s="154" t="s">
        <v>10</v>
      </c>
      <c r="E115" s="154" t="s">
        <v>211</v>
      </c>
      <c r="F115" s="154" t="s">
        <v>426</v>
      </c>
      <c r="G115" s="155" t="s">
        <v>444</v>
      </c>
      <c r="H115" s="154" t="s">
        <v>71</v>
      </c>
      <c r="I115" s="154" t="s">
        <v>435</v>
      </c>
      <c r="K115" s="143"/>
    </row>
    <row r="116" spans="1:11" ht="18.75" customHeight="1" x14ac:dyDescent="0.25">
      <c r="A116" s="151">
        <v>109</v>
      </c>
      <c r="B116" s="152">
        <v>42834</v>
      </c>
      <c r="C116" s="154" t="s">
        <v>417</v>
      </c>
      <c r="D116" s="154" t="s">
        <v>10</v>
      </c>
      <c r="E116" s="154" t="s">
        <v>211</v>
      </c>
      <c r="F116" s="154" t="s">
        <v>426</v>
      </c>
      <c r="G116" s="155" t="s">
        <v>444</v>
      </c>
      <c r="H116" s="154" t="s">
        <v>71</v>
      </c>
      <c r="I116" s="154" t="s">
        <v>435</v>
      </c>
      <c r="K116" s="143"/>
    </row>
    <row r="117" spans="1:11" ht="18.75" customHeight="1" x14ac:dyDescent="0.25">
      <c r="A117" s="151">
        <v>110</v>
      </c>
      <c r="B117" s="152">
        <v>42834</v>
      </c>
      <c r="C117" s="154" t="s">
        <v>417</v>
      </c>
      <c r="D117" s="154" t="s">
        <v>9</v>
      </c>
      <c r="E117" s="63" t="s">
        <v>160</v>
      </c>
      <c r="F117" s="154" t="s">
        <v>447</v>
      </c>
      <c r="G117" s="155" t="s">
        <v>444</v>
      </c>
      <c r="H117" s="154" t="s">
        <v>71</v>
      </c>
      <c r="I117" s="154" t="s">
        <v>435</v>
      </c>
      <c r="K117" s="143"/>
    </row>
    <row r="118" spans="1:11" ht="18.75" customHeight="1" x14ac:dyDescent="0.25">
      <c r="A118" s="151">
        <v>111</v>
      </c>
      <c r="B118" s="152">
        <v>42834</v>
      </c>
      <c r="C118" s="154" t="s">
        <v>417</v>
      </c>
      <c r="D118" s="154" t="s">
        <v>11</v>
      </c>
      <c r="E118" s="154" t="s">
        <v>166</v>
      </c>
      <c r="F118" s="154" t="s">
        <v>418</v>
      </c>
      <c r="G118" s="155" t="s">
        <v>444</v>
      </c>
      <c r="H118" s="154" t="s">
        <v>71</v>
      </c>
      <c r="I118" s="154" t="s">
        <v>435</v>
      </c>
      <c r="K118" s="143"/>
    </row>
    <row r="119" spans="1:11" ht="18.75" customHeight="1" x14ac:dyDescent="0.25">
      <c r="A119" s="151">
        <v>112</v>
      </c>
      <c r="B119" s="152">
        <v>42835</v>
      </c>
      <c r="C119" s="154" t="s">
        <v>417</v>
      </c>
      <c r="D119" s="154" t="s">
        <v>9</v>
      </c>
      <c r="E119" s="154" t="s">
        <v>170</v>
      </c>
      <c r="F119" s="154" t="s">
        <v>422</v>
      </c>
      <c r="G119" s="155" t="s">
        <v>444</v>
      </c>
      <c r="H119" s="154" t="s">
        <v>71</v>
      </c>
      <c r="I119" s="154" t="s">
        <v>435</v>
      </c>
      <c r="K119" s="143"/>
    </row>
    <row r="120" spans="1:11" ht="18.75" customHeight="1" x14ac:dyDescent="0.25">
      <c r="A120" s="151">
        <v>113</v>
      </c>
      <c r="B120" s="152">
        <v>42835</v>
      </c>
      <c r="C120" s="154" t="s">
        <v>417</v>
      </c>
      <c r="D120" s="154" t="s">
        <v>11</v>
      </c>
      <c r="E120" s="156" t="s">
        <v>211</v>
      </c>
      <c r="F120" s="156" t="s">
        <v>426</v>
      </c>
      <c r="G120" s="168" t="s">
        <v>444</v>
      </c>
      <c r="H120" s="156" t="s">
        <v>71</v>
      </c>
      <c r="I120" s="156" t="s">
        <v>435</v>
      </c>
      <c r="J120" s="154" t="s">
        <v>456</v>
      </c>
      <c r="K120" s="143"/>
    </row>
    <row r="121" spans="1:11" ht="18.75" customHeight="1" x14ac:dyDescent="0.25">
      <c r="A121" s="151">
        <v>114</v>
      </c>
      <c r="B121" s="152">
        <v>42836</v>
      </c>
      <c r="C121" s="154" t="s">
        <v>417</v>
      </c>
      <c r="D121" s="154" t="s">
        <v>11</v>
      </c>
      <c r="E121" s="156" t="s">
        <v>211</v>
      </c>
      <c r="F121" s="156" t="s">
        <v>426</v>
      </c>
      <c r="G121" s="168" t="s">
        <v>444</v>
      </c>
      <c r="H121" s="156" t="s">
        <v>71</v>
      </c>
      <c r="I121" s="156" t="s">
        <v>435</v>
      </c>
      <c r="J121" s="154" t="s">
        <v>456</v>
      </c>
      <c r="K121" s="143"/>
    </row>
    <row r="122" spans="1:11" ht="18.75" customHeight="1" x14ac:dyDescent="0.25">
      <c r="A122" s="151">
        <v>115</v>
      </c>
      <c r="B122" s="152">
        <v>42836</v>
      </c>
      <c r="C122" s="154" t="s">
        <v>417</v>
      </c>
      <c r="D122" s="154" t="s">
        <v>10</v>
      </c>
      <c r="E122" s="154" t="s">
        <v>166</v>
      </c>
      <c r="F122" s="154" t="s">
        <v>418</v>
      </c>
      <c r="G122" s="155" t="s">
        <v>444</v>
      </c>
      <c r="H122" s="154" t="s">
        <v>71</v>
      </c>
      <c r="I122" s="154" t="s">
        <v>435</v>
      </c>
      <c r="K122" s="143"/>
    </row>
    <row r="123" spans="1:11" ht="18.75" customHeight="1" x14ac:dyDescent="0.25">
      <c r="A123" s="151">
        <v>116</v>
      </c>
      <c r="B123" s="152">
        <v>42836</v>
      </c>
      <c r="C123" s="154" t="s">
        <v>417</v>
      </c>
      <c r="D123" s="154" t="s">
        <v>3</v>
      </c>
      <c r="E123" s="154" t="s">
        <v>175</v>
      </c>
      <c r="F123" s="154" t="s">
        <v>429</v>
      </c>
      <c r="G123" s="155" t="s">
        <v>444</v>
      </c>
      <c r="H123" s="154" t="s">
        <v>71</v>
      </c>
      <c r="I123" s="154" t="s">
        <v>435</v>
      </c>
      <c r="K123" s="143"/>
    </row>
    <row r="124" spans="1:11" ht="18.75" customHeight="1" x14ac:dyDescent="0.25">
      <c r="A124" s="151">
        <v>117</v>
      </c>
      <c r="B124" s="152">
        <v>42836</v>
      </c>
      <c r="C124" s="154" t="s">
        <v>417</v>
      </c>
      <c r="D124" s="154" t="s">
        <v>9</v>
      </c>
      <c r="E124" s="154" t="s">
        <v>211</v>
      </c>
      <c r="F124" s="154" t="s">
        <v>426</v>
      </c>
      <c r="G124" s="155" t="s">
        <v>444</v>
      </c>
      <c r="H124" s="154" t="s">
        <v>71</v>
      </c>
      <c r="I124" s="154" t="s">
        <v>435</v>
      </c>
      <c r="K124" s="143"/>
    </row>
    <row r="125" spans="1:11" ht="18.75" customHeight="1" x14ac:dyDescent="0.25">
      <c r="A125" s="151">
        <v>118</v>
      </c>
      <c r="B125" s="157">
        <v>42837</v>
      </c>
      <c r="C125" s="156" t="s">
        <v>417</v>
      </c>
      <c r="D125" s="156" t="s">
        <v>9</v>
      </c>
      <c r="E125" s="156" t="s">
        <v>211</v>
      </c>
      <c r="F125" s="156" t="s">
        <v>426</v>
      </c>
      <c r="G125" s="168" t="s">
        <v>444</v>
      </c>
      <c r="H125" s="156" t="s">
        <v>71</v>
      </c>
      <c r="I125" s="156" t="s">
        <v>435</v>
      </c>
      <c r="J125" s="154" t="s">
        <v>457</v>
      </c>
      <c r="K125" s="143"/>
    </row>
    <row r="126" spans="1:11" ht="18.75" customHeight="1" x14ac:dyDescent="0.25">
      <c r="A126" s="151">
        <v>119</v>
      </c>
      <c r="B126" s="152">
        <v>42839</v>
      </c>
      <c r="C126" s="154" t="s">
        <v>417</v>
      </c>
      <c r="D126" s="154" t="s">
        <v>3</v>
      </c>
      <c r="E126" s="154" t="s">
        <v>170</v>
      </c>
      <c r="F126" s="154" t="s">
        <v>422</v>
      </c>
      <c r="G126" s="155" t="s">
        <v>444</v>
      </c>
      <c r="H126" s="154" t="s">
        <v>71</v>
      </c>
      <c r="I126" s="154" t="s">
        <v>435</v>
      </c>
      <c r="K126" s="143"/>
    </row>
    <row r="127" spans="1:11" ht="18.75" customHeight="1" x14ac:dyDescent="0.25">
      <c r="A127" s="151">
        <v>120</v>
      </c>
      <c r="B127" s="152">
        <v>42839</v>
      </c>
      <c r="C127" s="154" t="s">
        <v>417</v>
      </c>
      <c r="D127" s="154" t="s">
        <v>9</v>
      </c>
      <c r="E127" s="154" t="s">
        <v>170</v>
      </c>
      <c r="F127" s="154" t="s">
        <v>422</v>
      </c>
      <c r="G127" s="155" t="s">
        <v>444</v>
      </c>
      <c r="H127" s="154" t="s">
        <v>71</v>
      </c>
      <c r="I127" s="154" t="s">
        <v>435</v>
      </c>
      <c r="K127" s="143"/>
    </row>
    <row r="128" spans="1:11" ht="18.75" customHeight="1" x14ac:dyDescent="0.25">
      <c r="A128" s="151">
        <v>121</v>
      </c>
      <c r="B128" s="152">
        <v>42839</v>
      </c>
      <c r="C128" s="154" t="s">
        <v>417</v>
      </c>
      <c r="D128" s="154" t="s">
        <v>11</v>
      </c>
      <c r="E128" s="154" t="s">
        <v>211</v>
      </c>
      <c r="F128" s="154" t="s">
        <v>426</v>
      </c>
      <c r="G128" s="155" t="s">
        <v>444</v>
      </c>
      <c r="H128" s="154" t="s">
        <v>71</v>
      </c>
      <c r="I128" s="154" t="s">
        <v>435</v>
      </c>
      <c r="K128" s="143"/>
    </row>
    <row r="129" spans="1:11" ht="18.75" customHeight="1" x14ac:dyDescent="0.25">
      <c r="A129" s="151">
        <v>122</v>
      </c>
      <c r="B129" s="152">
        <v>42840</v>
      </c>
      <c r="C129" s="154" t="s">
        <v>417</v>
      </c>
      <c r="D129" s="154" t="s">
        <v>11</v>
      </c>
      <c r="E129" s="154" t="s">
        <v>211</v>
      </c>
      <c r="F129" s="154" t="s">
        <v>426</v>
      </c>
      <c r="G129" s="155" t="s">
        <v>444</v>
      </c>
      <c r="H129" s="154" t="s">
        <v>71</v>
      </c>
      <c r="I129" s="154" t="s">
        <v>435</v>
      </c>
      <c r="K129" s="143"/>
    </row>
    <row r="130" spans="1:11" ht="18.75" customHeight="1" x14ac:dyDescent="0.25">
      <c r="A130" s="151">
        <v>123</v>
      </c>
      <c r="B130" s="152">
        <v>42837</v>
      </c>
      <c r="C130" s="154" t="s">
        <v>417</v>
      </c>
      <c r="D130" s="154" t="s">
        <v>10</v>
      </c>
      <c r="E130" s="156" t="s">
        <v>211</v>
      </c>
      <c r="F130" s="156" t="s">
        <v>426</v>
      </c>
      <c r="G130" s="168" t="s">
        <v>444</v>
      </c>
      <c r="H130" s="156" t="s">
        <v>71</v>
      </c>
      <c r="I130" s="156" t="s">
        <v>435</v>
      </c>
      <c r="J130" s="154" t="s">
        <v>457</v>
      </c>
      <c r="K130" s="143"/>
    </row>
    <row r="131" spans="1:11" ht="18.75" customHeight="1" x14ac:dyDescent="0.25">
      <c r="A131" s="151">
        <v>124</v>
      </c>
      <c r="B131" s="152">
        <v>42839</v>
      </c>
      <c r="C131" s="154" t="s">
        <v>417</v>
      </c>
      <c r="D131" s="154" t="s">
        <v>10</v>
      </c>
      <c r="E131" s="154" t="s">
        <v>211</v>
      </c>
      <c r="F131" s="154" t="s">
        <v>426</v>
      </c>
      <c r="G131" s="155" t="s">
        <v>444</v>
      </c>
      <c r="H131" s="154" t="s">
        <v>71</v>
      </c>
      <c r="I131" s="154" t="s">
        <v>435</v>
      </c>
      <c r="K131" s="143"/>
    </row>
    <row r="132" spans="1:11" ht="18.75" customHeight="1" x14ac:dyDescent="0.25">
      <c r="A132" s="151">
        <v>125</v>
      </c>
      <c r="B132" s="152">
        <v>42840</v>
      </c>
      <c r="C132" s="154" t="s">
        <v>417</v>
      </c>
      <c r="D132" s="154" t="s">
        <v>10</v>
      </c>
      <c r="E132" s="154" t="s">
        <v>170</v>
      </c>
      <c r="F132" s="154" t="s">
        <v>422</v>
      </c>
      <c r="G132" s="155" t="s">
        <v>444</v>
      </c>
      <c r="H132" s="154" t="s">
        <v>71</v>
      </c>
      <c r="I132" s="154" t="s">
        <v>435</v>
      </c>
      <c r="K132" s="143"/>
    </row>
    <row r="133" spans="1:11" ht="18.75" customHeight="1" x14ac:dyDescent="0.25">
      <c r="A133" s="151">
        <v>126</v>
      </c>
      <c r="B133" s="152">
        <v>42840</v>
      </c>
      <c r="C133" s="154" t="s">
        <v>417</v>
      </c>
      <c r="D133" s="154" t="s">
        <v>9</v>
      </c>
      <c r="E133" s="154" t="s">
        <v>175</v>
      </c>
      <c r="F133" s="154" t="s">
        <v>429</v>
      </c>
      <c r="G133" s="155" t="s">
        <v>444</v>
      </c>
      <c r="H133" s="154" t="s">
        <v>71</v>
      </c>
      <c r="I133" s="154" t="s">
        <v>435</v>
      </c>
      <c r="K133" s="143"/>
    </row>
    <row r="134" spans="1:11" ht="18.75" customHeight="1" x14ac:dyDescent="0.25">
      <c r="A134" s="151">
        <v>127</v>
      </c>
      <c r="B134" s="152">
        <v>42840</v>
      </c>
      <c r="C134" s="154" t="s">
        <v>417</v>
      </c>
      <c r="D134" s="154" t="s">
        <v>3</v>
      </c>
      <c r="E134" s="156" t="s">
        <v>211</v>
      </c>
      <c r="F134" s="156" t="s">
        <v>426</v>
      </c>
      <c r="G134" s="168" t="s">
        <v>444</v>
      </c>
      <c r="H134" s="156" t="s">
        <v>71</v>
      </c>
      <c r="I134" s="156" t="s">
        <v>435</v>
      </c>
      <c r="J134" s="154" t="s">
        <v>456</v>
      </c>
      <c r="K134" s="143"/>
    </row>
    <row r="135" spans="1:11" ht="18.75" customHeight="1" x14ac:dyDescent="0.25">
      <c r="A135" s="151">
        <v>128</v>
      </c>
      <c r="B135" s="152">
        <v>42841</v>
      </c>
      <c r="C135" s="154" t="s">
        <v>417</v>
      </c>
      <c r="D135" s="154" t="s">
        <v>3</v>
      </c>
      <c r="E135" s="156" t="s">
        <v>211</v>
      </c>
      <c r="F135" s="156" t="s">
        <v>426</v>
      </c>
      <c r="G135" s="168" t="s">
        <v>444</v>
      </c>
      <c r="H135" s="156" t="s">
        <v>71</v>
      </c>
      <c r="I135" s="156" t="s">
        <v>435</v>
      </c>
      <c r="J135" s="154" t="s">
        <v>456</v>
      </c>
      <c r="K135" s="143"/>
    </row>
    <row r="136" spans="1:11" ht="18.75" customHeight="1" x14ac:dyDescent="0.25">
      <c r="A136" s="151">
        <v>129</v>
      </c>
      <c r="B136" s="152">
        <v>42841</v>
      </c>
      <c r="C136" s="154" t="s">
        <v>417</v>
      </c>
      <c r="D136" s="154" t="s">
        <v>11</v>
      </c>
      <c r="E136" s="154" t="s">
        <v>166</v>
      </c>
      <c r="F136" s="154" t="s">
        <v>418</v>
      </c>
      <c r="G136" s="155" t="s">
        <v>444</v>
      </c>
      <c r="H136" s="154" t="s">
        <v>71</v>
      </c>
      <c r="I136" s="154" t="s">
        <v>435</v>
      </c>
      <c r="K136" s="143"/>
    </row>
    <row r="137" spans="1:11" ht="18.75" customHeight="1" x14ac:dyDescent="0.25">
      <c r="A137" s="151">
        <v>130</v>
      </c>
      <c r="B137" s="152">
        <v>42841</v>
      </c>
      <c r="C137" s="154" t="s">
        <v>417</v>
      </c>
      <c r="D137" s="154" t="s">
        <v>10</v>
      </c>
      <c r="E137" s="154" t="s">
        <v>175</v>
      </c>
      <c r="F137" s="154" t="s">
        <v>429</v>
      </c>
      <c r="G137" s="155" t="s">
        <v>444</v>
      </c>
      <c r="H137" s="154" t="s">
        <v>71</v>
      </c>
      <c r="I137" s="154" t="s">
        <v>435</v>
      </c>
      <c r="K137" s="143"/>
    </row>
    <row r="138" spans="1:11" ht="18.75" customHeight="1" x14ac:dyDescent="0.25">
      <c r="A138" s="151">
        <v>131</v>
      </c>
      <c r="B138" s="152">
        <v>42841</v>
      </c>
      <c r="C138" s="154" t="s">
        <v>417</v>
      </c>
      <c r="D138" s="154" t="s">
        <v>9</v>
      </c>
      <c r="E138" s="154" t="s">
        <v>211</v>
      </c>
      <c r="F138" s="154" t="s">
        <v>426</v>
      </c>
      <c r="G138" s="155" t="s">
        <v>444</v>
      </c>
      <c r="H138" s="154" t="s">
        <v>71</v>
      </c>
      <c r="I138" s="154" t="s">
        <v>435</v>
      </c>
      <c r="K138" s="143"/>
    </row>
    <row r="139" spans="1:11" ht="18.75" customHeight="1" x14ac:dyDescent="0.25">
      <c r="A139" s="151">
        <v>132</v>
      </c>
      <c r="B139" s="152">
        <v>42842</v>
      </c>
      <c r="C139" s="154" t="s">
        <v>417</v>
      </c>
      <c r="D139" s="154" t="s">
        <v>9</v>
      </c>
      <c r="E139" s="154" t="s">
        <v>211</v>
      </c>
      <c r="F139" s="154" t="s">
        <v>426</v>
      </c>
      <c r="G139" s="155" t="s">
        <v>444</v>
      </c>
      <c r="H139" s="154" t="s">
        <v>71</v>
      </c>
      <c r="I139" s="154" t="s">
        <v>435</v>
      </c>
      <c r="K139" s="143"/>
    </row>
    <row r="140" spans="1:11" ht="18.75" customHeight="1" x14ac:dyDescent="0.25">
      <c r="A140" s="151">
        <v>133</v>
      </c>
      <c r="B140" s="152">
        <v>42842</v>
      </c>
      <c r="C140" s="154" t="s">
        <v>417</v>
      </c>
      <c r="D140" s="154" t="s">
        <v>3</v>
      </c>
      <c r="E140" s="154" t="s">
        <v>170</v>
      </c>
      <c r="F140" s="154" t="s">
        <v>422</v>
      </c>
      <c r="G140" s="155" t="s">
        <v>444</v>
      </c>
      <c r="H140" s="154" t="s">
        <v>71</v>
      </c>
      <c r="I140" s="154" t="s">
        <v>435</v>
      </c>
      <c r="K140" s="143"/>
    </row>
    <row r="141" spans="1:11" ht="18.75" customHeight="1" x14ac:dyDescent="0.25">
      <c r="A141" s="151">
        <v>134</v>
      </c>
      <c r="B141" s="152">
        <v>42842</v>
      </c>
      <c r="C141" s="154" t="s">
        <v>417</v>
      </c>
      <c r="D141" s="154" t="s">
        <v>11</v>
      </c>
      <c r="E141" s="154" t="s">
        <v>175</v>
      </c>
      <c r="F141" s="154" t="s">
        <v>429</v>
      </c>
      <c r="G141" s="155" t="s">
        <v>444</v>
      </c>
      <c r="H141" s="154" t="s">
        <v>71</v>
      </c>
      <c r="I141" s="154" t="s">
        <v>435</v>
      </c>
      <c r="K141" s="143"/>
    </row>
    <row r="142" spans="1:11" ht="18.75" customHeight="1" x14ac:dyDescent="0.25">
      <c r="A142" s="151">
        <v>135</v>
      </c>
      <c r="B142" s="152">
        <v>42842</v>
      </c>
      <c r="C142" s="154" t="s">
        <v>417</v>
      </c>
      <c r="D142" s="154" t="s">
        <v>10</v>
      </c>
      <c r="E142" s="156" t="s">
        <v>211</v>
      </c>
      <c r="F142" s="156" t="s">
        <v>426</v>
      </c>
      <c r="G142" s="168" t="s">
        <v>444</v>
      </c>
      <c r="H142" s="156" t="s">
        <v>71</v>
      </c>
      <c r="I142" s="156" t="s">
        <v>435</v>
      </c>
      <c r="J142" s="154" t="s">
        <v>456</v>
      </c>
      <c r="K142" s="143"/>
    </row>
    <row r="143" spans="1:11" ht="18.75" customHeight="1" x14ac:dyDescent="0.25">
      <c r="A143" s="151">
        <v>136</v>
      </c>
      <c r="B143" s="152">
        <v>42843</v>
      </c>
      <c r="C143" s="154" t="s">
        <v>417</v>
      </c>
      <c r="D143" s="154" t="s">
        <v>10</v>
      </c>
      <c r="E143" s="156" t="s">
        <v>211</v>
      </c>
      <c r="F143" s="156" t="s">
        <v>426</v>
      </c>
      <c r="G143" s="168" t="s">
        <v>444</v>
      </c>
      <c r="H143" s="156" t="s">
        <v>71</v>
      </c>
      <c r="I143" s="156" t="s">
        <v>435</v>
      </c>
      <c r="J143" s="154" t="s">
        <v>456</v>
      </c>
      <c r="K143" s="143"/>
    </row>
    <row r="144" spans="1:11" ht="18.75" customHeight="1" x14ac:dyDescent="0.25">
      <c r="A144" s="151">
        <v>137</v>
      </c>
      <c r="B144" s="152">
        <v>42843</v>
      </c>
      <c r="C144" s="154" t="s">
        <v>417</v>
      </c>
      <c r="D144" s="154" t="s">
        <v>9</v>
      </c>
      <c r="E144" s="154" t="s">
        <v>170</v>
      </c>
      <c r="F144" s="154" t="s">
        <v>422</v>
      </c>
      <c r="G144" s="155" t="s">
        <v>444</v>
      </c>
      <c r="H144" s="154" t="s">
        <v>71</v>
      </c>
      <c r="I144" s="154" t="s">
        <v>435</v>
      </c>
      <c r="K144" s="143"/>
    </row>
    <row r="145" spans="1:11" ht="18.75" customHeight="1" x14ac:dyDescent="0.25">
      <c r="A145" s="151">
        <v>138</v>
      </c>
      <c r="B145" s="152">
        <v>42843</v>
      </c>
      <c r="C145" s="154" t="s">
        <v>417</v>
      </c>
      <c r="D145" s="154" t="s">
        <v>11</v>
      </c>
      <c r="E145" s="154" t="s">
        <v>170</v>
      </c>
      <c r="F145" s="154" t="s">
        <v>422</v>
      </c>
      <c r="G145" s="155" t="s">
        <v>444</v>
      </c>
      <c r="H145" s="154" t="s">
        <v>71</v>
      </c>
      <c r="I145" s="154" t="s">
        <v>435</v>
      </c>
      <c r="K145" s="143"/>
    </row>
    <row r="146" spans="1:11" ht="18.75" customHeight="1" x14ac:dyDescent="0.25">
      <c r="A146" s="151">
        <v>139</v>
      </c>
      <c r="B146" s="152">
        <v>42843</v>
      </c>
      <c r="C146" s="154" t="s">
        <v>417</v>
      </c>
      <c r="D146" s="154" t="s">
        <v>3</v>
      </c>
      <c r="E146" s="63" t="s">
        <v>150</v>
      </c>
      <c r="F146" s="154" t="s">
        <v>458</v>
      </c>
      <c r="G146" s="155" t="s">
        <v>444</v>
      </c>
      <c r="H146" s="154" t="s">
        <v>71</v>
      </c>
      <c r="I146" s="154" t="s">
        <v>435</v>
      </c>
      <c r="K146" s="143"/>
    </row>
    <row r="147" spans="1:11" ht="18.75" customHeight="1" x14ac:dyDescent="0.25">
      <c r="A147" s="151">
        <v>140</v>
      </c>
      <c r="B147" s="152">
        <v>42846</v>
      </c>
      <c r="C147" s="154" t="s">
        <v>417</v>
      </c>
      <c r="D147" s="154" t="s">
        <v>9</v>
      </c>
      <c r="E147" s="63" t="s">
        <v>150</v>
      </c>
      <c r="F147" s="154" t="s">
        <v>458</v>
      </c>
      <c r="G147" s="155" t="s">
        <v>444</v>
      </c>
      <c r="H147" s="154" t="s">
        <v>71</v>
      </c>
      <c r="I147" s="154" t="s">
        <v>435</v>
      </c>
      <c r="K147" s="143"/>
    </row>
    <row r="148" spans="1:11" ht="18.75" customHeight="1" x14ac:dyDescent="0.25">
      <c r="A148" s="151">
        <v>141</v>
      </c>
      <c r="B148" s="152">
        <v>42846</v>
      </c>
      <c r="C148" s="154" t="s">
        <v>417</v>
      </c>
      <c r="D148" s="154" t="s">
        <v>10</v>
      </c>
      <c r="E148" s="154" t="s">
        <v>170</v>
      </c>
      <c r="F148" s="154" t="s">
        <v>422</v>
      </c>
      <c r="G148" s="155" t="s">
        <v>444</v>
      </c>
      <c r="H148" s="154" t="s">
        <v>71</v>
      </c>
      <c r="I148" s="154" t="s">
        <v>435</v>
      </c>
      <c r="K148" s="143"/>
    </row>
    <row r="149" spans="1:11" ht="18.75" customHeight="1" x14ac:dyDescent="0.25">
      <c r="A149" s="151">
        <v>142</v>
      </c>
      <c r="B149" s="152">
        <v>42846</v>
      </c>
      <c r="C149" s="154" t="s">
        <v>417</v>
      </c>
      <c r="D149" s="154" t="s">
        <v>3</v>
      </c>
      <c r="E149" s="156" t="s">
        <v>211</v>
      </c>
      <c r="F149" s="156" t="s">
        <v>426</v>
      </c>
      <c r="G149" s="168" t="s">
        <v>444</v>
      </c>
      <c r="H149" s="156" t="s">
        <v>71</v>
      </c>
      <c r="I149" s="156" t="s">
        <v>435</v>
      </c>
      <c r="J149" s="154" t="s">
        <v>456</v>
      </c>
      <c r="K149" s="143"/>
    </row>
    <row r="150" spans="1:11" ht="18.75" customHeight="1" x14ac:dyDescent="0.25">
      <c r="A150" s="151">
        <v>143</v>
      </c>
      <c r="B150" s="152">
        <v>42847</v>
      </c>
      <c r="C150" s="154" t="s">
        <v>417</v>
      </c>
      <c r="D150" s="154" t="s">
        <v>3</v>
      </c>
      <c r="E150" s="156" t="s">
        <v>211</v>
      </c>
      <c r="F150" s="156" t="s">
        <v>426</v>
      </c>
      <c r="G150" s="168" t="s">
        <v>444</v>
      </c>
      <c r="H150" s="156" t="s">
        <v>71</v>
      </c>
      <c r="I150" s="156" t="s">
        <v>435</v>
      </c>
      <c r="J150" s="154" t="s">
        <v>456</v>
      </c>
      <c r="K150" s="143"/>
    </row>
    <row r="151" spans="1:11" ht="18.75" customHeight="1" x14ac:dyDescent="0.25">
      <c r="A151" s="151">
        <v>144</v>
      </c>
      <c r="B151" s="152">
        <v>42846</v>
      </c>
      <c r="C151" s="154" t="s">
        <v>417</v>
      </c>
      <c r="D151" s="154" t="s">
        <v>11</v>
      </c>
      <c r="E151" s="156" t="s">
        <v>211</v>
      </c>
      <c r="F151" s="156" t="s">
        <v>426</v>
      </c>
      <c r="G151" s="168" t="s">
        <v>444</v>
      </c>
      <c r="H151" s="156" t="s">
        <v>71</v>
      </c>
      <c r="I151" s="156" t="s">
        <v>435</v>
      </c>
      <c r="J151" s="154" t="s">
        <v>456</v>
      </c>
      <c r="K151" s="143"/>
    </row>
    <row r="152" spans="1:11" ht="18.75" customHeight="1" x14ac:dyDescent="0.25">
      <c r="A152" s="151">
        <v>145</v>
      </c>
      <c r="B152" s="152">
        <v>42847</v>
      </c>
      <c r="C152" s="154" t="s">
        <v>417</v>
      </c>
      <c r="D152" s="154" t="s">
        <v>11</v>
      </c>
      <c r="E152" s="156" t="s">
        <v>211</v>
      </c>
      <c r="F152" s="156" t="s">
        <v>426</v>
      </c>
      <c r="G152" s="168" t="s">
        <v>444</v>
      </c>
      <c r="H152" s="156" t="s">
        <v>71</v>
      </c>
      <c r="I152" s="156" t="s">
        <v>435</v>
      </c>
      <c r="J152" s="154" t="s">
        <v>456</v>
      </c>
      <c r="K152" s="143"/>
    </row>
    <row r="153" spans="1:11" ht="18.75" customHeight="1" x14ac:dyDescent="0.25">
      <c r="A153" s="151">
        <v>146</v>
      </c>
      <c r="B153" s="152">
        <v>42847</v>
      </c>
      <c r="C153" s="154" t="s">
        <v>417</v>
      </c>
      <c r="D153" s="154" t="s">
        <v>10</v>
      </c>
      <c r="E153" s="63" t="s">
        <v>150</v>
      </c>
      <c r="F153" s="154" t="s">
        <v>458</v>
      </c>
      <c r="G153" s="155" t="s">
        <v>444</v>
      </c>
      <c r="H153" s="154" t="s">
        <v>71</v>
      </c>
      <c r="I153" s="154" t="s">
        <v>435</v>
      </c>
      <c r="K153" s="143"/>
    </row>
    <row r="154" spans="1:11" ht="18.75" customHeight="1" x14ac:dyDescent="0.25">
      <c r="A154" s="151">
        <v>147</v>
      </c>
      <c r="B154" s="152">
        <v>42847</v>
      </c>
      <c r="C154" s="154" t="s">
        <v>417</v>
      </c>
      <c r="D154" s="154" t="s">
        <v>9</v>
      </c>
      <c r="E154" s="154" t="s">
        <v>170</v>
      </c>
      <c r="F154" s="154" t="s">
        <v>422</v>
      </c>
      <c r="G154" s="155" t="s">
        <v>444</v>
      </c>
      <c r="H154" s="154" t="s">
        <v>71</v>
      </c>
      <c r="I154" s="154" t="s">
        <v>435</v>
      </c>
      <c r="K154" s="143"/>
    </row>
    <row r="155" spans="1:11" ht="18.75" customHeight="1" x14ac:dyDescent="0.25">
      <c r="A155" s="151">
        <v>148</v>
      </c>
      <c r="B155" s="152">
        <v>42848</v>
      </c>
      <c r="C155" s="154" t="s">
        <v>417</v>
      </c>
      <c r="D155" s="154" t="s">
        <v>3</v>
      </c>
      <c r="E155" s="154" t="s">
        <v>175</v>
      </c>
      <c r="F155" s="154" t="s">
        <v>429</v>
      </c>
      <c r="G155" s="155" t="s">
        <v>444</v>
      </c>
      <c r="H155" s="154" t="s">
        <v>71</v>
      </c>
      <c r="I155" s="154" t="s">
        <v>435</v>
      </c>
      <c r="K155" s="143"/>
    </row>
    <row r="156" spans="1:11" ht="18.75" customHeight="1" x14ac:dyDescent="0.25">
      <c r="A156" s="151">
        <v>149</v>
      </c>
      <c r="B156" s="152">
        <v>42848</v>
      </c>
      <c r="C156" s="154" t="s">
        <v>417</v>
      </c>
      <c r="D156" s="154" t="s">
        <v>11</v>
      </c>
      <c r="E156" s="154" t="s">
        <v>170</v>
      </c>
      <c r="F156" s="154" t="s">
        <v>422</v>
      </c>
      <c r="G156" s="155" t="s">
        <v>444</v>
      </c>
      <c r="H156" s="154" t="s">
        <v>71</v>
      </c>
      <c r="I156" s="154" t="s">
        <v>435</v>
      </c>
      <c r="K156" s="143"/>
    </row>
    <row r="157" spans="1:11" ht="18.75" customHeight="1" x14ac:dyDescent="0.25">
      <c r="A157" s="151">
        <v>150</v>
      </c>
      <c r="B157" s="152">
        <v>42848</v>
      </c>
      <c r="C157" s="154" t="s">
        <v>417</v>
      </c>
      <c r="D157" s="154" t="s">
        <v>9</v>
      </c>
      <c r="E157" s="156" t="s">
        <v>211</v>
      </c>
      <c r="F157" s="156" t="s">
        <v>426</v>
      </c>
      <c r="G157" s="168" t="s">
        <v>444</v>
      </c>
      <c r="H157" s="156" t="s">
        <v>71</v>
      </c>
      <c r="I157" s="156" t="s">
        <v>435</v>
      </c>
      <c r="J157" s="154" t="s">
        <v>456</v>
      </c>
      <c r="K157" s="143"/>
    </row>
    <row r="158" spans="1:11" ht="18.75" customHeight="1" x14ac:dyDescent="0.25">
      <c r="A158" s="151">
        <v>151</v>
      </c>
      <c r="B158" s="152">
        <v>42849</v>
      </c>
      <c r="C158" s="154" t="s">
        <v>417</v>
      </c>
      <c r="D158" s="154" t="s">
        <v>9</v>
      </c>
      <c r="E158" s="156" t="s">
        <v>211</v>
      </c>
      <c r="F158" s="156" t="s">
        <v>426</v>
      </c>
      <c r="G158" s="168" t="s">
        <v>444</v>
      </c>
      <c r="H158" s="156" t="s">
        <v>71</v>
      </c>
      <c r="I158" s="156" t="s">
        <v>435</v>
      </c>
      <c r="J158" s="154" t="s">
        <v>456</v>
      </c>
      <c r="K158" s="143"/>
    </row>
    <row r="159" spans="1:11" ht="18.75" customHeight="1" x14ac:dyDescent="0.25">
      <c r="A159" s="151">
        <v>152</v>
      </c>
      <c r="B159" s="152">
        <v>42848</v>
      </c>
      <c r="C159" s="154" t="s">
        <v>417</v>
      </c>
      <c r="D159" s="154" t="s">
        <v>10</v>
      </c>
      <c r="E159" s="156" t="s">
        <v>211</v>
      </c>
      <c r="F159" s="156" t="s">
        <v>426</v>
      </c>
      <c r="G159" s="168" t="s">
        <v>444</v>
      </c>
      <c r="H159" s="156" t="s">
        <v>71</v>
      </c>
      <c r="I159" s="156" t="s">
        <v>435</v>
      </c>
      <c r="J159" s="154" t="s">
        <v>456</v>
      </c>
      <c r="K159" s="143"/>
    </row>
    <row r="160" spans="1:11" ht="18.75" customHeight="1" x14ac:dyDescent="0.25">
      <c r="A160" s="151">
        <v>153</v>
      </c>
      <c r="B160" s="152">
        <v>42849</v>
      </c>
      <c r="C160" s="154" t="s">
        <v>417</v>
      </c>
      <c r="D160" s="154" t="s">
        <v>10</v>
      </c>
      <c r="E160" s="156" t="s">
        <v>211</v>
      </c>
      <c r="F160" s="156" t="s">
        <v>426</v>
      </c>
      <c r="G160" s="168" t="s">
        <v>444</v>
      </c>
      <c r="H160" s="156" t="s">
        <v>71</v>
      </c>
      <c r="I160" s="156" t="s">
        <v>435</v>
      </c>
      <c r="J160" s="154" t="s">
        <v>456</v>
      </c>
      <c r="K160" s="143"/>
    </row>
    <row r="161" spans="1:11" ht="18.75" customHeight="1" x14ac:dyDescent="0.25">
      <c r="A161" s="151">
        <v>154</v>
      </c>
      <c r="B161" s="152">
        <v>42849</v>
      </c>
      <c r="C161" s="154" t="s">
        <v>417</v>
      </c>
      <c r="D161" s="154" t="s">
        <v>11</v>
      </c>
      <c r="E161" s="63" t="s">
        <v>150</v>
      </c>
      <c r="F161" s="154" t="s">
        <v>458</v>
      </c>
      <c r="G161" s="155" t="s">
        <v>444</v>
      </c>
      <c r="H161" s="154" t="s">
        <v>71</v>
      </c>
      <c r="I161" s="154" t="s">
        <v>435</v>
      </c>
      <c r="K161" s="143"/>
    </row>
    <row r="162" spans="1:11" ht="18.75" customHeight="1" x14ac:dyDescent="0.25">
      <c r="A162" s="151">
        <v>155</v>
      </c>
      <c r="B162" s="152">
        <v>42849</v>
      </c>
      <c r="C162" s="154" t="s">
        <v>417</v>
      </c>
      <c r="D162" s="154" t="s">
        <v>3</v>
      </c>
      <c r="E162" s="154" t="s">
        <v>170</v>
      </c>
      <c r="F162" s="154" t="s">
        <v>422</v>
      </c>
      <c r="G162" s="155" t="s">
        <v>444</v>
      </c>
      <c r="H162" s="154" t="s">
        <v>71</v>
      </c>
      <c r="I162" s="154" t="s">
        <v>435</v>
      </c>
      <c r="K162" s="143"/>
    </row>
    <row r="163" spans="1:11" ht="18.75" customHeight="1" x14ac:dyDescent="0.25">
      <c r="A163" s="151">
        <v>156</v>
      </c>
      <c r="B163" s="152">
        <v>42850</v>
      </c>
      <c r="C163" s="154" t="s">
        <v>417</v>
      </c>
      <c r="D163" s="154" t="s">
        <v>9</v>
      </c>
      <c r="E163" s="63" t="s">
        <v>150</v>
      </c>
      <c r="F163" s="154" t="s">
        <v>458</v>
      </c>
      <c r="G163" s="155" t="s">
        <v>444</v>
      </c>
      <c r="H163" s="154" t="s">
        <v>71</v>
      </c>
      <c r="I163" s="154" t="s">
        <v>435</v>
      </c>
      <c r="K163" s="143"/>
    </row>
    <row r="164" spans="1:11" ht="18.75" customHeight="1" x14ac:dyDescent="0.25">
      <c r="A164" s="151">
        <v>157</v>
      </c>
      <c r="B164" s="152">
        <v>42850</v>
      </c>
      <c r="C164" s="154" t="s">
        <v>417</v>
      </c>
      <c r="D164" s="154" t="s">
        <v>10</v>
      </c>
      <c r="E164" s="154" t="s">
        <v>170</v>
      </c>
      <c r="F164" s="154" t="s">
        <v>422</v>
      </c>
      <c r="G164" s="155" t="s">
        <v>444</v>
      </c>
      <c r="H164" s="154" t="s">
        <v>71</v>
      </c>
      <c r="I164" s="154" t="s">
        <v>435</v>
      </c>
      <c r="K164" s="143"/>
    </row>
    <row r="165" spans="1:11" ht="18.75" customHeight="1" x14ac:dyDescent="0.25">
      <c r="A165" s="151">
        <v>158</v>
      </c>
      <c r="B165" s="152">
        <v>42850</v>
      </c>
      <c r="C165" s="154" t="s">
        <v>417</v>
      </c>
      <c r="D165" s="154" t="s">
        <v>3</v>
      </c>
      <c r="E165" s="156" t="s">
        <v>211</v>
      </c>
      <c r="F165" s="156" t="s">
        <v>426</v>
      </c>
      <c r="G165" s="168" t="s">
        <v>444</v>
      </c>
      <c r="H165" s="156" t="s">
        <v>71</v>
      </c>
      <c r="I165" s="156" t="s">
        <v>435</v>
      </c>
      <c r="J165" s="154" t="s">
        <v>456</v>
      </c>
      <c r="K165" s="143"/>
    </row>
    <row r="166" spans="1:11" ht="18.75" customHeight="1" x14ac:dyDescent="0.25">
      <c r="A166" s="151">
        <v>159</v>
      </c>
      <c r="B166" s="152">
        <v>42851</v>
      </c>
      <c r="C166" s="154" t="s">
        <v>417</v>
      </c>
      <c r="D166" s="154" t="s">
        <v>3</v>
      </c>
      <c r="E166" s="156" t="s">
        <v>211</v>
      </c>
      <c r="F166" s="156" t="s">
        <v>426</v>
      </c>
      <c r="G166" s="168" t="s">
        <v>444</v>
      </c>
      <c r="H166" s="156" t="s">
        <v>71</v>
      </c>
      <c r="I166" s="156" t="s">
        <v>435</v>
      </c>
      <c r="J166" s="154" t="s">
        <v>456</v>
      </c>
      <c r="K166" s="143"/>
    </row>
    <row r="167" spans="1:11" ht="18.75" customHeight="1" x14ac:dyDescent="0.25">
      <c r="A167" s="151">
        <v>160</v>
      </c>
      <c r="B167" s="152">
        <v>42851</v>
      </c>
      <c r="C167" s="154" t="s">
        <v>417</v>
      </c>
      <c r="D167" s="154" t="s">
        <v>10</v>
      </c>
      <c r="E167" s="63" t="s">
        <v>150</v>
      </c>
      <c r="F167" s="154" t="s">
        <v>458</v>
      </c>
      <c r="G167" s="155" t="s">
        <v>444</v>
      </c>
      <c r="H167" s="154" t="s">
        <v>71</v>
      </c>
      <c r="I167" s="154" t="s">
        <v>435</v>
      </c>
      <c r="K167" s="143"/>
    </row>
    <row r="168" spans="1:11" ht="18.75" customHeight="1" x14ac:dyDescent="0.25">
      <c r="A168" s="151">
        <v>161</v>
      </c>
      <c r="B168" s="152">
        <v>42851</v>
      </c>
      <c r="C168" s="154" t="s">
        <v>417</v>
      </c>
      <c r="D168" s="154" t="s">
        <v>9</v>
      </c>
      <c r="E168" s="154" t="s">
        <v>170</v>
      </c>
      <c r="F168" s="154" t="s">
        <v>422</v>
      </c>
      <c r="G168" s="155" t="s">
        <v>444</v>
      </c>
      <c r="H168" s="154" t="s">
        <v>71</v>
      </c>
      <c r="I168" s="154" t="s">
        <v>435</v>
      </c>
      <c r="K168" s="143"/>
    </row>
    <row r="169" spans="1:11" ht="18.75" customHeight="1" x14ac:dyDescent="0.25">
      <c r="A169" s="151">
        <v>162</v>
      </c>
      <c r="B169" s="152">
        <v>42860</v>
      </c>
      <c r="C169" s="154" t="s">
        <v>417</v>
      </c>
      <c r="D169" s="154" t="s">
        <v>9</v>
      </c>
      <c r="E169" s="154" t="s">
        <v>211</v>
      </c>
      <c r="F169" s="154" t="s">
        <v>426</v>
      </c>
      <c r="G169" s="155" t="s">
        <v>444</v>
      </c>
      <c r="H169" s="154" t="s">
        <v>71</v>
      </c>
      <c r="I169" s="154" t="s">
        <v>435</v>
      </c>
      <c r="K169" s="143"/>
    </row>
    <row r="170" spans="1:11" ht="18.75" customHeight="1" x14ac:dyDescent="0.25">
      <c r="A170" s="151">
        <v>163</v>
      </c>
      <c r="B170" s="152">
        <v>42861</v>
      </c>
      <c r="C170" s="154" t="s">
        <v>417</v>
      </c>
      <c r="D170" s="154" t="s">
        <v>9</v>
      </c>
      <c r="E170" s="154" t="s">
        <v>211</v>
      </c>
      <c r="F170" s="154" t="s">
        <v>426</v>
      </c>
      <c r="G170" s="155" t="s">
        <v>444</v>
      </c>
      <c r="H170" s="154" t="s">
        <v>71</v>
      </c>
      <c r="I170" s="154" t="s">
        <v>435</v>
      </c>
      <c r="K170" s="143"/>
    </row>
    <row r="171" spans="1:11" ht="18.75" customHeight="1" x14ac:dyDescent="0.25">
      <c r="A171" s="151">
        <v>164</v>
      </c>
      <c r="B171" s="152">
        <v>42860</v>
      </c>
      <c r="C171" s="154" t="s">
        <v>417</v>
      </c>
      <c r="D171" s="154" t="s">
        <v>10</v>
      </c>
      <c r="E171" s="154" t="s">
        <v>211</v>
      </c>
      <c r="F171" s="154" t="s">
        <v>426</v>
      </c>
      <c r="G171" s="155" t="s">
        <v>444</v>
      </c>
      <c r="H171" s="154" t="s">
        <v>71</v>
      </c>
      <c r="I171" s="154" t="s">
        <v>435</v>
      </c>
      <c r="K171" s="143"/>
    </row>
    <row r="172" spans="1:11" ht="18.75" customHeight="1" x14ac:dyDescent="0.25">
      <c r="A172" s="151">
        <v>165</v>
      </c>
      <c r="B172" s="152">
        <v>42861</v>
      </c>
      <c r="C172" s="154" t="s">
        <v>417</v>
      </c>
      <c r="D172" s="154" t="s">
        <v>10</v>
      </c>
      <c r="E172" s="154" t="s">
        <v>211</v>
      </c>
      <c r="F172" s="154" t="s">
        <v>426</v>
      </c>
      <c r="G172" s="155" t="s">
        <v>444</v>
      </c>
      <c r="H172" s="154" t="s">
        <v>71</v>
      </c>
      <c r="I172" s="154" t="s">
        <v>435</v>
      </c>
      <c r="K172" s="143"/>
    </row>
    <row r="173" spans="1:11" ht="18.75" customHeight="1" x14ac:dyDescent="0.25">
      <c r="A173" s="151">
        <v>166</v>
      </c>
      <c r="B173" s="152">
        <v>42860</v>
      </c>
      <c r="C173" s="154" t="s">
        <v>417</v>
      </c>
      <c r="D173" s="154" t="s">
        <v>11</v>
      </c>
      <c r="E173" s="154" t="s">
        <v>170</v>
      </c>
      <c r="F173" s="154" t="s">
        <v>422</v>
      </c>
      <c r="G173" s="155" t="s">
        <v>444</v>
      </c>
      <c r="H173" s="154" t="s">
        <v>71</v>
      </c>
      <c r="I173" s="154" t="s">
        <v>435</v>
      </c>
      <c r="K173" s="143"/>
    </row>
    <row r="174" spans="1:11" ht="18.75" customHeight="1" x14ac:dyDescent="0.25">
      <c r="A174" s="151">
        <v>167</v>
      </c>
      <c r="B174" s="152">
        <v>42860</v>
      </c>
      <c r="C174" s="154" t="s">
        <v>417</v>
      </c>
      <c r="D174" s="154" t="s">
        <v>3</v>
      </c>
      <c r="E174" s="154" t="s">
        <v>166</v>
      </c>
      <c r="F174" s="154" t="s">
        <v>418</v>
      </c>
      <c r="G174" s="155" t="s">
        <v>444</v>
      </c>
      <c r="H174" s="154" t="s">
        <v>71</v>
      </c>
      <c r="I174" s="154" t="s">
        <v>435</v>
      </c>
      <c r="K174" s="143"/>
    </row>
    <row r="175" spans="1:11" ht="18.75" customHeight="1" x14ac:dyDescent="0.25">
      <c r="A175" s="151">
        <v>168</v>
      </c>
      <c r="B175" s="152">
        <v>42861</v>
      </c>
      <c r="C175" s="154" t="s">
        <v>417</v>
      </c>
      <c r="D175" s="154" t="s">
        <v>11</v>
      </c>
      <c r="E175" s="63" t="s">
        <v>150</v>
      </c>
      <c r="F175" s="154" t="s">
        <v>458</v>
      </c>
      <c r="G175" s="155" t="s">
        <v>444</v>
      </c>
      <c r="H175" s="154" t="s">
        <v>71</v>
      </c>
      <c r="I175" s="154" t="s">
        <v>435</v>
      </c>
      <c r="K175" s="143"/>
    </row>
    <row r="176" spans="1:11" ht="18.75" customHeight="1" x14ac:dyDescent="0.25">
      <c r="A176" s="151">
        <v>169</v>
      </c>
      <c r="B176" s="152">
        <v>42861</v>
      </c>
      <c r="C176" s="154" t="s">
        <v>417</v>
      </c>
      <c r="D176" s="154" t="s">
        <v>3</v>
      </c>
      <c r="E176" s="63" t="s">
        <v>160</v>
      </c>
      <c r="F176" s="154" t="s">
        <v>447</v>
      </c>
      <c r="G176" s="155" t="s">
        <v>444</v>
      </c>
      <c r="H176" s="154" t="s">
        <v>71</v>
      </c>
      <c r="I176" s="154" t="s">
        <v>435</v>
      </c>
      <c r="K176" s="143"/>
    </row>
    <row r="177" spans="1:11" ht="18.75" customHeight="1" x14ac:dyDescent="0.25">
      <c r="A177" s="151">
        <v>170</v>
      </c>
      <c r="B177" s="152">
        <v>42863</v>
      </c>
      <c r="C177" s="154" t="s">
        <v>417</v>
      </c>
      <c r="D177" s="154" t="s">
        <v>10</v>
      </c>
      <c r="E177" s="154" t="s">
        <v>182</v>
      </c>
      <c r="F177" s="154" t="s">
        <v>459</v>
      </c>
      <c r="G177" s="155" t="s">
        <v>444</v>
      </c>
      <c r="H177" s="154" t="s">
        <v>71</v>
      </c>
      <c r="I177" s="154" t="s">
        <v>435</v>
      </c>
      <c r="K177" s="143"/>
    </row>
    <row r="178" spans="1:11" ht="18.75" customHeight="1" x14ac:dyDescent="0.25">
      <c r="A178" s="151">
        <v>171</v>
      </c>
      <c r="B178" s="152">
        <v>42863</v>
      </c>
      <c r="C178" s="154" t="s">
        <v>417</v>
      </c>
      <c r="D178" s="154" t="s">
        <v>9</v>
      </c>
      <c r="E178" s="154" t="s">
        <v>170</v>
      </c>
      <c r="F178" s="154" t="s">
        <v>422</v>
      </c>
      <c r="G178" s="143"/>
      <c r="H178" s="154" t="s">
        <v>71</v>
      </c>
      <c r="I178" s="154" t="s">
        <v>435</v>
      </c>
      <c r="K178" s="143"/>
    </row>
    <row r="179" spans="1:11" ht="18.75" customHeight="1" x14ac:dyDescent="0.25">
      <c r="A179" s="151">
        <v>172</v>
      </c>
      <c r="B179" s="152">
        <v>42863</v>
      </c>
      <c r="C179" s="154" t="s">
        <v>417</v>
      </c>
      <c r="D179" s="154" t="s">
        <v>11</v>
      </c>
      <c r="E179" s="154" t="s">
        <v>211</v>
      </c>
      <c r="F179" s="154" t="s">
        <v>426</v>
      </c>
      <c r="G179" s="143"/>
      <c r="H179" s="154" t="s">
        <v>71</v>
      </c>
      <c r="I179" s="154" t="s">
        <v>435</v>
      </c>
      <c r="K179" s="143"/>
    </row>
    <row r="180" spans="1:11" ht="18.75" customHeight="1" x14ac:dyDescent="0.25">
      <c r="A180" s="151">
        <v>173</v>
      </c>
      <c r="B180" s="152">
        <v>42864</v>
      </c>
      <c r="C180" s="154" t="s">
        <v>417</v>
      </c>
      <c r="D180" s="154" t="s">
        <v>11</v>
      </c>
      <c r="E180" s="154" t="s">
        <v>211</v>
      </c>
      <c r="F180" s="154" t="s">
        <v>426</v>
      </c>
      <c r="G180" s="143"/>
      <c r="H180" s="154" t="s">
        <v>71</v>
      </c>
      <c r="I180" s="154" t="s">
        <v>435</v>
      </c>
      <c r="K180" s="143"/>
    </row>
    <row r="181" spans="1:11" ht="18.75" customHeight="1" x14ac:dyDescent="0.25">
      <c r="A181" s="151">
        <v>174</v>
      </c>
      <c r="B181" s="152">
        <v>42863</v>
      </c>
      <c r="C181" s="154" t="s">
        <v>417</v>
      </c>
      <c r="D181" s="154" t="s">
        <v>3</v>
      </c>
      <c r="E181" s="154" t="s">
        <v>211</v>
      </c>
      <c r="F181" s="154" t="s">
        <v>426</v>
      </c>
      <c r="G181" s="143"/>
      <c r="H181" s="154" t="s">
        <v>71</v>
      </c>
      <c r="I181" s="154" t="s">
        <v>435</v>
      </c>
      <c r="K181" s="143"/>
    </row>
    <row r="182" spans="1:11" ht="18.75" customHeight="1" x14ac:dyDescent="0.25">
      <c r="A182" s="151">
        <v>175</v>
      </c>
      <c r="B182" s="152">
        <v>42864</v>
      </c>
      <c r="C182" s="154" t="s">
        <v>417</v>
      </c>
      <c r="D182" s="154" t="s">
        <v>3</v>
      </c>
      <c r="E182" s="154" t="s">
        <v>211</v>
      </c>
      <c r="F182" s="154" t="s">
        <v>426</v>
      </c>
      <c r="G182" s="143"/>
      <c r="H182" s="154" t="s">
        <v>71</v>
      </c>
      <c r="I182" s="154" t="s">
        <v>435</v>
      </c>
      <c r="K182" s="143"/>
    </row>
    <row r="183" spans="1:11" ht="18.75" customHeight="1" x14ac:dyDescent="0.25">
      <c r="A183" s="151">
        <v>176</v>
      </c>
      <c r="B183" s="152">
        <v>42864</v>
      </c>
      <c r="C183" s="154" t="s">
        <v>417</v>
      </c>
      <c r="D183" s="154" t="s">
        <v>9</v>
      </c>
      <c r="E183" s="63" t="s">
        <v>160</v>
      </c>
      <c r="F183" s="154" t="s">
        <v>447</v>
      </c>
      <c r="G183" s="143"/>
      <c r="H183" s="154" t="s">
        <v>71</v>
      </c>
      <c r="I183" s="154" t="s">
        <v>435</v>
      </c>
      <c r="K183" s="143"/>
    </row>
    <row r="184" spans="1:11" ht="18.75" customHeight="1" x14ac:dyDescent="0.25">
      <c r="A184" s="151">
        <v>177</v>
      </c>
      <c r="B184" s="152">
        <v>42864</v>
      </c>
      <c r="C184" s="154" t="s">
        <v>417</v>
      </c>
      <c r="D184" s="154" t="s">
        <v>10</v>
      </c>
      <c r="E184" s="154" t="s">
        <v>170</v>
      </c>
      <c r="F184" s="154" t="s">
        <v>422</v>
      </c>
      <c r="G184" s="143"/>
      <c r="H184" s="154" t="s">
        <v>71</v>
      </c>
      <c r="I184" s="154" t="s">
        <v>435</v>
      </c>
      <c r="K184" s="143"/>
    </row>
    <row r="185" spans="1:11" ht="18.75" customHeight="1" x14ac:dyDescent="0.25">
      <c r="A185" s="151">
        <v>178</v>
      </c>
      <c r="B185" s="152">
        <v>42865</v>
      </c>
      <c r="C185" s="154" t="s">
        <v>417</v>
      </c>
      <c r="D185" s="154" t="s">
        <v>3</v>
      </c>
      <c r="E185" s="154" t="s">
        <v>175</v>
      </c>
      <c r="F185" s="154" t="s">
        <v>429</v>
      </c>
      <c r="G185" s="143"/>
      <c r="H185" s="154" t="s">
        <v>71</v>
      </c>
      <c r="I185" s="154" t="s">
        <v>435</v>
      </c>
      <c r="K185" s="143"/>
    </row>
    <row r="186" spans="1:11" ht="18.75" customHeight="1" x14ac:dyDescent="0.25">
      <c r="A186" s="151">
        <v>179</v>
      </c>
      <c r="B186" s="152">
        <v>42868</v>
      </c>
      <c r="C186" s="154" t="s">
        <v>417</v>
      </c>
      <c r="D186" s="154" t="s">
        <v>11</v>
      </c>
      <c r="E186" s="154" t="s">
        <v>170</v>
      </c>
      <c r="F186" s="154" t="s">
        <v>422</v>
      </c>
      <c r="G186" s="143"/>
      <c r="H186" s="154" t="s">
        <v>71</v>
      </c>
      <c r="I186" s="154" t="s">
        <v>435</v>
      </c>
      <c r="K186" s="143"/>
    </row>
    <row r="187" spans="1:11" ht="18.75" customHeight="1" x14ac:dyDescent="0.25">
      <c r="A187" s="151">
        <v>180</v>
      </c>
      <c r="B187" s="152">
        <v>42868</v>
      </c>
      <c r="C187" s="154" t="s">
        <v>417</v>
      </c>
      <c r="D187" s="154" t="s">
        <v>3</v>
      </c>
      <c r="E187" s="154" t="s">
        <v>170</v>
      </c>
      <c r="F187" s="154" t="s">
        <v>422</v>
      </c>
      <c r="G187" s="143"/>
      <c r="H187" s="154" t="s">
        <v>71</v>
      </c>
      <c r="I187" s="154" t="s">
        <v>435</v>
      </c>
      <c r="K187" s="143"/>
    </row>
    <row r="188" spans="1:11" ht="18.75" customHeight="1" x14ac:dyDescent="0.25">
      <c r="A188" s="151">
        <v>181</v>
      </c>
      <c r="B188" s="152">
        <v>42868</v>
      </c>
      <c r="C188" s="154" t="s">
        <v>417</v>
      </c>
      <c r="D188" s="154" t="s">
        <v>9</v>
      </c>
      <c r="E188" s="154" t="s">
        <v>170</v>
      </c>
      <c r="F188" s="154" t="s">
        <v>422</v>
      </c>
      <c r="G188" s="143"/>
      <c r="H188" s="154" t="s">
        <v>71</v>
      </c>
      <c r="I188" s="154" t="s">
        <v>435</v>
      </c>
      <c r="K188" s="143"/>
    </row>
    <row r="189" spans="1:11" ht="18.75" customHeight="1" x14ac:dyDescent="0.25">
      <c r="A189" s="151">
        <v>182</v>
      </c>
      <c r="B189" s="152">
        <v>42868</v>
      </c>
      <c r="C189" s="154" t="s">
        <v>417</v>
      </c>
      <c r="D189" s="154" t="s">
        <v>10</v>
      </c>
      <c r="E189" s="154" t="s">
        <v>170</v>
      </c>
      <c r="F189" s="154" t="s">
        <v>422</v>
      </c>
      <c r="G189" s="143"/>
      <c r="H189" s="154" t="s">
        <v>71</v>
      </c>
      <c r="I189" s="154" t="s">
        <v>435</v>
      </c>
      <c r="K189" s="143"/>
    </row>
    <row r="190" spans="1:11" ht="18.75" customHeight="1" x14ac:dyDescent="0.25">
      <c r="A190" s="151">
        <v>183</v>
      </c>
      <c r="B190" s="152">
        <v>42869</v>
      </c>
      <c r="C190" s="154" t="s">
        <v>417</v>
      </c>
      <c r="D190" s="154" t="s">
        <v>3</v>
      </c>
      <c r="E190" s="154" t="s">
        <v>166</v>
      </c>
      <c r="F190" s="154" t="s">
        <v>418</v>
      </c>
      <c r="G190" s="143"/>
      <c r="H190" s="154" t="s">
        <v>71</v>
      </c>
      <c r="I190" s="154" t="s">
        <v>435</v>
      </c>
      <c r="K190" s="143"/>
    </row>
    <row r="191" spans="1:11" ht="18.75" customHeight="1" x14ac:dyDescent="0.25">
      <c r="A191" s="151">
        <v>184</v>
      </c>
      <c r="B191" s="152">
        <v>42869</v>
      </c>
      <c r="C191" s="154" t="s">
        <v>417</v>
      </c>
      <c r="D191" s="154" t="s">
        <v>11</v>
      </c>
      <c r="E191" s="154" t="s">
        <v>182</v>
      </c>
      <c r="F191" s="154" t="s">
        <v>459</v>
      </c>
      <c r="G191" s="143"/>
      <c r="H191" s="154" t="s">
        <v>71</v>
      </c>
      <c r="I191" s="154" t="s">
        <v>435</v>
      </c>
      <c r="K191" s="143"/>
    </row>
    <row r="192" spans="1:11" ht="18.75" customHeight="1" x14ac:dyDescent="0.25">
      <c r="A192" s="151">
        <v>185</v>
      </c>
      <c r="B192" s="152">
        <v>42869</v>
      </c>
      <c r="C192" s="154" t="s">
        <v>417</v>
      </c>
      <c r="D192" s="154" t="s">
        <v>9</v>
      </c>
      <c r="E192" s="154" t="s">
        <v>211</v>
      </c>
      <c r="F192" s="154" t="s">
        <v>426</v>
      </c>
      <c r="G192" s="143"/>
      <c r="H192" s="154" t="s">
        <v>71</v>
      </c>
      <c r="I192" s="154" t="s">
        <v>435</v>
      </c>
      <c r="K192" s="143"/>
    </row>
    <row r="193" spans="1:11" ht="18.75" customHeight="1" x14ac:dyDescent="0.25">
      <c r="A193" s="151">
        <v>186</v>
      </c>
      <c r="B193" s="152">
        <v>42870</v>
      </c>
      <c r="C193" s="154" t="s">
        <v>417</v>
      </c>
      <c r="D193" s="154" t="s">
        <v>9</v>
      </c>
      <c r="E193" s="154" t="s">
        <v>211</v>
      </c>
      <c r="F193" s="154" t="s">
        <v>426</v>
      </c>
      <c r="G193" s="143"/>
      <c r="H193" s="154" t="s">
        <v>71</v>
      </c>
      <c r="I193" s="154" t="s">
        <v>435</v>
      </c>
      <c r="K193" s="143"/>
    </row>
    <row r="194" spans="1:11" ht="18.75" customHeight="1" x14ac:dyDescent="0.25">
      <c r="A194" s="151">
        <v>187</v>
      </c>
      <c r="B194" s="152">
        <v>42869</v>
      </c>
      <c r="C194" s="154" t="s">
        <v>417</v>
      </c>
      <c r="D194" s="154" t="s">
        <v>10</v>
      </c>
      <c r="E194" s="154" t="s">
        <v>211</v>
      </c>
      <c r="F194" s="154" t="s">
        <v>426</v>
      </c>
      <c r="G194" s="143"/>
      <c r="H194" s="154" t="s">
        <v>71</v>
      </c>
      <c r="I194" s="154" t="s">
        <v>435</v>
      </c>
      <c r="K194" s="143"/>
    </row>
    <row r="195" spans="1:11" ht="18.75" customHeight="1" x14ac:dyDescent="0.25">
      <c r="A195" s="151">
        <v>188</v>
      </c>
      <c r="B195" s="152">
        <v>42870</v>
      </c>
      <c r="C195" s="154" t="s">
        <v>417</v>
      </c>
      <c r="D195" s="154" t="s">
        <v>10</v>
      </c>
      <c r="E195" s="154" t="s">
        <v>211</v>
      </c>
      <c r="F195" s="154" t="s">
        <v>426</v>
      </c>
      <c r="G195" s="143"/>
      <c r="H195" s="154" t="s">
        <v>71</v>
      </c>
      <c r="I195" s="154" t="s">
        <v>435</v>
      </c>
      <c r="K195" s="143"/>
    </row>
    <row r="196" spans="1:11" ht="18.75" customHeight="1" x14ac:dyDescent="0.25">
      <c r="A196" s="151">
        <v>189</v>
      </c>
      <c r="B196" s="152">
        <v>42870</v>
      </c>
      <c r="C196" s="154" t="s">
        <v>417</v>
      </c>
      <c r="D196" s="154" t="s">
        <v>3</v>
      </c>
      <c r="E196" s="154" t="s">
        <v>182</v>
      </c>
      <c r="F196" s="154" t="s">
        <v>459</v>
      </c>
      <c r="G196" s="143"/>
      <c r="H196" s="154" t="s">
        <v>71</v>
      </c>
      <c r="I196" s="154" t="s">
        <v>435</v>
      </c>
      <c r="K196" s="143"/>
    </row>
    <row r="197" spans="1:11" ht="18.75" customHeight="1" x14ac:dyDescent="0.25">
      <c r="A197" s="151">
        <v>190</v>
      </c>
      <c r="B197" s="152">
        <v>42870</v>
      </c>
      <c r="C197" s="154" t="s">
        <v>417</v>
      </c>
      <c r="D197" s="154" t="s">
        <v>11</v>
      </c>
      <c r="E197" s="154" t="s">
        <v>170</v>
      </c>
      <c r="F197" s="154" t="s">
        <v>422</v>
      </c>
      <c r="G197" s="143"/>
      <c r="H197" s="154" t="s">
        <v>71</v>
      </c>
      <c r="I197" s="154" t="s">
        <v>435</v>
      </c>
      <c r="K197" s="143"/>
    </row>
    <row r="198" spans="1:11" ht="18.75" customHeight="1" x14ac:dyDescent="0.25">
      <c r="A198" s="151">
        <v>191</v>
      </c>
      <c r="B198" s="152">
        <v>42871</v>
      </c>
      <c r="C198" s="154" t="s">
        <v>417</v>
      </c>
      <c r="D198" s="154" t="s">
        <v>10</v>
      </c>
      <c r="E198" s="154" t="s">
        <v>182</v>
      </c>
      <c r="F198" s="154" t="s">
        <v>459</v>
      </c>
      <c r="G198" s="143"/>
      <c r="H198" s="154" t="s">
        <v>71</v>
      </c>
      <c r="I198" s="154" t="s">
        <v>435</v>
      </c>
      <c r="K198" s="143"/>
    </row>
    <row r="199" spans="1:11" ht="18.75" customHeight="1" x14ac:dyDescent="0.25">
      <c r="A199" s="151">
        <v>192</v>
      </c>
      <c r="B199" s="152">
        <v>42871</v>
      </c>
      <c r="C199" s="154" t="s">
        <v>417</v>
      </c>
      <c r="D199" s="154" t="s">
        <v>11</v>
      </c>
      <c r="E199" s="154" t="s">
        <v>211</v>
      </c>
      <c r="F199" s="154" t="s">
        <v>426</v>
      </c>
      <c r="G199" s="143"/>
      <c r="H199" s="154" t="s">
        <v>71</v>
      </c>
      <c r="I199" s="154" t="s">
        <v>435</v>
      </c>
      <c r="K199" s="143"/>
    </row>
    <row r="200" spans="1:11" ht="18.75" customHeight="1" x14ac:dyDescent="0.25">
      <c r="A200" s="151">
        <v>193</v>
      </c>
      <c r="B200" s="152">
        <v>42872</v>
      </c>
      <c r="C200" s="154" t="s">
        <v>417</v>
      </c>
      <c r="D200" s="154" t="s">
        <v>11</v>
      </c>
      <c r="E200" s="154" t="s">
        <v>211</v>
      </c>
      <c r="F200" s="154" t="s">
        <v>426</v>
      </c>
      <c r="G200" s="143"/>
      <c r="H200" s="154" t="s">
        <v>71</v>
      </c>
      <c r="I200" s="154" t="s">
        <v>435</v>
      </c>
      <c r="K200" s="143"/>
    </row>
    <row r="201" spans="1:11" ht="18.75" customHeight="1" x14ac:dyDescent="0.25">
      <c r="A201" s="151">
        <v>194</v>
      </c>
      <c r="B201" s="152">
        <v>42871</v>
      </c>
      <c r="C201" s="154" t="s">
        <v>417</v>
      </c>
      <c r="D201" s="154" t="s">
        <v>3</v>
      </c>
      <c r="E201" s="154" t="s">
        <v>211</v>
      </c>
      <c r="F201" s="154" t="s">
        <v>426</v>
      </c>
      <c r="G201" s="143"/>
      <c r="H201" s="154" t="s">
        <v>71</v>
      </c>
      <c r="I201" s="154" t="s">
        <v>435</v>
      </c>
      <c r="K201" s="143"/>
    </row>
    <row r="202" spans="1:11" ht="18.75" customHeight="1" x14ac:dyDescent="0.25">
      <c r="A202" s="151">
        <v>195</v>
      </c>
      <c r="B202" s="152">
        <v>42872</v>
      </c>
      <c r="C202" s="154" t="s">
        <v>417</v>
      </c>
      <c r="D202" s="154" t="s">
        <v>3</v>
      </c>
      <c r="E202" s="154" t="s">
        <v>211</v>
      </c>
      <c r="F202" s="154" t="s">
        <v>426</v>
      </c>
      <c r="G202" s="143"/>
      <c r="H202" s="154" t="s">
        <v>71</v>
      </c>
      <c r="I202" s="154" t="s">
        <v>435</v>
      </c>
      <c r="K202" s="143"/>
    </row>
    <row r="203" spans="1:11" ht="18.75" customHeight="1" x14ac:dyDescent="0.25">
      <c r="A203" s="151">
        <v>196</v>
      </c>
      <c r="B203" s="152">
        <v>42871</v>
      </c>
      <c r="C203" s="154" t="s">
        <v>417</v>
      </c>
      <c r="D203" s="154" t="s">
        <v>9</v>
      </c>
      <c r="E203" s="154" t="s">
        <v>170</v>
      </c>
      <c r="F203" s="154" t="s">
        <v>422</v>
      </c>
      <c r="G203" s="143"/>
      <c r="H203" s="154" t="s">
        <v>71</v>
      </c>
      <c r="I203" s="154" t="s">
        <v>435</v>
      </c>
      <c r="K203" s="143"/>
    </row>
    <row r="204" spans="1:11" ht="18.75" customHeight="1" x14ac:dyDescent="0.25">
      <c r="A204" s="151">
        <v>197</v>
      </c>
      <c r="B204" s="152">
        <v>42872</v>
      </c>
      <c r="C204" s="154" t="s">
        <v>417</v>
      </c>
      <c r="D204" s="154" t="s">
        <v>10</v>
      </c>
      <c r="E204" s="154" t="s">
        <v>166</v>
      </c>
      <c r="F204" s="154" t="s">
        <v>418</v>
      </c>
      <c r="G204" s="143"/>
      <c r="H204" s="154" t="s">
        <v>71</v>
      </c>
      <c r="I204" s="154" t="s">
        <v>435</v>
      </c>
      <c r="K204" s="143"/>
    </row>
    <row r="205" spans="1:11" ht="18.75" customHeight="1" x14ac:dyDescent="0.25">
      <c r="A205" s="151">
        <v>198</v>
      </c>
      <c r="B205" s="152">
        <v>42872</v>
      </c>
      <c r="C205" s="154" t="s">
        <v>417</v>
      </c>
      <c r="D205" s="154" t="s">
        <v>9</v>
      </c>
      <c r="E205" s="63" t="s">
        <v>150</v>
      </c>
      <c r="F205" s="154" t="s">
        <v>458</v>
      </c>
      <c r="G205" s="143"/>
      <c r="H205" s="154" t="s">
        <v>71</v>
      </c>
      <c r="I205" s="154" t="s">
        <v>435</v>
      </c>
      <c r="K205" s="143"/>
    </row>
    <row r="206" spans="1:11" ht="18.75" customHeight="1" x14ac:dyDescent="0.25">
      <c r="A206" s="151">
        <v>199</v>
      </c>
      <c r="B206" s="152">
        <v>42875</v>
      </c>
      <c r="C206" s="154" t="s">
        <v>417</v>
      </c>
      <c r="D206" s="154" t="s">
        <v>11</v>
      </c>
      <c r="E206" s="63" t="s">
        <v>160</v>
      </c>
      <c r="F206" s="154" t="s">
        <v>447</v>
      </c>
      <c r="G206" s="143"/>
      <c r="H206" s="154" t="s">
        <v>71</v>
      </c>
      <c r="I206" s="154" t="s">
        <v>435</v>
      </c>
      <c r="K206" s="143"/>
    </row>
    <row r="207" spans="1:11" ht="18.75" customHeight="1" x14ac:dyDescent="0.25">
      <c r="A207" s="151">
        <v>200</v>
      </c>
      <c r="B207" s="152">
        <v>42875</v>
      </c>
      <c r="C207" s="154" t="s">
        <v>417</v>
      </c>
      <c r="D207" s="154" t="s">
        <v>3</v>
      </c>
      <c r="E207" s="154" t="s">
        <v>170</v>
      </c>
      <c r="F207" s="154" t="s">
        <v>422</v>
      </c>
      <c r="G207" s="143"/>
      <c r="H207" s="154" t="s">
        <v>71</v>
      </c>
      <c r="I207" s="154" t="s">
        <v>435</v>
      </c>
      <c r="K207" s="143"/>
    </row>
    <row r="208" spans="1:11" ht="18.75" customHeight="1" x14ac:dyDescent="0.25">
      <c r="A208" s="151">
        <v>201</v>
      </c>
      <c r="B208" s="152">
        <v>42875</v>
      </c>
      <c r="C208" s="154" t="s">
        <v>417</v>
      </c>
      <c r="D208" s="154" t="s">
        <v>9</v>
      </c>
      <c r="E208" s="154" t="s">
        <v>211</v>
      </c>
      <c r="F208" s="154" t="s">
        <v>426</v>
      </c>
      <c r="G208" s="143"/>
      <c r="H208" s="154" t="s">
        <v>71</v>
      </c>
      <c r="I208" s="154" t="s">
        <v>435</v>
      </c>
      <c r="K208" s="143"/>
    </row>
    <row r="209" spans="1:11" ht="18.75" customHeight="1" x14ac:dyDescent="0.25">
      <c r="A209" s="151">
        <v>202</v>
      </c>
      <c r="B209" s="152">
        <v>42877</v>
      </c>
      <c r="C209" s="154" t="s">
        <v>417</v>
      </c>
      <c r="D209" s="154" t="s">
        <v>9</v>
      </c>
      <c r="E209" s="154" t="s">
        <v>211</v>
      </c>
      <c r="F209" s="154" t="s">
        <v>426</v>
      </c>
      <c r="G209" s="143"/>
      <c r="H209" s="154" t="s">
        <v>71</v>
      </c>
      <c r="I209" s="154" t="s">
        <v>435</v>
      </c>
      <c r="K209" s="143"/>
    </row>
    <row r="210" spans="1:11" ht="18.75" customHeight="1" x14ac:dyDescent="0.25">
      <c r="A210" s="151">
        <v>203</v>
      </c>
      <c r="B210" s="152">
        <v>42875</v>
      </c>
      <c r="C210" s="154" t="s">
        <v>417</v>
      </c>
      <c r="D210" s="154" t="s">
        <v>10</v>
      </c>
      <c r="E210" s="154" t="s">
        <v>211</v>
      </c>
      <c r="F210" s="154" t="s">
        <v>426</v>
      </c>
      <c r="G210" s="143"/>
      <c r="H210" s="154" t="s">
        <v>71</v>
      </c>
      <c r="I210" s="154" t="s">
        <v>435</v>
      </c>
      <c r="K210" s="143"/>
    </row>
    <row r="211" spans="1:11" ht="18.75" customHeight="1" x14ac:dyDescent="0.25">
      <c r="A211" s="151">
        <v>204</v>
      </c>
      <c r="B211" s="152">
        <v>42877</v>
      </c>
      <c r="C211" s="154" t="s">
        <v>417</v>
      </c>
      <c r="D211" s="154" t="s">
        <v>10</v>
      </c>
      <c r="E211" s="154" t="s">
        <v>211</v>
      </c>
      <c r="F211" s="154" t="s">
        <v>426</v>
      </c>
      <c r="G211" s="143"/>
      <c r="H211" s="154" t="s">
        <v>71</v>
      </c>
      <c r="I211" s="154" t="s">
        <v>435</v>
      </c>
      <c r="K211" s="143"/>
    </row>
    <row r="212" spans="1:11" ht="18.75" customHeight="1" x14ac:dyDescent="0.25">
      <c r="A212" s="151">
        <v>205</v>
      </c>
      <c r="B212" s="152">
        <v>42877</v>
      </c>
      <c r="C212" s="154" t="s">
        <v>417</v>
      </c>
      <c r="D212" s="154" t="s">
        <v>3</v>
      </c>
      <c r="E212" s="154" t="s">
        <v>182</v>
      </c>
      <c r="F212" s="154" t="s">
        <v>459</v>
      </c>
      <c r="G212" s="143"/>
      <c r="H212" s="154" t="s">
        <v>71</v>
      </c>
      <c r="I212" s="154" t="s">
        <v>435</v>
      </c>
      <c r="K212" s="143"/>
    </row>
    <row r="213" spans="1:11" ht="18.75" customHeight="1" x14ac:dyDescent="0.25">
      <c r="A213" s="151">
        <v>206</v>
      </c>
      <c r="B213" s="152">
        <v>42877</v>
      </c>
      <c r="C213" s="154" t="s">
        <v>417</v>
      </c>
      <c r="D213" s="154" t="s">
        <v>11</v>
      </c>
      <c r="E213" s="154" t="s">
        <v>170</v>
      </c>
      <c r="F213" s="154" t="s">
        <v>422</v>
      </c>
      <c r="G213" s="143"/>
      <c r="H213" s="154" t="s">
        <v>71</v>
      </c>
      <c r="I213" s="154" t="s">
        <v>435</v>
      </c>
      <c r="K213" s="143"/>
    </row>
    <row r="214" spans="1:11" ht="18.75" customHeight="1" x14ac:dyDescent="0.25">
      <c r="A214" s="151">
        <v>207</v>
      </c>
      <c r="B214" s="152">
        <v>42878</v>
      </c>
      <c r="C214" s="154" t="s">
        <v>417</v>
      </c>
      <c r="D214" s="154" t="s">
        <v>10</v>
      </c>
      <c r="E214" s="154" t="s">
        <v>182</v>
      </c>
      <c r="F214" s="154" t="s">
        <v>459</v>
      </c>
      <c r="G214" s="143"/>
      <c r="H214" s="154" t="s">
        <v>71</v>
      </c>
      <c r="I214" s="154" t="s">
        <v>435</v>
      </c>
      <c r="K214" s="143"/>
    </row>
    <row r="215" spans="1:11" ht="18.75" customHeight="1" x14ac:dyDescent="0.25">
      <c r="A215" s="151">
        <v>208</v>
      </c>
      <c r="B215" s="152">
        <v>42878</v>
      </c>
      <c r="C215" s="154" t="s">
        <v>417</v>
      </c>
      <c r="D215" s="154" t="s">
        <v>9</v>
      </c>
      <c r="E215" s="154" t="s">
        <v>166</v>
      </c>
      <c r="F215" s="154" t="s">
        <v>418</v>
      </c>
      <c r="G215" s="143"/>
      <c r="H215" s="154" t="s">
        <v>71</v>
      </c>
      <c r="I215" s="154" t="s">
        <v>435</v>
      </c>
      <c r="K215" s="143"/>
    </row>
    <row r="216" spans="1:11" ht="18.75" customHeight="1" x14ac:dyDescent="0.25">
      <c r="A216" s="151">
        <v>209</v>
      </c>
      <c r="B216" s="152">
        <v>42878</v>
      </c>
      <c r="C216" s="154" t="s">
        <v>417</v>
      </c>
      <c r="D216" s="154" t="s">
        <v>3</v>
      </c>
      <c r="E216" s="154" t="s">
        <v>211</v>
      </c>
      <c r="F216" s="154" t="s">
        <v>426</v>
      </c>
      <c r="G216" s="143"/>
      <c r="H216" s="154" t="s">
        <v>71</v>
      </c>
      <c r="I216" s="154" t="s">
        <v>435</v>
      </c>
      <c r="K216" s="143"/>
    </row>
    <row r="217" spans="1:11" ht="18.75" customHeight="1" x14ac:dyDescent="0.25">
      <c r="A217" s="151">
        <v>210</v>
      </c>
      <c r="B217" s="152">
        <v>42879</v>
      </c>
      <c r="C217" s="154" t="s">
        <v>417</v>
      </c>
      <c r="D217" s="154" t="s">
        <v>3</v>
      </c>
      <c r="E217" s="154" t="s">
        <v>211</v>
      </c>
      <c r="F217" s="154" t="s">
        <v>426</v>
      </c>
      <c r="G217" s="143"/>
      <c r="H217" s="154" t="s">
        <v>71</v>
      </c>
      <c r="I217" s="154" t="s">
        <v>435</v>
      </c>
      <c r="K217" s="143"/>
    </row>
    <row r="218" spans="1:11" ht="18.75" customHeight="1" x14ac:dyDescent="0.25">
      <c r="A218" s="151">
        <v>211</v>
      </c>
      <c r="B218" s="152">
        <v>42879</v>
      </c>
      <c r="C218" s="154" t="s">
        <v>417</v>
      </c>
      <c r="D218" s="154" t="s">
        <v>9</v>
      </c>
      <c r="E218" s="63" t="s">
        <v>160</v>
      </c>
      <c r="F218" s="154" t="s">
        <v>447</v>
      </c>
      <c r="G218" s="143"/>
      <c r="H218" s="154" t="s">
        <v>71</v>
      </c>
      <c r="I218" s="154" t="s">
        <v>435</v>
      </c>
      <c r="K218" s="143"/>
    </row>
    <row r="219" spans="1:11" ht="18.75" customHeight="1" x14ac:dyDescent="0.25">
      <c r="A219" s="151">
        <v>212</v>
      </c>
      <c r="B219" s="152">
        <v>42879</v>
      </c>
      <c r="C219" s="154" t="s">
        <v>417</v>
      </c>
      <c r="D219" s="154" t="s">
        <v>10</v>
      </c>
      <c r="E219" s="154" t="s">
        <v>166</v>
      </c>
      <c r="F219" s="154" t="s">
        <v>418</v>
      </c>
      <c r="G219" s="143"/>
      <c r="H219" s="154" t="s">
        <v>71</v>
      </c>
      <c r="I219" s="154" t="s">
        <v>435</v>
      </c>
      <c r="K219" s="143"/>
    </row>
    <row r="220" spans="1:11" ht="18.75" customHeight="1" x14ac:dyDescent="0.25">
      <c r="A220" s="151">
        <v>213</v>
      </c>
      <c r="B220" s="152">
        <v>42878</v>
      </c>
      <c r="C220" s="154" t="s">
        <v>417</v>
      </c>
      <c r="D220" s="154" t="s">
        <v>11</v>
      </c>
      <c r="E220" s="154" t="s">
        <v>211</v>
      </c>
      <c r="F220" s="154" t="s">
        <v>426</v>
      </c>
      <c r="G220" s="143"/>
      <c r="H220" s="154" t="s">
        <v>71</v>
      </c>
      <c r="I220" s="154" t="s">
        <v>435</v>
      </c>
      <c r="K220" s="143"/>
    </row>
    <row r="221" spans="1:11" ht="18.75" customHeight="1" x14ac:dyDescent="0.25">
      <c r="A221" s="151">
        <v>214</v>
      </c>
      <c r="B221" s="152">
        <v>42879</v>
      </c>
      <c r="C221" s="154" t="s">
        <v>417</v>
      </c>
      <c r="D221" s="154" t="s">
        <v>11</v>
      </c>
      <c r="E221" s="154" t="s">
        <v>211</v>
      </c>
      <c r="F221" s="154" t="s">
        <v>426</v>
      </c>
      <c r="G221" s="143"/>
      <c r="H221" s="154" t="s">
        <v>71</v>
      </c>
      <c r="I221" s="154" t="s">
        <v>435</v>
      </c>
      <c r="K221" s="143"/>
    </row>
    <row r="222" spans="1:11" ht="18.75" customHeight="1" x14ac:dyDescent="0.25">
      <c r="A222" s="151">
        <v>215</v>
      </c>
      <c r="B222" s="152">
        <v>42881</v>
      </c>
      <c r="C222" s="154" t="s">
        <v>417</v>
      </c>
      <c r="D222" s="154" t="s">
        <v>10</v>
      </c>
      <c r="E222" s="154" t="s">
        <v>182</v>
      </c>
      <c r="F222" s="154" t="s">
        <v>459</v>
      </c>
      <c r="G222" s="143"/>
      <c r="H222" s="154" t="s">
        <v>71</v>
      </c>
      <c r="I222" s="154" t="s">
        <v>435</v>
      </c>
      <c r="K222" s="143"/>
    </row>
    <row r="223" spans="1:11" ht="18.75" customHeight="1" x14ac:dyDescent="0.25">
      <c r="A223" s="151">
        <v>216</v>
      </c>
      <c r="B223" s="152">
        <v>42881</v>
      </c>
      <c r="C223" s="154" t="s">
        <v>417</v>
      </c>
      <c r="D223" s="154" t="s">
        <v>11</v>
      </c>
      <c r="E223" s="154" t="s">
        <v>182</v>
      </c>
      <c r="F223" s="154" t="s">
        <v>459</v>
      </c>
      <c r="G223" s="143"/>
      <c r="H223" s="154" t="s">
        <v>71</v>
      </c>
      <c r="I223" s="154" t="s">
        <v>435</v>
      </c>
      <c r="K223" s="143"/>
    </row>
    <row r="224" spans="1:11" ht="18.75" customHeight="1" x14ac:dyDescent="0.25">
      <c r="A224" s="151">
        <v>217</v>
      </c>
      <c r="B224" s="152">
        <v>42881</v>
      </c>
      <c r="C224" s="154" t="s">
        <v>417</v>
      </c>
      <c r="D224" s="154" t="s">
        <v>3</v>
      </c>
      <c r="E224" s="154" t="s">
        <v>170</v>
      </c>
      <c r="F224" s="154" t="s">
        <v>422</v>
      </c>
      <c r="G224" s="143"/>
      <c r="H224" s="154" t="s">
        <v>71</v>
      </c>
      <c r="I224" s="154" t="s">
        <v>435</v>
      </c>
      <c r="K224" s="143"/>
    </row>
    <row r="225" spans="1:11" ht="18.75" customHeight="1" x14ac:dyDescent="0.25">
      <c r="A225" s="151">
        <v>218</v>
      </c>
      <c r="B225" s="152">
        <v>42881</v>
      </c>
      <c r="C225" s="154" t="s">
        <v>417</v>
      </c>
      <c r="D225" s="154" t="s">
        <v>9</v>
      </c>
      <c r="E225" s="154" t="s">
        <v>170</v>
      </c>
      <c r="F225" s="154" t="s">
        <v>422</v>
      </c>
      <c r="G225" s="143"/>
      <c r="H225" s="154" t="s">
        <v>71</v>
      </c>
      <c r="I225" s="154" t="s">
        <v>435</v>
      </c>
      <c r="K225" s="143"/>
    </row>
    <row r="226" spans="1:11" ht="18.75" customHeight="1" x14ac:dyDescent="0.25">
      <c r="A226" s="151">
        <v>219</v>
      </c>
      <c r="B226" s="152">
        <v>42882</v>
      </c>
      <c r="C226" s="154" t="s">
        <v>417</v>
      </c>
      <c r="D226" s="154" t="s">
        <v>11</v>
      </c>
      <c r="E226" s="154" t="s">
        <v>170</v>
      </c>
      <c r="F226" s="154" t="s">
        <v>422</v>
      </c>
      <c r="G226" s="143"/>
      <c r="H226" s="154" t="s">
        <v>71</v>
      </c>
      <c r="I226" s="154" t="s">
        <v>435</v>
      </c>
      <c r="K226" s="143"/>
    </row>
    <row r="227" spans="1:11" ht="18.75" customHeight="1" x14ac:dyDescent="0.25">
      <c r="A227" s="151">
        <v>220</v>
      </c>
      <c r="B227" s="152">
        <v>42882</v>
      </c>
      <c r="C227" s="154" t="s">
        <v>417</v>
      </c>
      <c r="D227" s="154" t="s">
        <v>10</v>
      </c>
      <c r="E227" s="154" t="s">
        <v>170</v>
      </c>
      <c r="F227" s="154" t="s">
        <v>422</v>
      </c>
      <c r="G227" s="143"/>
      <c r="H227" s="154" t="s">
        <v>71</v>
      </c>
      <c r="I227" s="154" t="s">
        <v>435</v>
      </c>
      <c r="K227" s="143"/>
    </row>
    <row r="228" spans="1:11" ht="18.75" customHeight="1" x14ac:dyDescent="0.25">
      <c r="A228" s="151">
        <v>221</v>
      </c>
      <c r="B228" s="152">
        <v>42882</v>
      </c>
      <c r="C228" s="154" t="s">
        <v>417</v>
      </c>
      <c r="D228" s="154" t="s">
        <v>3</v>
      </c>
      <c r="E228" s="63" t="s">
        <v>150</v>
      </c>
      <c r="F228" s="154" t="s">
        <v>458</v>
      </c>
      <c r="G228" s="143"/>
      <c r="H228" s="154" t="s">
        <v>71</v>
      </c>
      <c r="I228" s="154" t="s">
        <v>435</v>
      </c>
      <c r="K228" s="143"/>
    </row>
    <row r="229" spans="1:11" ht="18.75" customHeight="1" x14ac:dyDescent="0.25">
      <c r="A229" s="151">
        <v>222</v>
      </c>
      <c r="B229" s="152">
        <v>42882</v>
      </c>
      <c r="C229" s="154" t="s">
        <v>417</v>
      </c>
      <c r="D229" s="154" t="s">
        <v>9</v>
      </c>
      <c r="E229" s="154" t="s">
        <v>182</v>
      </c>
      <c r="F229" s="154" t="s">
        <v>459</v>
      </c>
      <c r="G229" s="143"/>
      <c r="H229" s="154" t="s">
        <v>71</v>
      </c>
      <c r="I229" s="154" t="s">
        <v>435</v>
      </c>
      <c r="K229" s="143"/>
    </row>
    <row r="230" spans="1:11" ht="18.75" customHeight="1" x14ac:dyDescent="0.25">
      <c r="A230" s="151">
        <v>223</v>
      </c>
      <c r="B230" s="152">
        <v>42883</v>
      </c>
      <c r="C230" s="154" t="s">
        <v>417</v>
      </c>
      <c r="D230" s="154" t="s">
        <v>9</v>
      </c>
      <c r="E230" s="154" t="s">
        <v>170</v>
      </c>
      <c r="F230" s="154" t="s">
        <v>422</v>
      </c>
      <c r="G230" s="143"/>
      <c r="H230" s="154" t="s">
        <v>71</v>
      </c>
      <c r="I230" s="154" t="s">
        <v>435</v>
      </c>
      <c r="K230" s="143"/>
    </row>
    <row r="231" spans="1:11" ht="18.75" customHeight="1" x14ac:dyDescent="0.25">
      <c r="A231" s="151">
        <v>224</v>
      </c>
      <c r="B231" s="152">
        <v>42883</v>
      </c>
      <c r="C231" s="154" t="s">
        <v>417</v>
      </c>
      <c r="D231" s="154" t="s">
        <v>3</v>
      </c>
      <c r="E231" s="154" t="s">
        <v>170</v>
      </c>
      <c r="F231" s="154" t="s">
        <v>422</v>
      </c>
      <c r="G231" s="143"/>
      <c r="H231" s="154" t="s">
        <v>71</v>
      </c>
      <c r="I231" s="154" t="s">
        <v>435</v>
      </c>
      <c r="K231" s="143"/>
    </row>
    <row r="232" spans="1:11" ht="18.75" customHeight="1" x14ac:dyDescent="0.25">
      <c r="A232" s="151">
        <v>225</v>
      </c>
      <c r="B232" s="152">
        <v>42883</v>
      </c>
      <c r="C232" s="154" t="s">
        <v>417</v>
      </c>
      <c r="D232" s="154" t="s">
        <v>11</v>
      </c>
      <c r="E232" s="63" t="s">
        <v>150</v>
      </c>
      <c r="F232" s="154" t="s">
        <v>458</v>
      </c>
      <c r="G232" s="143"/>
      <c r="H232" s="154" t="s">
        <v>71</v>
      </c>
      <c r="I232" s="154" t="s">
        <v>435</v>
      </c>
      <c r="K232" s="143"/>
    </row>
    <row r="233" spans="1:11" ht="18.75" customHeight="1" x14ac:dyDescent="0.25">
      <c r="A233" s="151">
        <v>226</v>
      </c>
      <c r="B233" s="152">
        <v>42883</v>
      </c>
      <c r="C233" s="154" t="s">
        <v>417</v>
      </c>
      <c r="D233" s="154" t="s">
        <v>10</v>
      </c>
      <c r="E233" s="154" t="s">
        <v>182</v>
      </c>
      <c r="F233" s="154" t="s">
        <v>459</v>
      </c>
      <c r="G233" s="143"/>
      <c r="H233" s="154" t="s">
        <v>71</v>
      </c>
      <c r="I233" s="154" t="s">
        <v>435</v>
      </c>
      <c r="K233" s="143"/>
    </row>
    <row r="234" spans="1:11" ht="18.75" customHeight="1" x14ac:dyDescent="0.25">
      <c r="A234" s="151">
        <v>227</v>
      </c>
      <c r="B234" s="152">
        <v>42884</v>
      </c>
      <c r="C234" s="154" t="s">
        <v>417</v>
      </c>
      <c r="D234" s="154" t="s">
        <v>3</v>
      </c>
      <c r="E234" s="63" t="s">
        <v>150</v>
      </c>
      <c r="F234" s="154" t="s">
        <v>458</v>
      </c>
      <c r="G234" s="143"/>
      <c r="H234" s="154" t="s">
        <v>71</v>
      </c>
      <c r="I234" s="154" t="s">
        <v>435</v>
      </c>
      <c r="K234" s="143"/>
    </row>
    <row r="235" spans="1:11" ht="18.75" customHeight="1" x14ac:dyDescent="0.25">
      <c r="A235" s="151">
        <v>228</v>
      </c>
      <c r="B235" s="152">
        <v>42884</v>
      </c>
      <c r="C235" s="154" t="s">
        <v>417</v>
      </c>
      <c r="D235" s="154" t="s">
        <v>9</v>
      </c>
      <c r="E235" s="154" t="s">
        <v>182</v>
      </c>
      <c r="F235" s="154" t="s">
        <v>459</v>
      </c>
      <c r="G235" s="143"/>
      <c r="H235" s="154" t="s">
        <v>71</v>
      </c>
      <c r="I235" s="154" t="s">
        <v>435</v>
      </c>
      <c r="K235" s="143"/>
    </row>
    <row r="236" spans="1:11" ht="18.75" customHeight="1" x14ac:dyDescent="0.25">
      <c r="A236" s="151">
        <v>229</v>
      </c>
      <c r="B236" s="152">
        <v>42884</v>
      </c>
      <c r="C236" s="154" t="s">
        <v>417</v>
      </c>
      <c r="D236" s="154" t="s">
        <v>10</v>
      </c>
      <c r="E236" s="154" t="s">
        <v>170</v>
      </c>
      <c r="F236" s="154" t="s">
        <v>422</v>
      </c>
      <c r="G236" s="143"/>
      <c r="H236" s="154" t="s">
        <v>71</v>
      </c>
      <c r="I236" s="154" t="s">
        <v>435</v>
      </c>
      <c r="K236" s="143"/>
    </row>
    <row r="237" spans="1:11" ht="18.75" customHeight="1" x14ac:dyDescent="0.25">
      <c r="A237" s="151">
        <v>230</v>
      </c>
      <c r="B237" s="152">
        <v>42884</v>
      </c>
      <c r="C237" s="154" t="s">
        <v>417</v>
      </c>
      <c r="D237" s="154" t="s">
        <v>11</v>
      </c>
      <c r="E237" s="154" t="s">
        <v>170</v>
      </c>
      <c r="F237" s="154" t="s">
        <v>422</v>
      </c>
      <c r="G237" s="143"/>
      <c r="H237" s="154" t="s">
        <v>71</v>
      </c>
      <c r="I237" s="154" t="s">
        <v>435</v>
      </c>
      <c r="K237" s="143"/>
    </row>
    <row r="238" spans="1:11" ht="18.75" customHeight="1" x14ac:dyDescent="0.25">
      <c r="A238" s="151">
        <v>231</v>
      </c>
      <c r="B238" s="152">
        <v>42885</v>
      </c>
      <c r="C238" s="154" t="s">
        <v>417</v>
      </c>
      <c r="D238" s="154" t="s">
        <v>10</v>
      </c>
      <c r="E238" s="154" t="s">
        <v>182</v>
      </c>
      <c r="F238" s="154" t="s">
        <v>459</v>
      </c>
      <c r="G238" s="143"/>
      <c r="H238" s="154" t="s">
        <v>71</v>
      </c>
      <c r="I238" s="154" t="s">
        <v>435</v>
      </c>
      <c r="K238" s="143"/>
    </row>
    <row r="239" spans="1:11" ht="18.75" customHeight="1" x14ac:dyDescent="0.25">
      <c r="A239" s="151">
        <v>232</v>
      </c>
      <c r="B239" s="152">
        <v>42885</v>
      </c>
      <c r="C239" s="154" t="s">
        <v>417</v>
      </c>
      <c r="D239" s="154" t="s">
        <v>11</v>
      </c>
      <c r="E239" s="154" t="s">
        <v>182</v>
      </c>
      <c r="F239" s="154" t="s">
        <v>459</v>
      </c>
      <c r="G239" s="143"/>
      <c r="H239" s="154" t="s">
        <v>71</v>
      </c>
      <c r="I239" s="154" t="s">
        <v>435</v>
      </c>
      <c r="K239" s="143"/>
    </row>
    <row r="240" spans="1:11" ht="18.75" customHeight="1" x14ac:dyDescent="0.25">
      <c r="A240" s="151">
        <v>233</v>
      </c>
      <c r="B240" s="152">
        <v>42885</v>
      </c>
      <c r="C240" s="154" t="s">
        <v>417</v>
      </c>
      <c r="D240" s="154" t="s">
        <v>3</v>
      </c>
      <c r="E240" s="154" t="s">
        <v>166</v>
      </c>
      <c r="F240" s="154" t="s">
        <v>418</v>
      </c>
      <c r="G240" s="143"/>
      <c r="H240" s="154" t="s">
        <v>71</v>
      </c>
      <c r="I240" s="154" t="s">
        <v>435</v>
      </c>
      <c r="K240" s="143"/>
    </row>
    <row r="241" spans="1:11" ht="18.75" customHeight="1" x14ac:dyDescent="0.25">
      <c r="A241" s="151">
        <v>234</v>
      </c>
      <c r="B241" s="152">
        <v>42885</v>
      </c>
      <c r="C241" s="154" t="s">
        <v>417</v>
      </c>
      <c r="D241" s="154" t="s">
        <v>9</v>
      </c>
      <c r="E241" s="154" t="s">
        <v>170</v>
      </c>
      <c r="F241" s="154" t="s">
        <v>422</v>
      </c>
      <c r="G241" s="143"/>
      <c r="H241" s="154" t="s">
        <v>71</v>
      </c>
      <c r="I241" s="154" t="s">
        <v>435</v>
      </c>
      <c r="K241" s="143"/>
    </row>
    <row r="242" spans="1:11" ht="18.75" customHeight="1" x14ac:dyDescent="0.25">
      <c r="A242" s="151">
        <v>235</v>
      </c>
      <c r="B242" s="152">
        <v>42887</v>
      </c>
      <c r="C242" s="154" t="s">
        <v>417</v>
      </c>
      <c r="D242" s="154" t="s">
        <v>3</v>
      </c>
      <c r="E242" s="154" t="s">
        <v>182</v>
      </c>
      <c r="F242" s="154" t="s">
        <v>459</v>
      </c>
      <c r="G242" s="143"/>
      <c r="H242" s="154" t="s">
        <v>71</v>
      </c>
      <c r="I242" s="154" t="s">
        <v>435</v>
      </c>
      <c r="K242" s="143"/>
    </row>
    <row r="243" spans="1:11" ht="18.75" customHeight="1" x14ac:dyDescent="0.25">
      <c r="A243" s="151">
        <v>236</v>
      </c>
      <c r="B243" s="152">
        <v>42887</v>
      </c>
      <c r="C243" s="154" t="s">
        <v>417</v>
      </c>
      <c r="D243" s="154" t="s">
        <v>9</v>
      </c>
      <c r="E243" s="63" t="s">
        <v>150</v>
      </c>
      <c r="F243" s="154" t="s">
        <v>458</v>
      </c>
      <c r="G243" s="143"/>
      <c r="H243" s="154" t="s">
        <v>71</v>
      </c>
      <c r="I243" s="154" t="s">
        <v>435</v>
      </c>
      <c r="K243" s="143"/>
    </row>
    <row r="244" spans="1:11" ht="18.75" customHeight="1" x14ac:dyDescent="0.25">
      <c r="A244" s="151">
        <v>237</v>
      </c>
      <c r="B244" s="152">
        <v>42887</v>
      </c>
      <c r="C244" s="154" t="s">
        <v>417</v>
      </c>
      <c r="D244" s="154" t="s">
        <v>11</v>
      </c>
      <c r="E244" s="154" t="s">
        <v>170</v>
      </c>
      <c r="F244" s="154" t="s">
        <v>422</v>
      </c>
      <c r="G244" s="143"/>
      <c r="H244" s="154" t="s">
        <v>71</v>
      </c>
      <c r="I244" s="154" t="s">
        <v>435</v>
      </c>
      <c r="K244" s="143"/>
    </row>
    <row r="245" spans="1:11" ht="18.75" customHeight="1" x14ac:dyDescent="0.25">
      <c r="A245" s="151">
        <v>238</v>
      </c>
      <c r="B245" s="152">
        <v>42887</v>
      </c>
      <c r="C245" s="154" t="s">
        <v>417</v>
      </c>
      <c r="D245" s="154" t="s">
        <v>10</v>
      </c>
      <c r="E245" s="154" t="s">
        <v>166</v>
      </c>
      <c r="F245" s="154" t="s">
        <v>418</v>
      </c>
      <c r="G245" s="143"/>
      <c r="H245" s="154" t="s">
        <v>71</v>
      </c>
      <c r="I245" s="154" t="s">
        <v>435</v>
      </c>
      <c r="K245" s="143"/>
    </row>
    <row r="246" spans="1:11" ht="18.75" customHeight="1" x14ac:dyDescent="0.25">
      <c r="A246" s="151">
        <v>239</v>
      </c>
      <c r="B246" s="152">
        <v>42889</v>
      </c>
      <c r="C246" s="154" t="s">
        <v>417</v>
      </c>
      <c r="D246" s="154" t="s">
        <v>3</v>
      </c>
      <c r="E246" s="154" t="s">
        <v>166</v>
      </c>
      <c r="F246" s="154" t="s">
        <v>418</v>
      </c>
      <c r="G246" s="143"/>
      <c r="H246" s="154" t="s">
        <v>71</v>
      </c>
      <c r="I246" s="154" t="s">
        <v>435</v>
      </c>
      <c r="K246" s="143"/>
    </row>
    <row r="247" spans="1:11" ht="18.75" customHeight="1" x14ac:dyDescent="0.25">
      <c r="A247" s="151">
        <v>240</v>
      </c>
      <c r="B247" s="152">
        <v>42889</v>
      </c>
      <c r="C247" s="154" t="s">
        <v>417</v>
      </c>
      <c r="D247" s="154" t="s">
        <v>9</v>
      </c>
      <c r="E247" s="154" t="s">
        <v>166</v>
      </c>
      <c r="F247" s="154" t="s">
        <v>418</v>
      </c>
      <c r="G247" s="143"/>
      <c r="H247" s="154" t="s">
        <v>71</v>
      </c>
      <c r="I247" s="154" t="s">
        <v>435</v>
      </c>
      <c r="K247" s="143"/>
    </row>
    <row r="248" spans="1:11" ht="18.75" customHeight="1" x14ac:dyDescent="0.25">
      <c r="A248" s="151">
        <v>241</v>
      </c>
      <c r="B248" s="152">
        <v>42889</v>
      </c>
      <c r="C248" s="154" t="s">
        <v>417</v>
      </c>
      <c r="D248" s="154" t="s">
        <v>11</v>
      </c>
      <c r="E248" s="154" t="s">
        <v>182</v>
      </c>
      <c r="F248" s="154" t="s">
        <v>459</v>
      </c>
      <c r="G248" s="143"/>
      <c r="H248" s="154" t="s">
        <v>71</v>
      </c>
      <c r="I248" s="154" t="s">
        <v>435</v>
      </c>
      <c r="K248" s="143"/>
    </row>
    <row r="249" spans="1:11" ht="18.75" customHeight="1" x14ac:dyDescent="0.25">
      <c r="A249" s="151">
        <v>242</v>
      </c>
      <c r="B249" s="152">
        <v>42889</v>
      </c>
      <c r="C249" s="154" t="s">
        <v>417</v>
      </c>
      <c r="D249" s="154" t="s">
        <v>10</v>
      </c>
      <c r="E249" s="115" t="s">
        <v>150</v>
      </c>
      <c r="F249" s="154" t="s">
        <v>458</v>
      </c>
      <c r="G249" s="143"/>
      <c r="H249" s="154" t="s">
        <v>71</v>
      </c>
      <c r="I249" s="154" t="s">
        <v>435</v>
      </c>
      <c r="K249" s="143"/>
    </row>
    <row r="250" spans="1:11" ht="18.75" customHeight="1" x14ac:dyDescent="0.25">
      <c r="A250" s="151">
        <v>243</v>
      </c>
      <c r="B250" s="157">
        <v>42890</v>
      </c>
      <c r="C250" s="156" t="s">
        <v>417</v>
      </c>
      <c r="D250" s="156"/>
      <c r="E250" s="156"/>
      <c r="F250" s="156"/>
      <c r="G250" s="168"/>
      <c r="H250" s="156"/>
      <c r="I250" s="156"/>
      <c r="K250" s="143"/>
    </row>
    <row r="251" spans="1:11" ht="18.75" customHeight="1" x14ac:dyDescent="0.25">
      <c r="A251" s="151">
        <v>244</v>
      </c>
      <c r="B251" s="157">
        <v>42890</v>
      </c>
      <c r="C251" s="156" t="s">
        <v>417</v>
      </c>
      <c r="D251" s="156"/>
      <c r="E251" s="156"/>
      <c r="F251" s="156"/>
      <c r="G251" s="168"/>
      <c r="H251" s="156"/>
      <c r="I251" s="156"/>
      <c r="K251" s="143"/>
    </row>
    <row r="252" spans="1:11" ht="18.75" customHeight="1" x14ac:dyDescent="0.25">
      <c r="A252" s="151">
        <v>245</v>
      </c>
      <c r="B252" s="157">
        <v>42890</v>
      </c>
      <c r="C252" s="156" t="s">
        <v>417</v>
      </c>
      <c r="D252" s="156"/>
      <c r="E252" s="156"/>
      <c r="F252" s="156"/>
      <c r="G252" s="168"/>
      <c r="H252" s="156"/>
      <c r="I252" s="156"/>
      <c r="K252" s="143"/>
    </row>
    <row r="253" spans="1:11" ht="18.75" customHeight="1" x14ac:dyDescent="0.25">
      <c r="A253" s="151">
        <v>246</v>
      </c>
      <c r="B253" s="157">
        <v>42890</v>
      </c>
      <c r="C253" s="156" t="s">
        <v>417</v>
      </c>
      <c r="D253" s="156"/>
      <c r="E253" s="156"/>
      <c r="F253" s="156"/>
      <c r="G253" s="168"/>
      <c r="H253" s="156"/>
      <c r="I253" s="156"/>
      <c r="K253" s="143"/>
    </row>
    <row r="254" spans="1:11" ht="18.75" customHeight="1" x14ac:dyDescent="0.25">
      <c r="A254" s="151">
        <v>247</v>
      </c>
      <c r="B254" s="152">
        <v>42891</v>
      </c>
      <c r="C254" s="154" t="s">
        <v>417</v>
      </c>
      <c r="D254" s="154" t="s">
        <v>3</v>
      </c>
      <c r="E254" s="115" t="s">
        <v>150</v>
      </c>
      <c r="F254" s="154" t="s">
        <v>458</v>
      </c>
      <c r="G254" s="143"/>
      <c r="H254" s="154" t="s">
        <v>71</v>
      </c>
      <c r="I254" s="154" t="s">
        <v>435</v>
      </c>
      <c r="K254" s="143"/>
    </row>
    <row r="255" spans="1:11" ht="18.75" customHeight="1" x14ac:dyDescent="0.25">
      <c r="A255" s="151">
        <v>248</v>
      </c>
      <c r="B255" s="152">
        <v>42891</v>
      </c>
      <c r="C255" s="154" t="s">
        <v>417</v>
      </c>
      <c r="D255" s="154" t="s">
        <v>9</v>
      </c>
      <c r="E255" s="154" t="s">
        <v>166</v>
      </c>
      <c r="F255" s="154" t="s">
        <v>418</v>
      </c>
      <c r="G255" s="143"/>
      <c r="H255" s="154" t="s">
        <v>71</v>
      </c>
      <c r="I255" s="154" t="s">
        <v>435</v>
      </c>
      <c r="K255" s="143"/>
    </row>
    <row r="256" spans="1:11" ht="18.75" customHeight="1" x14ac:dyDescent="0.25">
      <c r="A256" s="151">
        <v>249</v>
      </c>
      <c r="B256" s="152">
        <v>42891</v>
      </c>
      <c r="C256" s="154" t="s">
        <v>417</v>
      </c>
      <c r="D256" s="154" t="s">
        <v>11</v>
      </c>
      <c r="E256" s="115" t="s">
        <v>150</v>
      </c>
      <c r="F256" s="154" t="s">
        <v>458</v>
      </c>
      <c r="G256" s="143"/>
      <c r="H256" s="154" t="s">
        <v>71</v>
      </c>
      <c r="I256" s="154" t="s">
        <v>435</v>
      </c>
      <c r="K256" s="143"/>
    </row>
    <row r="257" spans="1:11" ht="18.75" customHeight="1" x14ac:dyDescent="0.25">
      <c r="A257" s="151">
        <v>250</v>
      </c>
      <c r="B257" s="152">
        <v>42891</v>
      </c>
      <c r="C257" s="154" t="s">
        <v>417</v>
      </c>
      <c r="D257" s="154" t="s">
        <v>10</v>
      </c>
      <c r="E257" s="154" t="s">
        <v>166</v>
      </c>
      <c r="F257" s="154" t="s">
        <v>418</v>
      </c>
      <c r="G257" s="143"/>
      <c r="H257" s="154" t="s">
        <v>71</v>
      </c>
      <c r="I257" s="154" t="s">
        <v>435</v>
      </c>
      <c r="K257" s="143"/>
    </row>
    <row r="258" spans="1:11" ht="18.75" customHeight="1" x14ac:dyDescent="0.25">
      <c r="A258" s="151">
        <v>251</v>
      </c>
      <c r="B258" s="152">
        <v>42892</v>
      </c>
      <c r="C258" s="154" t="s">
        <v>417</v>
      </c>
      <c r="D258" s="154" t="s">
        <v>3</v>
      </c>
      <c r="E258" s="154" t="s">
        <v>166</v>
      </c>
      <c r="F258" s="154" t="s">
        <v>418</v>
      </c>
      <c r="G258" s="143"/>
      <c r="H258" s="154" t="s">
        <v>71</v>
      </c>
      <c r="I258" s="154" t="s">
        <v>435</v>
      </c>
      <c r="K258" s="143"/>
    </row>
    <row r="259" spans="1:11" ht="18.75" customHeight="1" x14ac:dyDescent="0.25">
      <c r="A259" s="151">
        <v>252</v>
      </c>
      <c r="B259" s="152">
        <v>42892</v>
      </c>
      <c r="C259" s="154" t="s">
        <v>417</v>
      </c>
      <c r="D259" s="154" t="s">
        <v>9</v>
      </c>
      <c r="E259" s="115" t="s">
        <v>150</v>
      </c>
      <c r="F259" s="154" t="s">
        <v>458</v>
      </c>
      <c r="G259" s="143"/>
      <c r="H259" s="154" t="s">
        <v>71</v>
      </c>
      <c r="I259" s="154" t="s">
        <v>435</v>
      </c>
      <c r="K259" s="143"/>
    </row>
    <row r="260" spans="1:11" ht="18.75" customHeight="1" x14ac:dyDescent="0.25">
      <c r="A260" s="151">
        <v>253</v>
      </c>
      <c r="B260" s="152">
        <v>42892</v>
      </c>
      <c r="C260" s="154" t="s">
        <v>417</v>
      </c>
      <c r="D260" s="154" t="s">
        <v>11</v>
      </c>
      <c r="E260" s="154" t="s">
        <v>166</v>
      </c>
      <c r="F260" s="154" t="s">
        <v>418</v>
      </c>
      <c r="G260" s="143"/>
      <c r="H260" s="154" t="s">
        <v>71</v>
      </c>
      <c r="I260" s="154" t="s">
        <v>435</v>
      </c>
      <c r="K260" s="143"/>
    </row>
    <row r="261" spans="1:11" ht="18.75" customHeight="1" x14ac:dyDescent="0.25">
      <c r="A261" s="151">
        <v>254</v>
      </c>
      <c r="B261" s="152">
        <v>42892</v>
      </c>
      <c r="C261" s="154" t="s">
        <v>417</v>
      </c>
      <c r="D261" s="154" t="s">
        <v>10</v>
      </c>
      <c r="E261" s="115" t="s">
        <v>150</v>
      </c>
      <c r="F261" s="154" t="s">
        <v>458</v>
      </c>
      <c r="G261" s="143"/>
      <c r="H261" s="154" t="s">
        <v>71</v>
      </c>
      <c r="I261" s="154" t="s">
        <v>435</v>
      </c>
      <c r="K261" s="143"/>
    </row>
    <row r="262" spans="1:11" ht="18.75" customHeight="1" x14ac:dyDescent="0.25">
      <c r="A262" s="151">
        <v>255</v>
      </c>
      <c r="B262" s="152">
        <v>42893</v>
      </c>
      <c r="C262" s="154" t="s">
        <v>417</v>
      </c>
      <c r="D262" s="154" t="s">
        <v>3</v>
      </c>
      <c r="E262" s="154" t="s">
        <v>182</v>
      </c>
      <c r="F262" s="154" t="s">
        <v>459</v>
      </c>
      <c r="G262" s="143"/>
      <c r="H262" s="154" t="s">
        <v>71</v>
      </c>
      <c r="I262" s="154" t="s">
        <v>435</v>
      </c>
      <c r="K262" s="143"/>
    </row>
    <row r="263" spans="1:11" ht="18.75" customHeight="1" x14ac:dyDescent="0.25">
      <c r="A263" s="151">
        <v>256</v>
      </c>
      <c r="B263" s="152">
        <v>42893</v>
      </c>
      <c r="C263" s="154" t="s">
        <v>417</v>
      </c>
      <c r="D263" s="154" t="s">
        <v>9</v>
      </c>
      <c r="E263" s="154" t="s">
        <v>166</v>
      </c>
      <c r="F263" s="154" t="s">
        <v>418</v>
      </c>
      <c r="G263" s="143"/>
      <c r="H263" s="154" t="s">
        <v>71</v>
      </c>
      <c r="I263" s="154" t="s">
        <v>435</v>
      </c>
      <c r="K263" s="143"/>
    </row>
    <row r="264" spans="1:11" ht="18.75" customHeight="1" x14ac:dyDescent="0.25">
      <c r="A264" s="151">
        <v>257</v>
      </c>
      <c r="B264" s="152">
        <v>42893</v>
      </c>
      <c r="C264" s="154" t="s">
        <v>417</v>
      </c>
      <c r="D264" s="154" t="s">
        <v>11</v>
      </c>
      <c r="E264" s="115" t="s">
        <v>150</v>
      </c>
      <c r="F264" s="154" t="s">
        <v>458</v>
      </c>
      <c r="G264" s="143"/>
      <c r="H264" s="154" t="s">
        <v>71</v>
      </c>
      <c r="I264" s="154" t="s">
        <v>435</v>
      </c>
      <c r="K264" s="143"/>
    </row>
    <row r="265" spans="1:11" ht="18.75" customHeight="1" x14ac:dyDescent="0.25">
      <c r="A265" s="151">
        <v>258</v>
      </c>
      <c r="B265" s="152">
        <v>42893</v>
      </c>
      <c r="C265" s="154" t="s">
        <v>417</v>
      </c>
      <c r="D265" s="154" t="s">
        <v>10</v>
      </c>
      <c r="E265" s="154" t="s">
        <v>170</v>
      </c>
      <c r="F265" s="154" t="s">
        <v>422</v>
      </c>
      <c r="G265" s="143"/>
      <c r="H265" s="154" t="s">
        <v>71</v>
      </c>
      <c r="I265" s="154" t="s">
        <v>435</v>
      </c>
      <c r="K265" s="143"/>
    </row>
    <row r="266" spans="1:11" ht="18.75" customHeight="1" x14ac:dyDescent="0.25">
      <c r="A266" s="151">
        <v>259</v>
      </c>
      <c r="B266" s="152">
        <v>42894</v>
      </c>
      <c r="C266" s="154" t="s">
        <v>417</v>
      </c>
      <c r="D266" s="154" t="s">
        <v>3</v>
      </c>
      <c r="E266" s="154" t="s">
        <v>170</v>
      </c>
      <c r="F266" s="154" t="s">
        <v>422</v>
      </c>
      <c r="G266" s="143"/>
      <c r="H266" s="154" t="s">
        <v>71</v>
      </c>
      <c r="I266" s="154" t="s">
        <v>435</v>
      </c>
      <c r="K266" s="143"/>
    </row>
    <row r="267" spans="1:11" ht="18.75" customHeight="1" x14ac:dyDescent="0.25">
      <c r="A267" s="151">
        <v>260</v>
      </c>
      <c r="B267" s="152">
        <v>42894</v>
      </c>
      <c r="C267" s="154" t="s">
        <v>417</v>
      </c>
      <c r="D267" s="154" t="s">
        <v>9</v>
      </c>
      <c r="E267" s="115" t="s">
        <v>150</v>
      </c>
      <c r="F267" s="154" t="s">
        <v>458</v>
      </c>
      <c r="G267" s="143"/>
      <c r="H267" s="154" t="s">
        <v>71</v>
      </c>
      <c r="I267" s="154" t="s">
        <v>435</v>
      </c>
      <c r="K267" s="143"/>
    </row>
    <row r="268" spans="1:11" ht="18.75" customHeight="1" x14ac:dyDescent="0.25">
      <c r="A268" s="151">
        <v>261</v>
      </c>
      <c r="B268" s="152">
        <v>42894</v>
      </c>
      <c r="C268" s="154" t="s">
        <v>417</v>
      </c>
      <c r="D268" s="154" t="s">
        <v>11</v>
      </c>
      <c r="E268" s="154" t="s">
        <v>170</v>
      </c>
      <c r="F268" s="154" t="s">
        <v>422</v>
      </c>
      <c r="G268" s="143"/>
      <c r="H268" s="154" t="s">
        <v>71</v>
      </c>
      <c r="I268" s="154" t="s">
        <v>435</v>
      </c>
      <c r="K268" s="143"/>
    </row>
    <row r="269" spans="1:11" ht="18.75" customHeight="1" x14ac:dyDescent="0.25">
      <c r="A269" s="151">
        <v>262</v>
      </c>
      <c r="B269" s="152">
        <v>42894</v>
      </c>
      <c r="C269" s="154" t="s">
        <v>417</v>
      </c>
      <c r="D269" s="154" t="s">
        <v>10</v>
      </c>
      <c r="E269" s="154" t="s">
        <v>182</v>
      </c>
      <c r="F269" s="154" t="s">
        <v>459</v>
      </c>
      <c r="G269" s="143"/>
      <c r="H269" s="154" t="s">
        <v>71</v>
      </c>
      <c r="I269" s="154" t="s">
        <v>435</v>
      </c>
      <c r="K269" s="143"/>
    </row>
    <row r="270" spans="1:11" ht="18.75" customHeight="1" x14ac:dyDescent="0.25">
      <c r="A270" s="151">
        <v>263</v>
      </c>
      <c r="B270" s="152">
        <v>42896</v>
      </c>
      <c r="C270" s="154" t="s">
        <v>417</v>
      </c>
      <c r="D270" s="154" t="s">
        <v>11</v>
      </c>
      <c r="E270" s="63" t="s">
        <v>160</v>
      </c>
      <c r="F270" s="154" t="s">
        <v>447</v>
      </c>
      <c r="G270" s="143"/>
      <c r="H270" s="154" t="s">
        <v>71</v>
      </c>
      <c r="I270" s="154" t="s">
        <v>435</v>
      </c>
      <c r="K270" s="143"/>
    </row>
    <row r="271" spans="1:11" ht="18.75" customHeight="1" x14ac:dyDescent="0.25">
      <c r="A271" s="151">
        <v>264</v>
      </c>
      <c r="B271" s="152">
        <v>42896</v>
      </c>
      <c r="C271" s="154" t="s">
        <v>417</v>
      </c>
      <c r="D271" s="154" t="s">
        <v>10</v>
      </c>
      <c r="E271" s="154" t="s">
        <v>166</v>
      </c>
      <c r="F271" s="154" t="s">
        <v>418</v>
      </c>
      <c r="G271" s="155" t="s">
        <v>460</v>
      </c>
      <c r="H271" s="154" t="s">
        <v>71</v>
      </c>
      <c r="I271" s="154" t="s">
        <v>435</v>
      </c>
      <c r="K271" s="143"/>
    </row>
    <row r="272" spans="1:11" ht="18.75" customHeight="1" x14ac:dyDescent="0.25">
      <c r="A272" s="151">
        <v>265</v>
      </c>
      <c r="B272" s="152">
        <v>42896</v>
      </c>
      <c r="C272" s="154" t="s">
        <v>417</v>
      </c>
      <c r="D272" s="154" t="s">
        <v>9</v>
      </c>
      <c r="E272" s="154" t="s">
        <v>170</v>
      </c>
      <c r="F272" s="154" t="s">
        <v>422</v>
      </c>
      <c r="G272" s="155" t="s">
        <v>460</v>
      </c>
      <c r="H272" s="154" t="s">
        <v>71</v>
      </c>
      <c r="I272" s="154" t="s">
        <v>435</v>
      </c>
      <c r="K272" s="143"/>
    </row>
    <row r="273" spans="1:11" ht="18.75" customHeight="1" x14ac:dyDescent="0.25">
      <c r="A273" s="151">
        <v>266</v>
      </c>
      <c r="B273" s="152">
        <v>42896</v>
      </c>
      <c r="C273" s="154" t="s">
        <v>417</v>
      </c>
      <c r="D273" s="154" t="s">
        <v>3</v>
      </c>
      <c r="E273" s="154" t="s">
        <v>170</v>
      </c>
      <c r="F273" s="154" t="s">
        <v>422</v>
      </c>
      <c r="G273" s="155" t="s">
        <v>460</v>
      </c>
      <c r="H273" s="154" t="s">
        <v>71</v>
      </c>
      <c r="I273" s="154" t="s">
        <v>435</v>
      </c>
      <c r="K273" s="143"/>
    </row>
    <row r="274" spans="1:11" ht="18.75" customHeight="1" x14ac:dyDescent="0.25">
      <c r="A274" s="151">
        <v>267</v>
      </c>
      <c r="B274" s="152">
        <v>42897</v>
      </c>
      <c r="C274" s="154" t="s">
        <v>417</v>
      </c>
      <c r="D274" s="154" t="s">
        <v>9</v>
      </c>
      <c r="E274" s="115" t="s">
        <v>150</v>
      </c>
      <c r="F274" s="154" t="s">
        <v>458</v>
      </c>
      <c r="G274" s="143"/>
      <c r="H274" s="154" t="s">
        <v>71</v>
      </c>
      <c r="I274" s="154" t="s">
        <v>435</v>
      </c>
      <c r="K274" s="143"/>
    </row>
    <row r="275" spans="1:11" ht="18.75" customHeight="1" x14ac:dyDescent="0.25">
      <c r="A275" s="151">
        <v>268</v>
      </c>
      <c r="B275" s="152">
        <v>42897</v>
      </c>
      <c r="C275" s="154" t="s">
        <v>417</v>
      </c>
      <c r="D275" s="154" t="s">
        <v>10</v>
      </c>
      <c r="E275" s="154" t="s">
        <v>170</v>
      </c>
      <c r="F275" s="154" t="s">
        <v>422</v>
      </c>
      <c r="G275" s="155" t="s">
        <v>460</v>
      </c>
      <c r="H275" s="154" t="s">
        <v>71</v>
      </c>
      <c r="I275" s="154" t="s">
        <v>435</v>
      </c>
      <c r="K275" s="143"/>
    </row>
    <row r="276" spans="1:11" ht="18.75" customHeight="1" x14ac:dyDescent="0.25">
      <c r="A276" s="151">
        <v>269</v>
      </c>
      <c r="B276" s="152">
        <v>42897</v>
      </c>
      <c r="C276" s="154" t="s">
        <v>417</v>
      </c>
      <c r="D276" s="154" t="s">
        <v>3</v>
      </c>
      <c r="E276" s="154" t="s">
        <v>170</v>
      </c>
      <c r="F276" s="154" t="s">
        <v>422</v>
      </c>
      <c r="G276" s="155" t="s">
        <v>460</v>
      </c>
      <c r="H276" s="154" t="s">
        <v>71</v>
      </c>
      <c r="I276" s="154" t="s">
        <v>435</v>
      </c>
      <c r="K276" s="143"/>
    </row>
    <row r="277" spans="1:11" ht="18.75" customHeight="1" x14ac:dyDescent="0.25">
      <c r="A277" s="151">
        <v>270</v>
      </c>
      <c r="B277" s="152">
        <v>42897</v>
      </c>
      <c r="C277" s="154" t="s">
        <v>417</v>
      </c>
      <c r="D277" s="154" t="s">
        <v>11</v>
      </c>
      <c r="E277" s="154" t="s">
        <v>170</v>
      </c>
      <c r="F277" s="154" t="s">
        <v>422</v>
      </c>
      <c r="G277" s="155" t="s">
        <v>460</v>
      </c>
      <c r="H277" s="154" t="s">
        <v>71</v>
      </c>
      <c r="I277" s="154" t="s">
        <v>435</v>
      </c>
      <c r="K277" s="143"/>
    </row>
    <row r="278" spans="1:11" ht="18.75" customHeight="1" x14ac:dyDescent="0.25">
      <c r="A278" s="151">
        <v>271</v>
      </c>
      <c r="B278" s="152">
        <v>42898</v>
      </c>
      <c r="C278" s="154" t="s">
        <v>417</v>
      </c>
      <c r="D278" s="154" t="s">
        <v>9</v>
      </c>
      <c r="E278" s="154" t="s">
        <v>170</v>
      </c>
      <c r="F278" s="154" t="s">
        <v>422</v>
      </c>
      <c r="G278" s="155" t="s">
        <v>460</v>
      </c>
      <c r="H278" s="154" t="s">
        <v>71</v>
      </c>
      <c r="I278" s="154" t="s">
        <v>435</v>
      </c>
      <c r="K278" s="143"/>
    </row>
    <row r="279" spans="1:11" ht="18.75" customHeight="1" x14ac:dyDescent="0.25">
      <c r="A279" s="151">
        <v>272</v>
      </c>
      <c r="B279" s="152">
        <v>42898</v>
      </c>
      <c r="C279" s="154" t="s">
        <v>417</v>
      </c>
      <c r="D279" s="154" t="s">
        <v>3</v>
      </c>
      <c r="E279" s="115" t="s">
        <v>150</v>
      </c>
      <c r="F279" s="154" t="s">
        <v>458</v>
      </c>
      <c r="G279" s="143"/>
      <c r="H279" s="154" t="s">
        <v>71</v>
      </c>
      <c r="I279" s="154" t="s">
        <v>435</v>
      </c>
      <c r="K279" s="143"/>
    </row>
    <row r="280" spans="1:11" ht="18.75" customHeight="1" x14ac:dyDescent="0.25">
      <c r="A280" s="151">
        <v>273</v>
      </c>
      <c r="B280" s="152">
        <v>42898</v>
      </c>
      <c r="C280" s="154" t="s">
        <v>417</v>
      </c>
      <c r="D280" s="154" t="s">
        <v>11</v>
      </c>
      <c r="E280" s="63" t="s">
        <v>160</v>
      </c>
      <c r="F280" s="154" t="s">
        <v>447</v>
      </c>
      <c r="G280" s="143"/>
      <c r="H280" s="154" t="s">
        <v>71</v>
      </c>
      <c r="I280" s="154" t="s">
        <v>435</v>
      </c>
      <c r="K280" s="143"/>
    </row>
    <row r="281" spans="1:11" ht="18.75" customHeight="1" x14ac:dyDescent="0.25">
      <c r="A281" s="151">
        <v>274</v>
      </c>
      <c r="B281" s="152">
        <v>42898</v>
      </c>
      <c r="C281" s="154" t="s">
        <v>417</v>
      </c>
      <c r="D281" s="154" t="s">
        <v>10</v>
      </c>
      <c r="E281" s="154" t="s">
        <v>182</v>
      </c>
      <c r="F281" s="154" t="s">
        <v>459</v>
      </c>
      <c r="G281" s="143"/>
      <c r="H281" s="154" t="s">
        <v>71</v>
      </c>
      <c r="I281" s="154" t="s">
        <v>435</v>
      </c>
      <c r="K281" s="143"/>
    </row>
    <row r="282" spans="1:11" ht="18.75" customHeight="1" x14ac:dyDescent="0.25">
      <c r="A282" s="151">
        <v>275</v>
      </c>
      <c r="B282" s="152">
        <v>42899</v>
      </c>
      <c r="C282" s="154" t="s">
        <v>417</v>
      </c>
      <c r="D282" s="154" t="s">
        <v>10</v>
      </c>
      <c r="E282" s="154" t="s">
        <v>170</v>
      </c>
      <c r="F282" s="154" t="s">
        <v>422</v>
      </c>
      <c r="G282" s="155" t="s">
        <v>460</v>
      </c>
      <c r="H282" s="154" t="s">
        <v>71</v>
      </c>
      <c r="I282" s="154" t="s">
        <v>435</v>
      </c>
      <c r="K282" s="143"/>
    </row>
    <row r="283" spans="1:11" ht="18.75" customHeight="1" x14ac:dyDescent="0.25">
      <c r="A283" s="151">
        <v>276</v>
      </c>
      <c r="B283" s="152">
        <v>42899</v>
      </c>
      <c r="C283" s="154" t="s">
        <v>417</v>
      </c>
      <c r="D283" s="154" t="s">
        <v>9</v>
      </c>
      <c r="E283" s="154" t="s">
        <v>182</v>
      </c>
      <c r="F283" s="154" t="s">
        <v>459</v>
      </c>
      <c r="G283" s="143"/>
      <c r="H283" s="154" t="s">
        <v>71</v>
      </c>
      <c r="I283" s="154" t="s">
        <v>435</v>
      </c>
      <c r="K283" s="143"/>
    </row>
    <row r="284" spans="1:11" ht="18.75" customHeight="1" x14ac:dyDescent="0.25">
      <c r="A284" s="151">
        <v>277</v>
      </c>
      <c r="B284" s="152">
        <v>42899</v>
      </c>
      <c r="C284" s="154" t="s">
        <v>417</v>
      </c>
      <c r="D284" s="154" t="s">
        <v>11</v>
      </c>
      <c r="E284" s="63" t="s">
        <v>160</v>
      </c>
      <c r="F284" s="154" t="s">
        <v>447</v>
      </c>
      <c r="G284" s="143"/>
      <c r="H284" s="154" t="s">
        <v>71</v>
      </c>
      <c r="I284" s="154" t="s">
        <v>435</v>
      </c>
      <c r="K284" s="143"/>
    </row>
    <row r="285" spans="1:11" ht="18.75" customHeight="1" x14ac:dyDescent="0.25">
      <c r="A285" s="151">
        <v>278</v>
      </c>
      <c r="B285" s="152">
        <v>42899</v>
      </c>
      <c r="C285" s="154" t="s">
        <v>417</v>
      </c>
      <c r="D285" s="154" t="s">
        <v>3</v>
      </c>
      <c r="E285" s="115" t="s">
        <v>150</v>
      </c>
      <c r="F285" s="154" t="s">
        <v>458</v>
      </c>
      <c r="G285" s="143"/>
      <c r="H285" s="154" t="s">
        <v>71</v>
      </c>
      <c r="I285" s="154" t="s">
        <v>435</v>
      </c>
      <c r="K285" s="143"/>
    </row>
    <row r="286" spans="1:11" ht="18.75" customHeight="1" x14ac:dyDescent="0.25">
      <c r="A286" s="151">
        <v>279</v>
      </c>
      <c r="B286" s="152">
        <v>42900</v>
      </c>
      <c r="C286" s="154" t="s">
        <v>417</v>
      </c>
      <c r="D286" s="154" t="s">
        <v>11</v>
      </c>
      <c r="E286" s="154" t="s">
        <v>166</v>
      </c>
      <c r="F286" s="154" t="s">
        <v>461</v>
      </c>
      <c r="G286" s="155" t="s">
        <v>460</v>
      </c>
      <c r="H286" s="154" t="s">
        <v>71</v>
      </c>
      <c r="I286" s="154" t="s">
        <v>435</v>
      </c>
      <c r="K286" s="143"/>
    </row>
    <row r="287" spans="1:11" ht="18.75" customHeight="1" x14ac:dyDescent="0.25">
      <c r="A287" s="151">
        <v>280</v>
      </c>
      <c r="B287" s="152">
        <v>42900</v>
      </c>
      <c r="C287" s="154" t="s">
        <v>417</v>
      </c>
      <c r="D287" s="154" t="s">
        <v>9</v>
      </c>
      <c r="E287" s="115" t="s">
        <v>150</v>
      </c>
      <c r="F287" s="154" t="s">
        <v>458</v>
      </c>
      <c r="G287" s="143"/>
      <c r="H287" s="154" t="s">
        <v>71</v>
      </c>
      <c r="I287" s="154" t="s">
        <v>435</v>
      </c>
      <c r="K287" s="143"/>
    </row>
    <row r="288" spans="1:11" ht="18.75" customHeight="1" x14ac:dyDescent="0.25">
      <c r="A288" s="151">
        <v>281</v>
      </c>
      <c r="B288" s="152">
        <v>42900</v>
      </c>
      <c r="C288" s="154" t="s">
        <v>417</v>
      </c>
      <c r="D288" s="154" t="s">
        <v>10</v>
      </c>
      <c r="E288" s="115" t="s">
        <v>150</v>
      </c>
      <c r="F288" s="154" t="s">
        <v>458</v>
      </c>
      <c r="G288" s="143"/>
      <c r="H288" s="154" t="s">
        <v>71</v>
      </c>
      <c r="I288" s="154" t="s">
        <v>435</v>
      </c>
      <c r="K288" s="143"/>
    </row>
    <row r="289" spans="1:11" ht="18.75" customHeight="1" x14ac:dyDescent="0.25">
      <c r="A289" s="151">
        <v>282</v>
      </c>
      <c r="B289" s="152">
        <v>42901</v>
      </c>
      <c r="C289" s="154" t="s">
        <v>417</v>
      </c>
      <c r="D289" s="154" t="s">
        <v>10</v>
      </c>
      <c r="E289" s="154" t="s">
        <v>166</v>
      </c>
      <c r="F289" s="154" t="s">
        <v>418</v>
      </c>
      <c r="G289" s="143"/>
      <c r="H289" s="154" t="s">
        <v>71</v>
      </c>
      <c r="I289" s="154" t="s">
        <v>435</v>
      </c>
      <c r="K289" s="143"/>
    </row>
    <row r="290" spans="1:11" ht="18.75" customHeight="1" x14ac:dyDescent="0.25">
      <c r="A290" s="151">
        <v>283</v>
      </c>
      <c r="B290" s="152">
        <v>42901</v>
      </c>
      <c r="C290" s="154" t="s">
        <v>417</v>
      </c>
      <c r="D290" s="154" t="s">
        <v>9</v>
      </c>
      <c r="E290" s="154" t="s">
        <v>166</v>
      </c>
      <c r="F290" s="154" t="s">
        <v>418</v>
      </c>
      <c r="G290" s="155" t="s">
        <v>460</v>
      </c>
      <c r="H290" s="154" t="s">
        <v>71</v>
      </c>
      <c r="I290" s="154" t="s">
        <v>435</v>
      </c>
      <c r="K290" s="143"/>
    </row>
    <row r="291" spans="1:11" ht="18.75" customHeight="1" x14ac:dyDescent="0.25">
      <c r="A291" s="151">
        <v>284</v>
      </c>
      <c r="B291" s="152">
        <v>42901</v>
      </c>
      <c r="C291" s="154" t="s">
        <v>417</v>
      </c>
      <c r="D291" s="154" t="s">
        <v>11</v>
      </c>
      <c r="E291" s="154" t="s">
        <v>166</v>
      </c>
      <c r="F291" s="154" t="s">
        <v>418</v>
      </c>
      <c r="G291" s="155" t="s">
        <v>460</v>
      </c>
      <c r="H291" s="154" t="s">
        <v>71</v>
      </c>
      <c r="I291" s="154" t="s">
        <v>435</v>
      </c>
      <c r="K291" s="143"/>
    </row>
    <row r="292" spans="1:11" ht="18.75" customHeight="1" x14ac:dyDescent="0.25">
      <c r="A292" s="151">
        <v>285</v>
      </c>
      <c r="B292" s="152">
        <v>42904</v>
      </c>
      <c r="C292" s="154" t="s">
        <v>417</v>
      </c>
      <c r="D292" s="154" t="s">
        <v>11</v>
      </c>
      <c r="E292" s="115" t="s">
        <v>150</v>
      </c>
      <c r="F292" s="154" t="s">
        <v>458</v>
      </c>
      <c r="G292" s="143"/>
      <c r="H292" s="154" t="s">
        <v>71</v>
      </c>
      <c r="I292" s="154" t="s">
        <v>435</v>
      </c>
      <c r="K292" s="143"/>
    </row>
    <row r="293" spans="1:11" ht="18.75" customHeight="1" x14ac:dyDescent="0.25">
      <c r="A293" s="151">
        <v>286</v>
      </c>
      <c r="B293" s="152">
        <v>42904</v>
      </c>
      <c r="C293" s="154" t="s">
        <v>417</v>
      </c>
      <c r="D293" s="154" t="s">
        <v>3</v>
      </c>
      <c r="E293" s="115" t="s">
        <v>150</v>
      </c>
      <c r="F293" s="154" t="s">
        <v>458</v>
      </c>
      <c r="G293" s="143"/>
      <c r="H293" s="154" t="s">
        <v>71</v>
      </c>
      <c r="I293" s="154" t="s">
        <v>435</v>
      </c>
      <c r="K293" s="143"/>
    </row>
    <row r="294" spans="1:11" ht="18.75" customHeight="1" x14ac:dyDescent="0.25">
      <c r="A294" s="151">
        <v>287</v>
      </c>
      <c r="B294" s="152">
        <v>42904</v>
      </c>
      <c r="C294" s="154" t="s">
        <v>417</v>
      </c>
      <c r="D294" s="154" t="s">
        <v>10</v>
      </c>
      <c r="E294" s="154" t="s">
        <v>166</v>
      </c>
      <c r="F294" s="154" t="s">
        <v>418</v>
      </c>
      <c r="G294" s="155" t="s">
        <v>460</v>
      </c>
      <c r="H294" s="154" t="s">
        <v>71</v>
      </c>
      <c r="I294" s="154" t="s">
        <v>435</v>
      </c>
      <c r="K294" s="143"/>
    </row>
    <row r="295" spans="1:11" ht="18.75" customHeight="1" x14ac:dyDescent="0.25">
      <c r="A295" s="151">
        <v>288</v>
      </c>
      <c r="B295" s="152">
        <v>42904</v>
      </c>
      <c r="C295" s="154" t="s">
        <v>417</v>
      </c>
      <c r="D295" s="154" t="s">
        <v>9</v>
      </c>
      <c r="E295" s="154" t="s">
        <v>166</v>
      </c>
      <c r="F295" s="154" t="s">
        <v>418</v>
      </c>
      <c r="G295" s="155" t="s">
        <v>460</v>
      </c>
      <c r="H295" s="154" t="s">
        <v>71</v>
      </c>
      <c r="I295" s="154" t="s">
        <v>435</v>
      </c>
      <c r="K295" s="143"/>
    </row>
    <row r="296" spans="1:11" ht="18.75" customHeight="1" x14ac:dyDescent="0.25">
      <c r="A296" s="151">
        <v>289</v>
      </c>
      <c r="B296" s="152">
        <v>42905</v>
      </c>
      <c r="C296" s="154" t="s">
        <v>417</v>
      </c>
      <c r="D296" s="154" t="s">
        <v>3</v>
      </c>
      <c r="E296" s="154" t="s">
        <v>166</v>
      </c>
      <c r="F296" s="154" t="s">
        <v>418</v>
      </c>
      <c r="G296" s="143"/>
      <c r="H296" s="154" t="s">
        <v>71</v>
      </c>
      <c r="I296" s="154" t="s">
        <v>435</v>
      </c>
      <c r="K296" s="143"/>
    </row>
    <row r="297" spans="1:11" ht="18.75" customHeight="1" x14ac:dyDescent="0.25">
      <c r="A297" s="151">
        <v>290</v>
      </c>
      <c r="B297" s="152">
        <v>42905</v>
      </c>
      <c r="C297" s="154" t="s">
        <v>417</v>
      </c>
      <c r="D297" s="154" t="s">
        <v>11</v>
      </c>
      <c r="E297" s="154" t="s">
        <v>166</v>
      </c>
      <c r="F297" s="154" t="s">
        <v>418</v>
      </c>
      <c r="G297" s="143"/>
      <c r="H297" s="154" t="s">
        <v>71</v>
      </c>
      <c r="I297" s="154" t="s">
        <v>435</v>
      </c>
      <c r="K297" s="143"/>
    </row>
    <row r="298" spans="1:11" ht="18.75" customHeight="1" x14ac:dyDescent="0.25">
      <c r="A298" s="151">
        <v>291</v>
      </c>
      <c r="B298" s="152">
        <v>42905</v>
      </c>
      <c r="C298" s="154" t="s">
        <v>417</v>
      </c>
      <c r="D298" s="154" t="s">
        <v>10</v>
      </c>
      <c r="E298" s="115" t="s">
        <v>150</v>
      </c>
      <c r="F298" s="154" t="s">
        <v>458</v>
      </c>
      <c r="G298" s="143"/>
      <c r="H298" s="154" t="s">
        <v>71</v>
      </c>
      <c r="I298" s="154" t="s">
        <v>435</v>
      </c>
      <c r="K298" s="143"/>
    </row>
    <row r="299" spans="1:11" ht="18.75" customHeight="1" x14ac:dyDescent="0.25">
      <c r="A299" s="151">
        <v>292</v>
      </c>
      <c r="B299" s="152">
        <v>42905</v>
      </c>
      <c r="C299" s="154" t="s">
        <v>417</v>
      </c>
      <c r="D299" s="154" t="s">
        <v>9</v>
      </c>
      <c r="E299" s="154" t="s">
        <v>182</v>
      </c>
      <c r="F299" s="154" t="s">
        <v>459</v>
      </c>
      <c r="G299" s="143"/>
      <c r="H299" s="154" t="s">
        <v>71</v>
      </c>
      <c r="I299" s="154" t="s">
        <v>435</v>
      </c>
      <c r="K299" s="143"/>
    </row>
    <row r="300" spans="1:11" ht="18.75" customHeight="1" x14ac:dyDescent="0.25">
      <c r="A300" s="151">
        <v>293</v>
      </c>
      <c r="B300" s="152">
        <v>42906</v>
      </c>
      <c r="C300" s="154" t="s">
        <v>417</v>
      </c>
      <c r="D300" s="154" t="s">
        <v>9</v>
      </c>
      <c r="E300" s="154" t="s">
        <v>166</v>
      </c>
      <c r="F300" s="154" t="s">
        <v>418</v>
      </c>
      <c r="G300" s="143"/>
      <c r="H300" s="154" t="s">
        <v>71</v>
      </c>
      <c r="I300" s="154" t="s">
        <v>435</v>
      </c>
      <c r="K300" s="143"/>
    </row>
    <row r="301" spans="1:11" ht="18.75" customHeight="1" x14ac:dyDescent="0.25">
      <c r="A301" s="151">
        <v>294</v>
      </c>
      <c r="B301" s="152">
        <v>42906</v>
      </c>
      <c r="C301" s="154" t="s">
        <v>417</v>
      </c>
      <c r="D301" s="154" t="s">
        <v>10</v>
      </c>
      <c r="E301" s="154" t="s">
        <v>166</v>
      </c>
      <c r="F301" s="154" t="s">
        <v>418</v>
      </c>
      <c r="G301" s="143"/>
      <c r="H301" s="154" t="s">
        <v>71</v>
      </c>
      <c r="I301" s="154" t="s">
        <v>435</v>
      </c>
      <c r="K301" s="143"/>
    </row>
    <row r="302" spans="1:11" ht="18.75" customHeight="1" x14ac:dyDescent="0.25">
      <c r="A302" s="151">
        <v>295</v>
      </c>
      <c r="B302" s="152">
        <v>42906</v>
      </c>
      <c r="C302" s="154" t="s">
        <v>417</v>
      </c>
      <c r="D302" s="154" t="s">
        <v>3</v>
      </c>
      <c r="E302" s="154" t="s">
        <v>182</v>
      </c>
      <c r="F302" s="154" t="s">
        <v>459</v>
      </c>
      <c r="G302" s="143"/>
      <c r="H302" s="154" t="s">
        <v>71</v>
      </c>
      <c r="I302" s="154" t="s">
        <v>435</v>
      </c>
      <c r="K302" s="143"/>
    </row>
    <row r="303" spans="1:11" ht="18.75" customHeight="1" x14ac:dyDescent="0.25">
      <c r="A303" s="151">
        <v>296</v>
      </c>
      <c r="B303" s="152">
        <v>42906</v>
      </c>
      <c r="C303" s="154" t="s">
        <v>417</v>
      </c>
      <c r="D303" s="154" t="s">
        <v>11</v>
      </c>
      <c r="E303" s="115" t="s">
        <v>150</v>
      </c>
      <c r="F303" s="154" t="s">
        <v>458</v>
      </c>
      <c r="G303" s="143"/>
      <c r="H303" s="154" t="s">
        <v>71</v>
      </c>
      <c r="I303" s="154" t="s">
        <v>435</v>
      </c>
      <c r="K303" s="143"/>
    </row>
    <row r="304" spans="1:11" ht="18.75" customHeight="1" x14ac:dyDescent="0.25">
      <c r="A304" s="151">
        <v>297</v>
      </c>
      <c r="B304" s="152">
        <v>42907</v>
      </c>
      <c r="C304" s="154" t="s">
        <v>417</v>
      </c>
      <c r="D304" s="154" t="s">
        <v>3</v>
      </c>
      <c r="E304" s="154" t="s">
        <v>166</v>
      </c>
      <c r="F304" s="154" t="s">
        <v>418</v>
      </c>
      <c r="G304" s="155" t="s">
        <v>460</v>
      </c>
      <c r="H304" s="154" t="s">
        <v>71</v>
      </c>
      <c r="I304" s="154" t="s">
        <v>435</v>
      </c>
      <c r="K304" s="143"/>
    </row>
    <row r="305" spans="1:11" ht="18.75" customHeight="1" x14ac:dyDescent="0.25">
      <c r="A305" s="151">
        <v>298</v>
      </c>
      <c r="B305" s="152">
        <v>42907</v>
      </c>
      <c r="C305" s="154" t="s">
        <v>417</v>
      </c>
      <c r="D305" s="154" t="s">
        <v>11</v>
      </c>
      <c r="E305" s="154" t="s">
        <v>166</v>
      </c>
      <c r="F305" s="154" t="s">
        <v>418</v>
      </c>
      <c r="G305" s="155" t="s">
        <v>460</v>
      </c>
      <c r="H305" s="154" t="s">
        <v>71</v>
      </c>
      <c r="I305" s="154" t="s">
        <v>435</v>
      </c>
      <c r="K305" s="143"/>
    </row>
    <row r="306" spans="1:11" ht="18.75" customHeight="1" x14ac:dyDescent="0.25">
      <c r="A306" s="151">
        <v>299</v>
      </c>
      <c r="B306" s="152">
        <v>42907</v>
      </c>
      <c r="C306" s="154" t="s">
        <v>417</v>
      </c>
      <c r="D306" s="154" t="s">
        <v>10</v>
      </c>
      <c r="E306" s="154" t="s">
        <v>182</v>
      </c>
      <c r="F306" s="154" t="s">
        <v>459</v>
      </c>
      <c r="G306" s="143"/>
      <c r="H306" s="154" t="s">
        <v>71</v>
      </c>
      <c r="I306" s="154" t="s">
        <v>435</v>
      </c>
      <c r="K306" s="143"/>
    </row>
    <row r="307" spans="1:11" ht="18.75" customHeight="1" x14ac:dyDescent="0.25">
      <c r="A307" s="151">
        <v>300</v>
      </c>
      <c r="B307" s="152">
        <v>42907</v>
      </c>
      <c r="C307" s="154" t="s">
        <v>417</v>
      </c>
      <c r="D307" s="154" t="s">
        <v>9</v>
      </c>
      <c r="E307" s="115" t="s">
        <v>150</v>
      </c>
      <c r="F307" s="154" t="s">
        <v>458</v>
      </c>
      <c r="G307" s="143"/>
      <c r="H307" s="154" t="s">
        <v>71</v>
      </c>
      <c r="I307" s="154" t="s">
        <v>435</v>
      </c>
      <c r="K307" s="143"/>
    </row>
    <row r="308" spans="1:11" ht="18.75" customHeight="1" x14ac:dyDescent="0.25">
      <c r="A308" s="151">
        <v>301</v>
      </c>
      <c r="B308" s="152">
        <v>42908</v>
      </c>
      <c r="C308" s="154" t="s">
        <v>417</v>
      </c>
      <c r="D308" s="154" t="s">
        <v>10</v>
      </c>
      <c r="E308" s="154" t="s">
        <v>166</v>
      </c>
      <c r="F308" s="154" t="s">
        <v>418</v>
      </c>
      <c r="G308" s="155" t="s">
        <v>460</v>
      </c>
      <c r="H308" s="154" t="s">
        <v>71</v>
      </c>
      <c r="I308" s="154" t="s">
        <v>435</v>
      </c>
      <c r="K308" s="143"/>
    </row>
    <row r="309" spans="1:11" ht="18.75" customHeight="1" x14ac:dyDescent="0.25">
      <c r="A309" s="151">
        <v>302</v>
      </c>
      <c r="B309" s="152">
        <v>42908</v>
      </c>
      <c r="C309" s="154" t="s">
        <v>417</v>
      </c>
      <c r="D309" s="154" t="s">
        <v>9</v>
      </c>
      <c r="E309" s="154" t="s">
        <v>166</v>
      </c>
      <c r="F309" s="154" t="s">
        <v>418</v>
      </c>
      <c r="G309" s="155" t="s">
        <v>460</v>
      </c>
      <c r="H309" s="154" t="s">
        <v>71</v>
      </c>
      <c r="I309" s="154" t="s">
        <v>435</v>
      </c>
      <c r="K309" s="143"/>
    </row>
    <row r="310" spans="1:11" ht="18.75" customHeight="1" x14ac:dyDescent="0.25">
      <c r="A310" s="151">
        <v>303</v>
      </c>
      <c r="B310" s="152">
        <v>42908</v>
      </c>
      <c r="C310" s="154" t="s">
        <v>417</v>
      </c>
      <c r="D310" s="154" t="s">
        <v>3</v>
      </c>
      <c r="E310" s="154" t="s">
        <v>182</v>
      </c>
      <c r="F310" s="154" t="s">
        <v>459</v>
      </c>
      <c r="G310" s="143"/>
      <c r="H310" s="154" t="s">
        <v>71</v>
      </c>
      <c r="I310" s="154" t="s">
        <v>435</v>
      </c>
      <c r="K310" s="143"/>
    </row>
    <row r="311" spans="1:11" ht="18.75" customHeight="1" x14ac:dyDescent="0.25">
      <c r="A311" s="151">
        <v>304</v>
      </c>
      <c r="B311" s="152">
        <v>42908</v>
      </c>
      <c r="C311" s="154" t="s">
        <v>417</v>
      </c>
      <c r="D311" s="154" t="s">
        <v>11</v>
      </c>
      <c r="E311" s="63" t="s">
        <v>160</v>
      </c>
      <c r="F311" s="154" t="s">
        <v>447</v>
      </c>
      <c r="G311" s="143"/>
      <c r="H311" s="154" t="s">
        <v>71</v>
      </c>
      <c r="I311" s="154" t="s">
        <v>435</v>
      </c>
      <c r="K311" s="143"/>
    </row>
    <row r="312" spans="1:11" ht="18.75" customHeight="1" x14ac:dyDescent="0.25">
      <c r="A312" s="151">
        <v>305</v>
      </c>
      <c r="B312" s="152">
        <v>42910</v>
      </c>
      <c r="C312" s="154" t="s">
        <v>417</v>
      </c>
      <c r="D312" s="154" t="s">
        <v>10</v>
      </c>
      <c r="E312" s="63" t="s">
        <v>160</v>
      </c>
      <c r="F312" s="154" t="s">
        <v>447</v>
      </c>
      <c r="G312" s="143"/>
      <c r="H312" s="154" t="s">
        <v>71</v>
      </c>
      <c r="I312" s="154" t="s">
        <v>435</v>
      </c>
      <c r="K312" s="143"/>
    </row>
    <row r="313" spans="1:11" ht="18.75" customHeight="1" x14ac:dyDescent="0.25">
      <c r="A313" s="151">
        <v>306</v>
      </c>
      <c r="B313" s="152">
        <v>42910</v>
      </c>
      <c r="C313" s="154" t="s">
        <v>417</v>
      </c>
      <c r="D313" s="154" t="s">
        <v>3</v>
      </c>
      <c r="E313" s="154" t="s">
        <v>170</v>
      </c>
      <c r="F313" s="154" t="s">
        <v>422</v>
      </c>
      <c r="G313" s="155" t="s">
        <v>460</v>
      </c>
      <c r="H313" s="154" t="s">
        <v>71</v>
      </c>
      <c r="I313" s="154" t="s">
        <v>435</v>
      </c>
      <c r="K313" s="143"/>
    </row>
    <row r="314" spans="1:11" ht="18.75" customHeight="1" x14ac:dyDescent="0.25">
      <c r="A314" s="151">
        <v>307</v>
      </c>
      <c r="B314" s="152">
        <v>42910</v>
      </c>
      <c r="C314" s="154" t="s">
        <v>417</v>
      </c>
      <c r="D314" s="154" t="s">
        <v>11</v>
      </c>
      <c r="E314" s="154" t="s">
        <v>170</v>
      </c>
      <c r="F314" s="154" t="s">
        <v>422</v>
      </c>
      <c r="G314" s="155" t="s">
        <v>460</v>
      </c>
      <c r="H314" s="154" t="s">
        <v>71</v>
      </c>
      <c r="I314" s="154" t="s">
        <v>435</v>
      </c>
      <c r="K314" s="143"/>
    </row>
    <row r="315" spans="1:11" ht="18.75" customHeight="1" x14ac:dyDescent="0.25">
      <c r="A315" s="151">
        <v>308</v>
      </c>
      <c r="B315" s="152">
        <v>42910</v>
      </c>
      <c r="C315" s="154" t="s">
        <v>417</v>
      </c>
      <c r="D315" s="154" t="s">
        <v>9</v>
      </c>
      <c r="E315" s="115" t="s">
        <v>150</v>
      </c>
      <c r="F315" s="154" t="s">
        <v>458</v>
      </c>
      <c r="G315" s="143"/>
      <c r="H315" s="154" t="s">
        <v>71</v>
      </c>
      <c r="I315" s="154" t="s">
        <v>435</v>
      </c>
      <c r="K315" s="143"/>
    </row>
    <row r="316" spans="1:11" ht="18.75" customHeight="1" x14ac:dyDescent="0.25">
      <c r="A316" s="151">
        <v>309</v>
      </c>
      <c r="B316" s="152">
        <v>42911</v>
      </c>
      <c r="C316" s="154" t="s">
        <v>417</v>
      </c>
      <c r="D316" s="154" t="s">
        <v>11</v>
      </c>
      <c r="E316" s="115" t="s">
        <v>150</v>
      </c>
      <c r="F316" s="154" t="s">
        <v>458</v>
      </c>
      <c r="G316" s="143"/>
      <c r="H316" s="154" t="s">
        <v>71</v>
      </c>
      <c r="I316" s="154" t="s">
        <v>435</v>
      </c>
      <c r="K316" s="143"/>
    </row>
    <row r="317" spans="1:11" ht="18.75" customHeight="1" x14ac:dyDescent="0.25">
      <c r="A317" s="151">
        <v>310</v>
      </c>
      <c r="B317" s="152">
        <v>42911</v>
      </c>
      <c r="C317" s="154" t="s">
        <v>417</v>
      </c>
      <c r="D317" s="154" t="s">
        <v>3</v>
      </c>
      <c r="E317" s="154" t="s">
        <v>182</v>
      </c>
      <c r="F317" s="154" t="s">
        <v>459</v>
      </c>
      <c r="G317" s="143"/>
      <c r="H317" s="154" t="s">
        <v>71</v>
      </c>
      <c r="I317" s="154" t="s">
        <v>435</v>
      </c>
      <c r="K317" s="143"/>
    </row>
    <row r="318" spans="1:11" ht="18.75" customHeight="1" x14ac:dyDescent="0.25">
      <c r="A318" s="151">
        <v>311</v>
      </c>
      <c r="B318" s="152">
        <v>42911</v>
      </c>
      <c r="C318" s="154" t="s">
        <v>417</v>
      </c>
      <c r="D318" s="154" t="s">
        <v>10</v>
      </c>
      <c r="E318" s="154" t="s">
        <v>166</v>
      </c>
      <c r="F318" s="154" t="s">
        <v>418</v>
      </c>
      <c r="G318" s="168" t="s">
        <v>462</v>
      </c>
      <c r="H318" s="154" t="s">
        <v>71</v>
      </c>
      <c r="I318" s="154" t="s">
        <v>435</v>
      </c>
      <c r="K318" s="143"/>
    </row>
    <row r="319" spans="1:11" ht="18.75" customHeight="1" x14ac:dyDescent="0.25">
      <c r="A319" s="151">
        <v>312</v>
      </c>
      <c r="B319" s="152">
        <v>42911</v>
      </c>
      <c r="C319" s="154" t="s">
        <v>417</v>
      </c>
      <c r="D319" s="154" t="s">
        <v>9</v>
      </c>
      <c r="E319" s="154" t="s">
        <v>166</v>
      </c>
      <c r="F319" s="154" t="s">
        <v>418</v>
      </c>
      <c r="G319" s="168" t="s">
        <v>462</v>
      </c>
      <c r="H319" s="154" t="s">
        <v>71</v>
      </c>
      <c r="I319" s="154" t="s">
        <v>435</v>
      </c>
      <c r="K319" s="143"/>
    </row>
    <row r="320" spans="1:11" ht="18.75" customHeight="1" x14ac:dyDescent="0.25">
      <c r="A320" s="151">
        <v>313</v>
      </c>
      <c r="B320" s="152">
        <v>42912</v>
      </c>
      <c r="C320" s="154" t="s">
        <v>417</v>
      </c>
      <c r="D320" s="154" t="s">
        <v>9</v>
      </c>
      <c r="E320" s="115" t="s">
        <v>150</v>
      </c>
      <c r="F320" s="154" t="s">
        <v>458</v>
      </c>
      <c r="G320" s="143"/>
      <c r="H320" s="154" t="s">
        <v>71</v>
      </c>
      <c r="I320" s="154" t="s">
        <v>435</v>
      </c>
      <c r="K320" s="143"/>
    </row>
    <row r="321" spans="1:11" ht="18.75" customHeight="1" x14ac:dyDescent="0.25">
      <c r="A321" s="151">
        <v>314</v>
      </c>
      <c r="B321" s="152">
        <v>42912</v>
      </c>
      <c r="C321" s="154" t="s">
        <v>417</v>
      </c>
      <c r="D321" s="154" t="s">
        <v>10</v>
      </c>
      <c r="E321" s="63" t="s">
        <v>160</v>
      </c>
      <c r="F321" s="154" t="s">
        <v>447</v>
      </c>
      <c r="G321" s="143"/>
      <c r="H321" s="154" t="s">
        <v>71</v>
      </c>
      <c r="I321" s="154" t="s">
        <v>435</v>
      </c>
      <c r="K321" s="143"/>
    </row>
    <row r="322" spans="1:11" ht="18.75" customHeight="1" x14ac:dyDescent="0.25">
      <c r="A322" s="151">
        <v>315</v>
      </c>
      <c r="B322" s="152">
        <v>42912</v>
      </c>
      <c r="C322" s="154" t="s">
        <v>417</v>
      </c>
      <c r="D322" s="154" t="s">
        <v>3</v>
      </c>
      <c r="E322" s="154" t="s">
        <v>166</v>
      </c>
      <c r="F322" s="154" t="s">
        <v>418</v>
      </c>
      <c r="G322" s="143"/>
      <c r="H322" s="154" t="s">
        <v>71</v>
      </c>
      <c r="I322" s="154" t="s">
        <v>435</v>
      </c>
      <c r="K322" s="143"/>
    </row>
    <row r="323" spans="1:11" ht="18.75" customHeight="1" x14ac:dyDescent="0.25">
      <c r="A323" s="151">
        <v>316</v>
      </c>
      <c r="B323" s="152">
        <v>42912</v>
      </c>
      <c r="C323" s="154" t="s">
        <v>417</v>
      </c>
      <c r="D323" s="154" t="s">
        <v>11</v>
      </c>
      <c r="E323" s="154" t="s">
        <v>166</v>
      </c>
      <c r="F323" s="154" t="s">
        <v>418</v>
      </c>
      <c r="G323" s="143"/>
      <c r="H323" s="154" t="s">
        <v>71</v>
      </c>
      <c r="I323" s="154" t="s">
        <v>435</v>
      </c>
      <c r="K323" s="143"/>
    </row>
    <row r="324" spans="1:11" ht="18.75" customHeight="1" x14ac:dyDescent="0.25">
      <c r="A324" s="151">
        <v>317</v>
      </c>
      <c r="B324" s="152">
        <v>42913</v>
      </c>
      <c r="C324" s="154" t="s">
        <v>417</v>
      </c>
      <c r="D324" s="154" t="s">
        <v>11</v>
      </c>
      <c r="E324" s="115" t="s">
        <v>150</v>
      </c>
      <c r="F324" s="154" t="s">
        <v>458</v>
      </c>
      <c r="G324" s="143"/>
      <c r="H324" s="154" t="s">
        <v>71</v>
      </c>
      <c r="I324" s="154" t="s">
        <v>435</v>
      </c>
      <c r="K324" s="143"/>
    </row>
    <row r="325" spans="1:11" ht="18.75" customHeight="1" x14ac:dyDescent="0.25">
      <c r="A325" s="151">
        <v>318</v>
      </c>
      <c r="B325" s="152">
        <v>42913</v>
      </c>
      <c r="C325" s="154" t="s">
        <v>417</v>
      </c>
      <c r="D325" s="154" t="s">
        <v>3</v>
      </c>
      <c r="E325" s="63" t="s">
        <v>160</v>
      </c>
      <c r="F325" s="154" t="s">
        <v>447</v>
      </c>
      <c r="G325" s="143"/>
      <c r="H325" s="154" t="s">
        <v>71</v>
      </c>
      <c r="I325" s="154" t="s">
        <v>435</v>
      </c>
      <c r="K325" s="143"/>
    </row>
    <row r="326" spans="1:11" ht="18.75" customHeight="1" x14ac:dyDescent="0.25">
      <c r="A326" s="151">
        <v>319</v>
      </c>
      <c r="B326" s="152">
        <v>42913</v>
      </c>
      <c r="C326" s="154" t="s">
        <v>417</v>
      </c>
      <c r="D326" s="154" t="s">
        <v>9</v>
      </c>
      <c r="E326" s="154" t="s">
        <v>166</v>
      </c>
      <c r="F326" s="154" t="s">
        <v>418</v>
      </c>
      <c r="G326" s="143"/>
      <c r="H326" s="154" t="s">
        <v>71</v>
      </c>
      <c r="I326" s="154" t="s">
        <v>435</v>
      </c>
      <c r="K326" s="143"/>
    </row>
    <row r="327" spans="1:11" ht="18.75" customHeight="1" x14ac:dyDescent="0.25">
      <c r="A327" s="151">
        <v>320</v>
      </c>
      <c r="B327" s="152">
        <v>42913</v>
      </c>
      <c r="C327" s="154" t="s">
        <v>417</v>
      </c>
      <c r="D327" s="154" t="s">
        <v>10</v>
      </c>
      <c r="E327" s="154" t="s">
        <v>166</v>
      </c>
      <c r="F327" s="154" t="s">
        <v>418</v>
      </c>
      <c r="G327" s="143"/>
      <c r="H327" s="154" t="s">
        <v>71</v>
      </c>
      <c r="I327" s="154" t="s">
        <v>435</v>
      </c>
      <c r="K327" s="143"/>
    </row>
    <row r="328" spans="1:11" ht="18.75" customHeight="1" x14ac:dyDescent="0.25">
      <c r="A328" s="151">
        <v>321</v>
      </c>
      <c r="B328" s="152">
        <v>42914</v>
      </c>
      <c r="C328" s="154" t="s">
        <v>417</v>
      </c>
      <c r="D328" s="154" t="s">
        <v>9</v>
      </c>
      <c r="E328" s="115" t="s">
        <v>150</v>
      </c>
      <c r="F328" s="154" t="s">
        <v>458</v>
      </c>
      <c r="G328" s="143"/>
      <c r="H328" s="154" t="s">
        <v>71</v>
      </c>
      <c r="I328" s="154" t="s">
        <v>435</v>
      </c>
      <c r="K328" s="143"/>
    </row>
    <row r="329" spans="1:11" ht="18.75" customHeight="1" x14ac:dyDescent="0.25">
      <c r="A329" s="151">
        <v>322</v>
      </c>
      <c r="B329" s="152">
        <v>42914</v>
      </c>
      <c r="C329" s="154" t="s">
        <v>417</v>
      </c>
      <c r="D329" s="154" t="s">
        <v>10</v>
      </c>
      <c r="E329" s="63" t="s">
        <v>160</v>
      </c>
      <c r="F329" s="154" t="s">
        <v>447</v>
      </c>
      <c r="G329" s="143"/>
      <c r="H329" s="154" t="s">
        <v>71</v>
      </c>
      <c r="I329" s="154" t="s">
        <v>435</v>
      </c>
      <c r="K329" s="143"/>
    </row>
    <row r="330" spans="1:11" ht="18.75" customHeight="1" x14ac:dyDescent="0.25">
      <c r="A330" s="151">
        <v>323</v>
      </c>
      <c r="B330" s="152">
        <v>42914</v>
      </c>
      <c r="C330" s="154" t="s">
        <v>417</v>
      </c>
      <c r="D330" s="154" t="s">
        <v>3</v>
      </c>
      <c r="E330" s="154" t="s">
        <v>170</v>
      </c>
      <c r="F330" s="154" t="s">
        <v>422</v>
      </c>
      <c r="G330" s="155" t="s">
        <v>460</v>
      </c>
      <c r="H330" s="154" t="s">
        <v>71</v>
      </c>
      <c r="I330" s="154" t="s">
        <v>435</v>
      </c>
      <c r="K330" s="143"/>
    </row>
    <row r="331" spans="1:11" ht="18.75" customHeight="1" x14ac:dyDescent="0.25">
      <c r="A331" s="151">
        <v>324</v>
      </c>
      <c r="B331" s="152">
        <v>42914</v>
      </c>
      <c r="C331" s="154" t="s">
        <v>417</v>
      </c>
      <c r="D331" s="154" t="s">
        <v>11</v>
      </c>
      <c r="E331" s="154" t="s">
        <v>170</v>
      </c>
      <c r="F331" s="154" t="s">
        <v>422</v>
      </c>
      <c r="G331" s="168" t="s">
        <v>463</v>
      </c>
      <c r="H331" s="154" t="s">
        <v>71</v>
      </c>
      <c r="I331" s="154" t="s">
        <v>435</v>
      </c>
      <c r="K331" s="143"/>
    </row>
    <row r="332" spans="1:11" ht="18.75" customHeight="1" x14ac:dyDescent="0.25">
      <c r="A332" s="151">
        <v>325</v>
      </c>
      <c r="B332" s="152">
        <v>42915</v>
      </c>
      <c r="C332" s="154" t="s">
        <v>417</v>
      </c>
      <c r="D332" s="154" t="s">
        <v>3</v>
      </c>
      <c r="E332" s="63" t="s">
        <v>160</v>
      </c>
      <c r="F332" s="154" t="s">
        <v>447</v>
      </c>
      <c r="G332" s="143"/>
      <c r="H332" s="154" t="s">
        <v>71</v>
      </c>
      <c r="I332" s="154" t="s">
        <v>435</v>
      </c>
      <c r="K332" s="143"/>
    </row>
    <row r="333" spans="1:11" ht="18.75" customHeight="1" x14ac:dyDescent="0.25">
      <c r="A333" s="151">
        <v>326</v>
      </c>
      <c r="B333" s="152">
        <v>42915</v>
      </c>
      <c r="C333" s="154" t="s">
        <v>417</v>
      </c>
      <c r="D333" s="154" t="s">
        <v>11</v>
      </c>
      <c r="E333" s="115" t="s">
        <v>150</v>
      </c>
      <c r="F333" s="154" t="s">
        <v>458</v>
      </c>
      <c r="G333" s="143"/>
      <c r="H333" s="154" t="s">
        <v>71</v>
      </c>
      <c r="I333" s="154" t="s">
        <v>435</v>
      </c>
      <c r="K333" s="143"/>
    </row>
    <row r="334" spans="1:11" ht="18.75" customHeight="1" x14ac:dyDescent="0.25">
      <c r="A334" s="151">
        <v>327</v>
      </c>
      <c r="B334" s="152">
        <v>42915</v>
      </c>
      <c r="C334" s="154" t="s">
        <v>417</v>
      </c>
      <c r="D334" s="154" t="s">
        <v>9</v>
      </c>
      <c r="E334" s="154" t="s">
        <v>166</v>
      </c>
      <c r="F334" s="154" t="s">
        <v>418</v>
      </c>
      <c r="G334" s="143"/>
      <c r="H334" s="154" t="s">
        <v>71</v>
      </c>
      <c r="I334" s="154" t="s">
        <v>435</v>
      </c>
      <c r="K334" s="143"/>
    </row>
    <row r="335" spans="1:11" ht="18.75" customHeight="1" x14ac:dyDescent="0.25">
      <c r="A335" s="151">
        <v>328</v>
      </c>
      <c r="B335" s="152">
        <v>42915</v>
      </c>
      <c r="C335" s="154" t="s">
        <v>417</v>
      </c>
      <c r="D335" s="154" t="s">
        <v>10</v>
      </c>
      <c r="E335" s="154" t="s">
        <v>166</v>
      </c>
      <c r="F335" s="154" t="s">
        <v>418</v>
      </c>
      <c r="G335" s="143"/>
      <c r="H335" s="154" t="s">
        <v>71</v>
      </c>
      <c r="I335" s="154" t="s">
        <v>435</v>
      </c>
      <c r="K335" s="143"/>
    </row>
    <row r="336" spans="1:11" ht="18.75" customHeight="1" x14ac:dyDescent="0.25">
      <c r="A336" s="151">
        <v>329</v>
      </c>
      <c r="B336" s="152">
        <v>42917</v>
      </c>
      <c r="C336" s="154" t="s">
        <v>417</v>
      </c>
      <c r="D336" s="154" t="s">
        <v>10</v>
      </c>
      <c r="E336" s="63" t="s">
        <v>160</v>
      </c>
      <c r="F336" s="154" t="s">
        <v>447</v>
      </c>
      <c r="G336" s="143"/>
      <c r="H336" s="154" t="s">
        <v>71</v>
      </c>
      <c r="I336" s="154" t="s">
        <v>435</v>
      </c>
      <c r="K336" s="143"/>
    </row>
    <row r="337" spans="1:11" ht="18.75" customHeight="1" x14ac:dyDescent="0.25">
      <c r="A337" s="151">
        <v>330</v>
      </c>
      <c r="B337" s="152">
        <v>42917</v>
      </c>
      <c r="C337" s="154" t="s">
        <v>417</v>
      </c>
      <c r="D337" s="154" t="s">
        <v>9</v>
      </c>
      <c r="E337" s="115" t="s">
        <v>150</v>
      </c>
      <c r="F337" s="154" t="s">
        <v>458</v>
      </c>
      <c r="G337" s="143"/>
      <c r="H337" s="154" t="s">
        <v>71</v>
      </c>
      <c r="I337" s="154" t="s">
        <v>435</v>
      </c>
      <c r="K337" s="143"/>
    </row>
    <row r="338" spans="1:11" ht="18.75" customHeight="1" x14ac:dyDescent="0.25">
      <c r="A338" s="151">
        <v>331</v>
      </c>
      <c r="B338" s="152">
        <v>42917</v>
      </c>
      <c r="C338" s="154" t="s">
        <v>417</v>
      </c>
      <c r="D338" s="154" t="s">
        <v>3</v>
      </c>
      <c r="E338" s="154" t="s">
        <v>170</v>
      </c>
      <c r="F338" s="154" t="s">
        <v>422</v>
      </c>
      <c r="G338" s="155" t="s">
        <v>464</v>
      </c>
      <c r="H338" s="154" t="s">
        <v>71</v>
      </c>
      <c r="I338" s="154" t="s">
        <v>435</v>
      </c>
      <c r="K338" s="143"/>
    </row>
    <row r="339" spans="1:11" ht="18.75" customHeight="1" x14ac:dyDescent="0.25">
      <c r="A339" s="151">
        <v>332</v>
      </c>
      <c r="B339" s="152">
        <v>42917</v>
      </c>
      <c r="C339" s="154" t="s">
        <v>417</v>
      </c>
      <c r="D339" s="154" t="s">
        <v>11</v>
      </c>
      <c r="E339" s="154" t="s">
        <v>170</v>
      </c>
      <c r="F339" s="154" t="s">
        <v>422</v>
      </c>
      <c r="G339" s="155" t="s">
        <v>464</v>
      </c>
      <c r="H339" s="154" t="s">
        <v>71</v>
      </c>
      <c r="I339" s="154" t="s">
        <v>435</v>
      </c>
      <c r="K339" s="143"/>
    </row>
    <row r="340" spans="1:11" ht="18.75" customHeight="1" x14ac:dyDescent="0.25">
      <c r="A340" s="151">
        <v>333</v>
      </c>
      <c r="B340" s="152">
        <v>42918</v>
      </c>
      <c r="C340" s="154" t="s">
        <v>417</v>
      </c>
      <c r="D340" s="154" t="s">
        <v>11</v>
      </c>
      <c r="E340" s="115" t="s">
        <v>150</v>
      </c>
      <c r="F340" s="154" t="s">
        <v>458</v>
      </c>
      <c r="G340" s="143"/>
      <c r="H340" s="154" t="s">
        <v>71</v>
      </c>
      <c r="I340" s="154" t="s">
        <v>435</v>
      </c>
      <c r="K340" s="143"/>
    </row>
    <row r="341" spans="1:11" ht="18.75" customHeight="1" x14ac:dyDescent="0.25">
      <c r="A341" s="151">
        <v>334</v>
      </c>
      <c r="B341" s="152">
        <v>42918</v>
      </c>
      <c r="C341" s="154" t="s">
        <v>417</v>
      </c>
      <c r="D341" s="154" t="s">
        <v>10</v>
      </c>
      <c r="E341" s="154" t="s">
        <v>166</v>
      </c>
      <c r="F341" s="154" t="s">
        <v>418</v>
      </c>
      <c r="G341" s="143"/>
      <c r="H341" s="154" t="s">
        <v>71</v>
      </c>
      <c r="I341" s="154" t="s">
        <v>435</v>
      </c>
      <c r="K341" s="143"/>
    </row>
    <row r="342" spans="1:11" ht="18.75" customHeight="1" x14ac:dyDescent="0.25">
      <c r="A342" s="151">
        <v>335</v>
      </c>
      <c r="B342" s="152">
        <v>42918</v>
      </c>
      <c r="C342" s="154" t="s">
        <v>417</v>
      </c>
      <c r="D342" s="154" t="s">
        <v>9</v>
      </c>
      <c r="E342" s="154" t="s">
        <v>166</v>
      </c>
      <c r="F342" s="154" t="s">
        <v>418</v>
      </c>
      <c r="G342" s="143"/>
      <c r="H342" s="154" t="s">
        <v>71</v>
      </c>
      <c r="I342" s="154" t="s">
        <v>435</v>
      </c>
      <c r="K342" s="143"/>
    </row>
    <row r="343" spans="1:11" ht="18.75" customHeight="1" x14ac:dyDescent="0.25">
      <c r="A343" s="151">
        <v>336</v>
      </c>
      <c r="B343" s="152">
        <v>42920</v>
      </c>
      <c r="C343" s="154" t="s">
        <v>417</v>
      </c>
      <c r="D343" s="154" t="s">
        <v>3</v>
      </c>
      <c r="E343" s="154" t="s">
        <v>170</v>
      </c>
      <c r="F343" s="154" t="s">
        <v>422</v>
      </c>
      <c r="G343" s="155" t="s">
        <v>464</v>
      </c>
      <c r="H343" s="154" t="s">
        <v>71</v>
      </c>
      <c r="I343" s="154" t="s">
        <v>435</v>
      </c>
      <c r="K343" s="143"/>
    </row>
    <row r="344" spans="1:11" ht="18.75" customHeight="1" x14ac:dyDescent="0.25">
      <c r="A344" s="151">
        <v>337</v>
      </c>
      <c r="B344" s="152">
        <v>42920</v>
      </c>
      <c r="C344" s="154" t="s">
        <v>417</v>
      </c>
      <c r="D344" s="154" t="s">
        <v>11</v>
      </c>
      <c r="E344" s="154" t="s">
        <v>170</v>
      </c>
      <c r="F344" s="154" t="s">
        <v>422</v>
      </c>
      <c r="G344" s="155" t="s">
        <v>464</v>
      </c>
      <c r="H344" s="154" t="s">
        <v>71</v>
      </c>
      <c r="I344" s="154" t="s">
        <v>435</v>
      </c>
      <c r="K344" s="143"/>
    </row>
    <row r="345" spans="1:11" ht="18.75" customHeight="1" x14ac:dyDescent="0.25">
      <c r="A345" s="151">
        <v>338</v>
      </c>
      <c r="B345" s="152">
        <v>42920</v>
      </c>
      <c r="C345" s="154" t="s">
        <v>417</v>
      </c>
      <c r="D345" s="154" t="s">
        <v>10</v>
      </c>
      <c r="E345" s="63" t="s">
        <v>160</v>
      </c>
      <c r="F345" s="154" t="s">
        <v>447</v>
      </c>
      <c r="G345" s="143"/>
      <c r="H345" s="154" t="s">
        <v>71</v>
      </c>
      <c r="I345" s="154" t="s">
        <v>435</v>
      </c>
      <c r="K345" s="143"/>
    </row>
    <row r="346" spans="1:11" ht="18.75" customHeight="1" x14ac:dyDescent="0.25">
      <c r="A346" s="151">
        <v>339</v>
      </c>
      <c r="B346" s="152">
        <v>42920</v>
      </c>
      <c r="C346" s="154" t="s">
        <v>417</v>
      </c>
      <c r="D346" s="154" t="s">
        <v>9</v>
      </c>
      <c r="E346" s="115" t="s">
        <v>150</v>
      </c>
      <c r="F346" s="154" t="s">
        <v>458</v>
      </c>
      <c r="G346" s="143"/>
      <c r="H346" s="154" t="s">
        <v>71</v>
      </c>
      <c r="I346" s="154" t="s">
        <v>435</v>
      </c>
      <c r="K346" s="143"/>
    </row>
    <row r="347" spans="1:11" ht="18.75" customHeight="1" x14ac:dyDescent="0.25">
      <c r="A347" s="151">
        <v>340</v>
      </c>
      <c r="B347" s="152">
        <v>42921</v>
      </c>
      <c r="C347" s="154" t="s">
        <v>417</v>
      </c>
      <c r="D347" s="154" t="s">
        <v>9</v>
      </c>
      <c r="E347" s="154" t="s">
        <v>166</v>
      </c>
      <c r="F347" s="154" t="s">
        <v>418</v>
      </c>
      <c r="G347" s="143"/>
      <c r="H347" s="154" t="s">
        <v>71</v>
      </c>
      <c r="I347" s="154" t="s">
        <v>435</v>
      </c>
      <c r="K347" s="143"/>
    </row>
    <row r="348" spans="1:11" ht="18.75" customHeight="1" x14ac:dyDescent="0.25">
      <c r="A348" s="151">
        <v>341</v>
      </c>
      <c r="B348" s="152">
        <v>42921</v>
      </c>
      <c r="C348" s="154" t="s">
        <v>417</v>
      </c>
      <c r="D348" s="154" t="s">
        <v>10</v>
      </c>
      <c r="E348" s="154" t="s">
        <v>170</v>
      </c>
      <c r="F348" s="154" t="s">
        <v>422</v>
      </c>
      <c r="G348" s="155" t="s">
        <v>464</v>
      </c>
      <c r="H348" s="154" t="s">
        <v>71</v>
      </c>
      <c r="I348" s="154" t="s">
        <v>435</v>
      </c>
      <c r="K348" s="143"/>
    </row>
    <row r="349" spans="1:11" ht="18.75" customHeight="1" x14ac:dyDescent="0.25">
      <c r="A349" s="151">
        <v>342</v>
      </c>
      <c r="B349" s="152">
        <v>42921</v>
      </c>
      <c r="C349" s="154" t="s">
        <v>417</v>
      </c>
      <c r="D349" s="154" t="s">
        <v>3</v>
      </c>
      <c r="E349" s="115" t="s">
        <v>150</v>
      </c>
      <c r="F349" s="154" t="s">
        <v>458</v>
      </c>
      <c r="G349" s="143"/>
      <c r="H349" s="154" t="s">
        <v>71</v>
      </c>
      <c r="I349" s="154" t="s">
        <v>435</v>
      </c>
      <c r="K349" s="143"/>
    </row>
    <row r="350" spans="1:11" ht="18.75" customHeight="1" x14ac:dyDescent="0.25">
      <c r="A350" s="151">
        <v>343</v>
      </c>
      <c r="B350" s="152">
        <v>42921</v>
      </c>
      <c r="C350" s="154" t="s">
        <v>417</v>
      </c>
      <c r="D350" s="154" t="s">
        <v>11</v>
      </c>
      <c r="E350" s="154" t="s">
        <v>175</v>
      </c>
      <c r="F350" s="154" t="s">
        <v>465</v>
      </c>
      <c r="G350" s="143"/>
      <c r="H350" s="154" t="s">
        <v>71</v>
      </c>
      <c r="I350" s="154" t="s">
        <v>435</v>
      </c>
      <c r="K350" s="143"/>
    </row>
    <row r="351" spans="1:11" ht="18.75" customHeight="1" x14ac:dyDescent="0.25">
      <c r="A351" s="151">
        <v>344</v>
      </c>
      <c r="B351" s="152">
        <v>42922</v>
      </c>
      <c r="C351" s="154" t="s">
        <v>417</v>
      </c>
      <c r="D351" s="154" t="s">
        <v>3</v>
      </c>
      <c r="E351" s="154" t="s">
        <v>166</v>
      </c>
      <c r="F351" s="154" t="s">
        <v>418</v>
      </c>
      <c r="G351" s="143"/>
      <c r="H351" s="154" t="s">
        <v>71</v>
      </c>
      <c r="I351" s="154" t="s">
        <v>435</v>
      </c>
      <c r="K351" s="143"/>
    </row>
    <row r="352" spans="1:11" ht="18.75" customHeight="1" x14ac:dyDescent="0.25">
      <c r="A352" s="151">
        <v>345</v>
      </c>
      <c r="B352" s="152">
        <v>42922</v>
      </c>
      <c r="C352" s="154" t="s">
        <v>417</v>
      </c>
      <c r="D352" s="154" t="s">
        <v>11</v>
      </c>
      <c r="E352" s="154" t="s">
        <v>166</v>
      </c>
      <c r="F352" s="154" t="s">
        <v>418</v>
      </c>
      <c r="G352" s="143"/>
      <c r="H352" s="154" t="s">
        <v>71</v>
      </c>
      <c r="I352" s="154" t="s">
        <v>435</v>
      </c>
      <c r="K352" s="143"/>
    </row>
    <row r="353" spans="1:11" ht="18.75" customHeight="1" x14ac:dyDescent="0.25">
      <c r="A353" s="151">
        <v>346</v>
      </c>
      <c r="B353" s="152">
        <v>42922</v>
      </c>
      <c r="C353" s="154" t="s">
        <v>417</v>
      </c>
      <c r="D353" s="154" t="s">
        <v>9</v>
      </c>
      <c r="E353" s="115" t="s">
        <v>150</v>
      </c>
      <c r="F353" s="154" t="s">
        <v>458</v>
      </c>
      <c r="G353" s="143"/>
      <c r="H353" s="154" t="s">
        <v>71</v>
      </c>
      <c r="I353" s="154" t="s">
        <v>435</v>
      </c>
      <c r="K353" s="143"/>
    </row>
    <row r="354" spans="1:11" ht="18.75" customHeight="1" x14ac:dyDescent="0.25">
      <c r="A354" s="151">
        <v>347</v>
      </c>
      <c r="B354" s="152">
        <v>42922</v>
      </c>
      <c r="C354" s="154" t="s">
        <v>417</v>
      </c>
      <c r="D354" s="154" t="s">
        <v>10</v>
      </c>
      <c r="E354" s="154" t="s">
        <v>175</v>
      </c>
      <c r="F354" s="154" t="s">
        <v>465</v>
      </c>
      <c r="G354" s="143"/>
      <c r="H354" s="154" t="s">
        <v>71</v>
      </c>
      <c r="I354" s="154" t="s">
        <v>435</v>
      </c>
      <c r="K354" s="143"/>
    </row>
    <row r="355" spans="1:11" ht="18.75" customHeight="1" x14ac:dyDescent="0.25">
      <c r="A355" s="151">
        <v>348</v>
      </c>
      <c r="B355" s="152">
        <v>42924</v>
      </c>
      <c r="C355" s="154" t="s">
        <v>417</v>
      </c>
      <c r="D355" s="154" t="s">
        <v>11</v>
      </c>
      <c r="E355" s="154" t="s">
        <v>182</v>
      </c>
      <c r="F355" s="154" t="s">
        <v>459</v>
      </c>
      <c r="G355" s="143"/>
      <c r="H355" s="154" t="s">
        <v>71</v>
      </c>
      <c r="I355" s="154" t="s">
        <v>435</v>
      </c>
      <c r="K355" s="143"/>
    </row>
    <row r="356" spans="1:11" ht="18.75" customHeight="1" x14ac:dyDescent="0.25">
      <c r="A356" s="151">
        <v>349</v>
      </c>
      <c r="B356" s="152">
        <v>42924</v>
      </c>
      <c r="C356" s="154" t="s">
        <v>417</v>
      </c>
      <c r="D356" s="154" t="s">
        <v>3</v>
      </c>
      <c r="E356" s="63" t="s">
        <v>160</v>
      </c>
      <c r="F356" s="154" t="s">
        <v>447</v>
      </c>
      <c r="G356" s="143"/>
      <c r="H356" s="154" t="s">
        <v>71</v>
      </c>
      <c r="I356" s="154" t="s">
        <v>435</v>
      </c>
      <c r="K356" s="143"/>
    </row>
    <row r="357" spans="1:11" ht="18.75" customHeight="1" x14ac:dyDescent="0.25">
      <c r="A357" s="151">
        <v>350</v>
      </c>
      <c r="B357" s="152">
        <v>42924</v>
      </c>
      <c r="C357" s="154" t="s">
        <v>417</v>
      </c>
      <c r="D357" s="154" t="s">
        <v>9</v>
      </c>
      <c r="E357" s="154" t="s">
        <v>170</v>
      </c>
      <c r="F357" s="154" t="s">
        <v>422</v>
      </c>
      <c r="G357" s="155" t="s">
        <v>464</v>
      </c>
      <c r="H357" s="154" t="s">
        <v>71</v>
      </c>
      <c r="I357" s="154" t="s">
        <v>435</v>
      </c>
      <c r="K357" s="143"/>
    </row>
    <row r="358" spans="1:11" ht="18.75" customHeight="1" x14ac:dyDescent="0.25">
      <c r="A358" s="151">
        <v>351</v>
      </c>
      <c r="B358" s="152">
        <v>42924</v>
      </c>
      <c r="C358" s="154" t="s">
        <v>417</v>
      </c>
      <c r="D358" s="154" t="s">
        <v>10</v>
      </c>
      <c r="E358" s="154" t="s">
        <v>170</v>
      </c>
      <c r="F358" s="154" t="s">
        <v>422</v>
      </c>
      <c r="G358" s="155" t="s">
        <v>464</v>
      </c>
      <c r="H358" s="154" t="s">
        <v>71</v>
      </c>
      <c r="I358" s="154" t="s">
        <v>435</v>
      </c>
      <c r="K358" s="143"/>
    </row>
    <row r="359" spans="1:11" ht="18.75" customHeight="1" x14ac:dyDescent="0.25">
      <c r="A359" s="151">
        <v>352</v>
      </c>
      <c r="B359" s="152">
        <v>42925</v>
      </c>
      <c r="C359" s="154" t="s">
        <v>417</v>
      </c>
      <c r="D359" s="154" t="s">
        <v>11</v>
      </c>
      <c r="E359" s="154" t="s">
        <v>170</v>
      </c>
      <c r="F359" s="154" t="s">
        <v>422</v>
      </c>
      <c r="G359" s="155" t="s">
        <v>464</v>
      </c>
      <c r="H359" s="154" t="s">
        <v>71</v>
      </c>
      <c r="I359" s="154" t="s">
        <v>435</v>
      </c>
      <c r="K359" s="143"/>
    </row>
    <row r="360" spans="1:11" ht="18.75" customHeight="1" x14ac:dyDescent="0.25">
      <c r="A360" s="151">
        <v>353</v>
      </c>
      <c r="B360" s="152">
        <v>42925</v>
      </c>
      <c r="C360" s="154" t="s">
        <v>417</v>
      </c>
      <c r="D360" s="154" t="s">
        <v>3</v>
      </c>
      <c r="E360" s="154" t="s">
        <v>170</v>
      </c>
      <c r="F360" s="154" t="s">
        <v>422</v>
      </c>
      <c r="G360" s="155" t="s">
        <v>464</v>
      </c>
      <c r="H360" s="154" t="s">
        <v>71</v>
      </c>
      <c r="I360" s="154" t="s">
        <v>435</v>
      </c>
      <c r="K360" s="143"/>
    </row>
    <row r="361" spans="1:11" ht="18.75" customHeight="1" x14ac:dyDescent="0.25">
      <c r="A361" s="151">
        <v>354</v>
      </c>
      <c r="B361" s="152">
        <v>42925</v>
      </c>
      <c r="C361" s="154" t="s">
        <v>417</v>
      </c>
      <c r="D361" s="154" t="s">
        <v>9</v>
      </c>
      <c r="E361" s="63" t="s">
        <v>160</v>
      </c>
      <c r="F361" s="154" t="s">
        <v>447</v>
      </c>
      <c r="G361" s="143"/>
      <c r="H361" s="154" t="s">
        <v>71</v>
      </c>
      <c r="I361" s="154" t="s">
        <v>435</v>
      </c>
      <c r="K361" s="143"/>
    </row>
    <row r="362" spans="1:11" ht="18.75" customHeight="1" x14ac:dyDescent="0.25">
      <c r="A362" s="151">
        <v>355</v>
      </c>
      <c r="B362" s="152">
        <v>42925</v>
      </c>
      <c r="C362" s="154" t="s">
        <v>417</v>
      </c>
      <c r="D362" s="154" t="s">
        <v>10</v>
      </c>
      <c r="E362" s="154" t="s">
        <v>175</v>
      </c>
      <c r="F362" s="154" t="s">
        <v>465</v>
      </c>
      <c r="G362" s="143"/>
      <c r="H362" s="154" t="s">
        <v>71</v>
      </c>
      <c r="I362" s="154" t="s">
        <v>435</v>
      </c>
      <c r="K362" s="143"/>
    </row>
    <row r="363" spans="1:11" ht="18.75" customHeight="1" x14ac:dyDescent="0.25">
      <c r="A363" s="151">
        <v>356</v>
      </c>
      <c r="B363" s="152">
        <v>42926</v>
      </c>
      <c r="C363" s="154" t="s">
        <v>417</v>
      </c>
      <c r="D363" s="154" t="s">
        <v>9</v>
      </c>
      <c r="E363" s="154" t="s">
        <v>170</v>
      </c>
      <c r="F363" s="154" t="s">
        <v>422</v>
      </c>
      <c r="G363" s="155" t="s">
        <v>464</v>
      </c>
      <c r="H363" s="154" t="s">
        <v>71</v>
      </c>
      <c r="I363" s="154" t="s">
        <v>435</v>
      </c>
      <c r="K363" s="143"/>
    </row>
    <row r="364" spans="1:11" ht="18.75" customHeight="1" x14ac:dyDescent="0.25">
      <c r="A364" s="151">
        <v>357</v>
      </c>
      <c r="B364" s="152">
        <v>42926</v>
      </c>
      <c r="C364" s="154" t="s">
        <v>417</v>
      </c>
      <c r="D364" s="154" t="s">
        <v>10</v>
      </c>
      <c r="E364" s="154" t="s">
        <v>170</v>
      </c>
      <c r="F364" s="154" t="s">
        <v>422</v>
      </c>
      <c r="G364" s="155" t="s">
        <v>464</v>
      </c>
      <c r="H364" s="154" t="s">
        <v>71</v>
      </c>
      <c r="I364" s="154" t="s">
        <v>435</v>
      </c>
      <c r="K364" s="143"/>
    </row>
    <row r="365" spans="1:11" ht="18.75" customHeight="1" x14ac:dyDescent="0.25">
      <c r="A365" s="151">
        <v>358</v>
      </c>
      <c r="B365" s="152">
        <v>42926</v>
      </c>
      <c r="C365" s="154" t="s">
        <v>417</v>
      </c>
      <c r="D365" s="154" t="s">
        <v>3</v>
      </c>
      <c r="E365" s="63" t="s">
        <v>160</v>
      </c>
      <c r="F365" s="154" t="s">
        <v>447</v>
      </c>
      <c r="G365" s="143"/>
      <c r="H365" s="154" t="s">
        <v>71</v>
      </c>
      <c r="I365" s="154" t="s">
        <v>435</v>
      </c>
      <c r="K365" s="143"/>
    </row>
    <row r="366" spans="1:11" ht="18.75" customHeight="1" x14ac:dyDescent="0.25">
      <c r="A366" s="151">
        <v>359</v>
      </c>
      <c r="B366" s="152">
        <v>42926</v>
      </c>
      <c r="C366" s="154" t="s">
        <v>417</v>
      </c>
      <c r="D366" s="154" t="s">
        <v>11</v>
      </c>
      <c r="E366" s="154" t="s">
        <v>182</v>
      </c>
      <c r="F366" s="154" t="s">
        <v>459</v>
      </c>
      <c r="G366" s="143"/>
      <c r="H366" s="154" t="s">
        <v>71</v>
      </c>
      <c r="I366" s="154" t="s">
        <v>435</v>
      </c>
      <c r="K366" s="143"/>
    </row>
    <row r="367" spans="1:11" ht="18.75" customHeight="1" x14ac:dyDescent="0.25">
      <c r="A367" s="151">
        <v>360</v>
      </c>
      <c r="B367" s="152">
        <v>42927</v>
      </c>
      <c r="C367" s="154" t="s">
        <v>417</v>
      </c>
      <c r="D367" s="154" t="s">
        <v>3</v>
      </c>
      <c r="E367" s="154" t="s">
        <v>170</v>
      </c>
      <c r="F367" s="154" t="s">
        <v>422</v>
      </c>
      <c r="G367" s="143"/>
      <c r="H367" s="154" t="s">
        <v>71</v>
      </c>
      <c r="I367" s="154" t="s">
        <v>435</v>
      </c>
      <c r="K367" s="143"/>
    </row>
    <row r="368" spans="1:11" ht="18.75" customHeight="1" x14ac:dyDescent="0.25">
      <c r="A368" s="151">
        <v>361</v>
      </c>
      <c r="B368" s="152">
        <v>42927</v>
      </c>
      <c r="C368" s="154" t="s">
        <v>417</v>
      </c>
      <c r="D368" s="154" t="s">
        <v>11</v>
      </c>
      <c r="E368" s="154" t="s">
        <v>170</v>
      </c>
      <c r="F368" s="154" t="s">
        <v>422</v>
      </c>
      <c r="G368" s="143"/>
      <c r="H368" s="154" t="s">
        <v>71</v>
      </c>
      <c r="I368" s="154" t="s">
        <v>435</v>
      </c>
      <c r="K368" s="143"/>
    </row>
    <row r="369" spans="1:11" ht="18.75" customHeight="1" x14ac:dyDescent="0.25">
      <c r="A369" s="151">
        <v>362</v>
      </c>
      <c r="B369" s="152">
        <v>42928</v>
      </c>
      <c r="C369" s="154" t="s">
        <v>417</v>
      </c>
      <c r="D369" s="154" t="s">
        <v>9</v>
      </c>
      <c r="E369" s="154" t="s">
        <v>166</v>
      </c>
      <c r="F369" s="154" t="s">
        <v>418</v>
      </c>
      <c r="G369" s="143"/>
      <c r="H369" s="154" t="s">
        <v>71</v>
      </c>
      <c r="I369" s="154" t="s">
        <v>435</v>
      </c>
      <c r="K369" s="143"/>
    </row>
    <row r="370" spans="1:11" ht="18.75" customHeight="1" x14ac:dyDescent="0.25">
      <c r="A370" s="151">
        <v>363</v>
      </c>
      <c r="B370" s="152">
        <v>42928</v>
      </c>
      <c r="C370" s="154" t="s">
        <v>417</v>
      </c>
      <c r="D370" s="154" t="s">
        <v>10</v>
      </c>
      <c r="E370" s="154" t="s">
        <v>166</v>
      </c>
      <c r="F370" s="154" t="s">
        <v>418</v>
      </c>
      <c r="G370" s="143"/>
      <c r="H370" s="154" t="s">
        <v>71</v>
      </c>
      <c r="I370" s="154" t="s">
        <v>435</v>
      </c>
      <c r="K370" s="143"/>
    </row>
    <row r="371" spans="1:11" ht="18.75" customHeight="1" x14ac:dyDescent="0.25">
      <c r="A371" s="151">
        <v>364</v>
      </c>
      <c r="B371" s="152">
        <v>42928</v>
      </c>
      <c r="C371" s="154" t="s">
        <v>417</v>
      </c>
      <c r="D371" s="154" t="s">
        <v>11</v>
      </c>
      <c r="E371" s="115" t="s">
        <v>150</v>
      </c>
      <c r="F371" s="154" t="s">
        <v>458</v>
      </c>
      <c r="G371" s="143"/>
      <c r="H371" s="154" t="s">
        <v>71</v>
      </c>
      <c r="I371" s="154" t="s">
        <v>435</v>
      </c>
      <c r="K371" s="143"/>
    </row>
    <row r="372" spans="1:11" ht="18.75" customHeight="1" x14ac:dyDescent="0.25">
      <c r="A372" s="151">
        <v>365</v>
      </c>
      <c r="B372" s="152">
        <v>42928</v>
      </c>
      <c r="C372" s="154" t="s">
        <v>417</v>
      </c>
      <c r="D372" s="154" t="s">
        <v>3</v>
      </c>
      <c r="E372" s="154" t="s">
        <v>182</v>
      </c>
      <c r="F372" s="154" t="s">
        <v>459</v>
      </c>
      <c r="G372" s="143"/>
      <c r="H372" s="154" t="s">
        <v>71</v>
      </c>
      <c r="I372" s="154" t="s">
        <v>435</v>
      </c>
      <c r="K372" s="143"/>
    </row>
    <row r="373" spans="1:11" ht="18.75" customHeight="1" x14ac:dyDescent="0.25">
      <c r="A373" s="151">
        <v>366</v>
      </c>
      <c r="B373" s="152">
        <v>42929</v>
      </c>
      <c r="C373" s="154" t="s">
        <v>417</v>
      </c>
      <c r="D373" s="154" t="s">
        <v>11</v>
      </c>
      <c r="E373" s="154" t="s">
        <v>166</v>
      </c>
      <c r="F373" s="154" t="s">
        <v>418</v>
      </c>
      <c r="G373" s="143"/>
      <c r="H373" s="154" t="s">
        <v>71</v>
      </c>
      <c r="I373" s="154" t="s">
        <v>435</v>
      </c>
      <c r="K373" s="143"/>
    </row>
    <row r="374" spans="1:11" ht="18.75" customHeight="1" x14ac:dyDescent="0.25">
      <c r="A374" s="151">
        <v>367</v>
      </c>
      <c r="B374" s="152">
        <v>42929</v>
      </c>
      <c r="C374" s="154" t="s">
        <v>417</v>
      </c>
      <c r="D374" s="154" t="s">
        <v>3</v>
      </c>
      <c r="E374" s="154" t="s">
        <v>166</v>
      </c>
      <c r="F374" s="154" t="s">
        <v>418</v>
      </c>
      <c r="G374" s="143"/>
      <c r="H374" s="154" t="s">
        <v>71</v>
      </c>
      <c r="I374" s="154" t="s">
        <v>435</v>
      </c>
      <c r="K374" s="143"/>
    </row>
    <row r="375" spans="1:11" ht="18.75" customHeight="1" x14ac:dyDescent="0.25">
      <c r="A375" s="151">
        <v>368</v>
      </c>
      <c r="B375" s="152">
        <v>42929</v>
      </c>
      <c r="C375" s="154" t="s">
        <v>417</v>
      </c>
      <c r="D375" s="154" t="s">
        <v>9</v>
      </c>
      <c r="E375" s="63" t="s">
        <v>160</v>
      </c>
      <c r="F375" s="154" t="s">
        <v>447</v>
      </c>
      <c r="G375" s="143"/>
      <c r="H375" s="154" t="s">
        <v>71</v>
      </c>
      <c r="I375" s="154" t="s">
        <v>435</v>
      </c>
      <c r="K375" s="143"/>
    </row>
    <row r="376" spans="1:11" ht="18.75" customHeight="1" x14ac:dyDescent="0.25">
      <c r="A376" s="151">
        <v>369</v>
      </c>
      <c r="B376" s="152">
        <v>42929</v>
      </c>
      <c r="C376" s="154" t="s">
        <v>417</v>
      </c>
      <c r="D376" s="154" t="s">
        <v>10</v>
      </c>
      <c r="E376" s="115" t="s">
        <v>150</v>
      </c>
      <c r="F376" s="154" t="s">
        <v>458</v>
      </c>
      <c r="G376" s="143"/>
      <c r="H376" s="154" t="s">
        <v>71</v>
      </c>
      <c r="I376" s="154" t="s">
        <v>435</v>
      </c>
      <c r="K376" s="143"/>
    </row>
  </sheetData>
  <mergeCells count="1">
    <mergeCell ref="A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K272"/>
  <sheetViews>
    <sheetView tabSelected="1" workbookViewId="0">
      <pane ySplit="7" topLeftCell="A149" activePane="bottomLeft" state="frozen"/>
      <selection pane="bottomLeft" activeCell="J161" sqref="J161"/>
    </sheetView>
  </sheetViews>
  <sheetFormatPr defaultRowHeight="15" x14ac:dyDescent="0.25"/>
  <cols>
    <col min="1" max="1" width="4.42578125" style="8" bestFit="1" customWidth="1"/>
    <col min="2" max="2" width="13" style="164" bestFit="1" customWidth="1"/>
    <col min="3" max="3" width="8.28515625" style="7" bestFit="1" customWidth="1"/>
    <col min="4" max="4" width="21.42578125" style="7" bestFit="1" customWidth="1"/>
    <col min="5" max="5" width="5.85546875" style="7" bestFit="1" customWidth="1"/>
    <col min="6" max="6" width="44.28515625" style="7" bestFit="1" customWidth="1"/>
    <col min="7" max="7" width="44.5703125" bestFit="1" customWidth="1"/>
    <col min="8" max="8" width="9.7109375" style="7" bestFit="1" customWidth="1"/>
    <col min="9" max="9" width="11.7109375" style="7" bestFit="1" customWidth="1"/>
    <col min="10" max="10" width="13.5703125" bestFit="1" customWidth="1"/>
    <col min="11" max="11" width="13.5703125" style="165" bestFit="1" customWidth="1"/>
  </cols>
  <sheetData>
    <row r="1" spans="1:11" ht="18.75" customHeight="1" x14ac:dyDescent="0.25">
      <c r="A1" s="2"/>
      <c r="B1" s="141"/>
      <c r="C1" s="142"/>
      <c r="D1" s="142"/>
      <c r="E1" s="142" t="s">
        <v>30</v>
      </c>
      <c r="F1" s="142"/>
      <c r="G1" s="142"/>
      <c r="H1" s="142"/>
      <c r="I1" s="142"/>
      <c r="K1" s="143"/>
    </row>
    <row r="2" spans="1:11" ht="15" customHeight="1" x14ac:dyDescent="0.25">
      <c r="A2" s="2"/>
      <c r="B2" s="141"/>
      <c r="C2" s="144"/>
      <c r="D2" s="145" t="s">
        <v>369</v>
      </c>
      <c r="E2" s="142" t="s">
        <v>32</v>
      </c>
      <c r="F2" s="144"/>
      <c r="G2" s="144"/>
      <c r="H2" s="144"/>
      <c r="I2" s="144"/>
      <c r="K2" s="143"/>
    </row>
    <row r="3" spans="1:11" ht="18.75" customHeight="1" x14ac:dyDescent="0.25">
      <c r="A3" s="2"/>
      <c r="B3" s="141"/>
      <c r="C3" s="82"/>
      <c r="D3" s="83" t="s">
        <v>35</v>
      </c>
      <c r="E3" s="142" t="s">
        <v>36</v>
      </c>
      <c r="F3" s="82"/>
      <c r="H3" s="82"/>
      <c r="I3" s="82"/>
      <c r="K3" s="143"/>
    </row>
    <row r="4" spans="1:11" ht="18.75" customHeight="1" x14ac:dyDescent="0.25">
      <c r="A4" s="2"/>
      <c r="B4" s="141"/>
      <c r="C4" s="82"/>
      <c r="D4" s="83" t="s">
        <v>37</v>
      </c>
      <c r="E4" s="142" t="s">
        <v>38</v>
      </c>
      <c r="F4" s="82"/>
      <c r="H4" s="82"/>
      <c r="I4" s="82"/>
      <c r="K4" s="143"/>
    </row>
    <row r="5" spans="1:11" ht="18.75" customHeight="1" x14ac:dyDescent="0.25">
      <c r="A5" s="2"/>
      <c r="B5" s="141"/>
      <c r="C5" s="82"/>
      <c r="D5" s="82"/>
      <c r="E5" s="82"/>
      <c r="F5" s="82"/>
      <c r="H5" s="82"/>
      <c r="I5" s="82"/>
      <c r="K5" s="143"/>
    </row>
    <row r="6" spans="1:11" ht="18.75" customHeight="1" x14ac:dyDescent="0.25">
      <c r="A6" s="182" t="s">
        <v>370</v>
      </c>
      <c r="B6" s="183"/>
      <c r="C6" s="184"/>
      <c r="D6" s="184"/>
      <c r="E6" s="184"/>
      <c r="F6" s="184"/>
      <c r="G6" s="184"/>
      <c r="H6" s="184"/>
      <c r="I6" s="184"/>
      <c r="K6" s="143"/>
    </row>
    <row r="7" spans="1:11" s="146" customFormat="1" ht="18.75" customHeight="1" x14ac:dyDescent="0.25">
      <c r="A7" s="147" t="s">
        <v>42</v>
      </c>
      <c r="B7" s="148" t="s">
        <v>371</v>
      </c>
      <c r="C7" s="149" t="s">
        <v>372</v>
      </c>
      <c r="D7" s="149" t="s">
        <v>373</v>
      </c>
      <c r="E7" s="149" t="s">
        <v>62</v>
      </c>
      <c r="F7" s="149" t="s">
        <v>374</v>
      </c>
      <c r="G7" s="149" t="s">
        <v>375</v>
      </c>
      <c r="H7" s="150" t="s">
        <v>376</v>
      </c>
      <c r="I7" s="150" t="s">
        <v>377</v>
      </c>
      <c r="J7" s="144" t="s">
        <v>376</v>
      </c>
      <c r="K7" s="144" t="s">
        <v>378</v>
      </c>
    </row>
    <row r="8" spans="1:11" ht="18.75" customHeight="1" x14ac:dyDescent="0.25">
      <c r="A8" s="151">
        <v>1</v>
      </c>
      <c r="B8" s="152">
        <v>42796</v>
      </c>
      <c r="C8" s="153" t="s">
        <v>417</v>
      </c>
      <c r="D8" s="154" t="s">
        <v>3</v>
      </c>
      <c r="E8" s="154" t="s">
        <v>99</v>
      </c>
      <c r="F8" s="155" t="s">
        <v>379</v>
      </c>
      <c r="G8" s="154" t="s">
        <v>380</v>
      </c>
      <c r="H8" s="154" t="s">
        <v>72</v>
      </c>
      <c r="I8" s="154" t="s">
        <v>381</v>
      </c>
      <c r="K8" s="143"/>
    </row>
    <row r="9" spans="1:11" ht="18.75" customHeight="1" x14ac:dyDescent="0.25">
      <c r="A9" s="151">
        <v>2</v>
      </c>
      <c r="B9" s="152">
        <v>42810</v>
      </c>
      <c r="C9" s="154" t="s">
        <v>382</v>
      </c>
      <c r="D9" s="154" t="s">
        <v>16</v>
      </c>
      <c r="E9" s="48" t="s">
        <v>136</v>
      </c>
      <c r="F9" s="154" t="s">
        <v>383</v>
      </c>
      <c r="G9" s="155"/>
      <c r="H9" s="154" t="s">
        <v>71</v>
      </c>
      <c r="I9" s="154" t="s">
        <v>384</v>
      </c>
      <c r="K9" s="143"/>
    </row>
    <row r="10" spans="1:11" ht="18.75" customHeight="1" x14ac:dyDescent="0.25">
      <c r="A10" s="151">
        <v>3</v>
      </c>
      <c r="B10" s="152">
        <v>42811</v>
      </c>
      <c r="C10" s="154" t="s">
        <v>382</v>
      </c>
      <c r="D10" s="154" t="s">
        <v>16</v>
      </c>
      <c r="E10" s="48" t="s">
        <v>136</v>
      </c>
      <c r="F10" s="154" t="s">
        <v>383</v>
      </c>
      <c r="G10" s="155"/>
      <c r="H10" s="154" t="s">
        <v>71</v>
      </c>
      <c r="I10" s="154" t="s">
        <v>384</v>
      </c>
      <c r="K10" s="143"/>
    </row>
    <row r="11" spans="1:11" ht="18.75" customHeight="1" x14ac:dyDescent="0.25">
      <c r="A11" s="151">
        <v>4</v>
      </c>
      <c r="B11" s="152">
        <v>42812</v>
      </c>
      <c r="C11" s="154" t="s">
        <v>382</v>
      </c>
      <c r="D11" s="154" t="s">
        <v>16</v>
      </c>
      <c r="E11" s="48" t="s">
        <v>126</v>
      </c>
      <c r="F11" s="154" t="s">
        <v>385</v>
      </c>
      <c r="G11" s="155"/>
      <c r="H11" s="154" t="s">
        <v>71</v>
      </c>
      <c r="I11" s="154" t="s">
        <v>384</v>
      </c>
      <c r="K11" s="143"/>
    </row>
    <row r="12" spans="1:11" ht="18.75" customHeight="1" x14ac:dyDescent="0.25">
      <c r="A12" s="151">
        <v>5</v>
      </c>
      <c r="B12" s="152">
        <v>42813</v>
      </c>
      <c r="C12" s="154" t="s">
        <v>382</v>
      </c>
      <c r="D12" s="154" t="s">
        <v>16</v>
      </c>
      <c r="E12" s="48" t="s">
        <v>126</v>
      </c>
      <c r="F12" s="154" t="s">
        <v>385</v>
      </c>
      <c r="H12" s="154" t="s">
        <v>71</v>
      </c>
      <c r="I12" s="154" t="s">
        <v>384</v>
      </c>
      <c r="K12" s="143"/>
    </row>
    <row r="13" spans="1:11" ht="18.75" customHeight="1" x14ac:dyDescent="0.25">
      <c r="A13" s="151">
        <v>6</v>
      </c>
      <c r="B13" s="152">
        <v>42814</v>
      </c>
      <c r="C13" s="154" t="s">
        <v>382</v>
      </c>
      <c r="D13" s="154" t="s">
        <v>16</v>
      </c>
      <c r="E13" s="48" t="s">
        <v>133</v>
      </c>
      <c r="F13" s="154" t="s">
        <v>386</v>
      </c>
      <c r="H13" s="154" t="s">
        <v>71</v>
      </c>
      <c r="I13" s="154" t="s">
        <v>384</v>
      </c>
      <c r="K13" s="143"/>
    </row>
    <row r="14" spans="1:11" ht="18.75" customHeight="1" x14ac:dyDescent="0.25">
      <c r="A14" s="151">
        <v>7</v>
      </c>
      <c r="B14" s="152">
        <v>42817</v>
      </c>
      <c r="C14" s="154" t="s">
        <v>382</v>
      </c>
      <c r="D14" s="154" t="s">
        <v>16</v>
      </c>
      <c r="E14" s="48" t="s">
        <v>130</v>
      </c>
      <c r="F14" s="154" t="s">
        <v>387</v>
      </c>
      <c r="H14" s="154" t="s">
        <v>71</v>
      </c>
      <c r="I14" s="154" t="s">
        <v>384</v>
      </c>
      <c r="K14" s="143"/>
    </row>
    <row r="15" spans="1:11" ht="18.75" customHeight="1" x14ac:dyDescent="0.25">
      <c r="A15" s="151">
        <v>8</v>
      </c>
      <c r="B15" s="152">
        <v>42818</v>
      </c>
      <c r="C15" s="154" t="s">
        <v>382</v>
      </c>
      <c r="D15" s="154" t="s">
        <v>16</v>
      </c>
      <c r="E15" s="48" t="s">
        <v>130</v>
      </c>
      <c r="F15" s="154" t="s">
        <v>387</v>
      </c>
      <c r="H15" s="154" t="s">
        <v>71</v>
      </c>
      <c r="I15" s="154" t="s">
        <v>384</v>
      </c>
      <c r="K15" s="143"/>
    </row>
    <row r="16" spans="1:11" ht="18.75" customHeight="1" x14ac:dyDescent="0.25">
      <c r="A16" s="151">
        <v>9</v>
      </c>
      <c r="B16" s="152">
        <v>42819</v>
      </c>
      <c r="C16" s="154" t="s">
        <v>382</v>
      </c>
      <c r="D16" s="154" t="s">
        <v>16</v>
      </c>
      <c r="E16" s="48" t="s">
        <v>133</v>
      </c>
      <c r="F16" s="154" t="s">
        <v>386</v>
      </c>
      <c r="H16" s="154" t="s">
        <v>71</v>
      </c>
      <c r="I16" s="154" t="s">
        <v>384</v>
      </c>
      <c r="K16" s="143"/>
    </row>
    <row r="17" spans="1:11" ht="18.75" customHeight="1" x14ac:dyDescent="0.25">
      <c r="A17" s="151">
        <v>10</v>
      </c>
      <c r="B17" s="152">
        <v>42820</v>
      </c>
      <c r="C17" s="154" t="s">
        <v>382</v>
      </c>
      <c r="D17" s="154" t="s">
        <v>16</v>
      </c>
      <c r="E17" s="48" t="s">
        <v>130</v>
      </c>
      <c r="F17" s="154" t="s">
        <v>387</v>
      </c>
      <c r="H17" s="154" t="s">
        <v>71</v>
      </c>
      <c r="I17" s="154" t="s">
        <v>384</v>
      </c>
      <c r="K17" s="143"/>
    </row>
    <row r="18" spans="1:11" ht="18.75" customHeight="1" x14ac:dyDescent="0.25">
      <c r="A18" s="151">
        <v>11</v>
      </c>
      <c r="B18" s="152">
        <v>42821</v>
      </c>
      <c r="C18" s="154" t="s">
        <v>382</v>
      </c>
      <c r="D18" s="154" t="s">
        <v>16</v>
      </c>
      <c r="E18" s="48" t="s">
        <v>130</v>
      </c>
      <c r="F18" s="154" t="s">
        <v>387</v>
      </c>
      <c r="H18" s="154" t="s">
        <v>71</v>
      </c>
      <c r="I18" s="154" t="s">
        <v>384</v>
      </c>
      <c r="K18" s="143"/>
    </row>
    <row r="19" spans="1:11" ht="18.75" customHeight="1" x14ac:dyDescent="0.25">
      <c r="A19" s="151">
        <v>12</v>
      </c>
      <c r="B19" s="152">
        <v>42826</v>
      </c>
      <c r="C19" s="154" t="s">
        <v>382</v>
      </c>
      <c r="D19" s="154" t="s">
        <v>16</v>
      </c>
      <c r="E19" s="48" t="s">
        <v>133</v>
      </c>
      <c r="F19" s="154" t="s">
        <v>386</v>
      </c>
      <c r="H19" s="154" t="s">
        <v>71</v>
      </c>
      <c r="I19" s="154" t="s">
        <v>384</v>
      </c>
      <c r="K19" s="143"/>
    </row>
    <row r="20" spans="1:11" ht="18.75" customHeight="1" x14ac:dyDescent="0.25">
      <c r="A20" s="151">
        <v>13</v>
      </c>
      <c r="B20" s="152">
        <v>42827</v>
      </c>
      <c r="C20" s="154" t="s">
        <v>382</v>
      </c>
      <c r="D20" s="154" t="s">
        <v>16</v>
      </c>
      <c r="E20" s="48" t="s">
        <v>126</v>
      </c>
      <c r="F20" s="154" t="s">
        <v>385</v>
      </c>
      <c r="G20" s="155"/>
      <c r="H20" s="154" t="s">
        <v>71</v>
      </c>
      <c r="I20" s="154" t="s">
        <v>384</v>
      </c>
      <c r="K20" s="143"/>
    </row>
    <row r="21" spans="1:11" ht="18.75" customHeight="1" x14ac:dyDescent="0.25">
      <c r="A21" s="151">
        <v>14</v>
      </c>
      <c r="B21" s="152">
        <v>42828</v>
      </c>
      <c r="C21" s="154" t="s">
        <v>382</v>
      </c>
      <c r="D21" s="154" t="s">
        <v>16</v>
      </c>
      <c r="E21" s="48" t="s">
        <v>126</v>
      </c>
      <c r="F21" s="154" t="s">
        <v>385</v>
      </c>
      <c r="H21" s="154" t="s">
        <v>71</v>
      </c>
      <c r="I21" s="154" t="s">
        <v>384</v>
      </c>
      <c r="K21" s="143"/>
    </row>
    <row r="22" spans="1:11" ht="18.75" customHeight="1" x14ac:dyDescent="0.25">
      <c r="A22" s="151">
        <v>15</v>
      </c>
      <c r="B22" s="152">
        <v>42829</v>
      </c>
      <c r="C22" s="154" t="s">
        <v>382</v>
      </c>
      <c r="D22" s="154" t="s">
        <v>16</v>
      </c>
      <c r="E22" s="48" t="s">
        <v>126</v>
      </c>
      <c r="F22" s="154" t="s">
        <v>385</v>
      </c>
      <c r="G22" s="155" t="s">
        <v>388</v>
      </c>
      <c r="H22" s="154" t="s">
        <v>71</v>
      </c>
      <c r="I22" s="154" t="s">
        <v>384</v>
      </c>
      <c r="K22" s="143"/>
    </row>
    <row r="23" spans="1:11" ht="18.75" customHeight="1" x14ac:dyDescent="0.25">
      <c r="A23" s="151">
        <v>16</v>
      </c>
      <c r="B23" s="152">
        <v>42830</v>
      </c>
      <c r="C23" s="154" t="s">
        <v>382</v>
      </c>
      <c r="D23" s="154" t="s">
        <v>16</v>
      </c>
      <c r="E23" s="48" t="s">
        <v>93</v>
      </c>
      <c r="F23" s="154" t="s">
        <v>389</v>
      </c>
      <c r="H23" s="154" t="s">
        <v>71</v>
      </c>
      <c r="I23" s="154" t="s">
        <v>384</v>
      </c>
      <c r="K23" s="143"/>
    </row>
    <row r="24" spans="1:11" ht="18.75" customHeight="1" x14ac:dyDescent="0.25">
      <c r="A24" s="151">
        <v>17</v>
      </c>
      <c r="B24" s="152">
        <v>42810</v>
      </c>
      <c r="C24" s="154" t="s">
        <v>382</v>
      </c>
      <c r="D24" s="154" t="s">
        <v>18</v>
      </c>
      <c r="E24" s="48" t="s">
        <v>126</v>
      </c>
      <c r="F24" s="154" t="s">
        <v>385</v>
      </c>
      <c r="G24" s="155"/>
      <c r="H24" s="154" t="s">
        <v>71</v>
      </c>
      <c r="I24" s="154" t="s">
        <v>384</v>
      </c>
      <c r="K24" s="143"/>
    </row>
    <row r="25" spans="1:11" ht="18.75" customHeight="1" x14ac:dyDescent="0.25">
      <c r="A25" s="151">
        <v>18</v>
      </c>
      <c r="B25" s="152">
        <v>42811</v>
      </c>
      <c r="C25" s="154" t="s">
        <v>382</v>
      </c>
      <c r="D25" s="154" t="s">
        <v>18</v>
      </c>
      <c r="E25" s="48" t="s">
        <v>126</v>
      </c>
      <c r="F25" s="154" t="s">
        <v>385</v>
      </c>
      <c r="G25" s="155"/>
      <c r="H25" s="154" t="s">
        <v>71</v>
      </c>
      <c r="I25" s="154" t="s">
        <v>384</v>
      </c>
      <c r="K25" s="143"/>
    </row>
    <row r="26" spans="1:11" ht="18.75" customHeight="1" x14ac:dyDescent="0.25">
      <c r="A26" s="151">
        <v>19</v>
      </c>
      <c r="B26" s="152">
        <v>42812</v>
      </c>
      <c r="C26" s="154" t="s">
        <v>382</v>
      </c>
      <c r="D26" s="154" t="s">
        <v>18</v>
      </c>
      <c r="E26" s="48" t="s">
        <v>126</v>
      </c>
      <c r="F26" s="154" t="s">
        <v>385</v>
      </c>
      <c r="G26" s="155"/>
      <c r="H26" s="154" t="s">
        <v>71</v>
      </c>
      <c r="I26" s="154" t="s">
        <v>384</v>
      </c>
      <c r="K26" s="143"/>
    </row>
    <row r="27" spans="1:11" ht="18.75" customHeight="1" x14ac:dyDescent="0.25">
      <c r="A27" s="151">
        <v>20</v>
      </c>
      <c r="B27" s="152">
        <v>42813</v>
      </c>
      <c r="C27" s="154" t="s">
        <v>382</v>
      </c>
      <c r="D27" s="154" t="s">
        <v>18</v>
      </c>
      <c r="E27" s="48" t="s">
        <v>136</v>
      </c>
      <c r="F27" s="154" t="s">
        <v>383</v>
      </c>
      <c r="G27" s="155" t="s">
        <v>390</v>
      </c>
      <c r="H27" s="154" t="s">
        <v>71</v>
      </c>
      <c r="I27" s="154" t="s">
        <v>384</v>
      </c>
      <c r="K27" s="143"/>
    </row>
    <row r="28" spans="1:11" ht="18.75" customHeight="1" x14ac:dyDescent="0.25">
      <c r="A28" s="151">
        <v>21</v>
      </c>
      <c r="B28" s="152">
        <v>42814</v>
      </c>
      <c r="C28" s="154" t="s">
        <v>382</v>
      </c>
      <c r="D28" s="154" t="s">
        <v>18</v>
      </c>
      <c r="E28" s="48" t="s">
        <v>133</v>
      </c>
      <c r="F28" s="154" t="s">
        <v>386</v>
      </c>
      <c r="H28" s="154" t="s">
        <v>71</v>
      </c>
      <c r="I28" s="154" t="s">
        <v>384</v>
      </c>
      <c r="K28" s="143"/>
    </row>
    <row r="29" spans="1:11" ht="18.75" customHeight="1" x14ac:dyDescent="0.25">
      <c r="A29" s="151">
        <v>22</v>
      </c>
      <c r="B29" s="152">
        <v>42817</v>
      </c>
      <c r="C29" s="154" t="s">
        <v>382</v>
      </c>
      <c r="D29" s="154" t="s">
        <v>18</v>
      </c>
      <c r="E29" s="48" t="s">
        <v>130</v>
      </c>
      <c r="F29" s="154" t="s">
        <v>387</v>
      </c>
      <c r="H29" s="154" t="s">
        <v>71</v>
      </c>
      <c r="I29" s="154" t="s">
        <v>384</v>
      </c>
      <c r="K29" s="143"/>
    </row>
    <row r="30" spans="1:11" ht="18.75" customHeight="1" x14ac:dyDescent="0.25">
      <c r="A30" s="151">
        <v>23</v>
      </c>
      <c r="B30" s="152">
        <v>42818</v>
      </c>
      <c r="C30" s="154" t="s">
        <v>382</v>
      </c>
      <c r="D30" s="154" t="s">
        <v>18</v>
      </c>
      <c r="E30" s="48" t="s">
        <v>126</v>
      </c>
      <c r="F30" s="154" t="s">
        <v>385</v>
      </c>
      <c r="G30" s="155"/>
      <c r="H30" s="154" t="s">
        <v>71</v>
      </c>
      <c r="I30" s="154" t="s">
        <v>384</v>
      </c>
      <c r="K30" s="143"/>
    </row>
    <row r="31" spans="1:11" ht="18.75" customHeight="1" x14ac:dyDescent="0.25">
      <c r="A31" s="151">
        <v>24</v>
      </c>
      <c r="B31" s="152">
        <v>42819</v>
      </c>
      <c r="C31" s="154" t="s">
        <v>382</v>
      </c>
      <c r="D31" s="154" t="s">
        <v>18</v>
      </c>
      <c r="E31" s="48" t="s">
        <v>133</v>
      </c>
      <c r="F31" s="154" t="s">
        <v>386</v>
      </c>
      <c r="H31" s="154" t="s">
        <v>71</v>
      </c>
      <c r="I31" s="154" t="s">
        <v>384</v>
      </c>
      <c r="K31" s="143"/>
    </row>
    <row r="32" spans="1:11" ht="18.75" customHeight="1" x14ac:dyDescent="0.25">
      <c r="A32" s="151">
        <v>25</v>
      </c>
      <c r="B32" s="152">
        <v>42820</v>
      </c>
      <c r="C32" s="154" t="s">
        <v>382</v>
      </c>
      <c r="D32" s="154" t="s">
        <v>18</v>
      </c>
      <c r="E32" s="48" t="s">
        <v>130</v>
      </c>
      <c r="F32" s="154" t="s">
        <v>387</v>
      </c>
      <c r="G32" s="154" t="s">
        <v>388</v>
      </c>
      <c r="H32" s="154" t="s">
        <v>71</v>
      </c>
      <c r="I32" s="154" t="s">
        <v>384</v>
      </c>
      <c r="K32" s="143"/>
    </row>
    <row r="33" spans="1:11" ht="18.75" customHeight="1" x14ac:dyDescent="0.25">
      <c r="A33" s="151">
        <v>26</v>
      </c>
      <c r="B33" s="152">
        <v>42821</v>
      </c>
      <c r="C33" s="154" t="s">
        <v>382</v>
      </c>
      <c r="D33" s="154" t="s">
        <v>18</v>
      </c>
      <c r="E33" s="48" t="s">
        <v>100</v>
      </c>
      <c r="F33" s="154" t="s">
        <v>391</v>
      </c>
      <c r="H33" s="154" t="s">
        <v>71</v>
      </c>
      <c r="I33" s="154" t="s">
        <v>384</v>
      </c>
      <c r="K33" s="143"/>
    </row>
    <row r="34" spans="1:11" ht="18.75" customHeight="1" x14ac:dyDescent="0.25">
      <c r="A34" s="151">
        <v>27</v>
      </c>
      <c r="B34" s="152">
        <v>42822</v>
      </c>
      <c r="C34" s="154" t="s">
        <v>382</v>
      </c>
      <c r="D34" s="154" t="s">
        <v>18</v>
      </c>
      <c r="E34" s="48" t="s">
        <v>130</v>
      </c>
      <c r="F34" s="154" t="s">
        <v>387</v>
      </c>
      <c r="G34" s="154" t="s">
        <v>388</v>
      </c>
      <c r="H34" s="154" t="s">
        <v>71</v>
      </c>
      <c r="I34" s="154" t="s">
        <v>384</v>
      </c>
      <c r="K34" s="143"/>
    </row>
    <row r="35" spans="1:11" ht="18.75" customHeight="1" x14ac:dyDescent="0.25">
      <c r="A35" s="151">
        <v>28</v>
      </c>
      <c r="B35" s="152">
        <v>42826</v>
      </c>
      <c r="C35" s="154" t="s">
        <v>382</v>
      </c>
      <c r="D35" s="154" t="s">
        <v>18</v>
      </c>
      <c r="E35" s="48" t="s">
        <v>133</v>
      </c>
      <c r="F35" s="154" t="s">
        <v>386</v>
      </c>
      <c r="G35" s="154" t="s">
        <v>388</v>
      </c>
      <c r="H35" s="154" t="s">
        <v>71</v>
      </c>
      <c r="I35" s="154" t="s">
        <v>384</v>
      </c>
      <c r="K35" s="143"/>
    </row>
    <row r="36" spans="1:11" ht="18.75" customHeight="1" x14ac:dyDescent="0.25">
      <c r="A36" s="151">
        <v>29</v>
      </c>
      <c r="B36" s="152">
        <v>42827</v>
      </c>
      <c r="C36" s="154" t="s">
        <v>382</v>
      </c>
      <c r="D36" s="154" t="s">
        <v>18</v>
      </c>
      <c r="E36" s="48" t="s">
        <v>130</v>
      </c>
      <c r="F36" s="154" t="s">
        <v>387</v>
      </c>
      <c r="G36" s="154" t="s">
        <v>388</v>
      </c>
      <c r="H36" s="154" t="s">
        <v>71</v>
      </c>
      <c r="I36" s="154" t="s">
        <v>384</v>
      </c>
      <c r="K36" s="143"/>
    </row>
    <row r="37" spans="1:11" ht="18.75" customHeight="1" x14ac:dyDescent="0.25">
      <c r="A37" s="151">
        <v>30</v>
      </c>
      <c r="B37" s="152">
        <v>42828</v>
      </c>
      <c r="C37" s="154" t="s">
        <v>382</v>
      </c>
      <c r="D37" s="154" t="s">
        <v>18</v>
      </c>
      <c r="E37" s="48" t="s">
        <v>126</v>
      </c>
      <c r="F37" s="154" t="s">
        <v>385</v>
      </c>
      <c r="G37" s="154" t="s">
        <v>388</v>
      </c>
      <c r="H37" s="154" t="s">
        <v>71</v>
      </c>
      <c r="I37" s="154" t="s">
        <v>384</v>
      </c>
      <c r="K37" s="143"/>
    </row>
    <row r="38" spans="1:11" ht="18.75" customHeight="1" x14ac:dyDescent="0.25">
      <c r="A38" s="151">
        <v>31</v>
      </c>
      <c r="B38" s="152">
        <v>42829</v>
      </c>
      <c r="C38" s="154" t="s">
        <v>382</v>
      </c>
      <c r="D38" s="154" t="s">
        <v>18</v>
      </c>
      <c r="E38" s="48" t="s">
        <v>99</v>
      </c>
      <c r="F38" s="154" t="s">
        <v>392</v>
      </c>
      <c r="H38" s="154" t="s">
        <v>71</v>
      </c>
      <c r="I38" s="154" t="s">
        <v>384</v>
      </c>
      <c r="K38" s="143"/>
    </row>
    <row r="39" spans="1:11" ht="18.75" customHeight="1" x14ac:dyDescent="0.25">
      <c r="A39" s="151">
        <v>32</v>
      </c>
      <c r="B39" s="152">
        <v>42830</v>
      </c>
      <c r="C39" s="154" t="s">
        <v>382</v>
      </c>
      <c r="D39" s="154" t="s">
        <v>18</v>
      </c>
      <c r="E39" s="48" t="s">
        <v>130</v>
      </c>
      <c r="F39" s="154" t="s">
        <v>387</v>
      </c>
      <c r="H39" s="154" t="s">
        <v>71</v>
      </c>
      <c r="I39" s="154" t="s">
        <v>384</v>
      </c>
      <c r="K39" s="143"/>
    </row>
    <row r="40" spans="1:11" ht="18.75" customHeight="1" x14ac:dyDescent="0.25">
      <c r="A40" s="151">
        <v>33</v>
      </c>
      <c r="B40" s="152">
        <v>42810</v>
      </c>
      <c r="C40" s="154" t="s">
        <v>382</v>
      </c>
      <c r="D40" s="154" t="s">
        <v>19</v>
      </c>
      <c r="E40" s="48" t="s">
        <v>99</v>
      </c>
      <c r="F40" s="154" t="s">
        <v>392</v>
      </c>
      <c r="H40" s="154" t="s">
        <v>71</v>
      </c>
      <c r="I40" s="154" t="s">
        <v>384</v>
      </c>
      <c r="K40" s="143"/>
    </row>
    <row r="41" spans="1:11" ht="18.75" customHeight="1" x14ac:dyDescent="0.25">
      <c r="A41" s="151">
        <v>34</v>
      </c>
      <c r="B41" s="152">
        <v>42811</v>
      </c>
      <c r="C41" s="154" t="s">
        <v>382</v>
      </c>
      <c r="D41" s="154" t="s">
        <v>19</v>
      </c>
      <c r="E41" s="48" t="s">
        <v>93</v>
      </c>
      <c r="F41" s="154" t="s">
        <v>389</v>
      </c>
      <c r="H41" s="154" t="s">
        <v>71</v>
      </c>
      <c r="I41" s="154" t="s">
        <v>384</v>
      </c>
      <c r="K41" s="143"/>
    </row>
    <row r="42" spans="1:11" ht="18.75" customHeight="1" x14ac:dyDescent="0.25">
      <c r="A42" s="151">
        <v>35</v>
      </c>
      <c r="B42" s="152">
        <v>42812</v>
      </c>
      <c r="C42" s="154" t="s">
        <v>382</v>
      </c>
      <c r="D42" s="154" t="s">
        <v>19</v>
      </c>
      <c r="E42" s="48" t="s">
        <v>100</v>
      </c>
      <c r="F42" s="154" t="s">
        <v>391</v>
      </c>
      <c r="H42" s="154" t="s">
        <v>71</v>
      </c>
      <c r="I42" s="154" t="s">
        <v>384</v>
      </c>
      <c r="K42" s="143"/>
    </row>
    <row r="43" spans="1:11" ht="18.75" customHeight="1" x14ac:dyDescent="0.25">
      <c r="A43" s="151">
        <v>36</v>
      </c>
      <c r="B43" s="152">
        <v>42813</v>
      </c>
      <c r="C43" s="154" t="s">
        <v>382</v>
      </c>
      <c r="D43" s="154" t="s">
        <v>19</v>
      </c>
      <c r="E43" s="48" t="s">
        <v>99</v>
      </c>
      <c r="F43" s="154" t="s">
        <v>392</v>
      </c>
      <c r="H43" s="154" t="s">
        <v>71</v>
      </c>
      <c r="I43" s="154" t="s">
        <v>384</v>
      </c>
      <c r="K43" s="143"/>
    </row>
    <row r="44" spans="1:11" ht="18.75" customHeight="1" x14ac:dyDescent="0.25">
      <c r="A44" s="151">
        <v>37</v>
      </c>
      <c r="B44" s="152">
        <v>42814</v>
      </c>
      <c r="C44" s="154" t="s">
        <v>382</v>
      </c>
      <c r="D44" s="154" t="s">
        <v>19</v>
      </c>
      <c r="E44" s="48" t="s">
        <v>100</v>
      </c>
      <c r="F44" s="154" t="s">
        <v>391</v>
      </c>
      <c r="H44" s="154" t="s">
        <v>71</v>
      </c>
      <c r="I44" s="154" t="s">
        <v>384</v>
      </c>
      <c r="K44" s="143"/>
    </row>
    <row r="45" spans="1:11" ht="18.75" customHeight="1" x14ac:dyDescent="0.25">
      <c r="A45" s="151">
        <v>38</v>
      </c>
      <c r="B45" s="152">
        <v>42817</v>
      </c>
      <c r="C45" s="154" t="s">
        <v>382</v>
      </c>
      <c r="D45" s="154" t="s">
        <v>19</v>
      </c>
      <c r="E45" s="48" t="s">
        <v>93</v>
      </c>
      <c r="F45" s="154" t="s">
        <v>389</v>
      </c>
      <c r="H45" s="154" t="s">
        <v>71</v>
      </c>
      <c r="I45" s="154" t="s">
        <v>384</v>
      </c>
      <c r="K45" s="143"/>
    </row>
    <row r="46" spans="1:11" ht="18.75" customHeight="1" x14ac:dyDescent="0.25">
      <c r="A46" s="151">
        <v>39</v>
      </c>
      <c r="B46" s="152">
        <v>42818</v>
      </c>
      <c r="C46" s="154" t="s">
        <v>382</v>
      </c>
      <c r="D46" s="154" t="s">
        <v>19</v>
      </c>
      <c r="E46" s="48" t="s">
        <v>99</v>
      </c>
      <c r="F46" s="154" t="s">
        <v>392</v>
      </c>
      <c r="H46" s="154" t="s">
        <v>71</v>
      </c>
      <c r="I46" s="154" t="s">
        <v>384</v>
      </c>
      <c r="K46" s="143"/>
    </row>
    <row r="47" spans="1:11" ht="18.75" customHeight="1" x14ac:dyDescent="0.25">
      <c r="A47" s="151">
        <v>40</v>
      </c>
      <c r="B47" s="152">
        <v>42819</v>
      </c>
      <c r="C47" s="154" t="s">
        <v>382</v>
      </c>
      <c r="D47" s="154" t="s">
        <v>19</v>
      </c>
      <c r="E47" s="48" t="s">
        <v>99</v>
      </c>
      <c r="F47" s="154" t="s">
        <v>392</v>
      </c>
      <c r="H47" s="154" t="s">
        <v>71</v>
      </c>
      <c r="I47" s="154" t="s">
        <v>384</v>
      </c>
      <c r="K47" s="143"/>
    </row>
    <row r="48" spans="1:11" ht="18.75" customHeight="1" x14ac:dyDescent="0.25">
      <c r="A48" s="151">
        <v>41</v>
      </c>
      <c r="B48" s="152">
        <v>42820</v>
      </c>
      <c r="C48" s="154" t="s">
        <v>382</v>
      </c>
      <c r="D48" s="154" t="s">
        <v>19</v>
      </c>
      <c r="E48" s="48" t="s">
        <v>99</v>
      </c>
      <c r="F48" s="154" t="s">
        <v>392</v>
      </c>
      <c r="H48" s="154" t="s">
        <v>71</v>
      </c>
      <c r="I48" s="154" t="s">
        <v>384</v>
      </c>
      <c r="K48" s="143"/>
    </row>
    <row r="49" spans="1:11" ht="18.75" customHeight="1" x14ac:dyDescent="0.25">
      <c r="A49" s="151">
        <v>42</v>
      </c>
      <c r="B49" s="152">
        <v>42821</v>
      </c>
      <c r="C49" s="154" t="s">
        <v>382</v>
      </c>
      <c r="D49" s="154" t="s">
        <v>19</v>
      </c>
      <c r="E49" s="48" t="s">
        <v>99</v>
      </c>
      <c r="F49" s="154" t="s">
        <v>392</v>
      </c>
      <c r="H49" s="154" t="s">
        <v>71</v>
      </c>
      <c r="I49" s="154" t="s">
        <v>384</v>
      </c>
      <c r="K49" s="143"/>
    </row>
    <row r="50" spans="1:11" ht="18.75" customHeight="1" x14ac:dyDescent="0.25">
      <c r="A50" s="151">
        <v>43</v>
      </c>
      <c r="B50" s="152">
        <v>42822</v>
      </c>
      <c r="C50" s="154" t="s">
        <v>382</v>
      </c>
      <c r="D50" s="154" t="s">
        <v>19</v>
      </c>
      <c r="E50" s="48" t="s">
        <v>99</v>
      </c>
      <c r="F50" s="154" t="s">
        <v>392</v>
      </c>
      <c r="H50" s="154" t="s">
        <v>71</v>
      </c>
      <c r="I50" s="154" t="s">
        <v>384</v>
      </c>
      <c r="K50" s="143"/>
    </row>
    <row r="51" spans="1:11" ht="18.75" customHeight="1" x14ac:dyDescent="0.25">
      <c r="A51" s="151">
        <v>44</v>
      </c>
      <c r="B51" s="152">
        <v>42826</v>
      </c>
      <c r="C51" s="154" t="s">
        <v>382</v>
      </c>
      <c r="D51" s="154" t="s">
        <v>19</v>
      </c>
      <c r="E51" s="48" t="s">
        <v>93</v>
      </c>
      <c r="F51" s="154" t="s">
        <v>389</v>
      </c>
      <c r="H51" s="154" t="s">
        <v>71</v>
      </c>
      <c r="I51" s="154" t="s">
        <v>384</v>
      </c>
      <c r="K51" s="143"/>
    </row>
    <row r="52" spans="1:11" ht="18.75" customHeight="1" x14ac:dyDescent="0.25">
      <c r="A52" s="151">
        <v>45</v>
      </c>
      <c r="B52" s="152">
        <v>42827</v>
      </c>
      <c r="C52" s="154" t="s">
        <v>382</v>
      </c>
      <c r="D52" s="154" t="s">
        <v>19</v>
      </c>
      <c r="E52" s="48" t="s">
        <v>99</v>
      </c>
      <c r="F52" s="154" t="s">
        <v>392</v>
      </c>
      <c r="H52" s="154" t="s">
        <v>71</v>
      </c>
      <c r="I52" s="154" t="s">
        <v>384</v>
      </c>
      <c r="K52" s="143"/>
    </row>
    <row r="53" spans="1:11" ht="18.75" customHeight="1" x14ac:dyDescent="0.25">
      <c r="A53" s="151">
        <v>46</v>
      </c>
      <c r="B53" s="152">
        <v>42828</v>
      </c>
      <c r="C53" s="154" t="s">
        <v>382</v>
      </c>
      <c r="D53" s="154" t="s">
        <v>19</v>
      </c>
      <c r="E53" s="48" t="s">
        <v>99</v>
      </c>
      <c r="F53" s="154" t="s">
        <v>392</v>
      </c>
      <c r="H53" s="154" t="s">
        <v>71</v>
      </c>
      <c r="I53" s="154" t="s">
        <v>384</v>
      </c>
      <c r="K53" s="143"/>
    </row>
    <row r="54" spans="1:11" ht="18.75" customHeight="1" x14ac:dyDescent="0.25">
      <c r="A54" s="151">
        <v>47</v>
      </c>
      <c r="B54" s="152">
        <v>42829</v>
      </c>
      <c r="C54" s="154" t="s">
        <v>382</v>
      </c>
      <c r="D54" s="154" t="s">
        <v>19</v>
      </c>
      <c r="E54" s="48" t="s">
        <v>99</v>
      </c>
      <c r="F54" s="154" t="s">
        <v>392</v>
      </c>
      <c r="H54" s="154" t="s">
        <v>71</v>
      </c>
      <c r="I54" s="154" t="s">
        <v>384</v>
      </c>
      <c r="K54" s="143"/>
    </row>
    <row r="55" spans="1:11" ht="18.75" customHeight="1" x14ac:dyDescent="0.25">
      <c r="A55" s="151">
        <v>48</v>
      </c>
      <c r="B55" s="152">
        <v>42830</v>
      </c>
      <c r="C55" s="154" t="s">
        <v>382</v>
      </c>
      <c r="D55" s="154" t="s">
        <v>19</v>
      </c>
      <c r="E55" s="48" t="s">
        <v>99</v>
      </c>
      <c r="F55" s="154" t="s">
        <v>392</v>
      </c>
      <c r="H55" s="154" t="s">
        <v>71</v>
      </c>
      <c r="I55" s="154" t="s">
        <v>384</v>
      </c>
      <c r="K55" s="143"/>
    </row>
    <row r="56" spans="1:11" ht="18.75" customHeight="1" x14ac:dyDescent="0.25">
      <c r="A56" s="151">
        <v>49</v>
      </c>
      <c r="B56" s="152">
        <v>42814</v>
      </c>
      <c r="C56" s="154" t="s">
        <v>382</v>
      </c>
      <c r="D56" s="154" t="s">
        <v>17</v>
      </c>
      <c r="E56" s="63" t="s">
        <v>82</v>
      </c>
      <c r="F56" s="155" t="s">
        <v>393</v>
      </c>
      <c r="G56" s="155" t="s">
        <v>394</v>
      </c>
      <c r="H56" s="154" t="s">
        <v>71</v>
      </c>
      <c r="I56" s="154" t="s">
        <v>395</v>
      </c>
      <c r="K56" s="143"/>
    </row>
    <row r="57" spans="1:11" ht="18.75" customHeight="1" x14ac:dyDescent="0.25">
      <c r="A57" s="151">
        <v>50</v>
      </c>
      <c r="B57" s="152">
        <v>42817</v>
      </c>
      <c r="C57" s="154" t="s">
        <v>382</v>
      </c>
      <c r="D57" s="154" t="s">
        <v>17</v>
      </c>
      <c r="E57" s="63" t="s">
        <v>82</v>
      </c>
      <c r="F57" s="155" t="s">
        <v>393</v>
      </c>
      <c r="G57" s="155" t="s">
        <v>394</v>
      </c>
      <c r="H57" s="154" t="s">
        <v>71</v>
      </c>
      <c r="I57" s="154" t="s">
        <v>395</v>
      </c>
      <c r="K57" s="143"/>
    </row>
    <row r="58" spans="1:11" ht="18.75" customHeight="1" x14ac:dyDescent="0.25">
      <c r="A58" s="151">
        <v>51</v>
      </c>
      <c r="B58" s="152">
        <v>42818</v>
      </c>
      <c r="C58" s="154" t="s">
        <v>382</v>
      </c>
      <c r="D58" s="154" t="s">
        <v>17</v>
      </c>
      <c r="E58" s="63" t="s">
        <v>79</v>
      </c>
      <c r="F58" s="155" t="s">
        <v>396</v>
      </c>
      <c r="G58" s="155" t="s">
        <v>394</v>
      </c>
      <c r="H58" s="154" t="s">
        <v>71</v>
      </c>
      <c r="I58" s="154" t="s">
        <v>395</v>
      </c>
      <c r="K58" s="143"/>
    </row>
    <row r="59" spans="1:11" ht="18.75" customHeight="1" x14ac:dyDescent="0.25">
      <c r="A59" s="151">
        <v>52</v>
      </c>
      <c r="B59" s="152">
        <v>42818</v>
      </c>
      <c r="C59" s="154" t="s">
        <v>382</v>
      </c>
      <c r="D59" s="154" t="s">
        <v>15</v>
      </c>
      <c r="E59" s="63" t="s">
        <v>79</v>
      </c>
      <c r="F59" s="155" t="s">
        <v>396</v>
      </c>
      <c r="G59" s="155" t="s">
        <v>394</v>
      </c>
      <c r="H59" s="154" t="s">
        <v>71</v>
      </c>
      <c r="I59" s="154" t="s">
        <v>395</v>
      </c>
      <c r="K59" s="143"/>
    </row>
    <row r="60" spans="1:11" ht="18.75" customHeight="1" x14ac:dyDescent="0.25">
      <c r="A60" s="151">
        <v>53</v>
      </c>
      <c r="B60" s="152">
        <v>42819</v>
      </c>
      <c r="C60" s="154" t="s">
        <v>382</v>
      </c>
      <c r="D60" s="154" t="s">
        <v>15</v>
      </c>
      <c r="E60" s="63" t="s">
        <v>79</v>
      </c>
      <c r="F60" s="155" t="s">
        <v>396</v>
      </c>
      <c r="G60" s="155" t="s">
        <v>394</v>
      </c>
      <c r="H60" s="154" t="s">
        <v>71</v>
      </c>
      <c r="I60" s="154" t="s">
        <v>395</v>
      </c>
      <c r="K60" s="143"/>
    </row>
    <row r="61" spans="1:11" ht="18.75" customHeight="1" x14ac:dyDescent="0.25">
      <c r="A61" s="151">
        <v>54</v>
      </c>
      <c r="B61" s="152">
        <v>42820</v>
      </c>
      <c r="C61" s="154" t="s">
        <v>382</v>
      </c>
      <c r="D61" s="154" t="s">
        <v>15</v>
      </c>
      <c r="E61" s="63" t="s">
        <v>79</v>
      </c>
      <c r="F61" s="155" t="s">
        <v>396</v>
      </c>
      <c r="G61" s="155" t="s">
        <v>394</v>
      </c>
      <c r="H61" s="154" t="s">
        <v>71</v>
      </c>
      <c r="I61" s="154" t="s">
        <v>395</v>
      </c>
      <c r="K61" s="143"/>
    </row>
    <row r="62" spans="1:11" ht="18.75" customHeight="1" x14ac:dyDescent="0.25">
      <c r="A62" s="151">
        <v>55</v>
      </c>
      <c r="B62" s="152">
        <v>42821</v>
      </c>
      <c r="C62" s="154" t="s">
        <v>382</v>
      </c>
      <c r="D62" s="154" t="s">
        <v>15</v>
      </c>
      <c r="E62" s="63" t="s">
        <v>82</v>
      </c>
      <c r="F62" s="155" t="s">
        <v>393</v>
      </c>
      <c r="G62" s="155" t="s">
        <v>394</v>
      </c>
      <c r="H62" s="154" t="s">
        <v>71</v>
      </c>
      <c r="I62" s="154" t="s">
        <v>395</v>
      </c>
      <c r="K62" s="143"/>
    </row>
    <row r="63" spans="1:11" ht="18.75" customHeight="1" x14ac:dyDescent="0.25">
      <c r="A63" s="151">
        <v>56</v>
      </c>
      <c r="B63" s="141"/>
      <c r="C63" s="154"/>
      <c r="D63" s="82"/>
      <c r="E63" s="82"/>
      <c r="F63" s="82"/>
      <c r="H63" s="82"/>
      <c r="I63" s="82"/>
      <c r="K63" s="143"/>
    </row>
    <row r="64" spans="1:11" ht="18.75" customHeight="1" x14ac:dyDescent="0.25">
      <c r="A64" s="151">
        <v>57</v>
      </c>
      <c r="B64" s="152">
        <v>42827</v>
      </c>
      <c r="C64" s="154" t="s">
        <v>382</v>
      </c>
      <c r="D64" s="154" t="s">
        <v>15</v>
      </c>
      <c r="E64" s="63" t="s">
        <v>79</v>
      </c>
      <c r="F64" s="155" t="s">
        <v>396</v>
      </c>
      <c r="G64" s="155"/>
      <c r="H64" s="154" t="s">
        <v>71</v>
      </c>
      <c r="I64" s="154" t="s">
        <v>395</v>
      </c>
      <c r="J64" s="154" t="s">
        <v>397</v>
      </c>
      <c r="K64" s="143"/>
    </row>
    <row r="65" spans="1:11" ht="18.75" customHeight="1" x14ac:dyDescent="0.25">
      <c r="A65" s="151">
        <v>58</v>
      </c>
      <c r="B65" s="152">
        <v>42827</v>
      </c>
      <c r="C65" s="154" t="s">
        <v>382</v>
      </c>
      <c r="D65" s="154" t="s">
        <v>17</v>
      </c>
      <c r="E65" s="63" t="s">
        <v>79</v>
      </c>
      <c r="F65" s="155" t="s">
        <v>396</v>
      </c>
      <c r="G65" s="155"/>
      <c r="H65" s="154" t="s">
        <v>71</v>
      </c>
      <c r="I65" s="154" t="s">
        <v>395</v>
      </c>
      <c r="J65" s="154" t="s">
        <v>397</v>
      </c>
      <c r="K65" s="143"/>
    </row>
    <row r="66" spans="1:11" ht="18.75" customHeight="1" x14ac:dyDescent="0.25">
      <c r="A66" s="151">
        <v>59</v>
      </c>
      <c r="B66" s="152">
        <v>42828</v>
      </c>
      <c r="C66" s="154" t="s">
        <v>382</v>
      </c>
      <c r="D66" s="154" t="s">
        <v>17</v>
      </c>
      <c r="E66" s="63" t="s">
        <v>79</v>
      </c>
      <c r="F66" s="155" t="s">
        <v>396</v>
      </c>
      <c r="H66" s="154" t="s">
        <v>71</v>
      </c>
      <c r="I66" s="154" t="s">
        <v>395</v>
      </c>
      <c r="J66" s="154" t="s">
        <v>397</v>
      </c>
      <c r="K66" s="143"/>
    </row>
    <row r="67" spans="1:11" ht="18.75" customHeight="1" x14ac:dyDescent="0.25">
      <c r="A67" s="151">
        <v>60</v>
      </c>
      <c r="B67" s="152">
        <v>42828</v>
      </c>
      <c r="C67" s="154" t="s">
        <v>382</v>
      </c>
      <c r="D67" s="154" t="s">
        <v>15</v>
      </c>
      <c r="E67" s="63" t="s">
        <v>79</v>
      </c>
      <c r="F67" s="155" t="s">
        <v>396</v>
      </c>
      <c r="G67" s="155"/>
      <c r="H67" s="154" t="s">
        <v>71</v>
      </c>
      <c r="I67" s="154" t="s">
        <v>395</v>
      </c>
      <c r="J67" s="154" t="s">
        <v>397</v>
      </c>
      <c r="K67" s="143"/>
    </row>
    <row r="68" spans="1:11" ht="18.75" customHeight="1" x14ac:dyDescent="0.25">
      <c r="A68" s="151">
        <v>61</v>
      </c>
      <c r="B68" s="152">
        <v>42829</v>
      </c>
      <c r="C68" s="154" t="s">
        <v>382</v>
      </c>
      <c r="D68" s="154" t="s">
        <v>15</v>
      </c>
      <c r="E68" s="63" t="s">
        <v>79</v>
      </c>
      <c r="F68" s="155" t="s">
        <v>396</v>
      </c>
      <c r="G68" s="155"/>
      <c r="H68" s="154" t="s">
        <v>71</v>
      </c>
      <c r="I68" s="154" t="s">
        <v>395</v>
      </c>
      <c r="J68" s="154" t="s">
        <v>397</v>
      </c>
      <c r="K68" s="143"/>
    </row>
    <row r="69" spans="1:11" ht="18.75" customHeight="1" x14ac:dyDescent="0.25">
      <c r="A69" s="151">
        <v>62</v>
      </c>
      <c r="B69" s="152">
        <v>42829</v>
      </c>
      <c r="C69" s="154" t="s">
        <v>382</v>
      </c>
      <c r="D69" s="154" t="s">
        <v>17</v>
      </c>
      <c r="E69" s="63" t="s">
        <v>79</v>
      </c>
      <c r="F69" s="155" t="s">
        <v>396</v>
      </c>
      <c r="H69" s="154" t="s">
        <v>71</v>
      </c>
      <c r="I69" s="154" t="s">
        <v>395</v>
      </c>
      <c r="J69" s="154" t="s">
        <v>397</v>
      </c>
      <c r="K69" s="143"/>
    </row>
    <row r="70" spans="1:11" ht="18.75" customHeight="1" x14ac:dyDescent="0.25">
      <c r="A70" s="151">
        <v>63</v>
      </c>
      <c r="B70" s="152">
        <v>42830</v>
      </c>
      <c r="C70" s="154" t="s">
        <v>382</v>
      </c>
      <c r="D70" s="154" t="s">
        <v>17</v>
      </c>
      <c r="E70" s="63" t="s">
        <v>79</v>
      </c>
      <c r="F70" s="155" t="s">
        <v>396</v>
      </c>
      <c r="H70" s="154" t="s">
        <v>71</v>
      </c>
      <c r="I70" s="154" t="s">
        <v>395</v>
      </c>
      <c r="J70" s="154" t="s">
        <v>397</v>
      </c>
      <c r="K70" s="143"/>
    </row>
    <row r="71" spans="1:11" ht="18.75" customHeight="1" x14ac:dyDescent="0.25">
      <c r="A71" s="151">
        <v>64</v>
      </c>
      <c r="B71" s="152">
        <v>42830</v>
      </c>
      <c r="C71" s="154" t="s">
        <v>382</v>
      </c>
      <c r="D71" s="154" t="s">
        <v>15</v>
      </c>
      <c r="E71" s="63" t="s">
        <v>79</v>
      </c>
      <c r="F71" s="155" t="s">
        <v>396</v>
      </c>
      <c r="G71" s="155"/>
      <c r="H71" s="154" t="s">
        <v>71</v>
      </c>
      <c r="I71" s="154" t="s">
        <v>395</v>
      </c>
      <c r="J71" s="154" t="s">
        <v>397</v>
      </c>
      <c r="K71" s="143"/>
    </row>
    <row r="72" spans="1:11" ht="18.75" customHeight="1" x14ac:dyDescent="0.25">
      <c r="A72" s="151">
        <v>65</v>
      </c>
      <c r="B72" s="152">
        <v>42832</v>
      </c>
      <c r="C72" s="154" t="s">
        <v>382</v>
      </c>
      <c r="D72" s="154" t="s">
        <v>17</v>
      </c>
      <c r="E72" s="63" t="s">
        <v>79</v>
      </c>
      <c r="F72" s="155" t="s">
        <v>396</v>
      </c>
      <c r="H72" s="154" t="s">
        <v>71</v>
      </c>
      <c r="I72" s="154" t="s">
        <v>395</v>
      </c>
      <c r="J72" s="154" t="s">
        <v>397</v>
      </c>
      <c r="K72" s="143"/>
    </row>
    <row r="73" spans="1:11" ht="18.75" customHeight="1" x14ac:dyDescent="0.25">
      <c r="A73" s="151">
        <v>66</v>
      </c>
      <c r="B73" s="152">
        <v>42832</v>
      </c>
      <c r="C73" s="154" t="s">
        <v>382</v>
      </c>
      <c r="D73" s="154" t="s">
        <v>15</v>
      </c>
      <c r="E73" s="63" t="s">
        <v>79</v>
      </c>
      <c r="F73" s="155" t="s">
        <v>396</v>
      </c>
      <c r="G73" s="155"/>
      <c r="H73" s="154" t="s">
        <v>71</v>
      </c>
      <c r="I73" s="154" t="s">
        <v>395</v>
      </c>
      <c r="J73" s="154" t="s">
        <v>397</v>
      </c>
      <c r="K73" s="143"/>
    </row>
    <row r="74" spans="1:11" ht="18.75" customHeight="1" x14ac:dyDescent="0.25">
      <c r="A74" s="151">
        <v>67</v>
      </c>
      <c r="B74" s="152">
        <v>42832</v>
      </c>
      <c r="C74" s="154" t="s">
        <v>382</v>
      </c>
      <c r="D74" s="154" t="s">
        <v>18</v>
      </c>
      <c r="E74" s="48" t="s">
        <v>130</v>
      </c>
      <c r="F74" s="154" t="s">
        <v>387</v>
      </c>
      <c r="H74" s="154" t="s">
        <v>71</v>
      </c>
      <c r="I74" s="154" t="s">
        <v>384</v>
      </c>
      <c r="J74" s="154" t="s">
        <v>397</v>
      </c>
      <c r="K74" s="143"/>
    </row>
    <row r="75" spans="1:11" ht="18.75" customHeight="1" x14ac:dyDescent="0.25">
      <c r="A75" s="151">
        <v>68</v>
      </c>
      <c r="B75" s="152">
        <v>42833</v>
      </c>
      <c r="C75" s="154" t="s">
        <v>382</v>
      </c>
      <c r="D75" s="154" t="s">
        <v>18</v>
      </c>
      <c r="E75" s="48" t="s">
        <v>133</v>
      </c>
      <c r="F75" s="154" t="s">
        <v>386</v>
      </c>
      <c r="H75" s="154" t="s">
        <v>71</v>
      </c>
      <c r="I75" s="154" t="s">
        <v>384</v>
      </c>
      <c r="J75" s="154" t="s">
        <v>397</v>
      </c>
      <c r="K75" s="143"/>
    </row>
    <row r="76" spans="1:11" ht="18.75" customHeight="1" x14ac:dyDescent="0.25">
      <c r="A76" s="151">
        <v>69</v>
      </c>
      <c r="B76" s="152">
        <v>42832</v>
      </c>
      <c r="C76" s="154" t="s">
        <v>382</v>
      </c>
      <c r="D76" s="154" t="s">
        <v>19</v>
      </c>
      <c r="E76" s="48" t="s">
        <v>99</v>
      </c>
      <c r="F76" s="154" t="s">
        <v>392</v>
      </c>
      <c r="H76" s="154" t="s">
        <v>71</v>
      </c>
      <c r="I76" s="154" t="s">
        <v>384</v>
      </c>
      <c r="K76" s="143"/>
    </row>
    <row r="77" spans="1:11" ht="18.75" customHeight="1" x14ac:dyDescent="0.25">
      <c r="A77" s="151">
        <v>70</v>
      </c>
      <c r="B77" s="152">
        <v>42833</v>
      </c>
      <c r="C77" s="154" t="s">
        <v>382</v>
      </c>
      <c r="D77" s="154" t="s">
        <v>19</v>
      </c>
      <c r="E77" s="48" t="s">
        <v>93</v>
      </c>
      <c r="F77" s="154" t="s">
        <v>389</v>
      </c>
      <c r="H77" s="154" t="s">
        <v>71</v>
      </c>
      <c r="I77" s="154" t="s">
        <v>384</v>
      </c>
      <c r="K77" s="143"/>
    </row>
    <row r="78" spans="1:11" ht="18.75" customHeight="1" x14ac:dyDescent="0.25">
      <c r="A78" s="151">
        <v>71</v>
      </c>
      <c r="B78" s="152">
        <v>42832</v>
      </c>
      <c r="C78" s="154" t="s">
        <v>382</v>
      </c>
      <c r="D78" s="154" t="s">
        <v>16</v>
      </c>
      <c r="E78" s="48" t="s">
        <v>93</v>
      </c>
      <c r="F78" s="154" t="s">
        <v>389</v>
      </c>
      <c r="H78" s="154" t="s">
        <v>71</v>
      </c>
      <c r="I78" s="154" t="s">
        <v>384</v>
      </c>
      <c r="K78" s="143"/>
    </row>
    <row r="79" spans="1:11" ht="18.75" customHeight="1" x14ac:dyDescent="0.25">
      <c r="A79" s="151">
        <v>72</v>
      </c>
      <c r="B79" s="152">
        <v>42833</v>
      </c>
      <c r="C79" s="154" t="s">
        <v>382</v>
      </c>
      <c r="D79" s="154" t="s">
        <v>16</v>
      </c>
      <c r="E79" s="48" t="s">
        <v>99</v>
      </c>
      <c r="F79" s="154" t="s">
        <v>392</v>
      </c>
      <c r="H79" s="154" t="s">
        <v>71</v>
      </c>
      <c r="I79" s="154" t="s">
        <v>384</v>
      </c>
      <c r="K79" s="143"/>
    </row>
    <row r="80" spans="1:11" ht="18.75" customHeight="1" x14ac:dyDescent="0.25">
      <c r="A80" s="151">
        <v>73</v>
      </c>
      <c r="B80" s="152">
        <v>42833</v>
      </c>
      <c r="C80" s="154" t="s">
        <v>382</v>
      </c>
      <c r="D80" s="154" t="s">
        <v>17</v>
      </c>
      <c r="E80" s="63" t="s">
        <v>79</v>
      </c>
      <c r="F80" s="155" t="s">
        <v>396</v>
      </c>
      <c r="H80" s="154" t="s">
        <v>71</v>
      </c>
      <c r="I80" s="154" t="s">
        <v>395</v>
      </c>
      <c r="J80" s="154" t="s">
        <v>397</v>
      </c>
      <c r="K80" s="143"/>
    </row>
    <row r="81" spans="1:11" ht="18.75" customHeight="1" x14ac:dyDescent="0.25">
      <c r="A81" s="151">
        <v>74</v>
      </c>
      <c r="B81" s="152">
        <v>42833</v>
      </c>
      <c r="C81" s="154" t="s">
        <v>382</v>
      </c>
      <c r="D81" s="154" t="s">
        <v>15</v>
      </c>
      <c r="E81" s="63" t="s">
        <v>79</v>
      </c>
      <c r="F81" s="155" t="s">
        <v>396</v>
      </c>
      <c r="G81" s="155"/>
      <c r="H81" s="154" t="s">
        <v>71</v>
      </c>
      <c r="I81" s="154" t="s">
        <v>395</v>
      </c>
      <c r="J81" s="154" t="s">
        <v>397</v>
      </c>
      <c r="K81" s="143"/>
    </row>
    <row r="82" spans="1:11" ht="18.75" customHeight="1" x14ac:dyDescent="0.25">
      <c r="A82" s="151">
        <v>75</v>
      </c>
      <c r="B82" s="152">
        <v>42834</v>
      </c>
      <c r="C82" s="154" t="s">
        <v>382</v>
      </c>
      <c r="D82" s="154" t="s">
        <v>15</v>
      </c>
      <c r="E82" s="63" t="s">
        <v>79</v>
      </c>
      <c r="F82" s="155" t="s">
        <v>396</v>
      </c>
      <c r="G82" s="155"/>
      <c r="H82" s="154" t="s">
        <v>71</v>
      </c>
      <c r="I82" s="154" t="s">
        <v>395</v>
      </c>
      <c r="J82" s="154" t="s">
        <v>397</v>
      </c>
      <c r="K82" s="143"/>
    </row>
    <row r="83" spans="1:11" ht="18.75" customHeight="1" x14ac:dyDescent="0.25">
      <c r="A83" s="151">
        <v>76</v>
      </c>
      <c r="B83" s="152">
        <v>42835</v>
      </c>
      <c r="C83" s="154" t="s">
        <v>382</v>
      </c>
      <c r="D83" s="154" t="s">
        <v>15</v>
      </c>
      <c r="E83" s="63" t="s">
        <v>79</v>
      </c>
      <c r="F83" s="155" t="s">
        <v>396</v>
      </c>
      <c r="G83" s="155"/>
      <c r="H83" s="154" t="s">
        <v>71</v>
      </c>
      <c r="I83" s="154" t="s">
        <v>395</v>
      </c>
      <c r="J83" s="154" t="s">
        <v>397</v>
      </c>
      <c r="K83" s="143"/>
    </row>
    <row r="84" spans="1:11" ht="18.75" customHeight="1" x14ac:dyDescent="0.25">
      <c r="A84" s="151">
        <v>77</v>
      </c>
      <c r="B84" s="152">
        <v>42836</v>
      </c>
      <c r="C84" s="154" t="s">
        <v>382</v>
      </c>
      <c r="D84" s="154" t="s">
        <v>15</v>
      </c>
      <c r="E84" s="63" t="s">
        <v>79</v>
      </c>
      <c r="F84" s="155" t="s">
        <v>396</v>
      </c>
      <c r="G84" s="155"/>
      <c r="H84" s="154" t="s">
        <v>71</v>
      </c>
      <c r="I84" s="154" t="s">
        <v>395</v>
      </c>
      <c r="J84" s="154" t="s">
        <v>397</v>
      </c>
      <c r="K84" s="143"/>
    </row>
    <row r="85" spans="1:11" ht="18.75" customHeight="1" x14ac:dyDescent="0.25">
      <c r="A85" s="151">
        <v>78</v>
      </c>
      <c r="B85" s="152">
        <v>42847</v>
      </c>
      <c r="C85" s="154" t="s">
        <v>382</v>
      </c>
      <c r="D85" s="154" t="s">
        <v>15</v>
      </c>
      <c r="E85" s="63" t="s">
        <v>79</v>
      </c>
      <c r="F85" s="155" t="s">
        <v>396</v>
      </c>
      <c r="G85" s="155"/>
      <c r="H85" s="154" t="s">
        <v>71</v>
      </c>
      <c r="I85" s="154" t="s">
        <v>395</v>
      </c>
      <c r="J85" s="154" t="s">
        <v>397</v>
      </c>
      <c r="K85" s="143"/>
    </row>
    <row r="86" spans="1:11" ht="18.75" customHeight="1" x14ac:dyDescent="0.25">
      <c r="A86" s="151">
        <v>79</v>
      </c>
      <c r="B86" s="152">
        <v>42848</v>
      </c>
      <c r="C86" s="154" t="s">
        <v>382</v>
      </c>
      <c r="D86" s="154" t="s">
        <v>15</v>
      </c>
      <c r="E86" s="63" t="s">
        <v>79</v>
      </c>
      <c r="F86" s="155" t="s">
        <v>396</v>
      </c>
      <c r="G86" s="155"/>
      <c r="H86" s="154" t="s">
        <v>71</v>
      </c>
      <c r="I86" s="154" t="s">
        <v>395</v>
      </c>
      <c r="J86" s="154" t="s">
        <v>397</v>
      </c>
      <c r="K86" s="143"/>
    </row>
    <row r="87" spans="1:11" ht="18.75" customHeight="1" x14ac:dyDescent="0.25">
      <c r="A87" s="151">
        <v>80</v>
      </c>
      <c r="B87" s="152">
        <v>42849</v>
      </c>
      <c r="C87" s="154" t="s">
        <v>382</v>
      </c>
      <c r="D87" s="154" t="s">
        <v>15</v>
      </c>
      <c r="E87" s="63" t="s">
        <v>79</v>
      </c>
      <c r="F87" s="155" t="s">
        <v>396</v>
      </c>
      <c r="G87" s="155"/>
      <c r="H87" s="154" t="s">
        <v>71</v>
      </c>
      <c r="I87" s="154" t="s">
        <v>395</v>
      </c>
      <c r="J87" s="154" t="s">
        <v>397</v>
      </c>
      <c r="K87" s="143"/>
    </row>
    <row r="88" spans="1:11" ht="18.75" customHeight="1" x14ac:dyDescent="0.25">
      <c r="A88" s="151">
        <v>81</v>
      </c>
      <c r="B88" s="152">
        <v>42834</v>
      </c>
      <c r="C88" s="154" t="s">
        <v>382</v>
      </c>
      <c r="D88" s="154" t="s">
        <v>17</v>
      </c>
      <c r="E88" s="63" t="s">
        <v>79</v>
      </c>
      <c r="F88" s="155" t="s">
        <v>396</v>
      </c>
      <c r="G88" s="155"/>
      <c r="H88" s="154" t="s">
        <v>71</v>
      </c>
      <c r="I88" s="154" t="s">
        <v>395</v>
      </c>
      <c r="J88" s="154" t="s">
        <v>397</v>
      </c>
      <c r="K88" s="143"/>
    </row>
    <row r="89" spans="1:11" ht="18.75" customHeight="1" x14ac:dyDescent="0.25">
      <c r="A89" s="151">
        <v>82</v>
      </c>
      <c r="B89" s="152">
        <v>42835</v>
      </c>
      <c r="C89" s="154" t="s">
        <v>382</v>
      </c>
      <c r="D89" s="154" t="s">
        <v>17</v>
      </c>
      <c r="E89" s="63" t="s">
        <v>79</v>
      </c>
      <c r="F89" s="155" t="s">
        <v>396</v>
      </c>
      <c r="G89" s="155"/>
      <c r="H89" s="154" t="s">
        <v>71</v>
      </c>
      <c r="I89" s="154" t="s">
        <v>395</v>
      </c>
      <c r="J89" s="154" t="s">
        <v>397</v>
      </c>
      <c r="K89" s="143"/>
    </row>
    <row r="90" spans="1:11" ht="18.75" customHeight="1" x14ac:dyDescent="0.25">
      <c r="A90" s="151">
        <v>83</v>
      </c>
      <c r="B90" s="152">
        <v>42836</v>
      </c>
      <c r="C90" s="154" t="s">
        <v>382</v>
      </c>
      <c r="D90" s="154" t="s">
        <v>17</v>
      </c>
      <c r="E90" s="63" t="s">
        <v>79</v>
      </c>
      <c r="F90" s="155" t="s">
        <v>396</v>
      </c>
      <c r="G90" s="155"/>
      <c r="H90" s="154" t="s">
        <v>71</v>
      </c>
      <c r="I90" s="154" t="s">
        <v>395</v>
      </c>
      <c r="J90" s="154" t="s">
        <v>397</v>
      </c>
      <c r="K90" s="143"/>
    </row>
    <row r="91" spans="1:11" ht="18.75" customHeight="1" x14ac:dyDescent="0.25">
      <c r="A91" s="151">
        <v>84</v>
      </c>
      <c r="B91" s="152">
        <v>42847</v>
      </c>
      <c r="C91" s="154" t="s">
        <v>382</v>
      </c>
      <c r="D91" s="154" t="s">
        <v>17</v>
      </c>
      <c r="E91" s="63" t="s">
        <v>79</v>
      </c>
      <c r="F91" s="155" t="s">
        <v>396</v>
      </c>
      <c r="G91" s="155"/>
      <c r="H91" s="154" t="s">
        <v>71</v>
      </c>
      <c r="I91" s="154" t="s">
        <v>395</v>
      </c>
      <c r="J91" s="154" t="s">
        <v>397</v>
      </c>
      <c r="K91" s="143"/>
    </row>
    <row r="92" spans="1:11" ht="18.75" customHeight="1" x14ac:dyDescent="0.25">
      <c r="A92" s="151">
        <v>85</v>
      </c>
      <c r="B92" s="152">
        <v>42848</v>
      </c>
      <c r="C92" s="154" t="s">
        <v>382</v>
      </c>
      <c r="D92" s="154" t="s">
        <v>17</v>
      </c>
      <c r="E92" s="63" t="s">
        <v>79</v>
      </c>
      <c r="F92" s="155" t="s">
        <v>396</v>
      </c>
      <c r="G92" s="155"/>
      <c r="H92" s="154" t="s">
        <v>71</v>
      </c>
      <c r="I92" s="154" t="s">
        <v>395</v>
      </c>
      <c r="J92" s="154" t="s">
        <v>397</v>
      </c>
      <c r="K92" s="143"/>
    </row>
    <row r="93" spans="1:11" ht="18.75" customHeight="1" x14ac:dyDescent="0.25">
      <c r="A93" s="151">
        <v>86</v>
      </c>
      <c r="B93" s="152">
        <v>42849</v>
      </c>
      <c r="C93" s="154" t="s">
        <v>382</v>
      </c>
      <c r="D93" s="154" t="s">
        <v>17</v>
      </c>
      <c r="E93" s="63" t="s">
        <v>79</v>
      </c>
      <c r="F93" s="155" t="s">
        <v>396</v>
      </c>
      <c r="G93" s="155"/>
      <c r="H93" s="154" t="s">
        <v>71</v>
      </c>
      <c r="I93" s="154" t="s">
        <v>395</v>
      </c>
      <c r="J93" s="154" t="s">
        <v>397</v>
      </c>
      <c r="K93" s="143"/>
    </row>
    <row r="94" spans="1:11" ht="18.75" customHeight="1" x14ac:dyDescent="0.25">
      <c r="A94" s="151">
        <v>87</v>
      </c>
      <c r="B94" s="152">
        <v>42834</v>
      </c>
      <c r="C94" s="154" t="s">
        <v>382</v>
      </c>
      <c r="D94" s="154" t="s">
        <v>16</v>
      </c>
      <c r="E94" s="48" t="s">
        <v>130</v>
      </c>
      <c r="F94" s="154" t="s">
        <v>387</v>
      </c>
      <c r="H94" s="154" t="s">
        <v>71</v>
      </c>
      <c r="I94" s="154" t="s">
        <v>384</v>
      </c>
      <c r="K94" s="143"/>
    </row>
    <row r="95" spans="1:11" ht="18.75" customHeight="1" x14ac:dyDescent="0.25">
      <c r="A95" s="151">
        <v>88</v>
      </c>
      <c r="B95" s="152">
        <v>42835</v>
      </c>
      <c r="C95" s="154" t="s">
        <v>382</v>
      </c>
      <c r="D95" s="154" t="s">
        <v>16</v>
      </c>
      <c r="E95" s="48" t="s">
        <v>93</v>
      </c>
      <c r="F95" s="154" t="s">
        <v>389</v>
      </c>
      <c r="H95" s="154" t="s">
        <v>71</v>
      </c>
      <c r="I95" s="154" t="s">
        <v>384</v>
      </c>
      <c r="K95" s="143"/>
    </row>
    <row r="96" spans="1:11" ht="18.75" customHeight="1" x14ac:dyDescent="0.25">
      <c r="A96" s="151">
        <v>89</v>
      </c>
      <c r="B96" s="152">
        <v>42836</v>
      </c>
      <c r="C96" s="154" t="s">
        <v>382</v>
      </c>
      <c r="D96" s="154" t="s">
        <v>16</v>
      </c>
      <c r="E96" s="48" t="s">
        <v>126</v>
      </c>
      <c r="F96" s="154" t="s">
        <v>385</v>
      </c>
      <c r="H96" s="154" t="s">
        <v>71</v>
      </c>
      <c r="I96" s="154" t="s">
        <v>384</v>
      </c>
      <c r="K96" s="143"/>
    </row>
    <row r="97" spans="1:11" ht="18.75" customHeight="1" x14ac:dyDescent="0.25">
      <c r="A97" s="151">
        <v>90</v>
      </c>
      <c r="B97" s="152">
        <v>42839</v>
      </c>
      <c r="C97" s="154" t="s">
        <v>382</v>
      </c>
      <c r="D97" s="154" t="s">
        <v>16</v>
      </c>
      <c r="E97" s="48" t="s">
        <v>126</v>
      </c>
      <c r="F97" s="154" t="s">
        <v>385</v>
      </c>
      <c r="H97" s="154" t="s">
        <v>71</v>
      </c>
      <c r="I97" s="154" t="s">
        <v>384</v>
      </c>
      <c r="K97" s="143"/>
    </row>
    <row r="98" spans="1:11" ht="18.75" customHeight="1" x14ac:dyDescent="0.25">
      <c r="A98" s="151">
        <v>91</v>
      </c>
      <c r="B98" s="152">
        <v>42840</v>
      </c>
      <c r="C98" s="154" t="s">
        <v>382</v>
      </c>
      <c r="D98" s="154" t="s">
        <v>16</v>
      </c>
      <c r="E98" s="48" t="s">
        <v>126</v>
      </c>
      <c r="F98" s="154" t="s">
        <v>385</v>
      </c>
      <c r="H98" s="154" t="s">
        <v>71</v>
      </c>
      <c r="I98" s="154" t="s">
        <v>384</v>
      </c>
      <c r="K98" s="143"/>
    </row>
    <row r="99" spans="1:11" ht="18.75" customHeight="1" x14ac:dyDescent="0.25">
      <c r="A99" s="151">
        <v>92</v>
      </c>
      <c r="B99" s="152">
        <v>42841</v>
      </c>
      <c r="C99" s="154" t="s">
        <v>382</v>
      </c>
      <c r="D99" s="154" t="s">
        <v>16</v>
      </c>
      <c r="E99" s="48" t="s">
        <v>126</v>
      </c>
      <c r="F99" s="154" t="s">
        <v>385</v>
      </c>
      <c r="H99" s="154" t="s">
        <v>71</v>
      </c>
      <c r="I99" s="154" t="s">
        <v>384</v>
      </c>
      <c r="K99" s="143"/>
    </row>
    <row r="100" spans="1:11" ht="18.75" customHeight="1" x14ac:dyDescent="0.25">
      <c r="A100" s="151">
        <v>93</v>
      </c>
      <c r="B100" s="152">
        <v>42842</v>
      </c>
      <c r="C100" s="154" t="s">
        <v>382</v>
      </c>
      <c r="D100" s="154" t="s">
        <v>16</v>
      </c>
      <c r="E100" s="154" t="s">
        <v>133</v>
      </c>
      <c r="F100" s="154" t="s">
        <v>386</v>
      </c>
      <c r="H100" s="154" t="s">
        <v>71</v>
      </c>
      <c r="I100" s="154" t="s">
        <v>384</v>
      </c>
      <c r="K100" s="143"/>
    </row>
    <row r="101" spans="1:11" ht="18.75" customHeight="1" x14ac:dyDescent="0.25">
      <c r="A101" s="151">
        <v>94</v>
      </c>
      <c r="B101" s="152">
        <v>42843</v>
      </c>
      <c r="C101" s="154" t="s">
        <v>382</v>
      </c>
      <c r="D101" s="154" t="s">
        <v>16</v>
      </c>
      <c r="E101" s="48" t="s">
        <v>93</v>
      </c>
      <c r="F101" s="154" t="s">
        <v>389</v>
      </c>
      <c r="H101" s="154" t="s">
        <v>71</v>
      </c>
      <c r="I101" s="154" t="s">
        <v>384</v>
      </c>
      <c r="K101" s="143"/>
    </row>
    <row r="102" spans="1:11" ht="18.75" customHeight="1" x14ac:dyDescent="0.25">
      <c r="A102" s="151">
        <v>95</v>
      </c>
      <c r="B102" s="152">
        <v>42847</v>
      </c>
      <c r="C102" s="154" t="s">
        <v>382</v>
      </c>
      <c r="D102" s="154" t="s">
        <v>16</v>
      </c>
      <c r="E102" s="154" t="s">
        <v>133</v>
      </c>
      <c r="F102" s="154" t="s">
        <v>386</v>
      </c>
      <c r="H102" s="154" t="s">
        <v>71</v>
      </c>
      <c r="I102" s="154" t="s">
        <v>384</v>
      </c>
      <c r="K102" s="143"/>
    </row>
    <row r="103" spans="1:11" ht="18.75" customHeight="1" x14ac:dyDescent="0.25">
      <c r="A103" s="151">
        <v>96</v>
      </c>
      <c r="B103" s="152">
        <v>42848</v>
      </c>
      <c r="C103" s="154" t="s">
        <v>382</v>
      </c>
      <c r="D103" s="154" t="s">
        <v>16</v>
      </c>
      <c r="E103" s="48" t="s">
        <v>126</v>
      </c>
      <c r="F103" s="154" t="s">
        <v>385</v>
      </c>
      <c r="H103" s="154" t="s">
        <v>71</v>
      </c>
      <c r="I103" s="154" t="s">
        <v>384</v>
      </c>
      <c r="K103" s="143"/>
    </row>
    <row r="104" spans="1:11" ht="18.75" customHeight="1" x14ac:dyDescent="0.25">
      <c r="A104" s="151">
        <v>97</v>
      </c>
      <c r="B104" s="152">
        <v>42849</v>
      </c>
      <c r="C104" s="154" t="s">
        <v>382</v>
      </c>
      <c r="D104" s="154" t="s">
        <v>16</v>
      </c>
      <c r="E104" s="48" t="s">
        <v>126</v>
      </c>
      <c r="F104" s="154" t="s">
        <v>385</v>
      </c>
      <c r="H104" s="154" t="s">
        <v>71</v>
      </c>
      <c r="I104" s="154" t="s">
        <v>384</v>
      </c>
      <c r="K104" s="143"/>
    </row>
    <row r="105" spans="1:11" ht="18.75" customHeight="1" x14ac:dyDescent="0.25">
      <c r="A105" s="151">
        <v>98</v>
      </c>
      <c r="B105" s="152">
        <v>42850</v>
      </c>
      <c r="C105" s="154" t="s">
        <v>382</v>
      </c>
      <c r="D105" s="154" t="s">
        <v>16</v>
      </c>
      <c r="E105" s="48" t="s">
        <v>126</v>
      </c>
      <c r="F105" s="154" t="s">
        <v>385</v>
      </c>
      <c r="H105" s="154" t="s">
        <v>71</v>
      </c>
      <c r="I105" s="154" t="s">
        <v>384</v>
      </c>
      <c r="K105" s="143"/>
    </row>
    <row r="106" spans="1:11" ht="18.75" customHeight="1" x14ac:dyDescent="0.25">
      <c r="A106" s="151">
        <v>99</v>
      </c>
      <c r="B106" s="152">
        <v>42834</v>
      </c>
      <c r="C106" s="154" t="s">
        <v>382</v>
      </c>
      <c r="D106" s="154" t="s">
        <v>19</v>
      </c>
      <c r="E106" s="48" t="s">
        <v>99</v>
      </c>
      <c r="F106" s="154" t="s">
        <v>392</v>
      </c>
      <c r="H106" s="154" t="s">
        <v>71</v>
      </c>
      <c r="I106" s="154" t="s">
        <v>384</v>
      </c>
      <c r="K106" s="143"/>
    </row>
    <row r="107" spans="1:11" ht="18.75" customHeight="1" x14ac:dyDescent="0.25">
      <c r="A107" s="151">
        <v>100</v>
      </c>
      <c r="B107" s="152">
        <v>42835</v>
      </c>
      <c r="C107" s="154" t="s">
        <v>382</v>
      </c>
      <c r="D107" s="154" t="s">
        <v>19</v>
      </c>
      <c r="E107" s="48" t="s">
        <v>99</v>
      </c>
      <c r="F107" s="154" t="s">
        <v>392</v>
      </c>
      <c r="H107" s="154" t="s">
        <v>71</v>
      </c>
      <c r="I107" s="154" t="s">
        <v>384</v>
      </c>
      <c r="K107" s="143"/>
    </row>
    <row r="108" spans="1:11" ht="18.75" customHeight="1" x14ac:dyDescent="0.25">
      <c r="A108" s="151">
        <v>101</v>
      </c>
      <c r="B108" s="152">
        <v>42836</v>
      </c>
      <c r="C108" s="154" t="s">
        <v>382</v>
      </c>
      <c r="D108" s="154" t="s">
        <v>19</v>
      </c>
      <c r="E108" s="48" t="s">
        <v>99</v>
      </c>
      <c r="F108" s="154" t="s">
        <v>392</v>
      </c>
      <c r="H108" s="154" t="s">
        <v>71</v>
      </c>
      <c r="I108" s="154" t="s">
        <v>384</v>
      </c>
      <c r="K108" s="143"/>
    </row>
    <row r="109" spans="1:11" ht="18.75" customHeight="1" x14ac:dyDescent="0.25">
      <c r="A109" s="151">
        <v>102</v>
      </c>
      <c r="B109" s="152">
        <v>42839</v>
      </c>
      <c r="C109" s="154" t="s">
        <v>382</v>
      </c>
      <c r="D109" s="154" t="s">
        <v>19</v>
      </c>
      <c r="E109" s="48" t="s">
        <v>93</v>
      </c>
      <c r="F109" s="154" t="s">
        <v>389</v>
      </c>
      <c r="H109" s="154" t="s">
        <v>71</v>
      </c>
      <c r="I109" s="154" t="s">
        <v>384</v>
      </c>
      <c r="K109" s="143"/>
    </row>
    <row r="110" spans="1:11" ht="18.75" customHeight="1" x14ac:dyDescent="0.25">
      <c r="A110" s="151">
        <v>103</v>
      </c>
      <c r="B110" s="152">
        <v>42840</v>
      </c>
      <c r="C110" s="154" t="s">
        <v>382</v>
      </c>
      <c r="D110" s="154" t="s">
        <v>19</v>
      </c>
      <c r="E110" s="48" t="s">
        <v>99</v>
      </c>
      <c r="F110" s="154" t="s">
        <v>392</v>
      </c>
      <c r="H110" s="154" t="s">
        <v>71</v>
      </c>
      <c r="I110" s="154" t="s">
        <v>384</v>
      </c>
      <c r="K110" s="143"/>
    </row>
    <row r="111" spans="1:11" ht="18.75" customHeight="1" x14ac:dyDescent="0.25">
      <c r="A111" s="151">
        <v>104</v>
      </c>
      <c r="B111" s="152">
        <v>42841</v>
      </c>
      <c r="C111" s="154" t="s">
        <v>382</v>
      </c>
      <c r="D111" s="154" t="s">
        <v>19</v>
      </c>
      <c r="E111" s="48" t="s">
        <v>93</v>
      </c>
      <c r="F111" s="154" t="s">
        <v>389</v>
      </c>
      <c r="H111" s="154" t="s">
        <v>71</v>
      </c>
      <c r="I111" s="154" t="s">
        <v>384</v>
      </c>
      <c r="K111" s="143"/>
    </row>
    <row r="112" spans="1:11" ht="18.75" customHeight="1" x14ac:dyDescent="0.25">
      <c r="A112" s="151">
        <v>105</v>
      </c>
      <c r="B112" s="152">
        <v>42842</v>
      </c>
      <c r="C112" s="154" t="s">
        <v>382</v>
      </c>
      <c r="D112" s="154" t="s">
        <v>19</v>
      </c>
      <c r="E112" s="48" t="s">
        <v>93</v>
      </c>
      <c r="F112" s="154" t="s">
        <v>389</v>
      </c>
      <c r="H112" s="154" t="s">
        <v>71</v>
      </c>
      <c r="I112" s="154" t="s">
        <v>384</v>
      </c>
      <c r="K112" s="143"/>
    </row>
    <row r="113" spans="1:11" ht="18.75" customHeight="1" x14ac:dyDescent="0.25">
      <c r="A113" s="151">
        <v>106</v>
      </c>
      <c r="B113" s="152">
        <v>42843</v>
      </c>
      <c r="C113" s="154" t="s">
        <v>382</v>
      </c>
      <c r="D113" s="154" t="s">
        <v>19</v>
      </c>
      <c r="E113" s="48" t="s">
        <v>99</v>
      </c>
      <c r="F113" s="154" t="s">
        <v>392</v>
      </c>
      <c r="H113" s="154" t="s">
        <v>71</v>
      </c>
      <c r="I113" s="154" t="s">
        <v>384</v>
      </c>
      <c r="K113" s="143"/>
    </row>
    <row r="114" spans="1:11" ht="18.75" customHeight="1" x14ac:dyDescent="0.25">
      <c r="A114" s="151">
        <v>107</v>
      </c>
      <c r="B114" s="152">
        <v>42847</v>
      </c>
      <c r="C114" s="154" t="s">
        <v>382</v>
      </c>
      <c r="D114" s="154" t="s">
        <v>19</v>
      </c>
      <c r="E114" s="48" t="s">
        <v>93</v>
      </c>
      <c r="F114" s="154" t="s">
        <v>389</v>
      </c>
      <c r="H114" s="154" t="s">
        <v>71</v>
      </c>
      <c r="I114" s="154" t="s">
        <v>384</v>
      </c>
      <c r="K114" s="143"/>
    </row>
    <row r="115" spans="1:11" ht="18.75" customHeight="1" x14ac:dyDescent="0.25">
      <c r="A115" s="151">
        <v>108</v>
      </c>
      <c r="B115" s="152">
        <v>42848</v>
      </c>
      <c r="C115" s="154" t="s">
        <v>382</v>
      </c>
      <c r="D115" s="154" t="s">
        <v>19</v>
      </c>
      <c r="E115" s="48" t="s">
        <v>99</v>
      </c>
      <c r="F115" s="154" t="s">
        <v>392</v>
      </c>
      <c r="H115" s="154" t="s">
        <v>71</v>
      </c>
      <c r="I115" s="154" t="s">
        <v>384</v>
      </c>
      <c r="K115" s="143"/>
    </row>
    <row r="116" spans="1:11" ht="18.75" customHeight="1" x14ac:dyDescent="0.25">
      <c r="A116" s="151">
        <v>109</v>
      </c>
      <c r="B116" s="152">
        <v>42849</v>
      </c>
      <c r="C116" s="154" t="s">
        <v>382</v>
      </c>
      <c r="D116" s="154" t="s">
        <v>19</v>
      </c>
      <c r="E116" s="48" t="s">
        <v>99</v>
      </c>
      <c r="F116" s="154" t="s">
        <v>392</v>
      </c>
      <c r="H116" s="154" t="s">
        <v>71</v>
      </c>
      <c r="I116" s="154" t="s">
        <v>384</v>
      </c>
      <c r="K116" s="143"/>
    </row>
    <row r="117" spans="1:11" ht="18.75" customHeight="1" x14ac:dyDescent="0.25">
      <c r="A117" s="151">
        <v>110</v>
      </c>
      <c r="B117" s="152">
        <v>42834</v>
      </c>
      <c r="C117" s="154" t="s">
        <v>382</v>
      </c>
      <c r="D117" s="154" t="s">
        <v>18</v>
      </c>
      <c r="E117" s="48" t="s">
        <v>130</v>
      </c>
      <c r="F117" s="154" t="s">
        <v>387</v>
      </c>
      <c r="H117" s="154" t="s">
        <v>71</v>
      </c>
      <c r="I117" s="154" t="s">
        <v>384</v>
      </c>
      <c r="K117" s="143"/>
    </row>
    <row r="118" spans="1:11" ht="18.75" customHeight="1" x14ac:dyDescent="0.25">
      <c r="A118" s="151">
        <v>111</v>
      </c>
      <c r="B118" s="152">
        <v>42835</v>
      </c>
      <c r="C118" s="154" t="s">
        <v>382</v>
      </c>
      <c r="D118" s="154" t="s">
        <v>18</v>
      </c>
      <c r="E118" s="48" t="s">
        <v>126</v>
      </c>
      <c r="F118" s="154" t="s">
        <v>385</v>
      </c>
      <c r="H118" s="154" t="s">
        <v>71</v>
      </c>
      <c r="I118" s="154" t="s">
        <v>384</v>
      </c>
      <c r="K118" s="143"/>
    </row>
    <row r="119" spans="1:11" ht="18.75" customHeight="1" x14ac:dyDescent="0.25">
      <c r="A119" s="151">
        <v>112</v>
      </c>
      <c r="B119" s="152">
        <v>42836</v>
      </c>
      <c r="C119" s="154" t="s">
        <v>382</v>
      </c>
      <c r="D119" s="154" t="s">
        <v>18</v>
      </c>
      <c r="E119" s="154" t="s">
        <v>133</v>
      </c>
      <c r="F119" s="154" t="s">
        <v>386</v>
      </c>
      <c r="H119" s="154" t="s">
        <v>71</v>
      </c>
      <c r="I119" s="154" t="s">
        <v>384</v>
      </c>
      <c r="K119" s="143"/>
    </row>
    <row r="120" spans="1:11" ht="18.75" customHeight="1" x14ac:dyDescent="0.25">
      <c r="A120" s="151">
        <v>113</v>
      </c>
      <c r="B120" s="152">
        <v>42839</v>
      </c>
      <c r="C120" s="154" t="s">
        <v>382</v>
      </c>
      <c r="D120" s="154" t="s">
        <v>18</v>
      </c>
      <c r="E120" s="48" t="s">
        <v>99</v>
      </c>
      <c r="F120" s="154" t="s">
        <v>392</v>
      </c>
      <c r="H120" s="154" t="s">
        <v>71</v>
      </c>
      <c r="I120" s="154" t="s">
        <v>384</v>
      </c>
      <c r="K120" s="143"/>
    </row>
    <row r="121" spans="1:11" ht="18.75" customHeight="1" x14ac:dyDescent="0.25">
      <c r="A121" s="151">
        <v>114</v>
      </c>
      <c r="B121" s="152">
        <v>42840</v>
      </c>
      <c r="C121" s="154" t="s">
        <v>382</v>
      </c>
      <c r="D121" s="154" t="s">
        <v>18</v>
      </c>
      <c r="E121" s="48" t="s">
        <v>99</v>
      </c>
      <c r="F121" s="154" t="s">
        <v>392</v>
      </c>
      <c r="H121" s="154" t="s">
        <v>71</v>
      </c>
      <c r="I121" s="154" t="s">
        <v>384</v>
      </c>
      <c r="K121" s="143"/>
    </row>
    <row r="122" spans="1:11" ht="18.75" customHeight="1" x14ac:dyDescent="0.25">
      <c r="A122" s="151">
        <v>115</v>
      </c>
      <c r="B122" s="152">
        <v>42841</v>
      </c>
      <c r="C122" s="154" t="s">
        <v>382</v>
      </c>
      <c r="D122" s="154" t="s">
        <v>18</v>
      </c>
      <c r="E122" s="48" t="s">
        <v>93</v>
      </c>
      <c r="F122" s="154" t="s">
        <v>389</v>
      </c>
      <c r="H122" s="154" t="s">
        <v>71</v>
      </c>
      <c r="I122" s="154" t="s">
        <v>384</v>
      </c>
      <c r="K122" s="143"/>
    </row>
    <row r="123" spans="1:11" ht="18.75" customHeight="1" x14ac:dyDescent="0.25">
      <c r="A123" s="151">
        <v>116</v>
      </c>
      <c r="B123" s="152">
        <v>42842</v>
      </c>
      <c r="C123" s="154" t="s">
        <v>382</v>
      </c>
      <c r="D123" s="154" t="s">
        <v>18</v>
      </c>
      <c r="E123" s="154" t="s">
        <v>133</v>
      </c>
      <c r="F123" s="154" t="s">
        <v>386</v>
      </c>
      <c r="H123" s="154" t="s">
        <v>71</v>
      </c>
      <c r="I123" s="154" t="s">
        <v>384</v>
      </c>
      <c r="K123" s="143"/>
    </row>
    <row r="124" spans="1:11" ht="18.75" customHeight="1" x14ac:dyDescent="0.25">
      <c r="A124" s="151">
        <v>117</v>
      </c>
      <c r="B124" s="152">
        <v>42843</v>
      </c>
      <c r="C124" s="154" t="s">
        <v>382</v>
      </c>
      <c r="D124" s="154" t="s">
        <v>18</v>
      </c>
      <c r="E124" s="48" t="s">
        <v>93</v>
      </c>
      <c r="F124" s="154" t="s">
        <v>389</v>
      </c>
      <c r="H124" s="154" t="s">
        <v>71</v>
      </c>
      <c r="I124" s="154" t="s">
        <v>384</v>
      </c>
      <c r="K124" s="143"/>
    </row>
    <row r="125" spans="1:11" ht="18.75" customHeight="1" x14ac:dyDescent="0.25">
      <c r="A125" s="151">
        <v>118</v>
      </c>
      <c r="B125" s="152">
        <v>42847</v>
      </c>
      <c r="C125" s="154" t="s">
        <v>382</v>
      </c>
      <c r="D125" s="154" t="s">
        <v>18</v>
      </c>
      <c r="E125" s="154" t="s">
        <v>133</v>
      </c>
      <c r="F125" s="154" t="s">
        <v>386</v>
      </c>
      <c r="H125" s="154" t="s">
        <v>71</v>
      </c>
      <c r="I125" s="154" t="s">
        <v>384</v>
      </c>
      <c r="K125" s="143"/>
    </row>
    <row r="126" spans="1:11" ht="18.75" customHeight="1" x14ac:dyDescent="0.25">
      <c r="A126" s="151">
        <v>119</v>
      </c>
      <c r="B126" s="152">
        <v>42848</v>
      </c>
      <c r="C126" s="154" t="s">
        <v>382</v>
      </c>
      <c r="D126" s="154" t="s">
        <v>18</v>
      </c>
      <c r="E126" s="48" t="s">
        <v>130</v>
      </c>
      <c r="F126" s="154" t="s">
        <v>387</v>
      </c>
      <c r="H126" s="154" t="s">
        <v>71</v>
      </c>
      <c r="I126" s="154" t="s">
        <v>384</v>
      </c>
      <c r="K126" s="143"/>
    </row>
    <row r="127" spans="1:11" ht="18.75" customHeight="1" x14ac:dyDescent="0.25">
      <c r="A127" s="151">
        <v>120</v>
      </c>
      <c r="B127" s="152">
        <v>42849</v>
      </c>
      <c r="C127" s="154" t="s">
        <v>382</v>
      </c>
      <c r="D127" s="154" t="s">
        <v>18</v>
      </c>
      <c r="E127" s="48" t="s">
        <v>130</v>
      </c>
      <c r="F127" s="154" t="s">
        <v>387</v>
      </c>
      <c r="H127" s="154" t="s">
        <v>71</v>
      </c>
      <c r="I127" s="154" t="s">
        <v>384</v>
      </c>
      <c r="K127" s="143"/>
    </row>
    <row r="128" spans="1:11" ht="18.75" customHeight="1" x14ac:dyDescent="0.25">
      <c r="A128" s="151">
        <v>121</v>
      </c>
      <c r="B128" s="152">
        <v>42850</v>
      </c>
      <c r="C128" s="154" t="s">
        <v>382</v>
      </c>
      <c r="D128" s="154" t="s">
        <v>18</v>
      </c>
      <c r="E128" s="48" t="s">
        <v>130</v>
      </c>
      <c r="F128" s="154" t="s">
        <v>387</v>
      </c>
      <c r="H128" s="154" t="s">
        <v>71</v>
      </c>
      <c r="I128" s="154" t="s">
        <v>384</v>
      </c>
      <c r="K128" s="143"/>
    </row>
    <row r="129" spans="1:11" ht="18.75" customHeight="1" x14ac:dyDescent="0.25">
      <c r="A129" s="151">
        <v>122</v>
      </c>
      <c r="B129" s="152">
        <v>42830</v>
      </c>
      <c r="C129" s="154" t="s">
        <v>382</v>
      </c>
      <c r="D129" s="154" t="s">
        <v>18</v>
      </c>
      <c r="E129" s="48" t="s">
        <v>126</v>
      </c>
      <c r="F129" s="154" t="s">
        <v>385</v>
      </c>
      <c r="H129" s="154" t="s">
        <v>71</v>
      </c>
      <c r="I129" s="154" t="s">
        <v>384</v>
      </c>
      <c r="K129" s="143"/>
    </row>
    <row r="130" spans="1:11" ht="18.75" customHeight="1" x14ac:dyDescent="0.25">
      <c r="A130" s="151">
        <v>123</v>
      </c>
      <c r="B130" s="152">
        <v>42831</v>
      </c>
      <c r="C130" s="154" t="s">
        <v>382</v>
      </c>
      <c r="D130" s="154" t="s">
        <v>18</v>
      </c>
      <c r="E130" s="48" t="s">
        <v>130</v>
      </c>
      <c r="F130" s="154" t="s">
        <v>387</v>
      </c>
      <c r="H130" s="154" t="s">
        <v>71</v>
      </c>
      <c r="I130" s="154" t="s">
        <v>384</v>
      </c>
      <c r="K130" s="143"/>
    </row>
    <row r="131" spans="1:11" ht="18.75" customHeight="1" x14ac:dyDescent="0.25">
      <c r="A131" s="151">
        <v>124</v>
      </c>
      <c r="B131" s="152">
        <v>42830</v>
      </c>
      <c r="C131" s="154" t="s">
        <v>382</v>
      </c>
      <c r="D131" s="154" t="s">
        <v>16</v>
      </c>
      <c r="E131" s="48" t="s">
        <v>126</v>
      </c>
      <c r="F131" s="154" t="s">
        <v>385</v>
      </c>
      <c r="H131" s="154" t="s">
        <v>71</v>
      </c>
      <c r="I131" s="154" t="s">
        <v>384</v>
      </c>
      <c r="K131" s="143"/>
    </row>
    <row r="132" spans="1:11" ht="18.75" customHeight="1" x14ac:dyDescent="0.25">
      <c r="A132" s="151">
        <v>125</v>
      </c>
      <c r="B132" s="152">
        <v>42831</v>
      </c>
      <c r="C132" s="154" t="s">
        <v>382</v>
      </c>
      <c r="D132" s="154" t="s">
        <v>16</v>
      </c>
      <c r="E132" s="48" t="s">
        <v>126</v>
      </c>
      <c r="F132" s="154" t="s">
        <v>385</v>
      </c>
      <c r="H132" s="154" t="s">
        <v>71</v>
      </c>
      <c r="I132" s="154" t="s">
        <v>384</v>
      </c>
      <c r="K132" s="143"/>
    </row>
    <row r="133" spans="1:11" ht="18.75" customHeight="1" x14ac:dyDescent="0.25">
      <c r="A133" s="151">
        <v>126</v>
      </c>
      <c r="B133" s="152">
        <v>42830</v>
      </c>
      <c r="C133" s="154" t="s">
        <v>382</v>
      </c>
      <c r="D133" s="154" t="s">
        <v>19</v>
      </c>
      <c r="E133" s="48" t="s">
        <v>130</v>
      </c>
      <c r="F133" s="154" t="s">
        <v>387</v>
      </c>
      <c r="H133" s="154" t="s">
        <v>71</v>
      </c>
      <c r="I133" s="154" t="s">
        <v>384</v>
      </c>
      <c r="K133" s="143"/>
    </row>
    <row r="134" spans="1:11" ht="18.75" customHeight="1" x14ac:dyDescent="0.25">
      <c r="A134" s="151">
        <v>127</v>
      </c>
      <c r="B134" s="152">
        <v>42831</v>
      </c>
      <c r="C134" s="154" t="s">
        <v>382</v>
      </c>
      <c r="D134" s="154" t="s">
        <v>19</v>
      </c>
      <c r="E134" s="48" t="s">
        <v>130</v>
      </c>
      <c r="F134" s="154" t="s">
        <v>387</v>
      </c>
      <c r="H134" s="154" t="s">
        <v>71</v>
      </c>
      <c r="I134" s="154" t="s">
        <v>384</v>
      </c>
      <c r="K134" s="143"/>
    </row>
    <row r="135" spans="1:11" ht="18.75" customHeight="1" x14ac:dyDescent="0.25">
      <c r="A135" s="151">
        <v>128</v>
      </c>
      <c r="B135" s="152">
        <v>42832</v>
      </c>
      <c r="C135" s="154" t="s">
        <v>382</v>
      </c>
      <c r="D135" s="154" t="s">
        <v>18</v>
      </c>
      <c r="E135" s="48" t="s">
        <v>126</v>
      </c>
      <c r="F135" s="154" t="s">
        <v>385</v>
      </c>
      <c r="H135" s="154" t="s">
        <v>71</v>
      </c>
      <c r="I135" s="154" t="s">
        <v>384</v>
      </c>
      <c r="K135" s="143"/>
    </row>
    <row r="136" spans="1:11" ht="18.75" customHeight="1" x14ac:dyDescent="0.25">
      <c r="A136" s="151">
        <v>129</v>
      </c>
      <c r="B136" s="152">
        <v>42833</v>
      </c>
      <c r="C136" s="154" t="s">
        <v>382</v>
      </c>
      <c r="D136" s="156"/>
      <c r="E136" s="156"/>
      <c r="F136" s="156"/>
      <c r="G136" s="156" t="s">
        <v>398</v>
      </c>
      <c r="H136" s="156"/>
      <c r="I136" s="156"/>
      <c r="K136" s="143"/>
    </row>
    <row r="137" spans="1:11" ht="18.75" customHeight="1" x14ac:dyDescent="0.25">
      <c r="A137" s="151">
        <v>130</v>
      </c>
      <c r="B137" s="152">
        <v>42832</v>
      </c>
      <c r="C137" s="154" t="s">
        <v>382</v>
      </c>
      <c r="D137" s="154" t="s">
        <v>16</v>
      </c>
      <c r="E137" s="48" t="s">
        <v>126</v>
      </c>
      <c r="F137" s="154" t="s">
        <v>385</v>
      </c>
      <c r="H137" s="154" t="s">
        <v>71</v>
      </c>
      <c r="I137" s="154" t="s">
        <v>384</v>
      </c>
      <c r="K137" s="143"/>
    </row>
    <row r="138" spans="1:11" ht="18.75" customHeight="1" x14ac:dyDescent="0.25">
      <c r="A138" s="151">
        <v>131</v>
      </c>
      <c r="B138" s="152">
        <v>42833</v>
      </c>
      <c r="C138" s="154" t="s">
        <v>382</v>
      </c>
      <c r="D138" s="154" t="s">
        <v>16</v>
      </c>
      <c r="E138" s="48" t="s">
        <v>126</v>
      </c>
      <c r="F138" s="154" t="s">
        <v>385</v>
      </c>
      <c r="H138" s="154" t="s">
        <v>71</v>
      </c>
      <c r="I138" s="154" t="s">
        <v>384</v>
      </c>
      <c r="K138" s="143"/>
    </row>
    <row r="139" spans="1:11" ht="18.75" customHeight="1" x14ac:dyDescent="0.25">
      <c r="A139" s="151">
        <v>132</v>
      </c>
      <c r="B139" s="152">
        <v>42832</v>
      </c>
      <c r="C139" s="154" t="s">
        <v>382</v>
      </c>
      <c r="D139" s="156"/>
      <c r="E139" s="156"/>
      <c r="F139" s="156"/>
      <c r="G139" s="156" t="s">
        <v>398</v>
      </c>
      <c r="H139" s="156"/>
      <c r="I139" s="156"/>
      <c r="K139" s="143"/>
    </row>
    <row r="140" spans="1:11" ht="18.75" customHeight="1" x14ac:dyDescent="0.25">
      <c r="A140" s="151">
        <v>133</v>
      </c>
      <c r="B140" s="152">
        <v>42833</v>
      </c>
      <c r="C140" s="154" t="s">
        <v>382</v>
      </c>
      <c r="D140" s="154" t="s">
        <v>19</v>
      </c>
      <c r="E140" s="63" t="s">
        <v>136</v>
      </c>
      <c r="F140" s="154" t="s">
        <v>399</v>
      </c>
      <c r="H140" s="154" t="s">
        <v>71</v>
      </c>
      <c r="I140" s="154" t="s">
        <v>384</v>
      </c>
      <c r="K140" s="143"/>
    </row>
    <row r="141" spans="1:11" ht="18.75" customHeight="1" x14ac:dyDescent="0.25">
      <c r="A141" s="151">
        <v>134</v>
      </c>
      <c r="B141" s="152">
        <v>42834</v>
      </c>
      <c r="C141" s="154" t="s">
        <v>382</v>
      </c>
      <c r="D141" s="156" t="s">
        <v>16</v>
      </c>
      <c r="E141" s="156"/>
      <c r="F141" s="156"/>
      <c r="G141" s="156" t="s">
        <v>400</v>
      </c>
      <c r="H141" s="156" t="s">
        <v>72</v>
      </c>
      <c r="I141" s="156" t="s">
        <v>384</v>
      </c>
      <c r="K141" s="143"/>
    </row>
    <row r="142" spans="1:11" ht="18.75" customHeight="1" x14ac:dyDescent="0.25">
      <c r="A142" s="151">
        <v>135</v>
      </c>
      <c r="B142" s="152">
        <v>42834</v>
      </c>
      <c r="C142" s="154" t="s">
        <v>382</v>
      </c>
      <c r="D142" s="154" t="s">
        <v>18</v>
      </c>
      <c r="E142" s="63" t="s">
        <v>123</v>
      </c>
      <c r="F142" s="154" t="s">
        <v>401</v>
      </c>
      <c r="H142" s="154" t="s">
        <v>71</v>
      </c>
      <c r="I142" s="154" t="s">
        <v>384</v>
      </c>
      <c r="K142" s="143"/>
    </row>
    <row r="143" spans="1:11" ht="18.75" customHeight="1" x14ac:dyDescent="0.25">
      <c r="A143" s="151">
        <v>136</v>
      </c>
      <c r="B143" s="152">
        <v>42834</v>
      </c>
      <c r="C143" s="154" t="s">
        <v>382</v>
      </c>
      <c r="D143" s="154" t="s">
        <v>19</v>
      </c>
      <c r="E143" s="63" t="s">
        <v>136</v>
      </c>
      <c r="F143" s="154" t="s">
        <v>399</v>
      </c>
      <c r="H143" s="154" t="s">
        <v>71</v>
      </c>
      <c r="I143" s="154" t="s">
        <v>384</v>
      </c>
      <c r="K143" s="143"/>
    </row>
    <row r="144" spans="1:11" ht="18.75" customHeight="1" x14ac:dyDescent="0.25">
      <c r="A144" s="151">
        <v>137</v>
      </c>
      <c r="B144" s="152">
        <v>42838</v>
      </c>
      <c r="C144" s="154" t="s">
        <v>382</v>
      </c>
      <c r="D144" s="154" t="s">
        <v>19</v>
      </c>
      <c r="E144" s="154" t="s">
        <v>133</v>
      </c>
      <c r="F144" s="154" t="s">
        <v>386</v>
      </c>
      <c r="H144" s="154" t="s">
        <v>71</v>
      </c>
      <c r="I144" s="154" t="s">
        <v>384</v>
      </c>
      <c r="K144" s="143"/>
    </row>
    <row r="145" spans="1:11" ht="18.75" customHeight="1" x14ac:dyDescent="0.25">
      <c r="A145" s="151">
        <v>138</v>
      </c>
      <c r="B145" s="152">
        <v>42838</v>
      </c>
      <c r="C145" s="154" t="s">
        <v>382</v>
      </c>
      <c r="D145" s="154" t="s">
        <v>16</v>
      </c>
      <c r="E145" s="63" t="s">
        <v>136</v>
      </c>
      <c r="F145" s="154" t="s">
        <v>399</v>
      </c>
      <c r="H145" s="154" t="s">
        <v>71</v>
      </c>
      <c r="I145" s="154" t="s">
        <v>384</v>
      </c>
      <c r="K145" s="143"/>
    </row>
    <row r="146" spans="1:11" ht="18.75" customHeight="1" x14ac:dyDescent="0.25">
      <c r="A146" s="151">
        <v>139</v>
      </c>
      <c r="B146" s="152">
        <v>42838</v>
      </c>
      <c r="C146" s="154" t="s">
        <v>382</v>
      </c>
      <c r="D146" s="154" t="s">
        <v>18</v>
      </c>
      <c r="E146" s="63" t="s">
        <v>136</v>
      </c>
      <c r="F146" s="154" t="s">
        <v>399</v>
      </c>
      <c r="H146" s="154" t="s">
        <v>71</v>
      </c>
      <c r="I146" s="154" t="s">
        <v>384</v>
      </c>
      <c r="K146" s="143"/>
    </row>
    <row r="147" spans="1:11" ht="18.75" customHeight="1" x14ac:dyDescent="0.25">
      <c r="A147" s="151">
        <v>140</v>
      </c>
      <c r="B147" s="152">
        <v>42869</v>
      </c>
      <c r="C147" s="154" t="s">
        <v>382</v>
      </c>
      <c r="D147" s="154" t="s">
        <v>19</v>
      </c>
      <c r="E147" s="48" t="s">
        <v>93</v>
      </c>
      <c r="F147" s="154" t="s">
        <v>389</v>
      </c>
      <c r="G147" s="154" t="s">
        <v>402</v>
      </c>
      <c r="H147" s="154" t="s">
        <v>71</v>
      </c>
      <c r="I147" s="154" t="s">
        <v>384</v>
      </c>
      <c r="K147" s="143"/>
    </row>
    <row r="148" spans="1:11" ht="18.75" customHeight="1" x14ac:dyDescent="0.25">
      <c r="A148" s="151">
        <v>141</v>
      </c>
      <c r="B148" s="152">
        <v>42869</v>
      </c>
      <c r="C148" s="154" t="s">
        <v>382</v>
      </c>
      <c r="D148" s="154" t="s">
        <v>16</v>
      </c>
      <c r="E148" s="63" t="s">
        <v>136</v>
      </c>
      <c r="F148" s="154" t="s">
        <v>399</v>
      </c>
      <c r="H148" s="154" t="s">
        <v>71</v>
      </c>
      <c r="I148" s="154" t="s">
        <v>384</v>
      </c>
      <c r="K148" s="143"/>
    </row>
    <row r="149" spans="1:11" ht="18.75" customHeight="1" x14ac:dyDescent="0.25">
      <c r="A149" s="151">
        <v>142</v>
      </c>
      <c r="B149" s="157">
        <v>42869</v>
      </c>
      <c r="C149" s="154" t="s">
        <v>382</v>
      </c>
      <c r="D149" s="156" t="s">
        <v>18</v>
      </c>
      <c r="E149" s="158" t="s">
        <v>136</v>
      </c>
      <c r="F149" s="156" t="s">
        <v>399</v>
      </c>
      <c r="G149" s="156"/>
      <c r="H149" s="156" t="s">
        <v>71</v>
      </c>
      <c r="I149" s="156" t="s">
        <v>384</v>
      </c>
      <c r="K149" s="143"/>
    </row>
    <row r="150" spans="1:11" ht="18.75" customHeight="1" x14ac:dyDescent="0.25">
      <c r="A150" s="151">
        <v>143</v>
      </c>
      <c r="B150" s="152">
        <v>42870</v>
      </c>
      <c r="C150" s="154" t="s">
        <v>382</v>
      </c>
      <c r="D150" s="154" t="s">
        <v>19</v>
      </c>
      <c r="E150" s="48" t="s">
        <v>93</v>
      </c>
      <c r="F150" s="154" t="s">
        <v>389</v>
      </c>
      <c r="H150" s="154" t="s">
        <v>71</v>
      </c>
      <c r="I150" s="154" t="s">
        <v>384</v>
      </c>
      <c r="K150" s="143"/>
    </row>
    <row r="151" spans="1:11" ht="18.75" customHeight="1" x14ac:dyDescent="0.25">
      <c r="A151" s="151">
        <v>144</v>
      </c>
      <c r="B151" s="152">
        <v>42870</v>
      </c>
      <c r="C151" s="154" t="s">
        <v>382</v>
      </c>
      <c r="D151" s="154" t="s">
        <v>16</v>
      </c>
      <c r="E151" s="48" t="s">
        <v>126</v>
      </c>
      <c r="F151" s="154" t="s">
        <v>385</v>
      </c>
      <c r="H151" s="154" t="s">
        <v>71</v>
      </c>
      <c r="I151" s="154" t="s">
        <v>384</v>
      </c>
      <c r="K151" s="143"/>
    </row>
    <row r="152" spans="1:11" ht="18.75" customHeight="1" x14ac:dyDescent="0.25">
      <c r="A152" s="151">
        <v>145</v>
      </c>
      <c r="B152" s="152">
        <v>42870</v>
      </c>
      <c r="C152" s="154" t="s">
        <v>382</v>
      </c>
      <c r="D152" s="154" t="s">
        <v>18</v>
      </c>
      <c r="E152" s="48" t="s">
        <v>93</v>
      </c>
      <c r="F152" s="154" t="s">
        <v>389</v>
      </c>
      <c r="H152" s="154" t="s">
        <v>71</v>
      </c>
      <c r="I152" s="154" t="s">
        <v>384</v>
      </c>
      <c r="K152" s="143"/>
    </row>
    <row r="153" spans="1:11" ht="18.75" customHeight="1" x14ac:dyDescent="0.25">
      <c r="A153" s="151">
        <v>146</v>
      </c>
      <c r="B153" s="152">
        <v>42871</v>
      </c>
      <c r="C153" s="154" t="s">
        <v>382</v>
      </c>
      <c r="D153" s="154" t="s">
        <v>16</v>
      </c>
      <c r="E153" s="154" t="s">
        <v>133</v>
      </c>
      <c r="F153" s="154" t="s">
        <v>386</v>
      </c>
      <c r="H153" s="154" t="s">
        <v>71</v>
      </c>
      <c r="I153" s="154" t="s">
        <v>384</v>
      </c>
      <c r="K153" s="143"/>
    </row>
    <row r="154" spans="1:11" ht="18.75" customHeight="1" x14ac:dyDescent="0.25">
      <c r="A154" s="151">
        <v>147</v>
      </c>
      <c r="B154" s="152">
        <v>42871</v>
      </c>
      <c r="C154" s="154" t="s">
        <v>382</v>
      </c>
      <c r="D154" s="154" t="s">
        <v>18</v>
      </c>
      <c r="E154" s="154" t="s">
        <v>133</v>
      </c>
      <c r="F154" s="154" t="s">
        <v>386</v>
      </c>
      <c r="H154" s="154" t="s">
        <v>71</v>
      </c>
      <c r="I154" s="154" t="s">
        <v>384</v>
      </c>
      <c r="K154" s="143"/>
    </row>
    <row r="155" spans="1:11" ht="18.75" customHeight="1" x14ac:dyDescent="0.25">
      <c r="A155" s="151">
        <v>148</v>
      </c>
      <c r="B155" s="152">
        <v>42871</v>
      </c>
      <c r="C155" s="154" t="s">
        <v>382</v>
      </c>
      <c r="D155" s="154" t="s">
        <v>19</v>
      </c>
      <c r="E155" s="48" t="s">
        <v>93</v>
      </c>
      <c r="F155" s="154" t="s">
        <v>389</v>
      </c>
      <c r="H155" s="154" t="s">
        <v>71</v>
      </c>
      <c r="I155" s="154" t="s">
        <v>384</v>
      </c>
      <c r="K155" s="143"/>
    </row>
    <row r="156" spans="1:11" ht="18.75" customHeight="1" x14ac:dyDescent="0.25">
      <c r="A156" s="151">
        <v>149</v>
      </c>
      <c r="B156" s="152">
        <v>42872</v>
      </c>
      <c r="C156" s="154" t="s">
        <v>382</v>
      </c>
      <c r="D156" s="154" t="s">
        <v>16</v>
      </c>
      <c r="E156" s="154" t="s">
        <v>136</v>
      </c>
      <c r="F156" s="154" t="s">
        <v>399</v>
      </c>
      <c r="H156" s="154" t="s">
        <v>71</v>
      </c>
      <c r="I156" s="154" t="s">
        <v>384</v>
      </c>
      <c r="K156" s="143"/>
    </row>
    <row r="157" spans="1:11" ht="18.75" customHeight="1" x14ac:dyDescent="0.25">
      <c r="A157" s="151">
        <v>150</v>
      </c>
      <c r="B157" s="152">
        <v>42872</v>
      </c>
      <c r="C157" s="154" t="s">
        <v>382</v>
      </c>
      <c r="D157" s="154" t="s">
        <v>18</v>
      </c>
      <c r="E157" s="48" t="s">
        <v>130</v>
      </c>
      <c r="F157" s="154" t="s">
        <v>387</v>
      </c>
      <c r="H157" s="154" t="s">
        <v>71</v>
      </c>
      <c r="I157" s="154" t="s">
        <v>384</v>
      </c>
      <c r="K157" s="143"/>
    </row>
    <row r="158" spans="1:11" ht="18.75" customHeight="1" x14ac:dyDescent="0.25">
      <c r="A158" s="151">
        <v>151</v>
      </c>
      <c r="B158" s="152">
        <v>42872</v>
      </c>
      <c r="C158" s="154" t="s">
        <v>382</v>
      </c>
      <c r="D158" s="154" t="s">
        <v>19</v>
      </c>
      <c r="E158" s="48" t="s">
        <v>93</v>
      </c>
      <c r="F158" s="154" t="s">
        <v>389</v>
      </c>
      <c r="H158" s="154" t="s">
        <v>71</v>
      </c>
      <c r="I158" s="154" t="s">
        <v>384</v>
      </c>
      <c r="K158" s="143"/>
    </row>
    <row r="159" spans="1:11" ht="18.75" customHeight="1" x14ac:dyDescent="0.25">
      <c r="A159" s="151">
        <v>152</v>
      </c>
      <c r="B159" s="152">
        <v>42874</v>
      </c>
      <c r="C159" s="154" t="s">
        <v>382</v>
      </c>
      <c r="D159" s="154" t="s">
        <v>16</v>
      </c>
      <c r="E159" s="48" t="s">
        <v>130</v>
      </c>
      <c r="F159" s="154" t="s">
        <v>387</v>
      </c>
      <c r="H159" s="154" t="s">
        <v>71</v>
      </c>
      <c r="I159" s="154" t="s">
        <v>384</v>
      </c>
      <c r="K159" s="143"/>
    </row>
    <row r="160" spans="1:11" ht="18.75" customHeight="1" x14ac:dyDescent="0.25">
      <c r="A160" s="151">
        <v>153</v>
      </c>
      <c r="B160" s="152">
        <v>42874</v>
      </c>
      <c r="C160" s="154" t="s">
        <v>382</v>
      </c>
      <c r="D160" s="154" t="s">
        <v>18</v>
      </c>
      <c r="E160" s="48" t="s">
        <v>126</v>
      </c>
      <c r="F160" s="154" t="s">
        <v>385</v>
      </c>
      <c r="H160" s="154" t="s">
        <v>71</v>
      </c>
      <c r="I160" s="154" t="s">
        <v>384</v>
      </c>
      <c r="K160" s="143"/>
    </row>
    <row r="161" spans="1:11" ht="18.75" customHeight="1" x14ac:dyDescent="0.25">
      <c r="A161" s="151">
        <v>154</v>
      </c>
      <c r="B161" s="157">
        <v>42874</v>
      </c>
      <c r="C161" s="154" t="s">
        <v>382</v>
      </c>
      <c r="D161" s="156" t="s">
        <v>19</v>
      </c>
      <c r="E161" s="156"/>
      <c r="F161" s="156"/>
      <c r="G161" s="156" t="s">
        <v>400</v>
      </c>
      <c r="H161" s="156" t="s">
        <v>72</v>
      </c>
      <c r="I161" s="156" t="s">
        <v>384</v>
      </c>
      <c r="K161" s="143"/>
    </row>
    <row r="162" spans="1:11" ht="18.75" customHeight="1" x14ac:dyDescent="0.25">
      <c r="A162" s="151">
        <v>155</v>
      </c>
      <c r="B162" s="152">
        <v>42875</v>
      </c>
      <c r="C162" s="154" t="s">
        <v>382</v>
      </c>
      <c r="D162" s="154" t="s">
        <v>16</v>
      </c>
      <c r="E162" s="154" t="s">
        <v>133</v>
      </c>
      <c r="F162" s="154" t="s">
        <v>386</v>
      </c>
      <c r="H162" s="154" t="s">
        <v>71</v>
      </c>
      <c r="I162" s="154" t="s">
        <v>384</v>
      </c>
      <c r="K162" s="143"/>
    </row>
    <row r="163" spans="1:11" ht="18.75" customHeight="1" x14ac:dyDescent="0.25">
      <c r="A163" s="151">
        <v>156</v>
      </c>
      <c r="B163" s="152">
        <v>42875</v>
      </c>
      <c r="C163" s="154" t="s">
        <v>382</v>
      </c>
      <c r="D163" s="154" t="s">
        <v>18</v>
      </c>
      <c r="E163" s="48" t="s">
        <v>130</v>
      </c>
      <c r="F163" s="154" t="s">
        <v>387</v>
      </c>
      <c r="H163" s="154" t="s">
        <v>71</v>
      </c>
      <c r="I163" s="154" t="s">
        <v>384</v>
      </c>
      <c r="K163" s="143"/>
    </row>
    <row r="164" spans="1:11" ht="18.75" customHeight="1" x14ac:dyDescent="0.25">
      <c r="A164" s="151">
        <v>157</v>
      </c>
      <c r="B164" s="152">
        <v>42875</v>
      </c>
      <c r="C164" s="154" t="s">
        <v>382</v>
      </c>
      <c r="D164" s="154" t="s">
        <v>19</v>
      </c>
      <c r="E164" s="48" t="s">
        <v>99</v>
      </c>
      <c r="F164" s="154" t="s">
        <v>392</v>
      </c>
      <c r="H164" s="154" t="s">
        <v>71</v>
      </c>
      <c r="I164" s="154" t="s">
        <v>384</v>
      </c>
      <c r="K164" s="143"/>
    </row>
    <row r="165" spans="1:11" ht="18.75" customHeight="1" x14ac:dyDescent="0.25">
      <c r="A165" s="151">
        <v>158</v>
      </c>
      <c r="B165" s="152">
        <v>42877</v>
      </c>
      <c r="C165" s="154" t="s">
        <v>382</v>
      </c>
      <c r="D165" s="154" t="s">
        <v>16</v>
      </c>
      <c r="E165" s="48" t="s">
        <v>126</v>
      </c>
      <c r="F165" s="154" t="s">
        <v>385</v>
      </c>
      <c r="H165" s="154" t="s">
        <v>71</v>
      </c>
      <c r="I165" s="154" t="s">
        <v>384</v>
      </c>
      <c r="K165" s="143"/>
    </row>
    <row r="166" spans="1:11" ht="18.75" customHeight="1" x14ac:dyDescent="0.25">
      <c r="A166" s="151">
        <v>159</v>
      </c>
      <c r="B166" s="152">
        <v>42877</v>
      </c>
      <c r="C166" s="154" t="s">
        <v>382</v>
      </c>
      <c r="D166" s="154" t="s">
        <v>18</v>
      </c>
      <c r="E166" s="154" t="s">
        <v>136</v>
      </c>
      <c r="F166" s="154" t="s">
        <v>399</v>
      </c>
      <c r="H166" s="154" t="s">
        <v>71</v>
      </c>
      <c r="I166" s="154" t="s">
        <v>384</v>
      </c>
      <c r="K166" s="143"/>
    </row>
    <row r="167" spans="1:11" ht="18.75" customHeight="1" x14ac:dyDescent="0.25">
      <c r="A167" s="151">
        <v>160</v>
      </c>
      <c r="B167" s="152">
        <v>42877</v>
      </c>
      <c r="C167" s="154" t="s">
        <v>382</v>
      </c>
      <c r="D167" s="154" t="s">
        <v>19</v>
      </c>
      <c r="E167" s="48" t="s">
        <v>93</v>
      </c>
      <c r="F167" s="154" t="s">
        <v>389</v>
      </c>
      <c r="H167" s="154" t="s">
        <v>71</v>
      </c>
      <c r="I167" s="154" t="s">
        <v>384</v>
      </c>
      <c r="K167" s="143"/>
    </row>
    <row r="168" spans="1:11" ht="18.75" customHeight="1" x14ac:dyDescent="0.25">
      <c r="A168" s="151">
        <v>161</v>
      </c>
      <c r="B168" s="152">
        <v>42878</v>
      </c>
      <c r="C168" s="154" t="s">
        <v>382</v>
      </c>
      <c r="D168" s="154" t="s">
        <v>16</v>
      </c>
      <c r="E168" s="48" t="s">
        <v>126</v>
      </c>
      <c r="F168" s="154" t="s">
        <v>385</v>
      </c>
      <c r="H168" s="154" t="s">
        <v>71</v>
      </c>
      <c r="I168" s="154" t="s">
        <v>384</v>
      </c>
      <c r="K168" s="143"/>
    </row>
    <row r="169" spans="1:11" ht="18.75" customHeight="1" x14ac:dyDescent="0.25">
      <c r="A169" s="151">
        <v>162</v>
      </c>
      <c r="B169" s="152">
        <v>42878</v>
      </c>
      <c r="C169" s="154" t="s">
        <v>382</v>
      </c>
      <c r="D169" s="154" t="s">
        <v>18</v>
      </c>
      <c r="E169" s="48" t="s">
        <v>126</v>
      </c>
      <c r="F169" s="154" t="s">
        <v>385</v>
      </c>
      <c r="H169" s="154" t="s">
        <v>71</v>
      </c>
      <c r="I169" s="154" t="s">
        <v>384</v>
      </c>
      <c r="K169" s="143"/>
    </row>
    <row r="170" spans="1:11" ht="18.75" customHeight="1" x14ac:dyDescent="0.25">
      <c r="A170" s="151">
        <v>163</v>
      </c>
      <c r="B170" s="152">
        <v>42878</v>
      </c>
      <c r="C170" s="154" t="s">
        <v>382</v>
      </c>
      <c r="D170" s="154" t="s">
        <v>19</v>
      </c>
      <c r="E170" s="48" t="s">
        <v>99</v>
      </c>
      <c r="F170" s="154" t="s">
        <v>392</v>
      </c>
      <c r="H170" s="154" t="s">
        <v>71</v>
      </c>
      <c r="I170" s="154" t="s">
        <v>384</v>
      </c>
      <c r="K170" s="143"/>
    </row>
    <row r="171" spans="1:11" ht="18.75" customHeight="1" x14ac:dyDescent="0.25">
      <c r="A171" s="151">
        <v>164</v>
      </c>
      <c r="B171" s="152">
        <v>42879</v>
      </c>
      <c r="C171" s="154" t="s">
        <v>382</v>
      </c>
      <c r="D171" s="154" t="s">
        <v>16</v>
      </c>
      <c r="E171" s="48" t="s">
        <v>126</v>
      </c>
      <c r="F171" s="154" t="s">
        <v>385</v>
      </c>
      <c r="H171" s="154" t="s">
        <v>71</v>
      </c>
      <c r="I171" s="154" t="s">
        <v>384</v>
      </c>
      <c r="K171" s="143"/>
    </row>
    <row r="172" spans="1:11" ht="18.75" customHeight="1" x14ac:dyDescent="0.25">
      <c r="A172" s="151">
        <v>165</v>
      </c>
      <c r="B172" s="152">
        <v>42879</v>
      </c>
      <c r="C172" s="154" t="s">
        <v>382</v>
      </c>
      <c r="D172" s="154" t="s">
        <v>18</v>
      </c>
      <c r="E172" s="154" t="s">
        <v>133</v>
      </c>
      <c r="F172" s="154" t="s">
        <v>386</v>
      </c>
      <c r="H172" s="154" t="s">
        <v>71</v>
      </c>
      <c r="I172" s="154" t="s">
        <v>384</v>
      </c>
      <c r="K172" s="143"/>
    </row>
    <row r="173" spans="1:11" ht="18.75" customHeight="1" x14ac:dyDescent="0.25">
      <c r="A173" s="151">
        <v>166</v>
      </c>
      <c r="B173" s="152">
        <v>42879</v>
      </c>
      <c r="C173" s="154" t="s">
        <v>382</v>
      </c>
      <c r="D173" s="154" t="s">
        <v>19</v>
      </c>
      <c r="E173" s="154" t="s">
        <v>133</v>
      </c>
      <c r="F173" s="154" t="s">
        <v>386</v>
      </c>
      <c r="H173" s="154" t="s">
        <v>71</v>
      </c>
      <c r="I173" s="154" t="s">
        <v>384</v>
      </c>
      <c r="K173" s="143"/>
    </row>
    <row r="174" spans="1:11" ht="18.75" customHeight="1" x14ac:dyDescent="0.25">
      <c r="A174" s="151">
        <v>167</v>
      </c>
      <c r="B174" s="152">
        <v>42881</v>
      </c>
      <c r="C174" s="154" t="s">
        <v>382</v>
      </c>
      <c r="D174" s="154" t="s">
        <v>16</v>
      </c>
      <c r="E174" s="154" t="s">
        <v>133</v>
      </c>
      <c r="F174" s="154" t="s">
        <v>386</v>
      </c>
      <c r="H174" s="154" t="s">
        <v>71</v>
      </c>
      <c r="I174" s="154" t="s">
        <v>384</v>
      </c>
      <c r="K174" s="143"/>
    </row>
    <row r="175" spans="1:11" ht="18.75" customHeight="1" x14ac:dyDescent="0.25">
      <c r="A175" s="151">
        <v>168</v>
      </c>
      <c r="B175" s="152">
        <v>42881</v>
      </c>
      <c r="C175" s="154" t="s">
        <v>382</v>
      </c>
      <c r="D175" s="154" t="s">
        <v>18</v>
      </c>
      <c r="E175" s="48" t="s">
        <v>126</v>
      </c>
      <c r="F175" s="154" t="s">
        <v>385</v>
      </c>
      <c r="H175" s="154" t="s">
        <v>71</v>
      </c>
      <c r="I175" s="154" t="s">
        <v>384</v>
      </c>
      <c r="K175" s="143"/>
    </row>
    <row r="176" spans="1:11" ht="18.75" customHeight="1" x14ac:dyDescent="0.25">
      <c r="A176" s="151">
        <v>169</v>
      </c>
      <c r="B176" s="152">
        <v>42881</v>
      </c>
      <c r="C176" s="154" t="s">
        <v>382</v>
      </c>
      <c r="D176" s="154" t="s">
        <v>19</v>
      </c>
      <c r="E176" s="48" t="s">
        <v>130</v>
      </c>
      <c r="F176" s="154" t="s">
        <v>387</v>
      </c>
      <c r="H176" s="154" t="s">
        <v>71</v>
      </c>
      <c r="I176" s="154" t="s">
        <v>384</v>
      </c>
      <c r="K176" s="143"/>
    </row>
    <row r="177" spans="1:11" ht="18.75" customHeight="1" x14ac:dyDescent="0.25">
      <c r="A177" s="151">
        <v>170</v>
      </c>
      <c r="B177" s="152">
        <v>42882</v>
      </c>
      <c r="C177" s="154" t="s">
        <v>382</v>
      </c>
      <c r="D177" s="154" t="s">
        <v>16</v>
      </c>
      <c r="E177" s="48" t="s">
        <v>126</v>
      </c>
      <c r="F177" s="154" t="s">
        <v>385</v>
      </c>
      <c r="H177" s="154" t="s">
        <v>71</v>
      </c>
      <c r="I177" s="154" t="s">
        <v>384</v>
      </c>
      <c r="K177" s="143"/>
    </row>
    <row r="178" spans="1:11" ht="18.75" customHeight="1" x14ac:dyDescent="0.25">
      <c r="A178" s="151">
        <v>171</v>
      </c>
      <c r="B178" s="152">
        <v>42882</v>
      </c>
      <c r="C178" s="154" t="s">
        <v>382</v>
      </c>
      <c r="D178" s="154" t="s">
        <v>18</v>
      </c>
      <c r="E178" s="154" t="s">
        <v>136</v>
      </c>
      <c r="F178" s="154" t="s">
        <v>399</v>
      </c>
      <c r="H178" s="154" t="s">
        <v>71</v>
      </c>
      <c r="I178" s="154" t="s">
        <v>384</v>
      </c>
      <c r="K178" s="143"/>
    </row>
    <row r="179" spans="1:11" ht="18.75" customHeight="1" x14ac:dyDescent="0.25">
      <c r="A179" s="151">
        <v>172</v>
      </c>
      <c r="B179" s="152">
        <v>42882</v>
      </c>
      <c r="C179" s="154" t="s">
        <v>382</v>
      </c>
      <c r="D179" s="154" t="s">
        <v>19</v>
      </c>
      <c r="E179" s="154" t="s">
        <v>123</v>
      </c>
      <c r="F179" s="154" t="s">
        <v>401</v>
      </c>
      <c r="H179" s="154" t="s">
        <v>71</v>
      </c>
      <c r="I179" s="154" t="s">
        <v>384</v>
      </c>
      <c r="K179" s="143"/>
    </row>
    <row r="180" spans="1:11" ht="18.75" customHeight="1" x14ac:dyDescent="0.25">
      <c r="A180" s="151">
        <v>173</v>
      </c>
      <c r="B180" s="152">
        <v>42885</v>
      </c>
      <c r="C180" s="154" t="s">
        <v>382</v>
      </c>
      <c r="D180" s="154" t="s">
        <v>16</v>
      </c>
      <c r="E180" s="154" t="s">
        <v>133</v>
      </c>
      <c r="F180" s="154" t="s">
        <v>386</v>
      </c>
      <c r="H180" s="154" t="s">
        <v>71</v>
      </c>
      <c r="I180" s="154" t="s">
        <v>384</v>
      </c>
      <c r="K180" s="143"/>
    </row>
    <row r="181" spans="1:11" ht="18.75" customHeight="1" x14ac:dyDescent="0.25">
      <c r="A181" s="151">
        <v>174</v>
      </c>
      <c r="B181" s="152">
        <v>42885</v>
      </c>
      <c r="C181" s="154" t="s">
        <v>382</v>
      </c>
      <c r="D181" s="154" t="s">
        <v>18</v>
      </c>
      <c r="E181" s="154" t="s">
        <v>133</v>
      </c>
      <c r="F181" s="154" t="s">
        <v>386</v>
      </c>
      <c r="H181" s="154" t="s">
        <v>71</v>
      </c>
      <c r="I181" s="154" t="s">
        <v>384</v>
      </c>
      <c r="K181" s="143"/>
    </row>
    <row r="182" spans="1:11" ht="18.75" customHeight="1" x14ac:dyDescent="0.25">
      <c r="A182" s="151">
        <v>175</v>
      </c>
      <c r="B182" s="152">
        <v>42885</v>
      </c>
      <c r="C182" s="154" t="s">
        <v>382</v>
      </c>
      <c r="D182" s="154" t="s">
        <v>19</v>
      </c>
      <c r="E182" s="154" t="s">
        <v>133</v>
      </c>
      <c r="F182" s="154" t="s">
        <v>386</v>
      </c>
      <c r="H182" s="154" t="s">
        <v>71</v>
      </c>
      <c r="I182" s="154" t="s">
        <v>384</v>
      </c>
      <c r="K182" s="143"/>
    </row>
    <row r="183" spans="1:11" ht="18.75" customHeight="1" x14ac:dyDescent="0.25">
      <c r="A183" s="151">
        <v>176</v>
      </c>
      <c r="B183" s="152">
        <v>42887</v>
      </c>
      <c r="C183" s="154" t="s">
        <v>382</v>
      </c>
      <c r="D183" s="154" t="s">
        <v>18</v>
      </c>
      <c r="E183" s="154" t="s">
        <v>136</v>
      </c>
      <c r="F183" s="154" t="s">
        <v>399</v>
      </c>
      <c r="H183" s="154" t="s">
        <v>71</v>
      </c>
      <c r="I183" s="154" t="s">
        <v>384</v>
      </c>
      <c r="K183" s="143"/>
    </row>
    <row r="184" spans="1:11" ht="18.75" customHeight="1" x14ac:dyDescent="0.25">
      <c r="A184" s="151">
        <v>177</v>
      </c>
      <c r="B184" s="152">
        <v>42887</v>
      </c>
      <c r="C184" s="154" t="s">
        <v>382</v>
      </c>
      <c r="D184" s="154" t="s">
        <v>19</v>
      </c>
      <c r="E184" s="48" t="s">
        <v>99</v>
      </c>
      <c r="F184" s="154" t="s">
        <v>392</v>
      </c>
      <c r="H184" s="154" t="s">
        <v>71</v>
      </c>
      <c r="I184" s="154" t="s">
        <v>384</v>
      </c>
      <c r="K184" s="143"/>
    </row>
    <row r="185" spans="1:11" ht="18.75" customHeight="1" x14ac:dyDescent="0.25">
      <c r="A185" s="151">
        <v>178</v>
      </c>
      <c r="B185" s="152">
        <v>42887</v>
      </c>
      <c r="C185" s="154" t="s">
        <v>382</v>
      </c>
      <c r="D185" s="154" t="s">
        <v>16</v>
      </c>
      <c r="E185" s="48" t="s">
        <v>130</v>
      </c>
      <c r="F185" s="154" t="s">
        <v>387</v>
      </c>
      <c r="H185" s="154" t="s">
        <v>71</v>
      </c>
      <c r="I185" s="154" t="s">
        <v>384</v>
      </c>
      <c r="K185" s="143"/>
    </row>
    <row r="186" spans="1:11" ht="18.75" customHeight="1" x14ac:dyDescent="0.25">
      <c r="A186" s="151">
        <v>179</v>
      </c>
      <c r="B186" s="152">
        <v>42889</v>
      </c>
      <c r="C186" s="154" t="s">
        <v>382</v>
      </c>
      <c r="D186" s="154" t="s">
        <v>18</v>
      </c>
      <c r="E186" s="154" t="s">
        <v>133</v>
      </c>
      <c r="F186" s="154" t="s">
        <v>386</v>
      </c>
      <c r="G186" s="156" t="s">
        <v>403</v>
      </c>
      <c r="H186" s="154" t="s">
        <v>71</v>
      </c>
      <c r="I186" s="154" t="s">
        <v>384</v>
      </c>
      <c r="K186" s="143"/>
    </row>
    <row r="187" spans="1:11" ht="18.75" customHeight="1" x14ac:dyDescent="0.25">
      <c r="A187" s="151">
        <v>180</v>
      </c>
      <c r="B187" s="152">
        <v>42889</v>
      </c>
      <c r="C187" s="154" t="s">
        <v>382</v>
      </c>
      <c r="D187" s="154" t="s">
        <v>19</v>
      </c>
      <c r="E187" s="154" t="s">
        <v>133</v>
      </c>
      <c r="F187" s="154" t="s">
        <v>386</v>
      </c>
      <c r="G187" s="156" t="s">
        <v>403</v>
      </c>
      <c r="H187" s="154" t="s">
        <v>71</v>
      </c>
      <c r="I187" s="154" t="s">
        <v>384</v>
      </c>
      <c r="K187" s="143"/>
    </row>
    <row r="188" spans="1:11" ht="18.75" customHeight="1" x14ac:dyDescent="0.25">
      <c r="A188" s="151">
        <v>181</v>
      </c>
      <c r="B188" s="152">
        <v>42889</v>
      </c>
      <c r="C188" s="154" t="s">
        <v>382</v>
      </c>
      <c r="D188" s="154" t="s">
        <v>16</v>
      </c>
      <c r="E188" s="154" t="s">
        <v>133</v>
      </c>
      <c r="F188" s="154" t="s">
        <v>386</v>
      </c>
      <c r="G188" s="156" t="s">
        <v>403</v>
      </c>
      <c r="H188" s="154" t="s">
        <v>71</v>
      </c>
      <c r="I188" s="154" t="s">
        <v>384</v>
      </c>
      <c r="K188" s="143"/>
    </row>
    <row r="189" spans="1:11" ht="18.75" customHeight="1" x14ac:dyDescent="0.25">
      <c r="A189" s="151">
        <v>182</v>
      </c>
      <c r="B189" s="152">
        <v>42890</v>
      </c>
      <c r="C189" s="154" t="s">
        <v>382</v>
      </c>
      <c r="D189" s="154" t="s">
        <v>18</v>
      </c>
      <c r="E189" s="48" t="s">
        <v>93</v>
      </c>
      <c r="F189" s="154" t="s">
        <v>389</v>
      </c>
      <c r="H189" s="154" t="s">
        <v>71</v>
      </c>
      <c r="I189" s="154" t="s">
        <v>384</v>
      </c>
      <c r="K189" s="143"/>
    </row>
    <row r="190" spans="1:11" ht="18.75" customHeight="1" x14ac:dyDescent="0.25">
      <c r="A190" s="151">
        <v>183</v>
      </c>
      <c r="B190" s="152">
        <v>42890</v>
      </c>
      <c r="C190" s="154" t="s">
        <v>382</v>
      </c>
      <c r="D190" s="154" t="s">
        <v>19</v>
      </c>
      <c r="E190" s="48" t="s">
        <v>93</v>
      </c>
      <c r="F190" s="154" t="s">
        <v>389</v>
      </c>
      <c r="H190" s="154" t="s">
        <v>71</v>
      </c>
      <c r="I190" s="154" t="s">
        <v>384</v>
      </c>
      <c r="K190" s="143"/>
    </row>
    <row r="191" spans="1:11" ht="18.75" customHeight="1" x14ac:dyDescent="0.25">
      <c r="A191" s="151">
        <v>184</v>
      </c>
      <c r="B191" s="152">
        <v>42890</v>
      </c>
      <c r="C191" s="154" t="s">
        <v>382</v>
      </c>
      <c r="D191" s="154" t="s">
        <v>16</v>
      </c>
      <c r="E191" s="48" t="s">
        <v>130</v>
      </c>
      <c r="F191" s="154" t="s">
        <v>387</v>
      </c>
      <c r="G191" s="156" t="s">
        <v>404</v>
      </c>
      <c r="H191" s="154" t="s">
        <v>71</v>
      </c>
      <c r="I191" s="154" t="s">
        <v>384</v>
      </c>
      <c r="K191" s="143"/>
    </row>
    <row r="192" spans="1:11" ht="18.75" customHeight="1" x14ac:dyDescent="0.25">
      <c r="A192" s="151">
        <v>185</v>
      </c>
      <c r="B192" s="152">
        <v>42891</v>
      </c>
      <c r="C192" s="154" t="s">
        <v>382</v>
      </c>
      <c r="D192" s="154" t="s">
        <v>16</v>
      </c>
      <c r="E192" s="48" t="s">
        <v>126</v>
      </c>
      <c r="F192" s="154" t="s">
        <v>385</v>
      </c>
      <c r="H192" s="154" t="s">
        <v>71</v>
      </c>
      <c r="I192" s="154" t="s">
        <v>384</v>
      </c>
      <c r="K192" s="143"/>
    </row>
    <row r="193" spans="1:11" ht="18.75" customHeight="1" x14ac:dyDescent="0.25">
      <c r="A193" s="151">
        <v>186</v>
      </c>
      <c r="B193" s="152">
        <v>42891</v>
      </c>
      <c r="C193" s="154" t="s">
        <v>382</v>
      </c>
      <c r="D193" s="154" t="s">
        <v>18</v>
      </c>
      <c r="E193" s="48" t="s">
        <v>99</v>
      </c>
      <c r="F193" s="154" t="s">
        <v>392</v>
      </c>
      <c r="H193" s="154" t="s">
        <v>71</v>
      </c>
      <c r="I193" s="154" t="s">
        <v>384</v>
      </c>
      <c r="K193" s="143"/>
    </row>
    <row r="194" spans="1:11" ht="18.75" customHeight="1" x14ac:dyDescent="0.25">
      <c r="A194" s="151">
        <v>187</v>
      </c>
      <c r="B194" s="152">
        <v>42891</v>
      </c>
      <c r="C194" s="154" t="s">
        <v>382</v>
      </c>
      <c r="D194" s="154" t="s">
        <v>19</v>
      </c>
      <c r="E194" s="48" t="s">
        <v>93</v>
      </c>
      <c r="F194" s="154" t="s">
        <v>389</v>
      </c>
      <c r="H194" s="154" t="s">
        <v>71</v>
      </c>
      <c r="I194" s="154" t="s">
        <v>384</v>
      </c>
      <c r="K194" s="143"/>
    </row>
    <row r="195" spans="1:11" ht="18.75" customHeight="1" x14ac:dyDescent="0.25">
      <c r="A195" s="151">
        <v>188</v>
      </c>
      <c r="B195" s="152">
        <v>42892</v>
      </c>
      <c r="C195" s="154" t="s">
        <v>382</v>
      </c>
      <c r="D195" s="154" t="s">
        <v>16</v>
      </c>
      <c r="E195" s="48" t="s">
        <v>126</v>
      </c>
      <c r="F195" s="154" t="s">
        <v>385</v>
      </c>
      <c r="G195" s="156" t="s">
        <v>405</v>
      </c>
      <c r="H195" s="154" t="s">
        <v>71</v>
      </c>
      <c r="I195" s="154" t="s">
        <v>384</v>
      </c>
      <c r="K195" s="143"/>
    </row>
    <row r="196" spans="1:11" ht="18.75" customHeight="1" x14ac:dyDescent="0.25">
      <c r="A196" s="151">
        <v>189</v>
      </c>
      <c r="B196" s="152">
        <v>42893</v>
      </c>
      <c r="C196" s="154" t="s">
        <v>382</v>
      </c>
      <c r="D196" s="154" t="s">
        <v>16</v>
      </c>
      <c r="E196" s="48" t="s">
        <v>126</v>
      </c>
      <c r="F196" s="154" t="s">
        <v>385</v>
      </c>
      <c r="H196" s="154" t="s">
        <v>71</v>
      </c>
      <c r="I196" s="154" t="s">
        <v>384</v>
      </c>
      <c r="K196" s="143"/>
    </row>
    <row r="197" spans="1:11" ht="18.75" customHeight="1" x14ac:dyDescent="0.25">
      <c r="A197" s="151">
        <v>190</v>
      </c>
      <c r="B197" s="152">
        <v>42893</v>
      </c>
      <c r="C197" s="154" t="s">
        <v>382</v>
      </c>
      <c r="D197" s="154" t="s">
        <v>19</v>
      </c>
      <c r="E197" s="48" t="s">
        <v>126</v>
      </c>
      <c r="F197" s="154" t="s">
        <v>385</v>
      </c>
      <c r="H197" s="154" t="s">
        <v>71</v>
      </c>
      <c r="I197" s="154" t="s">
        <v>384</v>
      </c>
      <c r="K197" s="143"/>
    </row>
    <row r="198" spans="1:11" ht="18.75" customHeight="1" x14ac:dyDescent="0.25">
      <c r="A198" s="151">
        <v>191</v>
      </c>
      <c r="B198" s="152">
        <v>42894</v>
      </c>
      <c r="C198" s="154" t="s">
        <v>382</v>
      </c>
      <c r="D198" s="154" t="s">
        <v>16</v>
      </c>
      <c r="E198" s="154" t="s">
        <v>133</v>
      </c>
      <c r="F198" s="154" t="s">
        <v>386</v>
      </c>
      <c r="G198" s="156" t="s">
        <v>405</v>
      </c>
      <c r="H198" s="154" t="s">
        <v>71</v>
      </c>
      <c r="I198" s="154" t="s">
        <v>384</v>
      </c>
      <c r="K198" s="143"/>
    </row>
    <row r="199" spans="1:11" ht="18.75" customHeight="1" x14ac:dyDescent="0.25">
      <c r="A199" s="151">
        <v>192</v>
      </c>
      <c r="B199" s="152">
        <v>42894</v>
      </c>
      <c r="C199" s="154" t="s">
        <v>382</v>
      </c>
      <c r="D199" s="154" t="s">
        <v>19</v>
      </c>
      <c r="E199" s="154" t="s">
        <v>133</v>
      </c>
      <c r="F199" s="154" t="s">
        <v>386</v>
      </c>
      <c r="H199" s="154" t="s">
        <v>71</v>
      </c>
      <c r="I199" s="154" t="s">
        <v>384</v>
      </c>
      <c r="K199" s="143"/>
    </row>
    <row r="200" spans="1:11" ht="18.75" customHeight="1" x14ac:dyDescent="0.25">
      <c r="A200" s="151">
        <v>193</v>
      </c>
      <c r="B200" s="152">
        <v>42896</v>
      </c>
      <c r="C200" s="154" t="s">
        <v>382</v>
      </c>
      <c r="D200" s="154" t="s">
        <v>19</v>
      </c>
      <c r="E200" s="154" t="s">
        <v>133</v>
      </c>
      <c r="F200" s="154" t="s">
        <v>386</v>
      </c>
      <c r="G200" s="156" t="s">
        <v>406</v>
      </c>
      <c r="H200" s="154" t="s">
        <v>71</v>
      </c>
      <c r="I200" s="154" t="s">
        <v>384</v>
      </c>
      <c r="K200" s="143"/>
    </row>
    <row r="201" spans="1:11" ht="18.75" customHeight="1" x14ac:dyDescent="0.25">
      <c r="A201" s="151">
        <v>194</v>
      </c>
      <c r="B201" s="152">
        <v>42896</v>
      </c>
      <c r="C201" s="154" t="s">
        <v>382</v>
      </c>
      <c r="D201" s="154" t="s">
        <v>16</v>
      </c>
      <c r="E201" s="48" t="s">
        <v>130</v>
      </c>
      <c r="F201" s="154" t="s">
        <v>387</v>
      </c>
      <c r="G201" s="156" t="s">
        <v>406</v>
      </c>
      <c r="H201" s="154" t="s">
        <v>71</v>
      </c>
      <c r="I201" s="154" t="s">
        <v>384</v>
      </c>
      <c r="K201" s="143"/>
    </row>
    <row r="202" spans="1:11" ht="18.75" customHeight="1" x14ac:dyDescent="0.25">
      <c r="A202" s="151">
        <v>195</v>
      </c>
      <c r="B202" s="159">
        <v>42896</v>
      </c>
      <c r="C202" s="160" t="s">
        <v>382</v>
      </c>
      <c r="D202" s="160" t="s">
        <v>16</v>
      </c>
      <c r="E202" s="161" t="s">
        <v>126</v>
      </c>
      <c r="F202" s="160" t="s">
        <v>385</v>
      </c>
      <c r="G202" s="162" t="s">
        <v>406</v>
      </c>
      <c r="H202" s="160" t="s">
        <v>72</v>
      </c>
      <c r="I202" s="160" t="s">
        <v>384</v>
      </c>
      <c r="K202" s="143"/>
    </row>
    <row r="203" spans="1:11" ht="18.75" customHeight="1" x14ac:dyDescent="0.25">
      <c r="A203" s="151">
        <v>196</v>
      </c>
      <c r="B203" s="152">
        <v>42897</v>
      </c>
      <c r="C203" s="154" t="s">
        <v>382</v>
      </c>
      <c r="D203" s="154" t="s">
        <v>19</v>
      </c>
      <c r="E203" s="154" t="s">
        <v>133</v>
      </c>
      <c r="F203" s="154" t="s">
        <v>386</v>
      </c>
      <c r="G203" s="156" t="s">
        <v>407</v>
      </c>
      <c r="H203" s="154" t="s">
        <v>71</v>
      </c>
      <c r="I203" s="154" t="s">
        <v>384</v>
      </c>
      <c r="K203" s="143"/>
    </row>
    <row r="204" spans="1:11" ht="18.75" customHeight="1" x14ac:dyDescent="0.25">
      <c r="A204" s="151">
        <v>197</v>
      </c>
      <c r="B204" s="152">
        <v>42897</v>
      </c>
      <c r="C204" s="154" t="s">
        <v>382</v>
      </c>
      <c r="D204" s="154" t="s">
        <v>16</v>
      </c>
      <c r="E204" s="154" t="s">
        <v>133</v>
      </c>
      <c r="F204" s="154" t="s">
        <v>386</v>
      </c>
      <c r="G204" s="156" t="s">
        <v>407</v>
      </c>
      <c r="H204" s="154" t="s">
        <v>71</v>
      </c>
      <c r="I204" s="154" t="s">
        <v>384</v>
      </c>
      <c r="K204" s="143"/>
    </row>
    <row r="205" spans="1:11" ht="18.75" customHeight="1" x14ac:dyDescent="0.25">
      <c r="A205" s="151">
        <v>198</v>
      </c>
      <c r="B205" s="152">
        <v>42899</v>
      </c>
      <c r="C205" s="154" t="s">
        <v>382</v>
      </c>
      <c r="D205" s="154" t="s">
        <v>16</v>
      </c>
      <c r="E205" s="48" t="s">
        <v>133</v>
      </c>
      <c r="F205" s="154" t="s">
        <v>386</v>
      </c>
      <c r="G205" s="156" t="s">
        <v>408</v>
      </c>
      <c r="H205" s="154" t="s">
        <v>71</v>
      </c>
      <c r="I205" s="154" t="s">
        <v>384</v>
      </c>
      <c r="K205" s="143"/>
    </row>
    <row r="206" spans="1:11" ht="18.75" customHeight="1" x14ac:dyDescent="0.25">
      <c r="A206" s="151">
        <v>199</v>
      </c>
      <c r="B206" s="152">
        <v>42899</v>
      </c>
      <c r="C206" s="154" t="s">
        <v>382</v>
      </c>
      <c r="D206" s="154" t="s">
        <v>18</v>
      </c>
      <c r="E206" s="48" t="s">
        <v>133</v>
      </c>
      <c r="F206" s="154" t="s">
        <v>386</v>
      </c>
      <c r="H206" s="154" t="s">
        <v>71</v>
      </c>
      <c r="I206" s="154" t="s">
        <v>384</v>
      </c>
      <c r="K206" s="143"/>
    </row>
    <row r="207" spans="1:11" ht="18.75" customHeight="1" x14ac:dyDescent="0.25">
      <c r="A207" s="151">
        <v>200</v>
      </c>
      <c r="B207" s="152">
        <v>42899</v>
      </c>
      <c r="C207" s="154" t="s">
        <v>382</v>
      </c>
      <c r="D207" s="154" t="s">
        <v>19</v>
      </c>
      <c r="E207" s="48" t="s">
        <v>126</v>
      </c>
      <c r="F207" s="154" t="s">
        <v>385</v>
      </c>
      <c r="G207" s="156" t="s">
        <v>408</v>
      </c>
      <c r="H207" s="154" t="s">
        <v>71</v>
      </c>
      <c r="I207" s="154" t="s">
        <v>384</v>
      </c>
      <c r="K207" s="143"/>
    </row>
    <row r="208" spans="1:11" ht="18.75" customHeight="1" x14ac:dyDescent="0.25">
      <c r="A208" s="151">
        <v>201</v>
      </c>
      <c r="B208" s="152">
        <v>42900</v>
      </c>
      <c r="C208" s="154" t="s">
        <v>382</v>
      </c>
      <c r="D208" s="154" t="s">
        <v>16</v>
      </c>
      <c r="E208" s="48" t="s">
        <v>126</v>
      </c>
      <c r="F208" s="154" t="s">
        <v>385</v>
      </c>
      <c r="H208" s="154" t="s">
        <v>71</v>
      </c>
      <c r="I208" s="154" t="s">
        <v>384</v>
      </c>
      <c r="K208" s="143"/>
    </row>
    <row r="209" spans="1:11" ht="18.75" customHeight="1" x14ac:dyDescent="0.25">
      <c r="A209" s="151">
        <v>202</v>
      </c>
      <c r="B209" s="152">
        <v>42900</v>
      </c>
      <c r="C209" s="154" t="s">
        <v>382</v>
      </c>
      <c r="D209" s="154" t="s">
        <v>18</v>
      </c>
      <c r="E209" s="48" t="s">
        <v>126</v>
      </c>
      <c r="F209" s="154" t="s">
        <v>385</v>
      </c>
      <c r="H209" s="154" t="s">
        <v>71</v>
      </c>
      <c r="I209" s="154" t="s">
        <v>384</v>
      </c>
      <c r="K209" s="143"/>
    </row>
    <row r="210" spans="1:11" ht="18.75" customHeight="1" x14ac:dyDescent="0.25">
      <c r="A210" s="151">
        <v>203</v>
      </c>
      <c r="B210" s="152">
        <v>42900</v>
      </c>
      <c r="C210" s="154" t="s">
        <v>382</v>
      </c>
      <c r="D210" s="154" t="s">
        <v>19</v>
      </c>
      <c r="E210" s="48" t="s">
        <v>130</v>
      </c>
      <c r="F210" s="154" t="s">
        <v>387</v>
      </c>
      <c r="H210" s="154" t="s">
        <v>71</v>
      </c>
      <c r="I210" s="154" t="s">
        <v>384</v>
      </c>
      <c r="K210" s="143"/>
    </row>
    <row r="211" spans="1:11" ht="18.75" customHeight="1" x14ac:dyDescent="0.25">
      <c r="A211" s="151">
        <v>204</v>
      </c>
      <c r="B211" s="152">
        <v>42901</v>
      </c>
      <c r="C211" s="154" t="s">
        <v>382</v>
      </c>
      <c r="D211" s="154" t="s">
        <v>18</v>
      </c>
      <c r="E211" s="48" t="s">
        <v>130</v>
      </c>
      <c r="F211" s="154" t="s">
        <v>387</v>
      </c>
      <c r="H211" s="154" t="s">
        <v>71</v>
      </c>
      <c r="I211" s="154" t="s">
        <v>384</v>
      </c>
      <c r="K211" s="143"/>
    </row>
    <row r="212" spans="1:11" ht="18.75" customHeight="1" x14ac:dyDescent="0.25">
      <c r="A212" s="151">
        <v>205</v>
      </c>
      <c r="B212" s="152">
        <v>42901</v>
      </c>
      <c r="C212" s="154" t="s">
        <v>382</v>
      </c>
      <c r="D212" s="154" t="s">
        <v>16</v>
      </c>
      <c r="E212" s="48" t="s">
        <v>126</v>
      </c>
      <c r="F212" s="154" t="s">
        <v>385</v>
      </c>
      <c r="H212" s="154" t="s">
        <v>71</v>
      </c>
      <c r="I212" s="154" t="s">
        <v>384</v>
      </c>
      <c r="K212" s="143"/>
    </row>
    <row r="213" spans="1:11" ht="18.75" customHeight="1" x14ac:dyDescent="0.25">
      <c r="A213" s="151">
        <v>206</v>
      </c>
      <c r="B213" s="152">
        <v>42901</v>
      </c>
      <c r="C213" s="154" t="s">
        <v>382</v>
      </c>
      <c r="D213" s="154" t="s">
        <v>19</v>
      </c>
      <c r="E213" s="48" t="s">
        <v>130</v>
      </c>
      <c r="F213" s="154" t="s">
        <v>387</v>
      </c>
      <c r="H213" s="154" t="s">
        <v>71</v>
      </c>
      <c r="I213" s="154" t="s">
        <v>384</v>
      </c>
      <c r="K213" s="143"/>
    </row>
    <row r="214" spans="1:11" ht="18.75" customHeight="1" x14ac:dyDescent="0.25">
      <c r="A214" s="151">
        <v>207</v>
      </c>
      <c r="B214" s="163">
        <v>42903</v>
      </c>
      <c r="C214" s="162" t="s">
        <v>382</v>
      </c>
      <c r="D214" s="162" t="s">
        <v>16</v>
      </c>
      <c r="E214" s="162" t="s">
        <v>130</v>
      </c>
      <c r="F214" s="162" t="s">
        <v>387</v>
      </c>
      <c r="G214" s="162" t="s">
        <v>409</v>
      </c>
      <c r="H214" s="162" t="s">
        <v>72</v>
      </c>
      <c r="I214" s="162" t="s">
        <v>384</v>
      </c>
      <c r="K214" s="143"/>
    </row>
    <row r="215" spans="1:11" ht="18.75" customHeight="1" x14ac:dyDescent="0.25">
      <c r="A215" s="151">
        <v>208</v>
      </c>
      <c r="B215" s="152">
        <v>42903</v>
      </c>
      <c r="C215" s="154" t="s">
        <v>382</v>
      </c>
      <c r="D215" s="154" t="s">
        <v>19</v>
      </c>
      <c r="E215" s="154" t="s">
        <v>133</v>
      </c>
      <c r="F215" s="154" t="s">
        <v>386</v>
      </c>
      <c r="H215" s="154" t="s">
        <v>71</v>
      </c>
      <c r="I215" s="154" t="s">
        <v>384</v>
      </c>
      <c r="K215" s="143"/>
    </row>
    <row r="216" spans="1:11" ht="18.75" customHeight="1" x14ac:dyDescent="0.25">
      <c r="A216" s="151">
        <v>209</v>
      </c>
      <c r="B216" s="152">
        <v>42903</v>
      </c>
      <c r="C216" s="154" t="s">
        <v>382</v>
      </c>
      <c r="D216" s="154" t="s">
        <v>18</v>
      </c>
      <c r="E216" s="154" t="s">
        <v>133</v>
      </c>
      <c r="F216" s="154" t="s">
        <v>386</v>
      </c>
      <c r="G216" s="156" t="s">
        <v>408</v>
      </c>
      <c r="H216" s="154" t="s">
        <v>71</v>
      </c>
      <c r="I216" s="154" t="s">
        <v>384</v>
      </c>
      <c r="K216" s="143"/>
    </row>
    <row r="217" spans="1:11" ht="18.75" customHeight="1" x14ac:dyDescent="0.25">
      <c r="A217" s="151">
        <v>210</v>
      </c>
      <c r="B217" s="152">
        <v>42904</v>
      </c>
      <c r="C217" s="154" t="s">
        <v>382</v>
      </c>
      <c r="D217" s="154" t="s">
        <v>16</v>
      </c>
      <c r="E217" s="48" t="s">
        <v>130</v>
      </c>
      <c r="F217" s="154" t="s">
        <v>387</v>
      </c>
      <c r="H217" s="154" t="s">
        <v>71</v>
      </c>
      <c r="I217" s="154" t="s">
        <v>384</v>
      </c>
      <c r="K217" s="143"/>
    </row>
    <row r="218" spans="1:11" ht="18.75" customHeight="1" x14ac:dyDescent="0.25">
      <c r="A218" s="151">
        <v>211</v>
      </c>
      <c r="B218" s="152">
        <v>42904</v>
      </c>
      <c r="C218" s="154" t="s">
        <v>382</v>
      </c>
      <c r="D218" s="154" t="s">
        <v>18</v>
      </c>
      <c r="E218" s="48" t="s">
        <v>126</v>
      </c>
      <c r="F218" s="154" t="s">
        <v>385</v>
      </c>
      <c r="H218" s="154" t="s">
        <v>71</v>
      </c>
      <c r="I218" s="154" t="s">
        <v>384</v>
      </c>
      <c r="K218" s="143"/>
    </row>
    <row r="219" spans="1:11" ht="18.75" customHeight="1" x14ac:dyDescent="0.25">
      <c r="A219" s="151">
        <v>212</v>
      </c>
      <c r="B219" s="152">
        <v>42904</v>
      </c>
      <c r="C219" s="154" t="s">
        <v>382</v>
      </c>
      <c r="D219" s="154" t="s">
        <v>19</v>
      </c>
      <c r="E219" s="154" t="s">
        <v>133</v>
      </c>
      <c r="F219" s="154" t="s">
        <v>386</v>
      </c>
      <c r="H219" s="154" t="s">
        <v>71</v>
      </c>
      <c r="I219" s="154" t="s">
        <v>384</v>
      </c>
      <c r="K219" s="143"/>
    </row>
    <row r="220" spans="1:11" ht="18.75" customHeight="1" x14ac:dyDescent="0.25">
      <c r="A220" s="151">
        <v>213</v>
      </c>
      <c r="B220" s="152">
        <v>42905</v>
      </c>
      <c r="C220" s="154" t="s">
        <v>382</v>
      </c>
      <c r="D220" s="154" t="s">
        <v>18</v>
      </c>
      <c r="E220" s="48" t="s">
        <v>130</v>
      </c>
      <c r="F220" s="154" t="s">
        <v>387</v>
      </c>
      <c r="H220" s="154" t="s">
        <v>71</v>
      </c>
      <c r="I220" s="154" t="s">
        <v>384</v>
      </c>
      <c r="K220" s="143"/>
    </row>
    <row r="221" spans="1:11" ht="18.75" customHeight="1" x14ac:dyDescent="0.25">
      <c r="A221" s="151">
        <v>214</v>
      </c>
      <c r="B221" s="152">
        <v>42905</v>
      </c>
      <c r="C221" s="154" t="s">
        <v>382</v>
      </c>
      <c r="D221" s="154" t="s">
        <v>19</v>
      </c>
      <c r="E221" s="48" t="s">
        <v>126</v>
      </c>
      <c r="F221" s="154" t="s">
        <v>385</v>
      </c>
      <c r="H221" s="154" t="s">
        <v>71</v>
      </c>
      <c r="I221" s="154" t="s">
        <v>384</v>
      </c>
      <c r="K221" s="143"/>
    </row>
    <row r="222" spans="1:11" ht="18.75" customHeight="1" x14ac:dyDescent="0.25">
      <c r="A222" s="151">
        <v>215</v>
      </c>
      <c r="B222" s="152">
        <v>42905</v>
      </c>
      <c r="C222" s="154" t="s">
        <v>382</v>
      </c>
      <c r="D222" s="154" t="s">
        <v>16</v>
      </c>
      <c r="E222" s="48" t="s">
        <v>130</v>
      </c>
      <c r="F222" s="154" t="s">
        <v>387</v>
      </c>
      <c r="H222" s="154" t="s">
        <v>71</v>
      </c>
      <c r="I222" s="154" t="s">
        <v>384</v>
      </c>
      <c r="K222" s="143"/>
    </row>
    <row r="223" spans="1:11" ht="18.75" customHeight="1" x14ac:dyDescent="0.25">
      <c r="A223" s="151">
        <v>216</v>
      </c>
      <c r="B223" s="152">
        <v>42906</v>
      </c>
      <c r="C223" s="154" t="s">
        <v>382</v>
      </c>
      <c r="D223" s="154" t="s">
        <v>16</v>
      </c>
      <c r="E223" s="48" t="s">
        <v>126</v>
      </c>
      <c r="F223" s="154" t="s">
        <v>385</v>
      </c>
      <c r="G223" s="156" t="s">
        <v>410</v>
      </c>
      <c r="H223" s="154" t="s">
        <v>71</v>
      </c>
      <c r="I223" s="154" t="s">
        <v>384</v>
      </c>
      <c r="K223" s="143"/>
    </row>
    <row r="224" spans="1:11" ht="18.75" customHeight="1" x14ac:dyDescent="0.25">
      <c r="A224" s="151">
        <v>217</v>
      </c>
      <c r="B224" s="152">
        <v>42906</v>
      </c>
      <c r="C224" s="154" t="s">
        <v>382</v>
      </c>
      <c r="D224" s="154" t="s">
        <v>19</v>
      </c>
      <c r="E224" s="48" t="s">
        <v>126</v>
      </c>
      <c r="F224" s="154" t="s">
        <v>385</v>
      </c>
      <c r="G224" s="156" t="s">
        <v>411</v>
      </c>
      <c r="H224" s="154" t="s">
        <v>71</v>
      </c>
      <c r="I224" s="154" t="s">
        <v>384</v>
      </c>
      <c r="K224" s="143"/>
    </row>
    <row r="225" spans="1:11" ht="18.75" customHeight="1" x14ac:dyDescent="0.25">
      <c r="A225" s="151">
        <v>218</v>
      </c>
      <c r="B225" s="152">
        <v>42906</v>
      </c>
      <c r="C225" s="154" t="s">
        <v>382</v>
      </c>
      <c r="D225" s="154" t="s">
        <v>18</v>
      </c>
      <c r="E225" s="154" t="s">
        <v>126</v>
      </c>
      <c r="F225" s="154" t="s">
        <v>385</v>
      </c>
      <c r="H225" s="154" t="s">
        <v>71</v>
      </c>
      <c r="I225" s="154" t="s">
        <v>384</v>
      </c>
      <c r="K225" s="143"/>
    </row>
    <row r="226" spans="1:11" ht="18.75" customHeight="1" x14ac:dyDescent="0.25">
      <c r="A226" s="151">
        <v>219</v>
      </c>
      <c r="B226" s="152">
        <v>42910</v>
      </c>
      <c r="C226" s="154" t="s">
        <v>382</v>
      </c>
      <c r="D226" s="154" t="s">
        <v>19</v>
      </c>
      <c r="E226" s="48" t="s">
        <v>93</v>
      </c>
      <c r="F226" s="154" t="s">
        <v>389</v>
      </c>
      <c r="H226" s="154" t="s">
        <v>71</v>
      </c>
      <c r="I226" s="154" t="s">
        <v>384</v>
      </c>
      <c r="K226" s="143"/>
    </row>
    <row r="227" spans="1:11" ht="18.75" customHeight="1" x14ac:dyDescent="0.25">
      <c r="A227" s="151">
        <v>220</v>
      </c>
      <c r="B227" s="152">
        <v>42910</v>
      </c>
      <c r="C227" s="154" t="s">
        <v>382</v>
      </c>
      <c r="D227" s="154" t="s">
        <v>18</v>
      </c>
      <c r="E227" s="48" t="s">
        <v>93</v>
      </c>
      <c r="F227" s="154" t="s">
        <v>389</v>
      </c>
      <c r="H227" s="154" t="s">
        <v>71</v>
      </c>
      <c r="I227" s="154" t="s">
        <v>384</v>
      </c>
      <c r="K227" s="143"/>
    </row>
    <row r="228" spans="1:11" ht="18.75" customHeight="1" x14ac:dyDescent="0.25">
      <c r="A228" s="2"/>
      <c r="B228" s="152">
        <v>42917</v>
      </c>
      <c r="C228" s="154" t="s">
        <v>382</v>
      </c>
      <c r="D228" s="154" t="s">
        <v>16</v>
      </c>
      <c r="E228" s="63" t="s">
        <v>100</v>
      </c>
      <c r="F228" s="95" t="s">
        <v>412</v>
      </c>
      <c r="G228" s="154" t="s">
        <v>413</v>
      </c>
      <c r="H228" s="154" t="s">
        <v>71</v>
      </c>
      <c r="I228" s="154" t="s">
        <v>384</v>
      </c>
      <c r="K228" s="143"/>
    </row>
    <row r="229" spans="1:11" ht="18.75" customHeight="1" x14ac:dyDescent="0.25">
      <c r="A229" s="2"/>
      <c r="B229" s="152">
        <v>42917</v>
      </c>
      <c r="C229" s="154" t="s">
        <v>382</v>
      </c>
      <c r="D229" s="154" t="s">
        <v>18</v>
      </c>
      <c r="E229" s="154" t="s">
        <v>133</v>
      </c>
      <c r="F229" s="154" t="s">
        <v>386</v>
      </c>
      <c r="H229" s="154" t="s">
        <v>71</v>
      </c>
      <c r="I229" s="154" t="s">
        <v>384</v>
      </c>
      <c r="K229" s="143"/>
    </row>
    <row r="230" spans="1:11" ht="18.75" customHeight="1" x14ac:dyDescent="0.25">
      <c r="A230" s="2"/>
      <c r="B230" s="152">
        <v>42917</v>
      </c>
      <c r="C230" s="154" t="s">
        <v>382</v>
      </c>
      <c r="D230" s="154" t="s">
        <v>19</v>
      </c>
      <c r="E230" s="154" t="s">
        <v>133</v>
      </c>
      <c r="F230" s="154" t="s">
        <v>386</v>
      </c>
      <c r="H230" s="154" t="s">
        <v>71</v>
      </c>
      <c r="I230" s="154" t="s">
        <v>384</v>
      </c>
      <c r="K230" s="143"/>
    </row>
    <row r="231" spans="1:11" ht="18.75" customHeight="1" x14ac:dyDescent="0.25">
      <c r="A231" s="2"/>
      <c r="B231" s="152">
        <v>42918</v>
      </c>
      <c r="C231" s="154" t="s">
        <v>382</v>
      </c>
      <c r="D231" s="154" t="s">
        <v>16</v>
      </c>
      <c r="E231" s="63" t="s">
        <v>100</v>
      </c>
      <c r="F231" s="95" t="s">
        <v>412</v>
      </c>
      <c r="G231" s="154" t="s">
        <v>413</v>
      </c>
      <c r="H231" s="154" t="s">
        <v>71</v>
      </c>
      <c r="I231" s="154" t="s">
        <v>384</v>
      </c>
      <c r="K231" s="143"/>
    </row>
    <row r="232" spans="1:11" ht="18.75" customHeight="1" x14ac:dyDescent="0.25">
      <c r="A232" s="2"/>
      <c r="B232" s="152">
        <v>42918</v>
      </c>
      <c r="C232" s="154" t="s">
        <v>382</v>
      </c>
      <c r="D232" s="154" t="s">
        <v>18</v>
      </c>
      <c r="E232" s="48" t="s">
        <v>93</v>
      </c>
      <c r="F232" s="154" t="s">
        <v>389</v>
      </c>
      <c r="H232" s="154" t="s">
        <v>71</v>
      </c>
      <c r="I232" s="154" t="s">
        <v>384</v>
      </c>
      <c r="K232" s="143"/>
    </row>
    <row r="233" spans="1:11" ht="18.75" customHeight="1" x14ac:dyDescent="0.25">
      <c r="A233" s="2"/>
      <c r="B233" s="152">
        <v>42918</v>
      </c>
      <c r="C233" s="154" t="s">
        <v>382</v>
      </c>
      <c r="D233" s="154" t="s">
        <v>19</v>
      </c>
      <c r="E233" s="48" t="s">
        <v>99</v>
      </c>
      <c r="F233" s="154" t="s">
        <v>392</v>
      </c>
      <c r="H233" s="154" t="s">
        <v>71</v>
      </c>
      <c r="I233" s="154" t="s">
        <v>384</v>
      </c>
      <c r="K233" s="143"/>
    </row>
    <row r="234" spans="1:11" ht="18.75" customHeight="1" x14ac:dyDescent="0.25">
      <c r="A234" s="2"/>
      <c r="B234" s="152">
        <v>42919</v>
      </c>
      <c r="C234" s="154" t="s">
        <v>382</v>
      </c>
      <c r="D234" s="154" t="s">
        <v>16</v>
      </c>
      <c r="E234" s="63" t="s">
        <v>100</v>
      </c>
      <c r="F234" s="95" t="s">
        <v>412</v>
      </c>
      <c r="G234" s="154" t="s">
        <v>413</v>
      </c>
      <c r="H234" s="154" t="s">
        <v>71</v>
      </c>
      <c r="I234" s="154" t="s">
        <v>384</v>
      </c>
      <c r="K234" s="143"/>
    </row>
    <row r="235" spans="1:11" ht="18.75" customHeight="1" x14ac:dyDescent="0.25">
      <c r="A235" s="2"/>
      <c r="B235" s="152">
        <v>42919</v>
      </c>
      <c r="C235" s="154" t="s">
        <v>382</v>
      </c>
      <c r="D235" s="154" t="s">
        <v>18</v>
      </c>
      <c r="E235" s="48" t="s">
        <v>93</v>
      </c>
      <c r="F235" s="154" t="s">
        <v>389</v>
      </c>
      <c r="H235" s="154" t="s">
        <v>71</v>
      </c>
      <c r="I235" s="154" t="s">
        <v>384</v>
      </c>
      <c r="K235" s="143"/>
    </row>
    <row r="236" spans="1:11" ht="18.75" customHeight="1" x14ac:dyDescent="0.25">
      <c r="A236" s="2"/>
      <c r="B236" s="152">
        <v>42919</v>
      </c>
      <c r="C236" s="154" t="s">
        <v>382</v>
      </c>
      <c r="D236" s="154" t="s">
        <v>19</v>
      </c>
      <c r="E236" s="48" t="s">
        <v>99</v>
      </c>
      <c r="F236" s="154" t="s">
        <v>392</v>
      </c>
      <c r="H236" s="154" t="s">
        <v>71</v>
      </c>
      <c r="I236" s="154" t="s">
        <v>384</v>
      </c>
      <c r="K236" s="143"/>
    </row>
    <row r="237" spans="1:11" ht="18.75" customHeight="1" x14ac:dyDescent="0.25">
      <c r="A237" s="2"/>
      <c r="B237" s="152">
        <v>42920</v>
      </c>
      <c r="C237" s="154" t="s">
        <v>382</v>
      </c>
      <c r="D237" s="154" t="s">
        <v>16</v>
      </c>
      <c r="E237" s="63" t="s">
        <v>79</v>
      </c>
      <c r="F237" s="154" t="s">
        <v>414</v>
      </c>
      <c r="G237" s="154" t="s">
        <v>413</v>
      </c>
      <c r="H237" s="154" t="s">
        <v>71</v>
      </c>
      <c r="I237" s="154" t="s">
        <v>384</v>
      </c>
      <c r="K237" s="143"/>
    </row>
    <row r="238" spans="1:11" ht="18.75" customHeight="1" x14ac:dyDescent="0.25">
      <c r="A238" s="2"/>
      <c r="B238" s="152">
        <v>42920</v>
      </c>
      <c r="C238" s="154" t="s">
        <v>382</v>
      </c>
      <c r="D238" s="154" t="s">
        <v>18</v>
      </c>
      <c r="E238" s="154" t="s">
        <v>133</v>
      </c>
      <c r="F238" s="154" t="s">
        <v>386</v>
      </c>
      <c r="H238" s="154" t="s">
        <v>71</v>
      </c>
      <c r="I238" s="154" t="s">
        <v>384</v>
      </c>
      <c r="K238" s="143"/>
    </row>
    <row r="239" spans="1:11" ht="18.75" customHeight="1" x14ac:dyDescent="0.25">
      <c r="A239" s="2"/>
      <c r="B239" s="152">
        <v>42920</v>
      </c>
      <c r="C239" s="154" t="s">
        <v>382</v>
      </c>
      <c r="D239" s="154" t="s">
        <v>19</v>
      </c>
      <c r="E239" s="48" t="s">
        <v>93</v>
      </c>
      <c r="F239" s="154" t="s">
        <v>389</v>
      </c>
      <c r="H239" s="154" t="s">
        <v>71</v>
      </c>
      <c r="I239" s="154" t="s">
        <v>384</v>
      </c>
      <c r="K239" s="143"/>
    </row>
    <row r="240" spans="1:11" ht="18.75" customHeight="1" x14ac:dyDescent="0.25">
      <c r="A240" s="2"/>
      <c r="B240" s="152">
        <v>42921</v>
      </c>
      <c r="C240" s="154" t="s">
        <v>382</v>
      </c>
      <c r="D240" s="154" t="s">
        <v>16</v>
      </c>
      <c r="E240" s="158"/>
      <c r="F240" s="156" t="s">
        <v>415</v>
      </c>
      <c r="G240" s="156" t="s">
        <v>415</v>
      </c>
      <c r="H240" s="156" t="s">
        <v>72</v>
      </c>
      <c r="I240" s="156" t="s">
        <v>384</v>
      </c>
      <c r="K240" s="143"/>
    </row>
    <row r="241" spans="1:11" ht="18.75" customHeight="1" x14ac:dyDescent="0.25">
      <c r="A241" s="2"/>
      <c r="B241" s="152">
        <v>42921</v>
      </c>
      <c r="C241" s="154" t="s">
        <v>382</v>
      </c>
      <c r="D241" s="154" t="s">
        <v>18</v>
      </c>
      <c r="E241" s="48" t="s">
        <v>93</v>
      </c>
      <c r="F241" s="154" t="s">
        <v>389</v>
      </c>
      <c r="H241" s="154" t="s">
        <v>71</v>
      </c>
      <c r="I241" s="154" t="s">
        <v>384</v>
      </c>
      <c r="K241" s="143"/>
    </row>
    <row r="242" spans="1:11" ht="18.75" customHeight="1" x14ac:dyDescent="0.25">
      <c r="A242" s="2"/>
      <c r="B242" s="152">
        <v>42921</v>
      </c>
      <c r="C242" s="154" t="s">
        <v>382</v>
      </c>
      <c r="D242" s="154" t="s">
        <v>19</v>
      </c>
      <c r="E242" s="48" t="s">
        <v>99</v>
      </c>
      <c r="F242" s="154" t="s">
        <v>392</v>
      </c>
      <c r="H242" s="154" t="s">
        <v>71</v>
      </c>
      <c r="I242" s="154" t="s">
        <v>384</v>
      </c>
      <c r="K242" s="143"/>
    </row>
    <row r="243" spans="1:11" ht="18.75" customHeight="1" x14ac:dyDescent="0.25">
      <c r="A243" s="2"/>
      <c r="B243" s="152">
        <v>42922</v>
      </c>
      <c r="C243" s="154" t="s">
        <v>382</v>
      </c>
      <c r="D243" s="154" t="s">
        <v>16</v>
      </c>
      <c r="E243" s="63" t="s">
        <v>79</v>
      </c>
      <c r="F243" s="154" t="s">
        <v>414</v>
      </c>
      <c r="G243" s="154" t="s">
        <v>413</v>
      </c>
      <c r="H243" s="154" t="s">
        <v>71</v>
      </c>
      <c r="I243" s="154" t="s">
        <v>384</v>
      </c>
      <c r="K243" s="143"/>
    </row>
    <row r="244" spans="1:11" ht="18.75" customHeight="1" x14ac:dyDescent="0.25">
      <c r="A244" s="2"/>
      <c r="B244" s="152">
        <v>42922</v>
      </c>
      <c r="C244" s="154" t="s">
        <v>382</v>
      </c>
      <c r="D244" s="154" t="s">
        <v>18</v>
      </c>
      <c r="E244" s="154" t="s">
        <v>133</v>
      </c>
      <c r="F244" s="154" t="s">
        <v>386</v>
      </c>
      <c r="H244" s="154" t="s">
        <v>71</v>
      </c>
      <c r="I244" s="154" t="s">
        <v>384</v>
      </c>
      <c r="K244" s="143"/>
    </row>
    <row r="245" spans="1:11" ht="18.75" customHeight="1" x14ac:dyDescent="0.25">
      <c r="A245" s="2"/>
      <c r="B245" s="152">
        <v>42922</v>
      </c>
      <c r="C245" s="154" t="s">
        <v>382</v>
      </c>
      <c r="D245" s="154" t="s">
        <v>19</v>
      </c>
      <c r="E245" s="48" t="s">
        <v>93</v>
      </c>
      <c r="F245" s="154" t="s">
        <v>389</v>
      </c>
      <c r="H245" s="154" t="s">
        <v>71</v>
      </c>
      <c r="I245" s="154" t="s">
        <v>384</v>
      </c>
      <c r="K245" s="143"/>
    </row>
    <row r="246" spans="1:11" ht="18.75" customHeight="1" x14ac:dyDescent="0.25">
      <c r="A246" s="2"/>
      <c r="B246" s="152">
        <v>42924</v>
      </c>
      <c r="C246" s="154" t="s">
        <v>382</v>
      </c>
      <c r="D246" s="154" t="s">
        <v>16</v>
      </c>
      <c r="E246" s="63" t="s">
        <v>100</v>
      </c>
      <c r="F246" s="95" t="s">
        <v>412</v>
      </c>
      <c r="G246" s="154" t="s">
        <v>413</v>
      </c>
      <c r="H246" s="154" t="s">
        <v>71</v>
      </c>
      <c r="I246" s="154" t="s">
        <v>384</v>
      </c>
      <c r="K246" s="143"/>
    </row>
    <row r="247" spans="1:11" ht="18.75" customHeight="1" x14ac:dyDescent="0.25">
      <c r="A247" s="2"/>
      <c r="B247" s="152">
        <v>42924</v>
      </c>
      <c r="C247" s="154" t="s">
        <v>382</v>
      </c>
      <c r="D247" s="154" t="s">
        <v>18</v>
      </c>
      <c r="E247" s="48" t="s">
        <v>93</v>
      </c>
      <c r="F247" s="154" t="s">
        <v>389</v>
      </c>
      <c r="H247" s="154" t="s">
        <v>71</v>
      </c>
      <c r="I247" s="154" t="s">
        <v>384</v>
      </c>
      <c r="K247" s="143"/>
    </row>
    <row r="248" spans="1:11" ht="18.75" customHeight="1" x14ac:dyDescent="0.25">
      <c r="A248" s="2"/>
      <c r="B248" s="152">
        <v>42924</v>
      </c>
      <c r="C248" s="154" t="s">
        <v>382</v>
      </c>
      <c r="D248" s="154" t="s">
        <v>19</v>
      </c>
      <c r="E248" s="48" t="s">
        <v>99</v>
      </c>
      <c r="F248" s="154" t="s">
        <v>392</v>
      </c>
      <c r="H248" s="154" t="s">
        <v>71</v>
      </c>
      <c r="I248" s="154" t="s">
        <v>384</v>
      </c>
      <c r="K248" s="143"/>
    </row>
    <row r="249" spans="1:11" ht="18.75" customHeight="1" x14ac:dyDescent="0.25">
      <c r="A249" s="2"/>
      <c r="B249" s="152">
        <v>42925</v>
      </c>
      <c r="C249" s="154" t="s">
        <v>382</v>
      </c>
      <c r="D249" s="154" t="s">
        <v>16</v>
      </c>
      <c r="E249" s="63" t="s">
        <v>79</v>
      </c>
      <c r="F249" s="154" t="s">
        <v>414</v>
      </c>
      <c r="G249" s="154" t="s">
        <v>413</v>
      </c>
      <c r="H249" s="154" t="s">
        <v>71</v>
      </c>
      <c r="I249" s="154" t="s">
        <v>384</v>
      </c>
      <c r="K249" s="143"/>
    </row>
    <row r="250" spans="1:11" ht="18.75" customHeight="1" x14ac:dyDescent="0.25">
      <c r="A250" s="2"/>
      <c r="B250" s="152">
        <v>42925</v>
      </c>
      <c r="C250" s="154" t="s">
        <v>382</v>
      </c>
      <c r="D250" s="154" t="s">
        <v>18</v>
      </c>
      <c r="E250" s="48" t="s">
        <v>99</v>
      </c>
      <c r="F250" s="154" t="s">
        <v>392</v>
      </c>
      <c r="H250" s="154" t="s">
        <v>71</v>
      </c>
      <c r="I250" s="154" t="s">
        <v>384</v>
      </c>
      <c r="K250" s="143"/>
    </row>
    <row r="251" spans="1:11" ht="18.75" customHeight="1" x14ac:dyDescent="0.25">
      <c r="A251" s="2"/>
      <c r="B251" s="152">
        <v>42925</v>
      </c>
      <c r="C251" s="154" t="s">
        <v>382</v>
      </c>
      <c r="D251" s="154" t="s">
        <v>19</v>
      </c>
      <c r="E251" s="48" t="s">
        <v>93</v>
      </c>
      <c r="F251" s="154" t="s">
        <v>389</v>
      </c>
      <c r="H251" s="154" t="s">
        <v>71</v>
      </c>
      <c r="I251" s="154" t="s">
        <v>384</v>
      </c>
      <c r="K251" s="143"/>
    </row>
    <row r="252" spans="1:11" ht="18.75" customHeight="1" x14ac:dyDescent="0.25">
      <c r="A252" s="2"/>
      <c r="B252" s="152">
        <v>42926</v>
      </c>
      <c r="C252" s="154" t="s">
        <v>382</v>
      </c>
      <c r="D252" s="154" t="s">
        <v>16</v>
      </c>
      <c r="E252" s="48" t="s">
        <v>130</v>
      </c>
      <c r="F252" s="154" t="s">
        <v>387</v>
      </c>
      <c r="H252" s="154" t="s">
        <v>71</v>
      </c>
      <c r="I252" s="154" t="s">
        <v>384</v>
      </c>
      <c r="K252" s="143"/>
    </row>
    <row r="253" spans="1:11" ht="18.75" customHeight="1" x14ac:dyDescent="0.25">
      <c r="A253" s="2"/>
      <c r="B253" s="152">
        <v>42926</v>
      </c>
      <c r="C253" s="154" t="s">
        <v>382</v>
      </c>
      <c r="D253" s="154" t="s">
        <v>18</v>
      </c>
      <c r="E253" s="154" t="s">
        <v>133</v>
      </c>
      <c r="F253" s="154" t="s">
        <v>386</v>
      </c>
      <c r="H253" s="154" t="s">
        <v>71</v>
      </c>
      <c r="I253" s="154" t="s">
        <v>384</v>
      </c>
      <c r="K253" s="143"/>
    </row>
    <row r="254" spans="1:11" ht="18.75" customHeight="1" x14ac:dyDescent="0.25">
      <c r="A254" s="2"/>
      <c r="B254" s="152">
        <v>42926</v>
      </c>
      <c r="C254" s="154" t="s">
        <v>382</v>
      </c>
      <c r="D254" s="154" t="s">
        <v>19</v>
      </c>
      <c r="E254" s="63" t="s">
        <v>100</v>
      </c>
      <c r="F254" s="95" t="s">
        <v>416</v>
      </c>
      <c r="H254" s="154" t="s">
        <v>71</v>
      </c>
      <c r="I254" s="154" t="s">
        <v>384</v>
      </c>
      <c r="K254" s="143"/>
    </row>
    <row r="255" spans="1:11" ht="18.75" customHeight="1" x14ac:dyDescent="0.25">
      <c r="A255" s="2"/>
      <c r="B255" s="152">
        <v>42927</v>
      </c>
      <c r="C255" s="154" t="s">
        <v>382</v>
      </c>
      <c r="D255" s="154" t="s">
        <v>16</v>
      </c>
      <c r="E255" s="48" t="s">
        <v>130</v>
      </c>
      <c r="F255" s="154" t="s">
        <v>387</v>
      </c>
      <c r="H255" s="154" t="s">
        <v>71</v>
      </c>
      <c r="I255" s="154" t="s">
        <v>384</v>
      </c>
      <c r="K255" s="143"/>
    </row>
    <row r="256" spans="1:11" ht="18.75" customHeight="1" x14ac:dyDescent="0.25">
      <c r="A256" s="2"/>
      <c r="B256" s="152">
        <v>42927</v>
      </c>
      <c r="C256" s="154" t="s">
        <v>382</v>
      </c>
      <c r="D256" s="154" t="s">
        <v>18</v>
      </c>
      <c r="E256" s="48" t="s">
        <v>130</v>
      </c>
      <c r="F256" s="154" t="s">
        <v>387</v>
      </c>
      <c r="H256" s="154" t="s">
        <v>71</v>
      </c>
      <c r="I256" s="154" t="s">
        <v>384</v>
      </c>
      <c r="K256" s="143"/>
    </row>
    <row r="257" spans="1:11" ht="18.75" customHeight="1" x14ac:dyDescent="0.25">
      <c r="A257" s="2"/>
      <c r="B257" s="152">
        <v>42927</v>
      </c>
      <c r="C257" s="154" t="s">
        <v>382</v>
      </c>
      <c r="D257" s="154" t="s">
        <v>19</v>
      </c>
      <c r="E257" s="48" t="s">
        <v>130</v>
      </c>
      <c r="F257" s="154" t="s">
        <v>387</v>
      </c>
      <c r="H257" s="154" t="s">
        <v>71</v>
      </c>
      <c r="I257" s="154" t="s">
        <v>384</v>
      </c>
      <c r="K257" s="143"/>
    </row>
    <row r="258" spans="1:11" ht="18.75" customHeight="1" x14ac:dyDescent="0.25">
      <c r="A258" s="2"/>
      <c r="B258" s="152">
        <v>42929</v>
      </c>
      <c r="C258" s="154" t="s">
        <v>382</v>
      </c>
      <c r="D258" s="154" t="s">
        <v>16</v>
      </c>
      <c r="E258" s="48" t="s">
        <v>130</v>
      </c>
      <c r="F258" s="154" t="s">
        <v>387</v>
      </c>
      <c r="H258" s="154" t="s">
        <v>71</v>
      </c>
      <c r="I258" s="154" t="s">
        <v>384</v>
      </c>
      <c r="K258" s="143"/>
    </row>
    <row r="259" spans="1:11" ht="18.75" customHeight="1" x14ac:dyDescent="0.25">
      <c r="A259" s="2"/>
      <c r="B259" s="152">
        <v>42929</v>
      </c>
      <c r="C259" s="154" t="s">
        <v>382</v>
      </c>
      <c r="D259" s="154" t="s">
        <v>18</v>
      </c>
      <c r="E259" s="154" t="s">
        <v>133</v>
      </c>
      <c r="F259" s="154" t="s">
        <v>386</v>
      </c>
      <c r="H259" s="154" t="s">
        <v>71</v>
      </c>
      <c r="I259" s="154" t="s">
        <v>384</v>
      </c>
      <c r="K259" s="143"/>
    </row>
    <row r="260" spans="1:11" ht="18.75" customHeight="1" x14ac:dyDescent="0.25">
      <c r="A260" s="2"/>
      <c r="B260" s="152">
        <v>42929</v>
      </c>
      <c r="C260" s="154" t="s">
        <v>382</v>
      </c>
      <c r="D260" s="154" t="s">
        <v>19</v>
      </c>
      <c r="E260" s="48" t="s">
        <v>130</v>
      </c>
      <c r="F260" s="154" t="s">
        <v>387</v>
      </c>
      <c r="H260" s="154" t="s">
        <v>71</v>
      </c>
      <c r="I260" s="154" t="s">
        <v>384</v>
      </c>
      <c r="K260" s="143"/>
    </row>
    <row r="261" spans="1:11" ht="18.75" customHeight="1" x14ac:dyDescent="0.25">
      <c r="A261" s="2"/>
      <c r="B261" s="152">
        <v>42931</v>
      </c>
      <c r="C261" s="154" t="s">
        <v>382</v>
      </c>
      <c r="D261" s="154" t="s">
        <v>16</v>
      </c>
      <c r="E261" s="48" t="s">
        <v>130</v>
      </c>
      <c r="F261" s="154" t="s">
        <v>387</v>
      </c>
      <c r="H261" s="154" t="s">
        <v>71</v>
      </c>
      <c r="I261" s="154" t="s">
        <v>384</v>
      </c>
      <c r="K261" s="143"/>
    </row>
    <row r="262" spans="1:11" ht="18.75" customHeight="1" x14ac:dyDescent="0.25">
      <c r="A262" s="2"/>
      <c r="B262" s="152">
        <v>42931</v>
      </c>
      <c r="C262" s="154" t="s">
        <v>382</v>
      </c>
      <c r="D262" s="154" t="s">
        <v>18</v>
      </c>
      <c r="E262" s="48" t="s">
        <v>130</v>
      </c>
      <c r="F262" s="154" t="s">
        <v>387</v>
      </c>
      <c r="H262" s="154" t="s">
        <v>71</v>
      </c>
      <c r="I262" s="154" t="s">
        <v>384</v>
      </c>
      <c r="K262" s="143"/>
    </row>
    <row r="263" spans="1:11" ht="18.75" customHeight="1" x14ac:dyDescent="0.25">
      <c r="A263" s="2"/>
      <c r="B263" s="152">
        <v>42931</v>
      </c>
      <c r="C263" s="154" t="s">
        <v>382</v>
      </c>
      <c r="D263" s="154" t="s">
        <v>19</v>
      </c>
      <c r="E263" s="48" t="s">
        <v>130</v>
      </c>
      <c r="F263" s="154" t="s">
        <v>387</v>
      </c>
      <c r="H263" s="154" t="s">
        <v>71</v>
      </c>
      <c r="I263" s="154" t="s">
        <v>384</v>
      </c>
      <c r="K263" s="143"/>
    </row>
    <row r="264" spans="1:11" ht="18.75" customHeight="1" x14ac:dyDescent="0.25">
      <c r="A264" s="2"/>
      <c r="B264" s="152">
        <v>42932</v>
      </c>
      <c r="C264" s="154" t="s">
        <v>382</v>
      </c>
      <c r="D264" s="154" t="s">
        <v>16</v>
      </c>
      <c r="E264" s="63" t="s">
        <v>100</v>
      </c>
      <c r="F264" s="95" t="s">
        <v>412</v>
      </c>
      <c r="G264" s="154" t="s">
        <v>413</v>
      </c>
      <c r="H264" s="154" t="s">
        <v>71</v>
      </c>
      <c r="I264" s="154" t="s">
        <v>384</v>
      </c>
      <c r="K264" s="143"/>
    </row>
    <row r="265" spans="1:11" ht="18.75" customHeight="1" x14ac:dyDescent="0.25">
      <c r="A265" s="2"/>
      <c r="B265" s="152">
        <v>42932</v>
      </c>
      <c r="C265" s="154" t="s">
        <v>382</v>
      </c>
      <c r="D265" s="154" t="s">
        <v>18</v>
      </c>
      <c r="E265" s="48" t="s">
        <v>130</v>
      </c>
      <c r="F265" s="154" t="s">
        <v>387</v>
      </c>
      <c r="H265" s="154" t="s">
        <v>71</v>
      </c>
      <c r="I265" s="154" t="s">
        <v>384</v>
      </c>
      <c r="K265" s="143"/>
    </row>
    <row r="266" spans="1:11" ht="18.75" customHeight="1" x14ac:dyDescent="0.25">
      <c r="A266" s="2"/>
      <c r="B266" s="152">
        <v>42932</v>
      </c>
      <c r="C266" s="154" t="s">
        <v>382</v>
      </c>
      <c r="D266" s="154" t="s">
        <v>19</v>
      </c>
      <c r="E266" s="48" t="s">
        <v>93</v>
      </c>
      <c r="F266" s="154" t="s">
        <v>389</v>
      </c>
      <c r="H266" s="154" t="s">
        <v>71</v>
      </c>
      <c r="I266" s="154" t="s">
        <v>384</v>
      </c>
      <c r="K266" s="143"/>
    </row>
    <row r="267" spans="1:11" ht="18.75" customHeight="1" x14ac:dyDescent="0.25">
      <c r="A267" s="2"/>
      <c r="B267" s="152">
        <v>42933</v>
      </c>
      <c r="C267" s="154" t="s">
        <v>382</v>
      </c>
      <c r="D267" s="154" t="s">
        <v>16</v>
      </c>
      <c r="E267" s="63" t="s">
        <v>79</v>
      </c>
      <c r="F267" s="154" t="s">
        <v>414</v>
      </c>
      <c r="G267" s="154" t="s">
        <v>413</v>
      </c>
      <c r="H267" s="154" t="s">
        <v>71</v>
      </c>
      <c r="I267" s="154" t="s">
        <v>384</v>
      </c>
      <c r="K267" s="143"/>
    </row>
    <row r="268" spans="1:11" ht="18.75" customHeight="1" x14ac:dyDescent="0.25">
      <c r="A268" s="2"/>
      <c r="B268" s="152">
        <v>42933</v>
      </c>
      <c r="C268" s="154" t="s">
        <v>382</v>
      </c>
      <c r="D268" s="154" t="s">
        <v>18</v>
      </c>
      <c r="E268" s="48" t="s">
        <v>130</v>
      </c>
      <c r="F268" s="154" t="s">
        <v>387</v>
      </c>
      <c r="H268" s="154" t="s">
        <v>71</v>
      </c>
      <c r="I268" s="154" t="s">
        <v>384</v>
      </c>
      <c r="K268" s="143"/>
    </row>
    <row r="269" spans="1:11" ht="18.75" customHeight="1" x14ac:dyDescent="0.25">
      <c r="A269" s="2"/>
      <c r="B269" s="152">
        <v>42933</v>
      </c>
      <c r="C269" s="154" t="s">
        <v>382</v>
      </c>
      <c r="D269" s="154" t="s">
        <v>19</v>
      </c>
      <c r="E269" s="48" t="s">
        <v>99</v>
      </c>
      <c r="F269" s="154" t="s">
        <v>392</v>
      </c>
      <c r="H269" s="154" t="s">
        <v>71</v>
      </c>
      <c r="I269" s="154" t="s">
        <v>384</v>
      </c>
      <c r="K269" s="143"/>
    </row>
    <row r="270" spans="1:11" ht="18.75" customHeight="1" x14ac:dyDescent="0.25">
      <c r="A270" s="2"/>
      <c r="B270" s="152">
        <v>42934</v>
      </c>
      <c r="C270" s="154" t="s">
        <v>382</v>
      </c>
      <c r="D270" s="154" t="s">
        <v>16</v>
      </c>
      <c r="E270" s="63" t="s">
        <v>79</v>
      </c>
      <c r="F270" s="154" t="s">
        <v>414</v>
      </c>
      <c r="G270" s="154" t="s">
        <v>413</v>
      </c>
      <c r="H270" s="154" t="s">
        <v>71</v>
      </c>
      <c r="I270" s="154" t="s">
        <v>384</v>
      </c>
      <c r="K270" s="143"/>
    </row>
    <row r="271" spans="1:11" ht="18.75" customHeight="1" x14ac:dyDescent="0.25">
      <c r="A271" s="2"/>
      <c r="B271" s="152">
        <v>42934</v>
      </c>
      <c r="C271" s="154" t="s">
        <v>382</v>
      </c>
      <c r="D271" s="154" t="s">
        <v>18</v>
      </c>
      <c r="E271" s="154" t="s">
        <v>133</v>
      </c>
      <c r="F271" s="154" t="s">
        <v>386</v>
      </c>
      <c r="H271" s="154" t="s">
        <v>71</v>
      </c>
      <c r="I271" s="154" t="s">
        <v>384</v>
      </c>
      <c r="K271" s="143"/>
    </row>
    <row r="272" spans="1:11" ht="18.75" customHeight="1" x14ac:dyDescent="0.25">
      <c r="A272" s="2"/>
      <c r="B272" s="152">
        <v>42934</v>
      </c>
      <c r="C272" s="154" t="s">
        <v>382</v>
      </c>
      <c r="D272" s="154" t="s">
        <v>19</v>
      </c>
      <c r="E272" s="48" t="s">
        <v>93</v>
      </c>
      <c r="F272" s="154" t="s">
        <v>389</v>
      </c>
      <c r="H272" s="154" t="s">
        <v>71</v>
      </c>
      <c r="I272" s="154" t="s">
        <v>384</v>
      </c>
      <c r="K272" s="143"/>
    </row>
  </sheetData>
  <mergeCells count="1">
    <mergeCell ref="A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P120"/>
  <sheetViews>
    <sheetView workbookViewId="0"/>
  </sheetViews>
  <sheetFormatPr defaultRowHeight="15" x14ac:dyDescent="0.25"/>
  <cols>
    <col min="1" max="1" width="5.85546875" bestFit="1" customWidth="1"/>
    <col min="2" max="2" width="10.42578125" style="8" bestFit="1" customWidth="1"/>
    <col min="3" max="3" width="15.5703125" bestFit="1" customWidth="1"/>
    <col min="4" max="4" width="19.28515625" bestFit="1" customWidth="1"/>
    <col min="5" max="5" width="27.5703125" bestFit="1" customWidth="1"/>
    <col min="6" max="6" width="18.5703125" style="8" bestFit="1" customWidth="1"/>
    <col min="7" max="7" width="10.7109375" style="8" bestFit="1" customWidth="1"/>
    <col min="8" max="8" width="11.85546875" style="86" bestFit="1" customWidth="1"/>
    <col min="9" max="9" width="13.85546875" style="8" bestFit="1" customWidth="1"/>
    <col min="10" max="10" width="17" style="8" bestFit="1" customWidth="1"/>
    <col min="11" max="11" width="10.5703125" style="8" bestFit="1" customWidth="1"/>
    <col min="12" max="12" width="10.85546875" style="8" bestFit="1" customWidth="1"/>
    <col min="13" max="13" width="14.28515625" style="9" bestFit="1" customWidth="1"/>
    <col min="14" max="14" width="14" style="9" bestFit="1" customWidth="1"/>
    <col min="15" max="15" width="4.28515625" style="9" bestFit="1" customWidth="1"/>
    <col min="16" max="16" width="14" style="9" bestFit="1" customWidth="1"/>
  </cols>
  <sheetData>
    <row r="1" spans="1:16" ht="18.75" customHeight="1" x14ac:dyDescent="0.25">
      <c r="B1" s="2"/>
      <c r="D1" s="44"/>
      <c r="E1" s="45" t="s">
        <v>29</v>
      </c>
      <c r="F1" s="46"/>
      <c r="G1" s="2"/>
      <c r="H1" s="87"/>
      <c r="I1" s="2"/>
      <c r="J1" s="2"/>
      <c r="K1" s="2"/>
      <c r="L1" s="2"/>
      <c r="M1" s="3"/>
      <c r="N1" s="108"/>
      <c r="O1" s="108"/>
      <c r="P1" s="108"/>
    </row>
    <row r="2" spans="1:16" ht="18.75" customHeight="1" x14ac:dyDescent="0.25">
      <c r="B2" s="2"/>
      <c r="D2" s="44"/>
      <c r="E2" s="45" t="s">
        <v>30</v>
      </c>
      <c r="F2" s="46"/>
      <c r="G2" s="2"/>
      <c r="H2" s="87"/>
      <c r="I2" s="2"/>
      <c r="J2" s="2"/>
      <c r="K2" s="2"/>
      <c r="L2" s="2"/>
      <c r="M2" s="3"/>
      <c r="N2" s="108"/>
      <c r="O2" s="108"/>
      <c r="P2" s="108"/>
    </row>
    <row r="3" spans="1:16" ht="18.75" customHeight="1" x14ac:dyDescent="0.25">
      <c r="B3" s="2"/>
      <c r="D3" s="49" t="s">
        <v>31</v>
      </c>
      <c r="E3" s="186" t="s">
        <v>32</v>
      </c>
      <c r="F3" s="187"/>
      <c r="G3" s="2"/>
      <c r="H3" s="87"/>
      <c r="I3" s="2"/>
      <c r="J3" s="2"/>
      <c r="K3" s="2"/>
      <c r="L3" s="2"/>
      <c r="M3" s="3"/>
      <c r="N3" s="108"/>
      <c r="O3" s="108"/>
      <c r="P3" s="108"/>
    </row>
    <row r="4" spans="1:16" ht="18.75" customHeight="1" x14ac:dyDescent="0.25">
      <c r="B4" s="2"/>
      <c r="D4" s="49" t="s">
        <v>33</v>
      </c>
      <c r="E4" s="45" t="s">
        <v>34</v>
      </c>
      <c r="F4" s="46"/>
      <c r="G4" s="2"/>
      <c r="H4" s="87"/>
      <c r="I4" s="2"/>
      <c r="J4" s="2"/>
      <c r="K4" s="2"/>
      <c r="L4" s="2"/>
      <c r="M4" s="3"/>
      <c r="N4" s="108"/>
      <c r="O4" s="108"/>
      <c r="P4" s="108"/>
    </row>
    <row r="5" spans="1:16" ht="18.75" customHeight="1" x14ac:dyDescent="0.25">
      <c r="B5" s="2"/>
      <c r="D5" s="49" t="s">
        <v>35</v>
      </c>
      <c r="E5" s="45" t="s">
        <v>36</v>
      </c>
      <c r="F5" s="46"/>
      <c r="G5" s="2"/>
      <c r="H5" s="87"/>
      <c r="I5" s="2"/>
      <c r="J5" s="2"/>
      <c r="K5" s="2"/>
      <c r="L5" s="2"/>
      <c r="M5" s="3"/>
      <c r="N5" s="108"/>
      <c r="O5" s="108"/>
      <c r="P5" s="108"/>
    </row>
    <row r="6" spans="1:16" ht="18.75" customHeight="1" x14ac:dyDescent="0.25">
      <c r="B6" s="2"/>
      <c r="D6" s="49" t="s">
        <v>37</v>
      </c>
      <c r="E6" s="45" t="s">
        <v>38</v>
      </c>
      <c r="F6" s="46"/>
      <c r="G6" s="2"/>
      <c r="H6" s="87"/>
      <c r="I6" s="85"/>
      <c r="J6" s="2"/>
      <c r="K6" s="2"/>
      <c r="L6" s="2"/>
      <c r="M6" s="3"/>
      <c r="N6" s="108"/>
      <c r="O6" s="108"/>
      <c r="P6" s="108"/>
    </row>
    <row r="7" spans="1:16" ht="18.75" customHeight="1" x14ac:dyDescent="0.25">
      <c r="B7" s="2"/>
      <c r="D7" s="49" t="s">
        <v>57</v>
      </c>
      <c r="E7" s="45" t="s">
        <v>58</v>
      </c>
      <c r="F7" s="46"/>
      <c r="G7" s="2"/>
      <c r="H7" s="87"/>
      <c r="I7" s="85"/>
      <c r="J7" s="2"/>
      <c r="K7" s="2"/>
      <c r="L7" s="2"/>
      <c r="M7" s="3"/>
      <c r="N7" s="108"/>
      <c r="O7" s="108"/>
      <c r="P7" s="108"/>
    </row>
    <row r="8" spans="1:16" ht="18.75" customHeight="1" x14ac:dyDescent="0.25">
      <c r="B8" s="2"/>
      <c r="F8" s="2"/>
      <c r="G8" s="2"/>
      <c r="H8" s="47"/>
      <c r="I8" s="2"/>
      <c r="J8" s="2"/>
      <c r="K8" s="2"/>
      <c r="L8" s="2"/>
      <c r="M8" s="3"/>
      <c r="N8" s="3"/>
      <c r="O8" s="3"/>
      <c r="P8" s="3"/>
    </row>
    <row r="9" spans="1:16" ht="15" customHeight="1" x14ac:dyDescent="0.25">
      <c r="A9" s="188" t="s">
        <v>232</v>
      </c>
      <c r="B9" s="189"/>
      <c r="C9" s="190"/>
      <c r="D9" s="190"/>
      <c r="E9" s="190"/>
      <c r="F9" s="189"/>
      <c r="G9" s="189"/>
      <c r="H9" s="191"/>
      <c r="I9" s="2"/>
      <c r="J9" s="192" t="s">
        <v>61</v>
      </c>
      <c r="K9" s="193"/>
      <c r="L9" s="193"/>
      <c r="M9" s="194"/>
      <c r="N9" s="3"/>
      <c r="O9" s="3"/>
      <c r="P9" s="3"/>
    </row>
    <row r="10" spans="1:16" ht="15" customHeight="1" x14ac:dyDescent="0.25">
      <c r="A10" s="195" t="s">
        <v>233</v>
      </c>
      <c r="B10" s="196"/>
      <c r="C10" s="197"/>
      <c r="D10" s="197"/>
      <c r="E10" s="197"/>
      <c r="F10" s="196"/>
      <c r="G10" s="196"/>
      <c r="H10" s="198"/>
      <c r="I10" s="2"/>
      <c r="J10" s="61" t="s">
        <v>70</v>
      </c>
      <c r="K10" s="61" t="s">
        <v>71</v>
      </c>
      <c r="L10" s="61" t="s">
        <v>72</v>
      </c>
      <c r="M10" s="62" t="s">
        <v>73</v>
      </c>
      <c r="N10" s="3"/>
      <c r="O10" s="3"/>
      <c r="P10" s="3"/>
    </row>
    <row r="11" spans="1:16" ht="18.75" customHeight="1" x14ac:dyDescent="0.25">
      <c r="A11" s="109" t="s">
        <v>62</v>
      </c>
      <c r="B11" s="110" t="s">
        <v>63</v>
      </c>
      <c r="C11" s="111" t="s">
        <v>234</v>
      </c>
      <c r="D11" s="111" t="s">
        <v>65</v>
      </c>
      <c r="E11" s="111" t="s">
        <v>66</v>
      </c>
      <c r="F11" s="110" t="s">
        <v>67</v>
      </c>
      <c r="G11" s="112" t="s">
        <v>68</v>
      </c>
      <c r="H11" s="113" t="s">
        <v>46</v>
      </c>
      <c r="I11" s="114" t="s">
        <v>69</v>
      </c>
      <c r="J11" s="68">
        <f>COUNTA(Dam!B$8:B100)</f>
        <v>93</v>
      </c>
      <c r="K11" s="68">
        <f>COUNTIF(Dam!H8:H100,"Accepted")</f>
        <v>84</v>
      </c>
      <c r="L11" s="68">
        <f>COUNTIF(Dam!H8:H100,"Rejected")</f>
        <v>9</v>
      </c>
      <c r="M11" s="69">
        <f>L11/J11*100</f>
        <v>9.67741935483871</v>
      </c>
      <c r="N11" s="3"/>
      <c r="O11" s="3"/>
      <c r="P11" s="3"/>
    </row>
    <row r="12" spans="1:16" ht="18.75" customHeight="1" x14ac:dyDescent="0.25">
      <c r="A12" s="115" t="s">
        <v>235</v>
      </c>
      <c r="B12" s="199">
        <v>1</v>
      </c>
      <c r="C12" s="201" t="s">
        <v>151</v>
      </c>
      <c r="D12" s="201" t="s">
        <v>236</v>
      </c>
      <c r="E12" s="116" t="s">
        <v>237</v>
      </c>
      <c r="F12" s="117">
        <v>80</v>
      </c>
      <c r="G12" s="118">
        <f>COUNTIFS(Dam!E$8:E$2070, A12, Dam!H$8:H$2070,"Accepted")</f>
        <v>29</v>
      </c>
      <c r="H12" s="119">
        <f t="shared" ref="H12:H34" si="0">G12/F12</f>
        <v>0.36249999999999999</v>
      </c>
      <c r="I12" s="120" t="s">
        <v>154</v>
      </c>
      <c r="J12" s="2"/>
      <c r="K12" s="2"/>
      <c r="L12" s="2"/>
      <c r="M12" s="3"/>
      <c r="N12" s="3"/>
      <c r="O12" s="3"/>
      <c r="P12" s="3"/>
    </row>
    <row r="13" spans="1:16" ht="18.75" customHeight="1" x14ac:dyDescent="0.25">
      <c r="A13" s="115" t="s">
        <v>238</v>
      </c>
      <c r="B13" s="200"/>
      <c r="C13" s="202"/>
      <c r="D13" s="202"/>
      <c r="E13" s="116" t="s">
        <v>239</v>
      </c>
      <c r="F13" s="117">
        <v>80</v>
      </c>
      <c r="G13" s="118">
        <f>COUNTIFS(Dam!E$8:E$2070, A13, Dam!H$8:H$2070,"Accepted")</f>
        <v>0</v>
      </c>
      <c r="H13" s="119">
        <f t="shared" si="0"/>
        <v>0</v>
      </c>
      <c r="I13" s="120" t="s">
        <v>157</v>
      </c>
      <c r="J13" s="2"/>
      <c r="K13" s="2"/>
      <c r="L13" s="2"/>
      <c r="M13" s="3"/>
      <c r="N13" s="3"/>
      <c r="O13" s="3"/>
      <c r="P13" s="3"/>
    </row>
    <row r="14" spans="1:16" ht="18.75" customHeight="1" x14ac:dyDescent="0.25">
      <c r="A14" s="115" t="s">
        <v>240</v>
      </c>
      <c r="B14" s="200"/>
      <c r="C14" s="202"/>
      <c r="D14" s="202"/>
      <c r="E14" s="116" t="s">
        <v>159</v>
      </c>
      <c r="F14" s="117">
        <v>80</v>
      </c>
      <c r="G14" s="118">
        <f>COUNTIFS(Dam!E$8:E$2070, A14, Dam!H$8:H$2070,"Accepted")</f>
        <v>0</v>
      </c>
      <c r="H14" s="119">
        <f t="shared" si="0"/>
        <v>0</v>
      </c>
      <c r="I14" s="120" t="s">
        <v>78</v>
      </c>
      <c r="J14" s="2"/>
      <c r="K14" s="2"/>
      <c r="L14" s="2"/>
      <c r="M14" s="3"/>
      <c r="N14" s="3"/>
      <c r="O14" s="3"/>
      <c r="P14" s="3"/>
    </row>
    <row r="15" spans="1:16" ht="18.75" customHeight="1" x14ac:dyDescent="0.25">
      <c r="A15" s="115" t="s">
        <v>241</v>
      </c>
      <c r="B15" s="200"/>
      <c r="C15" s="202"/>
      <c r="D15" s="201" t="s">
        <v>242</v>
      </c>
      <c r="E15" s="116" t="s">
        <v>237</v>
      </c>
      <c r="F15" s="117">
        <v>80</v>
      </c>
      <c r="G15" s="118">
        <f>COUNTIFS(Dam!E$8:E$2070, A15, Dam!H$8:H$2070,"Accepted")</f>
        <v>65</v>
      </c>
      <c r="H15" s="119">
        <f t="shared" si="0"/>
        <v>0.8125</v>
      </c>
      <c r="I15" s="120" t="s">
        <v>154</v>
      </c>
      <c r="J15" s="2"/>
      <c r="K15" s="2"/>
      <c r="L15" s="2"/>
      <c r="M15" s="3"/>
      <c r="N15" s="3"/>
      <c r="O15" s="3"/>
      <c r="P15" s="3"/>
    </row>
    <row r="16" spans="1:16" ht="18.75" customHeight="1" x14ac:dyDescent="0.25">
      <c r="A16" s="115" t="s">
        <v>243</v>
      </c>
      <c r="B16" s="200"/>
      <c r="C16" s="202"/>
      <c r="D16" s="202"/>
      <c r="E16" s="116" t="s">
        <v>162</v>
      </c>
      <c r="F16" s="117">
        <v>80</v>
      </c>
      <c r="G16" s="118">
        <f>COUNTIFS(Dam!E$8:E$2070, A16, Dam!H$8:H$2070,"Accepted")</f>
        <v>66</v>
      </c>
      <c r="H16" s="119">
        <f t="shared" si="0"/>
        <v>0.82499999999999996</v>
      </c>
      <c r="I16" s="120" t="s">
        <v>81</v>
      </c>
      <c r="J16" s="2"/>
      <c r="K16" s="2"/>
      <c r="L16" s="2"/>
      <c r="M16" s="3"/>
      <c r="N16" s="3"/>
      <c r="O16" s="3"/>
      <c r="P16" s="3"/>
    </row>
    <row r="17" spans="1:16" ht="18.75" customHeight="1" x14ac:dyDescent="0.25">
      <c r="A17" s="115" t="s">
        <v>244</v>
      </c>
      <c r="B17" s="200"/>
      <c r="C17" s="202"/>
      <c r="D17" s="201" t="s">
        <v>164</v>
      </c>
      <c r="E17" s="116" t="s">
        <v>237</v>
      </c>
      <c r="F17" s="117">
        <v>80</v>
      </c>
      <c r="G17" s="118">
        <f>COUNTIFS(Dam!E$8:E$2070, A17, Dam!H$8:H$2070,"Accepted")</f>
        <v>0</v>
      </c>
      <c r="H17" s="119">
        <f t="shared" si="0"/>
        <v>0</v>
      </c>
      <c r="I17" s="120" t="s">
        <v>154</v>
      </c>
      <c r="J17" s="2"/>
      <c r="K17" s="2"/>
      <c r="L17" s="121"/>
      <c r="M17" s="3"/>
      <c r="N17" s="3"/>
      <c r="O17" s="3"/>
      <c r="P17" s="3"/>
    </row>
    <row r="18" spans="1:16" ht="18.75" customHeight="1" x14ac:dyDescent="0.25">
      <c r="A18" s="115" t="s">
        <v>245</v>
      </c>
      <c r="B18" s="200"/>
      <c r="C18" s="202"/>
      <c r="D18" s="202"/>
      <c r="E18" s="116" t="s">
        <v>162</v>
      </c>
      <c r="F18" s="117">
        <v>80</v>
      </c>
      <c r="G18" s="118">
        <f>COUNTIFS(Dam!E$8:E$2070, A18, Dam!H$8:H$2070,"Accepted")</f>
        <v>0</v>
      </c>
      <c r="H18" s="119">
        <f t="shared" si="0"/>
        <v>0</v>
      </c>
      <c r="I18" s="120" t="s">
        <v>81</v>
      </c>
      <c r="J18" s="2"/>
      <c r="K18" s="2"/>
      <c r="L18" s="2"/>
      <c r="M18" s="3"/>
      <c r="N18" s="3"/>
      <c r="O18" s="3"/>
      <c r="P18" s="3"/>
    </row>
    <row r="19" spans="1:16" ht="18.75" customHeight="1" x14ac:dyDescent="0.25">
      <c r="A19" s="115" t="s">
        <v>246</v>
      </c>
      <c r="B19" s="200"/>
      <c r="C19" s="202"/>
      <c r="D19" s="201" t="s">
        <v>167</v>
      </c>
      <c r="E19" s="116" t="s">
        <v>168</v>
      </c>
      <c r="F19" s="117">
        <v>80</v>
      </c>
      <c r="G19" s="118">
        <f>COUNTIFS(Dam!E$8:E$2070, A19, Dam!H$8:H$2070,"Accepted")</f>
        <v>74</v>
      </c>
      <c r="H19" s="119">
        <f t="shared" si="0"/>
        <v>0.92500000000000004</v>
      </c>
      <c r="I19" s="120" t="s">
        <v>169</v>
      </c>
      <c r="J19" s="2"/>
      <c r="K19" s="2"/>
      <c r="L19" s="2"/>
      <c r="M19" s="3"/>
      <c r="N19" s="3"/>
      <c r="O19" s="3"/>
      <c r="P19" s="3"/>
    </row>
    <row r="20" spans="1:16" ht="18.75" customHeight="1" x14ac:dyDescent="0.25">
      <c r="A20" s="115" t="s">
        <v>247</v>
      </c>
      <c r="B20" s="200"/>
      <c r="C20" s="202"/>
      <c r="D20" s="202"/>
      <c r="E20" s="116" t="s">
        <v>171</v>
      </c>
      <c r="F20" s="117">
        <v>80</v>
      </c>
      <c r="G20" s="118">
        <f>COUNTIFS(Dam!E$8:E$2070, A20, Dam!H$8:H$2070,"Accepted")</f>
        <v>79</v>
      </c>
      <c r="H20" s="119">
        <f t="shared" si="0"/>
        <v>0.98750000000000004</v>
      </c>
      <c r="I20" s="120" t="s">
        <v>169</v>
      </c>
      <c r="J20" s="2"/>
      <c r="K20" s="2"/>
      <c r="L20" s="2"/>
      <c r="M20" s="3"/>
      <c r="N20" s="3"/>
      <c r="O20" s="3"/>
      <c r="P20" s="3"/>
    </row>
    <row r="21" spans="1:16" ht="18.75" customHeight="1" x14ac:dyDescent="0.25">
      <c r="A21" s="115" t="s">
        <v>248</v>
      </c>
      <c r="B21" s="200"/>
      <c r="C21" s="202"/>
      <c r="D21" s="202"/>
      <c r="E21" s="116" t="s">
        <v>173</v>
      </c>
      <c r="F21" s="117">
        <v>80</v>
      </c>
      <c r="G21" s="118">
        <f>COUNTIFS(Dam!E$8:E$2070, A21, Dam!H$8:H$2070,"Accepted")</f>
        <v>0</v>
      </c>
      <c r="H21" s="119">
        <f t="shared" si="0"/>
        <v>0</v>
      </c>
      <c r="I21" s="120" t="s">
        <v>169</v>
      </c>
      <c r="J21" s="2"/>
      <c r="K21" s="2"/>
      <c r="L21" s="2"/>
      <c r="M21" s="3"/>
      <c r="N21" s="3"/>
      <c r="O21" s="3"/>
      <c r="P21" s="3"/>
    </row>
    <row r="22" spans="1:16" ht="18.75" customHeight="1" x14ac:dyDescent="0.25">
      <c r="A22" s="115" t="s">
        <v>249</v>
      </c>
      <c r="B22" s="199">
        <v>2</v>
      </c>
      <c r="C22" s="201" t="s">
        <v>250</v>
      </c>
      <c r="D22" s="201" t="s">
        <v>251</v>
      </c>
      <c r="E22" s="116" t="s">
        <v>252</v>
      </c>
      <c r="F22" s="117">
        <v>80</v>
      </c>
      <c r="G22" s="118">
        <f>COUNTIFS(Dam!E$8:E$2070, A22, Dam!H$8:H$2070,"Accepted")</f>
        <v>17</v>
      </c>
      <c r="H22" s="119">
        <f t="shared" si="0"/>
        <v>0.21249999999999999</v>
      </c>
      <c r="I22" s="120" t="s">
        <v>154</v>
      </c>
      <c r="J22" s="2"/>
      <c r="K22" s="2"/>
      <c r="L22" s="2"/>
      <c r="M22" s="3"/>
      <c r="N22" s="3"/>
      <c r="O22" s="3"/>
      <c r="P22" s="3"/>
    </row>
    <row r="23" spans="1:16" ht="18.75" customHeight="1" x14ac:dyDescent="0.25">
      <c r="A23" s="115" t="s">
        <v>253</v>
      </c>
      <c r="B23" s="200"/>
      <c r="C23" s="202"/>
      <c r="D23" s="202"/>
      <c r="E23" s="116" t="s">
        <v>162</v>
      </c>
      <c r="F23" s="117">
        <v>80</v>
      </c>
      <c r="G23" s="118">
        <f>COUNTIFS(Dam!E$8:E$2070, A23, Dam!H$8:H$2070,"Accepted")</f>
        <v>4</v>
      </c>
      <c r="H23" s="119">
        <f t="shared" si="0"/>
        <v>0.05</v>
      </c>
      <c r="I23" s="120" t="s">
        <v>81</v>
      </c>
      <c r="J23" s="2"/>
      <c r="K23" s="2"/>
      <c r="L23" s="2"/>
      <c r="M23" s="3"/>
      <c r="N23" s="3"/>
      <c r="O23" s="3"/>
      <c r="P23" s="3"/>
    </row>
    <row r="24" spans="1:16" ht="18.75" customHeight="1" x14ac:dyDescent="0.25">
      <c r="A24" s="115" t="s">
        <v>254</v>
      </c>
      <c r="B24" s="200"/>
      <c r="C24" s="202"/>
      <c r="D24" s="201" t="s">
        <v>255</v>
      </c>
      <c r="E24" s="116" t="s">
        <v>256</v>
      </c>
      <c r="F24" s="117">
        <v>80</v>
      </c>
      <c r="G24" s="118">
        <f>COUNTIFS(Dam!E$8:E$2070, A24, Dam!H$8:H$2070,"Accepted")</f>
        <v>35</v>
      </c>
      <c r="H24" s="119">
        <f t="shared" si="0"/>
        <v>0.4375</v>
      </c>
      <c r="I24" s="120" t="s">
        <v>81</v>
      </c>
      <c r="J24" s="2"/>
      <c r="K24" s="2"/>
      <c r="L24" s="2"/>
      <c r="M24" s="3"/>
      <c r="N24" s="3"/>
      <c r="O24" s="3"/>
      <c r="P24" s="3"/>
    </row>
    <row r="25" spans="1:16" ht="18.75" customHeight="1" x14ac:dyDescent="0.25">
      <c r="A25" s="115" t="s">
        <v>257</v>
      </c>
      <c r="B25" s="200"/>
      <c r="C25" s="202"/>
      <c r="D25" s="202"/>
      <c r="E25" s="116" t="s">
        <v>258</v>
      </c>
      <c r="F25" s="117">
        <v>80</v>
      </c>
      <c r="G25" s="118">
        <f>COUNTIFS(Dam!E$8:E$2070, A25, Dam!H$8:H$2070,"Accepted")</f>
        <v>0</v>
      </c>
      <c r="H25" s="119">
        <f t="shared" si="0"/>
        <v>0</v>
      </c>
      <c r="I25" s="2"/>
      <c r="J25" s="2"/>
      <c r="K25" s="2"/>
      <c r="L25" s="2"/>
      <c r="M25" s="3"/>
      <c r="N25" s="3"/>
      <c r="O25" s="3"/>
      <c r="P25" s="3"/>
    </row>
    <row r="26" spans="1:16" ht="18.75" customHeight="1" x14ac:dyDescent="0.25">
      <c r="A26" s="115" t="s">
        <v>259</v>
      </c>
      <c r="B26" s="200"/>
      <c r="C26" s="202"/>
      <c r="D26" s="202"/>
      <c r="E26" s="116" t="s">
        <v>260</v>
      </c>
      <c r="F26" s="117">
        <v>80</v>
      </c>
      <c r="G26" s="118">
        <f>COUNTIFS(Dam!E$8:E$2070, A26, Dam!H$8:H$2070,"Accepted")</f>
        <v>0</v>
      </c>
      <c r="H26" s="119">
        <f t="shared" si="0"/>
        <v>0</v>
      </c>
      <c r="I26" s="2"/>
      <c r="J26" s="2"/>
      <c r="K26" s="2"/>
      <c r="L26" s="2"/>
      <c r="M26" s="3"/>
      <c r="N26" s="3"/>
      <c r="O26" s="3"/>
      <c r="P26" s="3"/>
    </row>
    <row r="27" spans="1:16" ht="18.75" customHeight="1" x14ac:dyDescent="0.25">
      <c r="A27" s="115" t="s">
        <v>261</v>
      </c>
      <c r="B27" s="200"/>
      <c r="C27" s="202"/>
      <c r="D27" s="201" t="s">
        <v>262</v>
      </c>
      <c r="E27" s="116" t="s">
        <v>263</v>
      </c>
      <c r="F27" s="117">
        <v>80</v>
      </c>
      <c r="G27" s="118">
        <f>COUNTIFS(Dam!E$8:E$2070, A27, Dam!H$8:H$2070,"Accepted")</f>
        <v>0</v>
      </c>
      <c r="H27" s="119">
        <f t="shared" si="0"/>
        <v>0</v>
      </c>
      <c r="I27" s="120" t="s">
        <v>169</v>
      </c>
      <c r="J27" s="2"/>
      <c r="K27" s="2"/>
      <c r="L27" s="2"/>
      <c r="M27" s="3"/>
      <c r="N27" s="3"/>
      <c r="O27" s="3"/>
      <c r="P27" s="3"/>
    </row>
    <row r="28" spans="1:16" ht="18.75" customHeight="1" x14ac:dyDescent="0.25">
      <c r="A28" s="115" t="s">
        <v>264</v>
      </c>
      <c r="B28" s="200"/>
      <c r="C28" s="202"/>
      <c r="D28" s="202"/>
      <c r="E28" s="116" t="s">
        <v>265</v>
      </c>
      <c r="F28" s="117">
        <v>80</v>
      </c>
      <c r="G28" s="118">
        <f>COUNTIFS(Dam!E$8:E$2070, A28, Dam!H$8:H$2070,"Accepted")</f>
        <v>0</v>
      </c>
      <c r="H28" s="119">
        <f t="shared" si="0"/>
        <v>0</v>
      </c>
      <c r="I28" s="120" t="s">
        <v>169</v>
      </c>
      <c r="J28" s="2"/>
      <c r="K28" s="2"/>
      <c r="L28" s="2"/>
      <c r="M28" s="3"/>
      <c r="N28" s="3"/>
      <c r="O28" s="3"/>
      <c r="P28" s="3"/>
    </row>
    <row r="29" spans="1:16" ht="18.75" customHeight="1" x14ac:dyDescent="0.25">
      <c r="A29" s="115" t="s">
        <v>266</v>
      </c>
      <c r="B29" s="200"/>
      <c r="C29" s="202"/>
      <c r="D29" s="201" t="s">
        <v>267</v>
      </c>
      <c r="E29" s="116" t="s">
        <v>268</v>
      </c>
      <c r="F29" s="117">
        <v>80</v>
      </c>
      <c r="G29" s="118">
        <f>COUNTIFS(Dam!E$8:E$2070, A29, Dam!H$8:H$2070,"Accepted")</f>
        <v>78</v>
      </c>
      <c r="H29" s="119">
        <f t="shared" si="0"/>
        <v>0.97499999999999998</v>
      </c>
      <c r="I29" s="120" t="s">
        <v>169</v>
      </c>
      <c r="J29" s="2"/>
      <c r="K29" s="2"/>
      <c r="L29" s="2"/>
      <c r="M29" s="3"/>
      <c r="N29" s="3"/>
      <c r="O29" s="3"/>
      <c r="P29" s="3"/>
    </row>
    <row r="30" spans="1:16" ht="18.75" customHeight="1" x14ac:dyDescent="0.25">
      <c r="A30" s="115" t="s">
        <v>269</v>
      </c>
      <c r="B30" s="200"/>
      <c r="C30" s="202"/>
      <c r="D30" s="202"/>
      <c r="E30" s="116" t="s">
        <v>270</v>
      </c>
      <c r="F30" s="117">
        <v>80</v>
      </c>
      <c r="G30" s="118">
        <f>COUNTIFS(Dam!E$8:E$2070, A30, Dam!H$8:H$2070,"Accepted")</f>
        <v>1</v>
      </c>
      <c r="H30" s="119">
        <f t="shared" si="0"/>
        <v>1.2500000000000001E-2</v>
      </c>
      <c r="I30" s="120" t="s">
        <v>169</v>
      </c>
      <c r="J30" s="2"/>
      <c r="K30" s="2"/>
      <c r="L30" s="2"/>
      <c r="M30" s="3"/>
      <c r="N30" s="3"/>
      <c r="O30" s="3"/>
      <c r="P30" s="3"/>
    </row>
    <row r="31" spans="1:16" ht="18.75" customHeight="1" x14ac:dyDescent="0.25">
      <c r="A31" s="115" t="s">
        <v>271</v>
      </c>
      <c r="B31" s="199">
        <v>3</v>
      </c>
      <c r="C31" s="201" t="s">
        <v>272</v>
      </c>
      <c r="D31" s="116" t="s">
        <v>273</v>
      </c>
      <c r="E31" s="116" t="s">
        <v>274</v>
      </c>
      <c r="F31" s="117">
        <v>80</v>
      </c>
      <c r="G31" s="118">
        <f>COUNTIFS(Dam!E$8:E$2070, A31, Dam!H$8:H$2070,"Accepted")</f>
        <v>0</v>
      </c>
      <c r="H31" s="119">
        <f t="shared" si="0"/>
        <v>0</v>
      </c>
      <c r="I31" s="120" t="s">
        <v>154</v>
      </c>
      <c r="J31" s="2"/>
      <c r="K31" s="2"/>
      <c r="L31" s="2"/>
      <c r="M31" s="3"/>
      <c r="N31" s="3"/>
      <c r="O31" s="3"/>
      <c r="P31" s="3"/>
    </row>
    <row r="32" spans="1:16" ht="18.75" customHeight="1" x14ac:dyDescent="0.25">
      <c r="A32" s="115" t="s">
        <v>275</v>
      </c>
      <c r="B32" s="200"/>
      <c r="C32" s="202"/>
      <c r="D32" s="201" t="s">
        <v>267</v>
      </c>
      <c r="E32" s="116" t="s">
        <v>276</v>
      </c>
      <c r="F32" s="117">
        <v>80</v>
      </c>
      <c r="G32" s="118">
        <f>COUNTIFS(Dam!E$8:E$2070, A32, Dam!H$8:H$2070,"Accepted")</f>
        <v>0</v>
      </c>
      <c r="H32" s="119">
        <f t="shared" si="0"/>
        <v>0</v>
      </c>
      <c r="I32" s="120" t="s">
        <v>154</v>
      </c>
      <c r="J32" s="2"/>
      <c r="K32" s="2"/>
      <c r="L32" s="2"/>
      <c r="M32" s="3"/>
      <c r="N32" s="3"/>
      <c r="O32" s="3"/>
      <c r="P32" s="3"/>
    </row>
    <row r="33" spans="1:16" ht="18.75" customHeight="1" x14ac:dyDescent="0.25">
      <c r="A33" s="115" t="s">
        <v>277</v>
      </c>
      <c r="B33" s="200"/>
      <c r="C33" s="202"/>
      <c r="D33" s="202"/>
      <c r="E33" s="116" t="s">
        <v>278</v>
      </c>
      <c r="F33" s="117">
        <v>80</v>
      </c>
      <c r="G33" s="118">
        <f>COUNTIFS(Dam!E$8:E$2070, A33, Dam!H$8:H$2070,"Accepted")</f>
        <v>0</v>
      </c>
      <c r="H33" s="119">
        <f t="shared" si="0"/>
        <v>0</v>
      </c>
      <c r="I33" s="120" t="s">
        <v>154</v>
      </c>
      <c r="J33" s="2"/>
      <c r="K33" s="2"/>
      <c r="L33" s="2"/>
      <c r="M33" s="3"/>
      <c r="N33" s="3"/>
      <c r="O33" s="3"/>
      <c r="P33" s="3"/>
    </row>
    <row r="34" spans="1:16" ht="18.75" customHeight="1" x14ac:dyDescent="0.25">
      <c r="A34" s="115" t="s">
        <v>279</v>
      </c>
      <c r="B34" s="200"/>
      <c r="C34" s="202"/>
      <c r="D34" s="202"/>
      <c r="E34" s="116" t="s">
        <v>280</v>
      </c>
      <c r="F34" s="117">
        <v>80</v>
      </c>
      <c r="G34" s="118">
        <f>COUNTIFS(Dam!E$8:E$2070, A34, Dam!H$8:H$2070,"Accepted")</f>
        <v>0</v>
      </c>
      <c r="H34" s="119">
        <f t="shared" si="0"/>
        <v>0</v>
      </c>
      <c r="I34" s="120" t="s">
        <v>169</v>
      </c>
      <c r="J34" s="2"/>
      <c r="K34" s="2"/>
      <c r="L34" s="2"/>
      <c r="M34" s="3"/>
      <c r="N34" s="3"/>
      <c r="O34" s="3"/>
      <c r="P34" s="3"/>
    </row>
    <row r="35" spans="1:16" ht="18.75" customHeight="1" x14ac:dyDescent="0.25">
      <c r="A35" s="115"/>
      <c r="B35" s="122"/>
      <c r="C35" s="203" t="s">
        <v>281</v>
      </c>
      <c r="D35" s="203"/>
      <c r="E35" s="203"/>
      <c r="F35" s="122"/>
      <c r="G35" s="122"/>
      <c r="H35" s="123"/>
      <c r="I35" s="122"/>
      <c r="J35" s="2"/>
      <c r="K35" s="2"/>
      <c r="L35" s="2"/>
      <c r="M35" s="3"/>
      <c r="N35" s="3"/>
      <c r="O35" s="3"/>
      <c r="P35" s="3"/>
    </row>
    <row r="36" spans="1:16" ht="18.75" customHeight="1" x14ac:dyDescent="0.25">
      <c r="A36" s="115" t="s">
        <v>282</v>
      </c>
      <c r="B36" s="204">
        <v>4</v>
      </c>
      <c r="C36" s="201" t="s">
        <v>283</v>
      </c>
      <c r="D36" s="201" t="s">
        <v>284</v>
      </c>
      <c r="E36" s="116" t="s">
        <v>143</v>
      </c>
      <c r="F36" s="117">
        <v>80</v>
      </c>
      <c r="G36" s="118">
        <f>COUNTIFS(Dam!E$8:E$2070, A36, Dam!H$8:H$2070,"Accepted")</f>
        <v>0</v>
      </c>
      <c r="H36" s="119">
        <f t="shared" ref="H36:H58" si="1">G36/F36</f>
        <v>0</v>
      </c>
      <c r="I36" s="120" t="s">
        <v>154</v>
      </c>
      <c r="J36" s="2"/>
      <c r="K36" s="2"/>
      <c r="L36" s="2"/>
      <c r="M36" s="3"/>
      <c r="N36" s="3"/>
      <c r="O36" s="3"/>
      <c r="P36" s="3"/>
    </row>
    <row r="37" spans="1:16" ht="18.75" customHeight="1" x14ac:dyDescent="0.25">
      <c r="A37" s="115" t="s">
        <v>285</v>
      </c>
      <c r="B37" s="205"/>
      <c r="C37" s="202"/>
      <c r="D37" s="202"/>
      <c r="E37" s="116" t="s">
        <v>162</v>
      </c>
      <c r="F37" s="117">
        <v>80</v>
      </c>
      <c r="G37" s="118">
        <f>COUNTIFS(Dam!E$8:E$2070, A37, Dam!H$8:H$2070,"Accepted")</f>
        <v>0</v>
      </c>
      <c r="H37" s="119">
        <f t="shared" si="1"/>
        <v>0</v>
      </c>
      <c r="I37" s="120" t="s">
        <v>81</v>
      </c>
      <c r="J37" s="2"/>
      <c r="K37" s="2"/>
      <c r="L37" s="2"/>
      <c r="M37" s="3"/>
      <c r="N37" s="3"/>
      <c r="O37" s="3"/>
      <c r="P37" s="3"/>
    </row>
    <row r="38" spans="1:16" ht="18.75" customHeight="1" x14ac:dyDescent="0.25">
      <c r="A38" s="115" t="s">
        <v>286</v>
      </c>
      <c r="B38" s="205"/>
      <c r="C38" s="202"/>
      <c r="D38" s="201" t="s">
        <v>287</v>
      </c>
      <c r="E38" s="116" t="s">
        <v>143</v>
      </c>
      <c r="F38" s="117">
        <v>80</v>
      </c>
      <c r="G38" s="118">
        <f>COUNTIFS(Dam!E$8:E$2070, A38, Dam!H$8:H$2070,"Accepted")</f>
        <v>0</v>
      </c>
      <c r="H38" s="119">
        <f t="shared" si="1"/>
        <v>0</v>
      </c>
      <c r="I38" s="120" t="s">
        <v>154</v>
      </c>
      <c r="J38" s="2"/>
      <c r="K38" s="2"/>
      <c r="L38" s="2"/>
      <c r="M38" s="3"/>
      <c r="N38" s="3"/>
      <c r="O38" s="3"/>
      <c r="P38" s="3"/>
    </row>
    <row r="39" spans="1:16" ht="18.75" customHeight="1" x14ac:dyDescent="0.25">
      <c r="A39" s="115" t="s">
        <v>288</v>
      </c>
      <c r="B39" s="205"/>
      <c r="C39" s="202"/>
      <c r="D39" s="202"/>
      <c r="E39" s="116" t="s">
        <v>162</v>
      </c>
      <c r="F39" s="117">
        <v>80</v>
      </c>
      <c r="G39" s="118">
        <f>COUNTIFS(Dam!E$8:E$2070, A39, Dam!H$8:H$2070,"Accepted")</f>
        <v>0</v>
      </c>
      <c r="H39" s="119">
        <f t="shared" si="1"/>
        <v>0</v>
      </c>
      <c r="I39" s="120" t="s">
        <v>81</v>
      </c>
      <c r="J39" s="2"/>
      <c r="K39" s="2"/>
      <c r="L39" s="2"/>
      <c r="M39" s="3"/>
      <c r="N39" s="3"/>
      <c r="O39" s="3"/>
      <c r="P39" s="3"/>
    </row>
    <row r="40" spans="1:16" ht="18.75" customHeight="1" x14ac:dyDescent="0.25">
      <c r="A40" s="115" t="s">
        <v>289</v>
      </c>
      <c r="B40" s="205"/>
      <c r="C40" s="201" t="s">
        <v>290</v>
      </c>
      <c r="D40" s="201" t="s">
        <v>291</v>
      </c>
      <c r="E40" s="116" t="s">
        <v>252</v>
      </c>
      <c r="F40" s="117">
        <v>80</v>
      </c>
      <c r="G40" s="118">
        <f>COUNTIFS(Dam!E$8:E$2070, A40, Dam!H$8:H$2070,"Accepted")</f>
        <v>0</v>
      </c>
      <c r="H40" s="119">
        <f t="shared" si="1"/>
        <v>0</v>
      </c>
      <c r="I40" s="120" t="s">
        <v>154</v>
      </c>
      <c r="J40" s="2"/>
      <c r="K40" s="2"/>
      <c r="L40" s="2"/>
      <c r="M40" s="3"/>
      <c r="N40" s="3"/>
      <c r="O40" s="3"/>
      <c r="P40" s="3"/>
    </row>
    <row r="41" spans="1:16" ht="18.75" customHeight="1" x14ac:dyDescent="0.25">
      <c r="A41" s="115" t="s">
        <v>292</v>
      </c>
      <c r="B41" s="205"/>
      <c r="C41" s="202"/>
      <c r="D41" s="202"/>
      <c r="E41" s="116" t="s">
        <v>162</v>
      </c>
      <c r="F41" s="117">
        <v>80</v>
      </c>
      <c r="G41" s="118">
        <f>COUNTIFS(Dam!E$8:E$2070, A41, Dam!H$8:H$2070,"Accepted")</f>
        <v>0</v>
      </c>
      <c r="H41" s="119">
        <f t="shared" si="1"/>
        <v>0</v>
      </c>
      <c r="I41" s="120" t="s">
        <v>81</v>
      </c>
      <c r="J41" s="2"/>
      <c r="K41" s="2"/>
      <c r="L41" s="2"/>
      <c r="M41" s="3"/>
      <c r="N41" s="3"/>
      <c r="O41" s="3"/>
      <c r="P41" s="3"/>
    </row>
    <row r="42" spans="1:16" ht="18.75" customHeight="1" x14ac:dyDescent="0.25">
      <c r="A42" s="115" t="s">
        <v>293</v>
      </c>
      <c r="B42" s="205"/>
      <c r="C42" s="202"/>
      <c r="D42" s="201" t="s">
        <v>287</v>
      </c>
      <c r="E42" s="116" t="s">
        <v>252</v>
      </c>
      <c r="F42" s="117">
        <v>80</v>
      </c>
      <c r="G42" s="118">
        <f>COUNTIFS(Dam!E$8:E$2070, A42, Dam!H$8:H$2070,"Accepted")</f>
        <v>0</v>
      </c>
      <c r="H42" s="119">
        <f t="shared" si="1"/>
        <v>0</v>
      </c>
      <c r="I42" s="120" t="s">
        <v>154</v>
      </c>
      <c r="J42" s="2"/>
      <c r="K42" s="2"/>
      <c r="L42" s="2"/>
      <c r="M42" s="3"/>
      <c r="N42" s="3"/>
      <c r="O42" s="3"/>
      <c r="P42" s="3"/>
    </row>
    <row r="43" spans="1:16" ht="18.75" customHeight="1" x14ac:dyDescent="0.25">
      <c r="A43" s="115" t="s">
        <v>294</v>
      </c>
      <c r="B43" s="205"/>
      <c r="C43" s="202"/>
      <c r="D43" s="202"/>
      <c r="E43" s="116" t="s">
        <v>162</v>
      </c>
      <c r="F43" s="117">
        <v>80</v>
      </c>
      <c r="G43" s="118">
        <f>COUNTIFS(Dam!E$8:E$2070, A43, Dam!H$8:H$2070,"Accepted")</f>
        <v>0</v>
      </c>
      <c r="H43" s="119">
        <f t="shared" si="1"/>
        <v>0</v>
      </c>
      <c r="I43" s="120" t="s">
        <v>81</v>
      </c>
      <c r="J43" s="2"/>
      <c r="K43" s="2"/>
      <c r="L43" s="2"/>
      <c r="M43" s="3"/>
      <c r="N43" s="3"/>
      <c r="O43" s="3"/>
      <c r="P43" s="3"/>
    </row>
    <row r="44" spans="1:16" ht="18.75" customHeight="1" x14ac:dyDescent="0.25">
      <c r="A44" s="115" t="s">
        <v>295</v>
      </c>
      <c r="B44" s="205"/>
      <c r="C44" s="201" t="s">
        <v>296</v>
      </c>
      <c r="D44" s="201" t="s">
        <v>291</v>
      </c>
      <c r="E44" s="116" t="s">
        <v>256</v>
      </c>
      <c r="F44" s="117">
        <v>80</v>
      </c>
      <c r="G44" s="118">
        <f>COUNTIFS(Dam!E$8:E$2070, A44, Dam!H$8:H$2070,"Accepted")</f>
        <v>3</v>
      </c>
      <c r="H44" s="119">
        <f t="shared" si="1"/>
        <v>3.7499999999999999E-2</v>
      </c>
      <c r="I44" s="120" t="s">
        <v>81</v>
      </c>
      <c r="J44" s="2"/>
      <c r="K44" s="2"/>
      <c r="L44" s="2"/>
      <c r="M44" s="3"/>
      <c r="N44" s="3"/>
      <c r="O44" s="3"/>
      <c r="P44" s="3"/>
    </row>
    <row r="45" spans="1:16" ht="18.75" customHeight="1" x14ac:dyDescent="0.25">
      <c r="A45" s="115" t="s">
        <v>297</v>
      </c>
      <c r="B45" s="205"/>
      <c r="C45" s="202"/>
      <c r="D45" s="202"/>
      <c r="E45" s="116" t="s">
        <v>298</v>
      </c>
      <c r="F45" s="117">
        <v>80</v>
      </c>
      <c r="G45" s="118">
        <f>COUNTIFS(Dam!E$8:E$2070, A45, Dam!H$8:H$2070,"Accepted")</f>
        <v>0</v>
      </c>
      <c r="H45" s="119">
        <f t="shared" si="1"/>
        <v>0</v>
      </c>
      <c r="I45" s="120" t="s">
        <v>81</v>
      </c>
      <c r="J45" s="2"/>
      <c r="K45" s="2"/>
      <c r="L45" s="2"/>
      <c r="M45" s="3"/>
      <c r="N45" s="3"/>
      <c r="O45" s="3"/>
      <c r="P45" s="3"/>
    </row>
    <row r="46" spans="1:16" ht="18.75" customHeight="1" x14ac:dyDescent="0.25">
      <c r="A46" s="115" t="s">
        <v>299</v>
      </c>
      <c r="B46" s="205"/>
      <c r="C46" s="202"/>
      <c r="D46" s="202"/>
      <c r="E46" s="116" t="s">
        <v>300</v>
      </c>
      <c r="F46" s="117">
        <v>80</v>
      </c>
      <c r="G46" s="118">
        <f>COUNTIFS(Dam!E$8:E$2070, A46, Dam!H$8:H$2070,"Accepted")</f>
        <v>0</v>
      </c>
      <c r="H46" s="119">
        <f t="shared" si="1"/>
        <v>0</v>
      </c>
      <c r="I46" s="120" t="s">
        <v>81</v>
      </c>
      <c r="J46" s="2"/>
      <c r="K46" s="2"/>
      <c r="L46" s="2"/>
      <c r="M46" s="3"/>
      <c r="N46" s="3"/>
      <c r="O46" s="3"/>
      <c r="P46" s="3"/>
    </row>
    <row r="47" spans="1:16" ht="18.75" customHeight="1" x14ac:dyDescent="0.25">
      <c r="A47" s="115" t="s">
        <v>301</v>
      </c>
      <c r="B47" s="205"/>
      <c r="C47" s="202"/>
      <c r="D47" s="201" t="s">
        <v>287</v>
      </c>
      <c r="E47" s="116" t="s">
        <v>256</v>
      </c>
      <c r="F47" s="117">
        <v>80</v>
      </c>
      <c r="G47" s="118">
        <f>COUNTIFS(Dam!E$8:E$2070, A47, Dam!H$8:H$2070,"Accepted")</f>
        <v>0</v>
      </c>
      <c r="H47" s="119">
        <f t="shared" si="1"/>
        <v>0</v>
      </c>
      <c r="I47" s="120" t="s">
        <v>81</v>
      </c>
      <c r="J47" s="2"/>
      <c r="K47" s="2"/>
      <c r="L47" s="2"/>
      <c r="M47" s="3"/>
      <c r="N47" s="3"/>
      <c r="O47" s="3"/>
      <c r="P47" s="3"/>
    </row>
    <row r="48" spans="1:16" ht="18.75" customHeight="1" x14ac:dyDescent="0.25">
      <c r="A48" s="115" t="s">
        <v>302</v>
      </c>
      <c r="B48" s="205"/>
      <c r="C48" s="202"/>
      <c r="D48" s="202"/>
      <c r="E48" s="116" t="s">
        <v>298</v>
      </c>
      <c r="F48" s="117">
        <v>80</v>
      </c>
      <c r="G48" s="118">
        <f>COUNTIFS(Dam!E$8:E$2070, A48, Dam!H$8:H$2070,"Accepted")</f>
        <v>0</v>
      </c>
      <c r="H48" s="119">
        <f t="shared" si="1"/>
        <v>0</v>
      </c>
      <c r="I48" s="120" t="s">
        <v>81</v>
      </c>
      <c r="J48" s="2"/>
      <c r="K48" s="2"/>
      <c r="L48" s="2"/>
      <c r="M48" s="3"/>
      <c r="N48" s="3"/>
      <c r="O48" s="3"/>
      <c r="P48" s="3"/>
    </row>
    <row r="49" spans="1:16" ht="18.75" customHeight="1" x14ac:dyDescent="0.25">
      <c r="A49" s="115" t="s">
        <v>303</v>
      </c>
      <c r="B49" s="205"/>
      <c r="C49" s="202"/>
      <c r="D49" s="202"/>
      <c r="E49" s="116" t="s">
        <v>300</v>
      </c>
      <c r="F49" s="117">
        <v>80</v>
      </c>
      <c r="G49" s="118">
        <f>COUNTIFS(Dam!E$8:E$2070, A49, Dam!H$8:H$2070,"Accepted")</f>
        <v>0</v>
      </c>
      <c r="H49" s="119">
        <f t="shared" si="1"/>
        <v>0</v>
      </c>
      <c r="I49" s="120" t="s">
        <v>81</v>
      </c>
      <c r="J49" s="2"/>
      <c r="K49" s="2"/>
      <c r="L49" s="2"/>
      <c r="M49" s="3"/>
      <c r="N49" s="3"/>
      <c r="O49" s="3"/>
      <c r="P49" s="3"/>
    </row>
    <row r="50" spans="1:16" ht="18.75" customHeight="1" x14ac:dyDescent="0.25">
      <c r="A50" s="115" t="s">
        <v>304</v>
      </c>
      <c r="B50" s="199"/>
      <c r="C50" s="201" t="s">
        <v>305</v>
      </c>
      <c r="D50" s="116" t="s">
        <v>306</v>
      </c>
      <c r="E50" s="116" t="s">
        <v>307</v>
      </c>
      <c r="F50" s="117">
        <v>80</v>
      </c>
      <c r="G50" s="118">
        <f>COUNTIFS(Dam!E$8:E$2070, A50, Dam!H$8:H$2070,"Accepted")</f>
        <v>0</v>
      </c>
      <c r="H50" s="119">
        <f t="shared" si="1"/>
        <v>0</v>
      </c>
      <c r="I50" s="2"/>
      <c r="J50" s="2"/>
      <c r="K50" s="2"/>
      <c r="L50" s="2"/>
      <c r="M50" s="3"/>
      <c r="N50" s="3"/>
      <c r="O50" s="3"/>
      <c r="P50" s="3"/>
    </row>
    <row r="51" spans="1:16" ht="18.75" customHeight="1" x14ac:dyDescent="0.25">
      <c r="A51" s="115" t="s">
        <v>308</v>
      </c>
      <c r="B51" s="200"/>
      <c r="C51" s="202"/>
      <c r="D51" s="201" t="s">
        <v>309</v>
      </c>
      <c r="E51" s="116" t="s">
        <v>310</v>
      </c>
      <c r="F51" s="117">
        <v>80</v>
      </c>
      <c r="G51" s="118">
        <f>COUNTIFS(Dam!E$8:E$2070, A51, Dam!H$8:H$2070,"Accepted")</f>
        <v>0</v>
      </c>
      <c r="H51" s="119">
        <f t="shared" si="1"/>
        <v>0</v>
      </c>
      <c r="I51" s="2"/>
      <c r="J51" s="2"/>
      <c r="K51" s="2"/>
      <c r="L51" s="2"/>
      <c r="M51" s="3"/>
      <c r="N51" s="3"/>
      <c r="O51" s="3"/>
      <c r="P51" s="3"/>
    </row>
    <row r="52" spans="1:16" ht="18.75" customHeight="1" x14ac:dyDescent="0.25">
      <c r="A52" s="115" t="s">
        <v>311</v>
      </c>
      <c r="B52" s="124"/>
      <c r="C52" s="202"/>
      <c r="D52" s="202"/>
      <c r="E52" s="125" t="s">
        <v>312</v>
      </c>
      <c r="F52" s="117">
        <v>80</v>
      </c>
      <c r="G52" s="118">
        <f>COUNTIFS(Dam!E$8:E$2070, A52, Dam!H$8:H$2070,"Accepted")</f>
        <v>0</v>
      </c>
      <c r="H52" s="119">
        <f t="shared" si="1"/>
        <v>0</v>
      </c>
      <c r="I52" s="2"/>
      <c r="J52" s="2"/>
      <c r="K52" s="2"/>
      <c r="L52" s="2"/>
      <c r="M52" s="3"/>
      <c r="N52" s="3"/>
      <c r="O52" s="3"/>
      <c r="P52" s="3"/>
    </row>
    <row r="53" spans="1:16" ht="18.75" customHeight="1" x14ac:dyDescent="0.25">
      <c r="A53" s="115" t="s">
        <v>313</v>
      </c>
      <c r="B53" s="206"/>
      <c r="C53" s="201" t="s">
        <v>314</v>
      </c>
      <c r="D53" s="116" t="s">
        <v>306</v>
      </c>
      <c r="E53" s="116" t="s">
        <v>307</v>
      </c>
      <c r="F53" s="117">
        <v>80</v>
      </c>
      <c r="G53" s="118">
        <f>COUNTIFS(Dam!E$8:E$2070, A53, Dam!H$8:H$2070,"Accepted")</f>
        <v>0</v>
      </c>
      <c r="H53" s="119">
        <f t="shared" si="1"/>
        <v>0</v>
      </c>
      <c r="I53" s="2"/>
      <c r="J53" s="2"/>
      <c r="K53" s="2"/>
      <c r="L53" s="2"/>
      <c r="M53" s="3"/>
      <c r="N53" s="3"/>
      <c r="O53" s="3"/>
      <c r="P53" s="3"/>
    </row>
    <row r="54" spans="1:16" ht="18.75" customHeight="1" x14ac:dyDescent="0.25">
      <c r="A54" s="115" t="s">
        <v>315</v>
      </c>
      <c r="B54" s="205"/>
      <c r="C54" s="202"/>
      <c r="D54" s="201" t="s">
        <v>309</v>
      </c>
      <c r="E54" s="125" t="s">
        <v>310</v>
      </c>
      <c r="F54" s="117">
        <v>80</v>
      </c>
      <c r="G54" s="118">
        <f>COUNTIFS(Dam!E$8:E$2070, A54, Dam!H$8:H$2070,"Accepted")</f>
        <v>0</v>
      </c>
      <c r="H54" s="119">
        <f t="shared" si="1"/>
        <v>0</v>
      </c>
      <c r="I54" s="2"/>
      <c r="J54" s="2"/>
      <c r="K54" s="2"/>
      <c r="L54" s="2"/>
      <c r="M54" s="3"/>
      <c r="N54" s="3"/>
      <c r="O54" s="3"/>
      <c r="P54" s="3"/>
    </row>
    <row r="55" spans="1:16" ht="18.75" customHeight="1" x14ac:dyDescent="0.25">
      <c r="A55" s="115" t="s">
        <v>316</v>
      </c>
      <c r="B55" s="205"/>
      <c r="C55" s="202"/>
      <c r="D55" s="202"/>
      <c r="E55" s="125" t="s">
        <v>312</v>
      </c>
      <c r="F55" s="117">
        <v>80</v>
      </c>
      <c r="G55" s="118">
        <f>COUNTIFS(Dam!E$8:E$2070, A55, Dam!H$8:H$2070,"Accepted")</f>
        <v>0</v>
      </c>
      <c r="H55" s="119">
        <f t="shared" si="1"/>
        <v>0</v>
      </c>
      <c r="I55" s="2"/>
      <c r="J55" s="2"/>
      <c r="K55" s="2"/>
      <c r="L55" s="2"/>
      <c r="M55" s="3"/>
      <c r="N55" s="3"/>
      <c r="O55" s="3"/>
      <c r="P55" s="3"/>
    </row>
    <row r="56" spans="1:16" ht="18.75" customHeight="1" x14ac:dyDescent="0.25">
      <c r="A56" s="115" t="s">
        <v>317</v>
      </c>
      <c r="B56" s="206"/>
      <c r="C56" s="207" t="s">
        <v>318</v>
      </c>
      <c r="D56" s="116" t="s">
        <v>306</v>
      </c>
      <c r="E56" s="116" t="s">
        <v>307</v>
      </c>
      <c r="F56" s="117">
        <v>80</v>
      </c>
      <c r="G56" s="118">
        <f>COUNTIFS(Dam!E$8:E$2070, A56, Dam!H$8:H$2070,"Accepted")</f>
        <v>0</v>
      </c>
      <c r="H56" s="119">
        <f t="shared" si="1"/>
        <v>0</v>
      </c>
      <c r="I56" s="2"/>
      <c r="J56" s="2"/>
      <c r="K56" s="2"/>
      <c r="L56" s="2"/>
      <c r="M56" s="3"/>
      <c r="N56" s="3"/>
      <c r="O56" s="3"/>
      <c r="P56" s="3"/>
    </row>
    <row r="57" spans="1:16" ht="18.75" customHeight="1" x14ac:dyDescent="0.25">
      <c r="A57" s="115" t="s">
        <v>319</v>
      </c>
      <c r="B57" s="205"/>
      <c r="C57" s="208"/>
      <c r="D57" s="201" t="s">
        <v>309</v>
      </c>
      <c r="E57" s="116" t="s">
        <v>310</v>
      </c>
      <c r="F57" s="117">
        <v>80</v>
      </c>
      <c r="G57" s="118">
        <f>COUNTIFS(Dam!E$8:E$2070, A57, Dam!H$8:H$2070,"Accepted")</f>
        <v>0</v>
      </c>
      <c r="H57" s="119">
        <f t="shared" si="1"/>
        <v>0</v>
      </c>
      <c r="I57" s="2"/>
      <c r="J57" s="2"/>
      <c r="K57" s="2"/>
      <c r="L57" s="2"/>
      <c r="M57" s="3"/>
      <c r="N57" s="3"/>
      <c r="O57" s="3"/>
      <c r="P57" s="3"/>
    </row>
    <row r="58" spans="1:16" ht="18.75" customHeight="1" x14ac:dyDescent="0.25">
      <c r="A58" s="115" t="s">
        <v>320</v>
      </c>
      <c r="B58" s="205"/>
      <c r="C58" s="208"/>
      <c r="D58" s="202"/>
      <c r="E58" s="116" t="s">
        <v>312</v>
      </c>
      <c r="F58" s="117">
        <v>80</v>
      </c>
      <c r="G58" s="118">
        <f>COUNTIFS(Dam!E$8:E$2070, A58, Dam!H$8:H$2070,"Accepted")</f>
        <v>0</v>
      </c>
      <c r="H58" s="119">
        <f t="shared" si="1"/>
        <v>0</v>
      </c>
      <c r="I58" s="2"/>
      <c r="J58" s="2"/>
      <c r="K58" s="2"/>
      <c r="L58" s="2"/>
      <c r="M58" s="3"/>
      <c r="N58" s="3"/>
      <c r="O58" s="3"/>
      <c r="P58" s="3"/>
    </row>
    <row r="59" spans="1:16" ht="18.75" customHeight="1" x14ac:dyDescent="0.25">
      <c r="A59" s="115"/>
      <c r="B59" s="126"/>
      <c r="C59" s="209" t="s">
        <v>321</v>
      </c>
      <c r="D59" s="209"/>
      <c r="E59" s="209"/>
      <c r="F59" s="122"/>
      <c r="G59" s="122"/>
      <c r="H59" s="123"/>
      <c r="I59" s="122"/>
      <c r="J59" s="2"/>
      <c r="K59" s="2"/>
      <c r="L59" s="2"/>
      <c r="M59" s="3"/>
      <c r="N59" s="3"/>
      <c r="O59" s="3"/>
      <c r="P59" s="3"/>
    </row>
    <row r="60" spans="1:16" ht="18.75" customHeight="1" x14ac:dyDescent="0.25">
      <c r="A60" s="115" t="s">
        <v>322</v>
      </c>
      <c r="B60" s="206"/>
      <c r="C60" s="201" t="s">
        <v>323</v>
      </c>
      <c r="D60" s="116" t="s">
        <v>324</v>
      </c>
      <c r="E60" s="116" t="s">
        <v>192</v>
      </c>
      <c r="F60" s="117">
        <v>80</v>
      </c>
      <c r="G60" s="118">
        <f>COUNTIFS(Dam!E$8:E$2070, A60, Dam!H$8:H$2070,"Accepted")</f>
        <v>0</v>
      </c>
      <c r="H60" s="119">
        <f t="shared" ref="H60:H67" si="2">G60/F60</f>
        <v>0</v>
      </c>
      <c r="I60" s="120" t="s">
        <v>157</v>
      </c>
      <c r="J60" s="2"/>
      <c r="K60" s="2"/>
      <c r="L60" s="2"/>
      <c r="M60" s="3"/>
      <c r="N60" s="3"/>
      <c r="O60" s="3"/>
      <c r="P60" s="3"/>
    </row>
    <row r="61" spans="1:16" ht="18.75" customHeight="1" x14ac:dyDescent="0.25">
      <c r="A61" s="115" t="s">
        <v>325</v>
      </c>
      <c r="B61" s="205"/>
      <c r="C61" s="202"/>
      <c r="D61" s="116" t="s">
        <v>326</v>
      </c>
      <c r="E61" s="116" t="s">
        <v>327</v>
      </c>
      <c r="F61" s="117">
        <v>80</v>
      </c>
      <c r="G61" s="118">
        <f>COUNTIFS(Dam!E$8:E$2070, A61, Dam!H$8:H$2070,"Accepted")</f>
        <v>41</v>
      </c>
      <c r="H61" s="119">
        <f t="shared" si="2"/>
        <v>0.51249999999999996</v>
      </c>
      <c r="I61" s="120" t="s">
        <v>154</v>
      </c>
      <c r="J61" s="2"/>
      <c r="K61" s="2"/>
      <c r="L61" s="2"/>
      <c r="M61" s="3"/>
      <c r="N61" s="3"/>
      <c r="O61" s="3"/>
      <c r="P61" s="3"/>
    </row>
    <row r="62" spans="1:16" ht="18.75" customHeight="1" x14ac:dyDescent="0.25">
      <c r="A62" s="115" t="s">
        <v>328</v>
      </c>
      <c r="B62" s="199"/>
      <c r="C62" s="201" t="s">
        <v>329</v>
      </c>
      <c r="D62" s="116" t="s">
        <v>324</v>
      </c>
      <c r="E62" s="116" t="s">
        <v>192</v>
      </c>
      <c r="F62" s="117">
        <v>80</v>
      </c>
      <c r="G62" s="118">
        <f>COUNTIFS(Dam!E$8:E$2070, A62, Dam!H$8:H$2070,"Accepted")</f>
        <v>0</v>
      </c>
      <c r="H62" s="119">
        <f t="shared" si="2"/>
        <v>0</v>
      </c>
      <c r="I62" s="120" t="s">
        <v>157</v>
      </c>
      <c r="J62" s="2"/>
      <c r="K62" s="2"/>
      <c r="L62" s="2"/>
      <c r="M62" s="3"/>
      <c r="N62" s="3"/>
      <c r="O62" s="3"/>
      <c r="P62" s="3"/>
    </row>
    <row r="63" spans="1:16" ht="18.75" customHeight="1" x14ac:dyDescent="0.25">
      <c r="A63" s="115" t="s">
        <v>330</v>
      </c>
      <c r="B63" s="200"/>
      <c r="C63" s="202"/>
      <c r="D63" s="116" t="s">
        <v>331</v>
      </c>
      <c r="E63" s="116" t="s">
        <v>192</v>
      </c>
      <c r="F63" s="117">
        <v>80</v>
      </c>
      <c r="G63" s="118">
        <f>COUNTIFS(Dam!E$8:E$2070, A63, Dam!H$8:H$2070,"Accepted")</f>
        <v>0</v>
      </c>
      <c r="H63" s="119">
        <f t="shared" si="2"/>
        <v>0</v>
      </c>
      <c r="I63" s="120" t="s">
        <v>157</v>
      </c>
      <c r="J63" s="2"/>
      <c r="K63" s="2"/>
      <c r="L63" s="2"/>
      <c r="M63" s="3"/>
      <c r="N63" s="3"/>
      <c r="O63" s="3"/>
      <c r="P63" s="3"/>
    </row>
    <row r="64" spans="1:16" ht="18.75" customHeight="1" x14ac:dyDescent="0.25">
      <c r="A64" s="115" t="s">
        <v>332</v>
      </c>
      <c r="B64" s="200"/>
      <c r="C64" s="202"/>
      <c r="D64" s="116" t="s">
        <v>333</v>
      </c>
      <c r="E64" s="116" t="s">
        <v>162</v>
      </c>
      <c r="F64" s="117">
        <v>80</v>
      </c>
      <c r="G64" s="118">
        <f>COUNTIFS(Dam!E$8:E$2070, A64, Dam!H$8:H$2070,"Accepted")</f>
        <v>0</v>
      </c>
      <c r="H64" s="119">
        <f t="shared" si="2"/>
        <v>0</v>
      </c>
      <c r="I64" s="120" t="s">
        <v>81</v>
      </c>
      <c r="J64" s="2"/>
      <c r="K64" s="2"/>
      <c r="L64" s="2"/>
      <c r="M64" s="3"/>
      <c r="N64" s="3"/>
      <c r="O64" s="3"/>
      <c r="P64" s="3"/>
    </row>
    <row r="65" spans="1:16" ht="18.75" customHeight="1" x14ac:dyDescent="0.25">
      <c r="A65" s="115" t="s">
        <v>334</v>
      </c>
      <c r="B65" s="199"/>
      <c r="C65" s="201" t="s">
        <v>335</v>
      </c>
      <c r="D65" s="116" t="s">
        <v>336</v>
      </c>
      <c r="E65" s="116"/>
      <c r="F65" s="117">
        <v>80</v>
      </c>
      <c r="G65" s="118">
        <f>COUNTIFS(Dam!E$8:E$2070, A65, Dam!H$8:H$2070,"Accepted")</f>
        <v>0</v>
      </c>
      <c r="H65" s="119">
        <f t="shared" si="2"/>
        <v>0</v>
      </c>
      <c r="I65" s="2"/>
      <c r="J65" s="2"/>
      <c r="K65" s="2"/>
      <c r="L65" s="2"/>
      <c r="M65" s="3"/>
      <c r="N65" s="3"/>
      <c r="O65" s="3"/>
      <c r="P65" s="3"/>
    </row>
    <row r="66" spans="1:16" ht="18.75" customHeight="1" x14ac:dyDescent="0.25">
      <c r="A66" s="115" t="s">
        <v>337</v>
      </c>
      <c r="B66" s="200"/>
      <c r="C66" s="202"/>
      <c r="D66" s="125" t="s">
        <v>326</v>
      </c>
      <c r="E66" s="116" t="s">
        <v>338</v>
      </c>
      <c r="F66" s="117">
        <v>80</v>
      </c>
      <c r="G66" s="118">
        <f>COUNTIFS(Dam!E$8:E$2070, A66, Dam!H$8:H$2070,"Accepted")</f>
        <v>0</v>
      </c>
      <c r="H66" s="119">
        <f t="shared" si="2"/>
        <v>0</v>
      </c>
      <c r="I66" s="120" t="s">
        <v>154</v>
      </c>
      <c r="J66" s="2"/>
      <c r="K66" s="2"/>
      <c r="L66" s="2"/>
      <c r="M66" s="3"/>
      <c r="N66" s="3"/>
      <c r="O66" s="3"/>
      <c r="P66" s="3"/>
    </row>
    <row r="67" spans="1:16" ht="18.75" customHeight="1" x14ac:dyDescent="0.25">
      <c r="A67" s="115" t="s">
        <v>339</v>
      </c>
      <c r="B67" s="124"/>
      <c r="C67" s="116" t="s">
        <v>340</v>
      </c>
      <c r="D67" s="116" t="s">
        <v>341</v>
      </c>
      <c r="E67" s="116" t="s">
        <v>342</v>
      </c>
      <c r="F67" s="117">
        <v>80</v>
      </c>
      <c r="G67" s="118">
        <f>COUNTIFS(Dam!E$8:E$2070, A67, Dam!H$8:H$2070,"Accepted")</f>
        <v>0</v>
      </c>
      <c r="H67" s="119">
        <f t="shared" si="2"/>
        <v>0</v>
      </c>
      <c r="I67" s="120" t="s">
        <v>154</v>
      </c>
      <c r="J67" s="2"/>
      <c r="K67" s="2"/>
      <c r="L67" s="2"/>
      <c r="M67" s="3"/>
      <c r="N67" s="3"/>
      <c r="O67" s="3"/>
      <c r="P67" s="3"/>
    </row>
    <row r="68" spans="1:16" ht="18.75" customHeight="1" x14ac:dyDescent="0.25">
      <c r="A68" s="115"/>
      <c r="B68" s="122"/>
      <c r="C68" s="203" t="s">
        <v>343</v>
      </c>
      <c r="D68" s="203"/>
      <c r="E68" s="203"/>
      <c r="F68" s="122"/>
      <c r="G68" s="122"/>
      <c r="H68" s="123"/>
      <c r="I68" s="122"/>
      <c r="J68" s="2"/>
      <c r="K68" s="2"/>
      <c r="L68" s="2"/>
      <c r="M68" s="3"/>
      <c r="N68" s="3"/>
      <c r="O68" s="3"/>
      <c r="P68" s="3"/>
    </row>
    <row r="69" spans="1:16" ht="18.75" customHeight="1" x14ac:dyDescent="0.25">
      <c r="A69" s="115" t="s">
        <v>344</v>
      </c>
      <c r="B69" s="124"/>
      <c r="C69" s="116" t="s">
        <v>124</v>
      </c>
      <c r="D69" s="116" t="s">
        <v>345</v>
      </c>
      <c r="E69" s="116" t="s">
        <v>346</v>
      </c>
      <c r="F69" s="117">
        <v>80</v>
      </c>
      <c r="G69" s="118">
        <f>COUNTIFS(Dam!E$8:E$2070, A69, Dam!H$8:H$2070,"Accepted")</f>
        <v>0</v>
      </c>
      <c r="H69" s="119">
        <f>G69/F69</f>
        <v>0</v>
      </c>
      <c r="I69" s="120" t="s">
        <v>81</v>
      </c>
      <c r="J69" s="2"/>
      <c r="K69" s="2"/>
      <c r="L69" s="2"/>
      <c r="M69" s="3"/>
      <c r="N69" s="3"/>
      <c r="O69" s="3"/>
      <c r="P69" s="3"/>
    </row>
    <row r="70" spans="1:16" ht="18.75" customHeight="1" x14ac:dyDescent="0.25">
      <c r="A70" s="115" t="s">
        <v>347</v>
      </c>
      <c r="B70" s="124"/>
      <c r="C70" s="116" t="s">
        <v>348</v>
      </c>
      <c r="D70" s="116" t="s">
        <v>349</v>
      </c>
      <c r="E70" s="116" t="s">
        <v>349</v>
      </c>
      <c r="F70" s="117">
        <v>80</v>
      </c>
      <c r="G70" s="118">
        <f>COUNTIFS(Dam!E$8:E$2070, A70, Dam!H$8:H$2070,"Accepted")</f>
        <v>0</v>
      </c>
      <c r="H70" s="119">
        <f>G70/F70</f>
        <v>0</v>
      </c>
      <c r="I70" s="2"/>
      <c r="J70" s="2"/>
      <c r="K70" s="2"/>
      <c r="L70" s="2"/>
      <c r="M70" s="3"/>
      <c r="N70" s="3"/>
      <c r="O70" s="3"/>
      <c r="P70" s="3"/>
    </row>
    <row r="71" spans="1:16" ht="18.75" customHeight="1" x14ac:dyDescent="0.25">
      <c r="A71" s="115" t="s">
        <v>350</v>
      </c>
      <c r="B71" s="206"/>
      <c r="C71" s="201" t="s">
        <v>351</v>
      </c>
      <c r="D71" s="116" t="s">
        <v>213</v>
      </c>
      <c r="E71" s="116" t="s">
        <v>352</v>
      </c>
      <c r="F71" s="117">
        <v>80</v>
      </c>
      <c r="G71" s="118">
        <f>COUNTIFS(Dam!E$8:E$2070, A71, Dam!H$8:H$2070,"Accepted")</f>
        <v>0</v>
      </c>
      <c r="H71" s="119">
        <f>G71/F71</f>
        <v>0</v>
      </c>
      <c r="I71" s="120" t="s">
        <v>78</v>
      </c>
      <c r="J71" s="2"/>
      <c r="K71" s="2"/>
      <c r="L71" s="2"/>
      <c r="M71" s="3"/>
      <c r="N71" s="3"/>
      <c r="O71" s="3"/>
      <c r="P71" s="3"/>
    </row>
    <row r="72" spans="1:16" ht="18.75" customHeight="1" x14ac:dyDescent="0.25">
      <c r="A72" s="115" t="s">
        <v>353</v>
      </c>
      <c r="B72" s="205"/>
      <c r="C72" s="202"/>
      <c r="D72" s="116" t="s">
        <v>354</v>
      </c>
      <c r="E72" s="116" t="s">
        <v>352</v>
      </c>
      <c r="F72" s="117">
        <v>80</v>
      </c>
      <c r="G72" s="118">
        <f>COUNTIFS(Dam!E$8:E$2070, A72, Dam!H$8:H$2070,"Accepted")</f>
        <v>0</v>
      </c>
      <c r="H72" s="119">
        <f>G72/F72</f>
        <v>0</v>
      </c>
      <c r="I72" s="120" t="s">
        <v>78</v>
      </c>
      <c r="J72" s="2"/>
      <c r="K72" s="2"/>
      <c r="L72" s="2"/>
      <c r="M72" s="3"/>
      <c r="N72" s="3"/>
      <c r="O72" s="3"/>
      <c r="P72" s="3"/>
    </row>
    <row r="73" spans="1:16" ht="18.75" customHeight="1" x14ac:dyDescent="0.25">
      <c r="A73" s="115"/>
      <c r="B73" s="122"/>
      <c r="C73" s="203" t="s">
        <v>355</v>
      </c>
      <c r="D73" s="203"/>
      <c r="E73" s="203"/>
      <c r="F73" s="122"/>
      <c r="G73" s="122"/>
      <c r="H73" s="123"/>
      <c r="I73" s="122"/>
      <c r="J73" s="2"/>
      <c r="K73" s="2"/>
      <c r="L73" s="2"/>
      <c r="M73" s="3"/>
      <c r="N73" s="3"/>
      <c r="O73" s="3"/>
      <c r="P73" s="3"/>
    </row>
    <row r="74" spans="1:16" ht="18.75" customHeight="1" x14ac:dyDescent="0.25">
      <c r="A74" s="115" t="s">
        <v>356</v>
      </c>
      <c r="B74" s="206"/>
      <c r="C74" s="116" t="s">
        <v>124</v>
      </c>
      <c r="D74" s="116" t="s">
        <v>345</v>
      </c>
      <c r="E74" s="116" t="s">
        <v>346</v>
      </c>
      <c r="F74" s="117">
        <v>80</v>
      </c>
      <c r="G74" s="118">
        <f>COUNTIFS(Dam!E$8:E$2070, A74, Dam!H$8:H$2070,"Accepted")</f>
        <v>0</v>
      </c>
      <c r="H74" s="119">
        <f>G74/F74</f>
        <v>0</v>
      </c>
      <c r="I74" s="120" t="s">
        <v>81</v>
      </c>
      <c r="J74" s="2"/>
      <c r="K74" s="2"/>
      <c r="L74" s="2"/>
      <c r="M74" s="3"/>
      <c r="N74" s="3"/>
      <c r="O74" s="3"/>
      <c r="P74" s="3"/>
    </row>
    <row r="75" spans="1:16" ht="18.75" customHeight="1" x14ac:dyDescent="0.25">
      <c r="A75" s="115" t="s">
        <v>357</v>
      </c>
      <c r="B75" s="205"/>
      <c r="C75" s="116" t="s">
        <v>348</v>
      </c>
      <c r="D75" s="116" t="s">
        <v>349</v>
      </c>
      <c r="E75" s="116" t="s">
        <v>349</v>
      </c>
      <c r="F75" s="117">
        <v>80</v>
      </c>
      <c r="G75" s="118">
        <f>COUNTIFS(Dam!E$8:E$2070, A75, Dam!H$8:H$2070,"Accepted")</f>
        <v>0</v>
      </c>
      <c r="H75" s="119">
        <f>G75/F75</f>
        <v>0</v>
      </c>
      <c r="I75" s="2"/>
      <c r="J75" s="2"/>
      <c r="K75" s="2"/>
      <c r="L75" s="2"/>
      <c r="M75" s="3"/>
      <c r="N75" s="3"/>
      <c r="O75" s="3"/>
      <c r="P75" s="3"/>
    </row>
    <row r="76" spans="1:16" ht="18.75" customHeight="1" x14ac:dyDescent="0.25">
      <c r="A76" s="115" t="s">
        <v>358</v>
      </c>
      <c r="B76" s="205"/>
      <c r="C76" s="201" t="s">
        <v>359</v>
      </c>
      <c r="D76" s="116" t="s">
        <v>213</v>
      </c>
      <c r="E76" s="116" t="s">
        <v>352</v>
      </c>
      <c r="F76" s="117">
        <v>80</v>
      </c>
      <c r="G76" s="118">
        <f>COUNTIFS(Dam!E$8:E$2070, A76, Dam!H$8:H$2070,"Accepted")</f>
        <v>0</v>
      </c>
      <c r="H76" s="119">
        <f>G76/F76</f>
        <v>0</v>
      </c>
      <c r="I76" s="120" t="s">
        <v>78</v>
      </c>
      <c r="J76" s="2"/>
      <c r="K76" s="2"/>
      <c r="L76" s="2"/>
      <c r="M76" s="3"/>
      <c r="N76" s="3"/>
      <c r="O76" s="3"/>
      <c r="P76" s="3"/>
    </row>
    <row r="77" spans="1:16" ht="18.75" customHeight="1" x14ac:dyDescent="0.25">
      <c r="A77" s="115" t="s">
        <v>360</v>
      </c>
      <c r="B77" s="205"/>
      <c r="C77" s="202"/>
      <c r="D77" s="116" t="s">
        <v>354</v>
      </c>
      <c r="E77" s="116" t="s">
        <v>352</v>
      </c>
      <c r="F77" s="117">
        <v>80</v>
      </c>
      <c r="G77" s="118">
        <f>COUNTIFS(Dam!E$8:E$2070, A77, Dam!H$8:H$2070,"Accepted")</f>
        <v>0</v>
      </c>
      <c r="H77" s="119">
        <f>G77/F77</f>
        <v>0</v>
      </c>
      <c r="I77" s="120" t="s">
        <v>78</v>
      </c>
      <c r="J77" s="2"/>
      <c r="K77" s="2"/>
      <c r="L77" s="2"/>
      <c r="M77" s="3"/>
      <c r="N77" s="3"/>
      <c r="O77" s="3"/>
      <c r="P77" s="3"/>
    </row>
    <row r="78" spans="1:16" ht="18.75" customHeight="1" x14ac:dyDescent="0.25">
      <c r="A78" s="115" t="s">
        <v>361</v>
      </c>
      <c r="B78" s="205"/>
      <c r="C78" s="202"/>
      <c r="D78" s="116" t="s">
        <v>362</v>
      </c>
      <c r="E78" s="116" t="s">
        <v>352</v>
      </c>
      <c r="F78" s="117">
        <v>80</v>
      </c>
      <c r="G78" s="118">
        <f>COUNTIFS(Dam!E$8:E$2070, A78, Dam!H$8:H$2070,"Accepted")</f>
        <v>0</v>
      </c>
      <c r="H78" s="119">
        <f>G78/F78</f>
        <v>0</v>
      </c>
      <c r="I78" s="2"/>
      <c r="J78" s="2"/>
      <c r="K78" s="2"/>
      <c r="L78" s="2"/>
      <c r="M78" s="3"/>
      <c r="N78" s="3"/>
      <c r="O78" s="3"/>
      <c r="P78" s="3"/>
    </row>
    <row r="79" spans="1:16" ht="18.75" customHeight="1" x14ac:dyDescent="0.25">
      <c r="A79" s="115"/>
      <c r="B79" s="122"/>
      <c r="C79" s="203" t="s">
        <v>363</v>
      </c>
      <c r="D79" s="203"/>
      <c r="E79" s="203"/>
      <c r="F79" s="122"/>
      <c r="G79" s="122"/>
      <c r="H79" s="123"/>
      <c r="I79" s="122"/>
      <c r="J79" s="2"/>
      <c r="K79" s="2"/>
      <c r="L79" s="2"/>
      <c r="M79" s="3"/>
      <c r="N79" s="3"/>
      <c r="O79" s="3"/>
      <c r="P79" s="3"/>
    </row>
    <row r="80" spans="1:16" ht="18.75" customHeight="1" x14ac:dyDescent="0.25">
      <c r="A80" s="115" t="s">
        <v>364</v>
      </c>
      <c r="B80" s="206"/>
      <c r="C80" s="201" t="s">
        <v>228</v>
      </c>
      <c r="D80" s="116" t="s">
        <v>365</v>
      </c>
      <c r="E80" s="116" t="s">
        <v>168</v>
      </c>
      <c r="F80" s="117">
        <v>80</v>
      </c>
      <c r="G80" s="118">
        <f>COUNTIFS(Dam!E$8:E$2070, A80, Dam!H$8:H$2070,"Accepted")</f>
        <v>0</v>
      </c>
      <c r="H80" s="119">
        <f>G80/F80</f>
        <v>0</v>
      </c>
      <c r="I80" s="120" t="s">
        <v>169</v>
      </c>
      <c r="J80" s="2"/>
      <c r="K80" s="2"/>
      <c r="L80" s="2"/>
      <c r="M80" s="3"/>
      <c r="N80" s="3"/>
      <c r="O80" s="3"/>
      <c r="P80" s="3"/>
    </row>
    <row r="81" spans="1:16" ht="18.75" customHeight="1" x14ac:dyDescent="0.25">
      <c r="A81" s="115" t="s">
        <v>366</v>
      </c>
      <c r="B81" s="205"/>
      <c r="C81" s="202"/>
      <c r="D81" s="116" t="s">
        <v>367</v>
      </c>
      <c r="E81" s="116" t="s">
        <v>368</v>
      </c>
      <c r="F81" s="117">
        <v>80</v>
      </c>
      <c r="G81" s="118">
        <f>COUNTIFS(Dam!E$8:E$2070, A81, Dam!H$8:H$2070,"Accepted")</f>
        <v>0</v>
      </c>
      <c r="H81" s="119">
        <f>G81/F81</f>
        <v>0</v>
      </c>
      <c r="I81" s="120" t="s">
        <v>157</v>
      </c>
      <c r="J81" s="2"/>
      <c r="K81" s="2"/>
      <c r="L81" s="2"/>
      <c r="M81" s="3"/>
      <c r="N81" s="3"/>
      <c r="O81" s="3"/>
      <c r="P81" s="3"/>
    </row>
    <row r="82" spans="1:16" ht="18.75" customHeight="1" x14ac:dyDescent="0.25">
      <c r="A82" s="115"/>
      <c r="B82" s="127"/>
      <c r="C82" s="115"/>
      <c r="D82" s="128"/>
      <c r="E82" s="128" t="s">
        <v>50</v>
      </c>
      <c r="F82" s="129">
        <f>COUNTA(F12:F81)</f>
        <v>65</v>
      </c>
      <c r="G82" s="129">
        <f>SUM(G12:G81)</f>
        <v>492</v>
      </c>
      <c r="H82" s="130">
        <f>G82/F83</f>
        <v>9.4615384615384615E-2</v>
      </c>
      <c r="I82" s="2"/>
      <c r="J82" s="2"/>
      <c r="K82" s="2"/>
      <c r="L82" s="2"/>
      <c r="M82" s="3"/>
      <c r="N82" s="3"/>
      <c r="O82" s="3"/>
      <c r="P82" s="3"/>
    </row>
    <row r="83" spans="1:16" ht="18.75" customHeight="1" x14ac:dyDescent="0.25">
      <c r="B83" s="2"/>
      <c r="E83" s="83" t="s">
        <v>66</v>
      </c>
      <c r="F83" s="131">
        <f>F82*80</f>
        <v>5200</v>
      </c>
      <c r="G83" s="2"/>
      <c r="H83" s="47"/>
      <c r="I83" s="2"/>
      <c r="J83" s="2"/>
      <c r="K83" s="132"/>
      <c r="L83" s="132"/>
      <c r="M83" s="132"/>
      <c r="N83" s="3"/>
      <c r="O83" s="3"/>
      <c r="P83" s="3"/>
    </row>
    <row r="84" spans="1:16" ht="15" customHeight="1" x14ac:dyDescent="0.25">
      <c r="B84" s="2"/>
      <c r="F84" s="2"/>
      <c r="G84" s="2"/>
      <c r="H84" s="133"/>
      <c r="I84" s="134"/>
      <c r="J84" s="2"/>
      <c r="K84" s="2"/>
      <c r="L84" s="2"/>
      <c r="M84" s="3"/>
      <c r="N84" s="135"/>
      <c r="O84" s="135"/>
      <c r="P84" s="135"/>
    </row>
    <row r="85" spans="1:16" ht="18.75" customHeight="1" x14ac:dyDescent="0.25">
      <c r="B85" s="2"/>
      <c r="F85" s="2"/>
      <c r="G85" s="2"/>
      <c r="H85" s="136" t="s">
        <v>230</v>
      </c>
      <c r="I85" s="137" t="s">
        <v>140</v>
      </c>
      <c r="J85" s="2"/>
      <c r="K85" s="2"/>
      <c r="L85" s="2"/>
      <c r="M85" s="3"/>
      <c r="N85" s="135"/>
      <c r="O85" s="135"/>
      <c r="P85" s="135"/>
    </row>
    <row r="86" spans="1:16" ht="18.75" customHeight="1" x14ac:dyDescent="0.25">
      <c r="B86" s="2"/>
      <c r="F86" s="2"/>
      <c r="G86" s="2"/>
      <c r="H86" s="138" t="s">
        <v>141</v>
      </c>
      <c r="I86" s="139">
        <f>COUNTIF($I$12:$I$81,"ex")</f>
        <v>17</v>
      </c>
      <c r="J86" s="2"/>
      <c r="K86" s="2"/>
      <c r="L86" s="2"/>
      <c r="M86" s="3"/>
      <c r="N86" s="135"/>
      <c r="O86" s="135"/>
      <c r="P86" s="135"/>
    </row>
    <row r="87" spans="1:16" ht="18.75" customHeight="1" x14ac:dyDescent="0.25">
      <c r="B87" s="2"/>
      <c r="F87" s="2"/>
      <c r="G87" s="2"/>
      <c r="H87" s="138" t="s">
        <v>142</v>
      </c>
      <c r="I87" s="139">
        <f>COUNTIF($I$12:$I$81,"la")</f>
        <v>5</v>
      </c>
      <c r="J87" s="2"/>
      <c r="K87" s="2"/>
      <c r="L87" s="2"/>
      <c r="M87" s="3"/>
      <c r="N87" s="135"/>
      <c r="O87" s="135"/>
      <c r="P87" s="135"/>
    </row>
    <row r="88" spans="1:16" ht="18.75" customHeight="1" x14ac:dyDescent="0.25">
      <c r="B88" s="2"/>
      <c r="F88" s="2"/>
      <c r="G88" s="2"/>
      <c r="H88" s="138" t="s">
        <v>143</v>
      </c>
      <c r="I88" s="139">
        <f>COUNTIF($I$12:$I$81,"do")</f>
        <v>14</v>
      </c>
      <c r="J88" s="2"/>
      <c r="K88" s="2"/>
      <c r="L88" s="2"/>
      <c r="M88" s="3"/>
      <c r="N88" s="135"/>
      <c r="O88" s="135"/>
      <c r="P88" s="135"/>
    </row>
    <row r="89" spans="1:16" ht="18.75" customHeight="1" x14ac:dyDescent="0.25">
      <c r="B89" s="2"/>
      <c r="F89" s="2"/>
      <c r="G89" s="2"/>
      <c r="H89" s="138" t="s">
        <v>144</v>
      </c>
      <c r="I89" s="139">
        <f>COUNTIF($I$12:$I$81,"tr")</f>
        <v>9</v>
      </c>
      <c r="J89" s="2"/>
      <c r="K89" s="2"/>
      <c r="L89" s="2"/>
      <c r="M89" s="3"/>
      <c r="N89" s="135"/>
      <c r="O89" s="135"/>
      <c r="P89" s="135"/>
    </row>
    <row r="90" spans="1:16" ht="18.75" customHeight="1" x14ac:dyDescent="0.25">
      <c r="B90" s="2"/>
      <c r="F90" s="2"/>
      <c r="G90" s="2"/>
      <c r="H90" s="138" t="s">
        <v>231</v>
      </c>
      <c r="I90" s="139">
        <f>COUNTIF($I$12:$I$81,"gr")</f>
        <v>5</v>
      </c>
      <c r="J90" s="2"/>
      <c r="K90" s="2"/>
      <c r="L90" s="2"/>
      <c r="M90" s="3"/>
      <c r="N90" s="135"/>
      <c r="O90" s="135"/>
      <c r="P90" s="135"/>
    </row>
    <row r="91" spans="1:16" ht="18.75" customHeight="1" x14ac:dyDescent="0.25">
      <c r="B91" s="2"/>
      <c r="F91" s="2"/>
      <c r="G91" s="2"/>
      <c r="H91" s="136" t="s">
        <v>50</v>
      </c>
      <c r="I91" s="140">
        <f>SUM(I86:I90)</f>
        <v>50</v>
      </c>
      <c r="J91" s="2"/>
      <c r="K91" s="2"/>
      <c r="L91" s="2"/>
      <c r="M91" s="3"/>
      <c r="N91" s="135"/>
      <c r="O91" s="135"/>
      <c r="P91" s="135"/>
    </row>
    <row r="92" spans="1:16" ht="18.75" customHeight="1" x14ac:dyDescent="0.25">
      <c r="B92" s="2"/>
      <c r="F92" s="2"/>
      <c r="G92" s="2"/>
      <c r="H92" s="47"/>
      <c r="I92" s="2"/>
      <c r="J92" s="2"/>
      <c r="K92" s="2"/>
      <c r="L92" s="2"/>
      <c r="M92" s="3"/>
      <c r="N92" s="135"/>
      <c r="O92" s="135"/>
      <c r="P92" s="135"/>
    </row>
    <row r="93" spans="1:16" ht="18.75" customHeight="1" x14ac:dyDescent="0.25">
      <c r="B93" s="2"/>
      <c r="F93" s="2"/>
      <c r="G93" s="2"/>
      <c r="H93" s="47"/>
      <c r="I93" s="2"/>
      <c r="J93" s="2"/>
      <c r="K93" s="2"/>
      <c r="L93" s="2"/>
      <c r="M93" s="3"/>
      <c r="N93" s="135"/>
      <c r="O93" s="135"/>
      <c r="P93" s="135"/>
    </row>
    <row r="94" spans="1:16" ht="18.75" customHeight="1" x14ac:dyDescent="0.25">
      <c r="B94" s="2"/>
      <c r="F94" s="2"/>
      <c r="G94" s="2"/>
      <c r="H94" s="47"/>
      <c r="I94" s="2"/>
      <c r="J94" s="2"/>
      <c r="K94" s="2"/>
      <c r="L94" s="2"/>
      <c r="M94" s="3"/>
      <c r="N94" s="135"/>
      <c r="O94" s="135"/>
      <c r="P94" s="135"/>
    </row>
    <row r="95" spans="1:16" ht="18.75" customHeight="1" x14ac:dyDescent="0.25">
      <c r="B95" s="2"/>
      <c r="F95" s="2"/>
      <c r="G95" s="2"/>
      <c r="H95" s="47"/>
      <c r="I95" s="2"/>
      <c r="J95" s="2"/>
      <c r="K95" s="2"/>
      <c r="L95" s="2"/>
      <c r="M95" s="3"/>
      <c r="N95" s="135"/>
      <c r="O95" s="135"/>
      <c r="P95" s="135"/>
    </row>
    <row r="96" spans="1:16" ht="18.75" customHeight="1" x14ac:dyDescent="0.25">
      <c r="B96" s="2"/>
      <c r="F96" s="2"/>
      <c r="G96" s="2"/>
      <c r="H96" s="47"/>
      <c r="I96" s="2"/>
      <c r="J96" s="2"/>
      <c r="K96" s="2"/>
      <c r="L96" s="2"/>
      <c r="M96" s="3"/>
      <c r="N96" s="135"/>
      <c r="O96" s="135"/>
      <c r="P96" s="135"/>
    </row>
    <row r="97" spans="2:16" ht="18.75" customHeight="1" x14ac:dyDescent="0.25">
      <c r="B97" s="2"/>
      <c r="F97" s="2"/>
      <c r="G97" s="2"/>
      <c r="H97" s="47"/>
      <c r="I97" s="2"/>
      <c r="J97" s="2"/>
      <c r="K97" s="2"/>
      <c r="L97" s="2"/>
      <c r="M97" s="3"/>
      <c r="N97" s="3"/>
      <c r="O97" s="3"/>
      <c r="P97" s="3"/>
    </row>
    <row r="98" spans="2:16" ht="18.75" customHeight="1" x14ac:dyDescent="0.25">
      <c r="B98" s="2"/>
      <c r="F98" s="2"/>
      <c r="G98" s="2"/>
      <c r="H98" s="47"/>
      <c r="I98" s="2"/>
      <c r="J98" s="2"/>
      <c r="K98" s="2"/>
      <c r="L98" s="2"/>
      <c r="M98" s="3"/>
      <c r="N98" s="3"/>
      <c r="O98" s="3"/>
      <c r="P98" s="3"/>
    </row>
    <row r="99" spans="2:16" ht="18.75" customHeight="1" x14ac:dyDescent="0.25">
      <c r="B99" s="2"/>
      <c r="F99" s="2"/>
      <c r="G99" s="2"/>
      <c r="H99" s="47"/>
      <c r="I99" s="2"/>
      <c r="J99" s="2"/>
      <c r="K99" s="2"/>
      <c r="L99" s="2"/>
      <c r="M99" s="3"/>
      <c r="N99" s="3"/>
      <c r="O99" s="3"/>
      <c r="P99" s="3"/>
    </row>
    <row r="100" spans="2:16" ht="18.75" customHeight="1" x14ac:dyDescent="0.25">
      <c r="B100" s="2"/>
      <c r="F100" s="2"/>
      <c r="G100" s="2"/>
      <c r="H100" s="47"/>
      <c r="I100" s="2"/>
      <c r="J100" s="2"/>
      <c r="K100" s="2"/>
      <c r="L100" s="2"/>
      <c r="M100" s="3"/>
      <c r="N100" s="3"/>
      <c r="O100" s="3"/>
      <c r="P100" s="3"/>
    </row>
    <row r="101" spans="2:16" ht="18.75" customHeight="1" x14ac:dyDescent="0.25">
      <c r="B101" s="2"/>
      <c r="F101" s="2"/>
      <c r="G101" s="2"/>
      <c r="H101" s="47"/>
      <c r="I101" s="2"/>
      <c r="J101" s="2"/>
      <c r="K101" s="2"/>
      <c r="L101" s="2"/>
      <c r="M101" s="3"/>
      <c r="N101" s="3"/>
      <c r="O101" s="3"/>
      <c r="P101" s="3"/>
    </row>
    <row r="102" spans="2:16" ht="18.75" customHeight="1" x14ac:dyDescent="0.25">
      <c r="B102" s="2"/>
      <c r="F102" s="2"/>
      <c r="G102" s="2"/>
      <c r="H102" s="47"/>
      <c r="I102" s="2"/>
      <c r="J102" s="2"/>
      <c r="K102" s="2"/>
      <c r="L102" s="2"/>
      <c r="M102" s="3"/>
      <c r="N102" s="3"/>
      <c r="O102" s="3"/>
      <c r="P102" s="3"/>
    </row>
    <row r="103" spans="2:16" ht="18.75" customHeight="1" x14ac:dyDescent="0.25">
      <c r="B103" s="2"/>
      <c r="F103" s="2"/>
      <c r="G103" s="2"/>
      <c r="H103" s="47"/>
      <c r="I103" s="2"/>
      <c r="J103" s="2"/>
      <c r="K103" s="2"/>
      <c r="L103" s="2"/>
      <c r="M103" s="3"/>
      <c r="N103" s="3"/>
      <c r="O103" s="3"/>
      <c r="P103" s="3"/>
    </row>
    <row r="104" spans="2:16" ht="18.75" customHeight="1" x14ac:dyDescent="0.25">
      <c r="B104" s="2"/>
      <c r="F104" s="2"/>
      <c r="G104" s="2"/>
      <c r="H104" s="47"/>
      <c r="I104" s="2"/>
      <c r="J104" s="2"/>
      <c r="K104" s="2"/>
      <c r="L104" s="2"/>
      <c r="M104" s="3"/>
      <c r="N104" s="3"/>
      <c r="O104" s="3"/>
      <c r="P104" s="3"/>
    </row>
    <row r="105" spans="2:16" ht="18.75" customHeight="1" x14ac:dyDescent="0.25">
      <c r="B105" s="2"/>
      <c r="F105" s="2"/>
      <c r="G105" s="2"/>
      <c r="H105" s="47"/>
      <c r="I105" s="2"/>
      <c r="J105" s="2"/>
      <c r="K105" s="2"/>
      <c r="L105" s="2"/>
      <c r="M105" s="3"/>
      <c r="N105" s="3"/>
      <c r="O105" s="3"/>
      <c r="P105" s="3"/>
    </row>
    <row r="106" spans="2:16" ht="18.75" customHeight="1" x14ac:dyDescent="0.25">
      <c r="B106" s="2"/>
      <c r="F106" s="2"/>
      <c r="G106" s="2"/>
      <c r="H106" s="47"/>
      <c r="I106" s="2"/>
      <c r="J106" s="2"/>
      <c r="K106" s="2"/>
      <c r="L106" s="2"/>
      <c r="M106" s="3"/>
      <c r="N106" s="3"/>
      <c r="O106" s="3"/>
      <c r="P106" s="3"/>
    </row>
    <row r="107" spans="2:16" ht="18.75" customHeight="1" x14ac:dyDescent="0.25">
      <c r="B107" s="2"/>
      <c r="F107" s="2"/>
      <c r="G107" s="2"/>
      <c r="H107" s="47"/>
      <c r="I107" s="2"/>
      <c r="J107" s="2"/>
      <c r="K107" s="2"/>
      <c r="L107" s="2"/>
      <c r="M107" s="3"/>
      <c r="N107" s="3"/>
      <c r="O107" s="3"/>
      <c r="P107" s="3"/>
    </row>
    <row r="108" spans="2:16" ht="18.75" customHeight="1" x14ac:dyDescent="0.25">
      <c r="B108" s="2"/>
      <c r="F108" s="2"/>
      <c r="G108" s="2"/>
      <c r="H108" s="47"/>
      <c r="I108" s="2"/>
      <c r="J108" s="2"/>
      <c r="K108" s="2"/>
      <c r="L108" s="2"/>
      <c r="M108" s="3"/>
      <c r="N108" s="3"/>
      <c r="O108" s="3"/>
      <c r="P108" s="3"/>
    </row>
    <row r="109" spans="2:16" ht="18.75" customHeight="1" x14ac:dyDescent="0.25">
      <c r="B109" s="2"/>
      <c r="F109" s="2"/>
      <c r="G109" s="2"/>
      <c r="H109" s="47"/>
      <c r="I109" s="2"/>
      <c r="J109" s="2"/>
      <c r="K109" s="2"/>
      <c r="L109" s="2"/>
      <c r="M109" s="3"/>
      <c r="N109" s="3"/>
      <c r="O109" s="3"/>
      <c r="P109" s="3"/>
    </row>
    <row r="110" spans="2:16" ht="18.75" customHeight="1" x14ac:dyDescent="0.25">
      <c r="B110" s="2"/>
      <c r="F110" s="2"/>
      <c r="G110" s="2"/>
      <c r="H110" s="47"/>
      <c r="I110" s="2"/>
      <c r="J110" s="2"/>
      <c r="K110" s="2"/>
      <c r="L110" s="2"/>
      <c r="M110" s="3"/>
      <c r="N110" s="3"/>
      <c r="O110" s="3"/>
      <c r="P110" s="3"/>
    </row>
    <row r="111" spans="2:16" ht="18.75" customHeight="1" x14ac:dyDescent="0.25">
      <c r="B111" s="2"/>
      <c r="F111" s="2"/>
      <c r="G111" s="2"/>
      <c r="H111" s="47"/>
      <c r="I111" s="2"/>
      <c r="J111" s="2"/>
      <c r="K111" s="2"/>
      <c r="L111" s="2"/>
      <c r="M111" s="3"/>
      <c r="N111" s="3"/>
      <c r="O111" s="3"/>
      <c r="P111" s="3"/>
    </row>
    <row r="112" spans="2:16" ht="18.75" customHeight="1" x14ac:dyDescent="0.25">
      <c r="B112" s="2"/>
      <c r="F112" s="2"/>
      <c r="G112" s="2"/>
      <c r="H112" s="47"/>
      <c r="I112" s="2"/>
      <c r="J112" s="2"/>
      <c r="K112" s="2"/>
      <c r="L112" s="2"/>
      <c r="M112" s="3"/>
      <c r="N112" s="3"/>
      <c r="O112" s="3"/>
      <c r="P112" s="3"/>
    </row>
    <row r="113" spans="2:16" ht="18.75" customHeight="1" x14ac:dyDescent="0.25">
      <c r="B113" s="2"/>
      <c r="F113" s="2"/>
      <c r="G113" s="2"/>
      <c r="H113" s="47"/>
      <c r="I113" s="2"/>
      <c r="J113" s="2"/>
      <c r="K113" s="2"/>
      <c r="L113" s="2"/>
      <c r="M113" s="3"/>
      <c r="N113" s="3"/>
      <c r="O113" s="3"/>
      <c r="P113" s="3"/>
    </row>
    <row r="114" spans="2:16" ht="18.75" customHeight="1" x14ac:dyDescent="0.25">
      <c r="B114" s="2"/>
      <c r="F114" s="2"/>
      <c r="G114" s="2"/>
      <c r="H114" s="47"/>
      <c r="I114" s="2"/>
      <c r="J114" s="2"/>
      <c r="K114" s="2"/>
      <c r="L114" s="2"/>
      <c r="M114" s="3"/>
      <c r="N114" s="3"/>
      <c r="O114" s="3"/>
      <c r="P114" s="3"/>
    </row>
    <row r="115" spans="2:16" ht="18.75" customHeight="1" x14ac:dyDescent="0.25">
      <c r="B115" s="2"/>
      <c r="F115" s="2"/>
      <c r="G115" s="2"/>
      <c r="H115" s="47"/>
      <c r="I115" s="2"/>
      <c r="J115" s="2"/>
      <c r="K115" s="2"/>
      <c r="L115" s="2"/>
      <c r="M115" s="3"/>
      <c r="N115" s="3"/>
      <c r="O115" s="3"/>
      <c r="P115" s="3"/>
    </row>
    <row r="116" spans="2:16" ht="18.75" customHeight="1" x14ac:dyDescent="0.25">
      <c r="B116" s="2"/>
      <c r="F116" s="2"/>
      <c r="G116" s="2"/>
      <c r="H116" s="47"/>
      <c r="I116" s="2"/>
      <c r="J116" s="2"/>
      <c r="K116" s="2"/>
      <c r="L116" s="2"/>
      <c r="M116" s="3"/>
      <c r="N116" s="3"/>
      <c r="O116" s="3"/>
      <c r="P116" s="3"/>
    </row>
    <row r="117" spans="2:16" ht="18.75" customHeight="1" x14ac:dyDescent="0.25">
      <c r="B117" s="2"/>
      <c r="F117" s="2"/>
      <c r="G117" s="2"/>
      <c r="H117" s="47"/>
      <c r="I117" s="2"/>
      <c r="J117" s="2"/>
      <c r="K117" s="2"/>
      <c r="L117" s="2"/>
      <c r="M117" s="3"/>
      <c r="N117" s="3"/>
      <c r="O117" s="3"/>
      <c r="P117" s="3"/>
    </row>
    <row r="118" spans="2:16" ht="18.75" customHeight="1" x14ac:dyDescent="0.25">
      <c r="B118" s="2"/>
      <c r="F118" s="2"/>
      <c r="G118" s="2"/>
      <c r="H118" s="47"/>
      <c r="I118" s="2"/>
      <c r="J118" s="2"/>
      <c r="K118" s="2"/>
      <c r="L118" s="2"/>
      <c r="M118" s="3"/>
      <c r="N118" s="3"/>
      <c r="O118" s="3"/>
      <c r="P118" s="3"/>
    </row>
    <row r="119" spans="2:16" ht="18.75" customHeight="1" x14ac:dyDescent="0.25">
      <c r="B119" s="2"/>
      <c r="F119" s="2"/>
      <c r="G119" s="2"/>
      <c r="H119" s="47"/>
      <c r="I119" s="2"/>
      <c r="J119" s="2"/>
      <c r="K119" s="2"/>
      <c r="L119" s="2"/>
      <c r="M119" s="3"/>
      <c r="N119" s="3"/>
      <c r="O119" s="3"/>
      <c r="P119" s="3"/>
    </row>
    <row r="120" spans="2:16" ht="18.75" customHeight="1" x14ac:dyDescent="0.25">
      <c r="B120" s="2"/>
      <c r="F120" s="2"/>
      <c r="G120" s="2"/>
      <c r="H120" s="47"/>
      <c r="I120" s="2"/>
      <c r="J120" s="2"/>
      <c r="K120" s="2"/>
      <c r="L120" s="2"/>
      <c r="M120" s="3"/>
      <c r="N120" s="3"/>
      <c r="O120" s="3"/>
      <c r="P120" s="3"/>
    </row>
  </sheetData>
  <mergeCells count="55">
    <mergeCell ref="C79:E79"/>
    <mergeCell ref="B80:B81"/>
    <mergeCell ref="C80:C81"/>
    <mergeCell ref="B71:B72"/>
    <mergeCell ref="C71:C72"/>
    <mergeCell ref="C73:E73"/>
    <mergeCell ref="B74:B78"/>
    <mergeCell ref="C76:C78"/>
    <mergeCell ref="B62:B64"/>
    <mergeCell ref="C62:C64"/>
    <mergeCell ref="B65:B66"/>
    <mergeCell ref="C65:C66"/>
    <mergeCell ref="C68:E68"/>
    <mergeCell ref="B56:B58"/>
    <mergeCell ref="C56:C58"/>
    <mergeCell ref="D57:D58"/>
    <mergeCell ref="C59:E59"/>
    <mergeCell ref="B60:B61"/>
    <mergeCell ref="C60:C61"/>
    <mergeCell ref="B50:B51"/>
    <mergeCell ref="C50:C52"/>
    <mergeCell ref="D51:D52"/>
    <mergeCell ref="B53:B55"/>
    <mergeCell ref="C53:C55"/>
    <mergeCell ref="D54:D55"/>
    <mergeCell ref="B31:B34"/>
    <mergeCell ref="C31:C34"/>
    <mergeCell ref="D32:D34"/>
    <mergeCell ref="C35:E35"/>
    <mergeCell ref="B36:B49"/>
    <mergeCell ref="C36:C39"/>
    <mergeCell ref="D36:D37"/>
    <mergeCell ref="D38:D39"/>
    <mergeCell ref="C40:C43"/>
    <mergeCell ref="D40:D41"/>
    <mergeCell ref="D42:D43"/>
    <mergeCell ref="C44:C49"/>
    <mergeCell ref="D44:D46"/>
    <mergeCell ref="D47:D49"/>
    <mergeCell ref="B22:B30"/>
    <mergeCell ref="C22:C30"/>
    <mergeCell ref="D22:D23"/>
    <mergeCell ref="D24:D26"/>
    <mergeCell ref="D27:D28"/>
    <mergeCell ref="D29:D30"/>
    <mergeCell ref="E3:F3"/>
    <mergeCell ref="A9:H9"/>
    <mergeCell ref="J9:M9"/>
    <mergeCell ref="A10:H10"/>
    <mergeCell ref="B12:B21"/>
    <mergeCell ref="C12:C21"/>
    <mergeCell ref="D12:D14"/>
    <mergeCell ref="D15:D16"/>
    <mergeCell ref="D17:D18"/>
    <mergeCell ref="D19:D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S56"/>
  <sheetViews>
    <sheetView workbookViewId="0"/>
  </sheetViews>
  <sheetFormatPr defaultRowHeight="15" x14ac:dyDescent="0.25"/>
  <cols>
    <col min="1" max="1" width="5.85546875" bestFit="1" customWidth="1"/>
    <col min="2" max="2" width="10.85546875" bestFit="1" customWidth="1"/>
    <col min="3" max="3" width="14.140625" bestFit="1" customWidth="1"/>
    <col min="4" max="4" width="18.140625" bestFit="1" customWidth="1"/>
    <col min="5" max="5" width="35" bestFit="1" customWidth="1"/>
    <col min="6" max="6" width="15.140625" style="8" bestFit="1" customWidth="1"/>
    <col min="7" max="7" width="10.7109375" style="8" bestFit="1" customWidth="1"/>
    <col min="8" max="8" width="11.85546875" style="86" bestFit="1" customWidth="1"/>
    <col min="9" max="9" width="10.140625" style="7" bestFit="1" customWidth="1"/>
    <col min="10" max="11" width="9.140625" style="8" bestFit="1" customWidth="1"/>
    <col min="12" max="12" width="10.42578125" style="8" bestFit="1" customWidth="1"/>
    <col min="13" max="13" width="9.140625" style="8" bestFit="1" customWidth="1"/>
    <col min="14" max="14" width="9.140625" style="9" bestFit="1" customWidth="1"/>
    <col min="15" max="15" width="11.5703125" bestFit="1" customWidth="1"/>
    <col min="16" max="19" width="13.5703125" bestFit="1" customWidth="1"/>
  </cols>
  <sheetData>
    <row r="1" spans="1:19" ht="18.75" customHeight="1" x14ac:dyDescent="0.25">
      <c r="D1" s="44"/>
      <c r="E1" s="45" t="s">
        <v>29</v>
      </c>
      <c r="F1" s="46"/>
      <c r="G1" s="2"/>
      <c r="H1" s="87"/>
      <c r="I1" s="82"/>
      <c r="J1" s="2"/>
      <c r="K1" s="2"/>
      <c r="L1" s="2"/>
      <c r="M1" s="2"/>
      <c r="N1" s="3"/>
    </row>
    <row r="2" spans="1:19" ht="18.75" customHeight="1" x14ac:dyDescent="0.25">
      <c r="D2" s="44"/>
      <c r="E2" s="45" t="s">
        <v>30</v>
      </c>
      <c r="F2" s="46"/>
      <c r="G2" s="2"/>
      <c r="H2" s="87"/>
      <c r="I2" s="82"/>
      <c r="J2" s="2"/>
      <c r="K2" s="2"/>
      <c r="L2" s="2"/>
      <c r="M2" s="2"/>
      <c r="N2" s="3"/>
    </row>
    <row r="3" spans="1:19" ht="28.5" customHeight="1" x14ac:dyDescent="0.25">
      <c r="D3" s="49" t="s">
        <v>31</v>
      </c>
      <c r="E3" s="186" t="s">
        <v>32</v>
      </c>
      <c r="F3" s="187"/>
      <c r="G3" s="2"/>
      <c r="H3" s="87"/>
      <c r="I3" s="82"/>
      <c r="J3" s="2"/>
      <c r="K3" s="2"/>
      <c r="L3" s="2"/>
      <c r="M3" s="2"/>
      <c r="N3" s="3"/>
    </row>
    <row r="4" spans="1:19" ht="18.75" customHeight="1" x14ac:dyDescent="0.25">
      <c r="D4" s="49" t="s">
        <v>33</v>
      </c>
      <c r="E4" s="45" t="s">
        <v>34</v>
      </c>
      <c r="F4" s="85"/>
      <c r="G4" s="2"/>
      <c r="H4" s="87"/>
      <c r="I4" s="82"/>
      <c r="J4" s="2"/>
      <c r="K4" s="2"/>
      <c r="L4" s="2"/>
      <c r="M4" s="2"/>
      <c r="N4" s="3"/>
    </row>
    <row r="5" spans="1:19" ht="18.75" customHeight="1" x14ac:dyDescent="0.25">
      <c r="D5" s="49" t="s">
        <v>35</v>
      </c>
      <c r="E5" s="45" t="s">
        <v>36</v>
      </c>
      <c r="F5" s="85"/>
      <c r="G5" s="2"/>
      <c r="H5" s="87"/>
      <c r="I5" s="82"/>
      <c r="J5" s="2"/>
      <c r="K5" s="2"/>
      <c r="L5" s="2"/>
      <c r="M5" s="2"/>
      <c r="N5" s="3"/>
    </row>
    <row r="6" spans="1:19" ht="18.75" customHeight="1" x14ac:dyDescent="0.25">
      <c r="D6" s="49" t="s">
        <v>37</v>
      </c>
      <c r="E6" s="45" t="s">
        <v>38</v>
      </c>
      <c r="F6" s="85"/>
      <c r="G6" s="2"/>
      <c r="H6" s="87"/>
      <c r="I6" s="45"/>
      <c r="J6" s="2"/>
      <c r="K6" s="2"/>
      <c r="L6" s="2"/>
      <c r="M6" s="2"/>
      <c r="N6" s="3"/>
    </row>
    <row r="7" spans="1:19" ht="18.75" customHeight="1" x14ac:dyDescent="0.25">
      <c r="D7" s="49" t="s">
        <v>57</v>
      </c>
      <c r="E7" s="45" t="s">
        <v>58</v>
      </c>
      <c r="F7" s="85"/>
      <c r="G7" s="2"/>
      <c r="H7" s="87"/>
      <c r="I7" s="45"/>
      <c r="J7" s="2"/>
      <c r="K7" s="2"/>
      <c r="L7" s="2"/>
      <c r="M7" s="2"/>
      <c r="N7" s="3"/>
    </row>
    <row r="8" spans="1:19" ht="18.75" customHeight="1" x14ac:dyDescent="0.25">
      <c r="F8" s="2"/>
      <c r="G8" s="2"/>
      <c r="H8" s="47"/>
      <c r="I8" s="82"/>
      <c r="J8" s="2"/>
      <c r="K8" s="2"/>
      <c r="L8" s="2"/>
      <c r="M8" s="2"/>
      <c r="N8" s="3"/>
    </row>
    <row r="9" spans="1:19" ht="15" customHeight="1" x14ac:dyDescent="0.25">
      <c r="A9" s="50"/>
      <c r="B9" s="210" t="s">
        <v>146</v>
      </c>
      <c r="C9" s="211"/>
      <c r="D9" s="211"/>
      <c r="E9" s="211"/>
      <c r="F9" s="212"/>
      <c r="G9" s="212"/>
      <c r="H9" s="213"/>
      <c r="I9" s="88"/>
      <c r="J9" s="2"/>
      <c r="K9" s="2"/>
      <c r="L9" s="2"/>
      <c r="M9" s="2"/>
      <c r="N9" s="3"/>
    </row>
    <row r="10" spans="1:19" ht="15" customHeight="1" x14ac:dyDescent="0.25">
      <c r="A10" s="52"/>
      <c r="B10" s="214" t="s">
        <v>147</v>
      </c>
      <c r="C10" s="215"/>
      <c r="D10" s="215"/>
      <c r="E10" s="215"/>
      <c r="F10" s="216"/>
      <c r="G10" s="216"/>
      <c r="H10" s="217"/>
      <c r="I10" s="53"/>
      <c r="J10" s="2"/>
      <c r="K10" s="218" t="s">
        <v>61</v>
      </c>
      <c r="L10" s="219"/>
      <c r="M10" s="219"/>
      <c r="N10" s="220"/>
    </row>
    <row r="11" spans="1:19" ht="18.75" customHeight="1" x14ac:dyDescent="0.25">
      <c r="A11" s="54" t="s">
        <v>62</v>
      </c>
      <c r="B11" s="56" t="s">
        <v>63</v>
      </c>
      <c r="C11" s="56" t="s">
        <v>64</v>
      </c>
      <c r="D11" s="56" t="s">
        <v>65</v>
      </c>
      <c r="E11" s="56" t="s">
        <v>148</v>
      </c>
      <c r="F11" s="57" t="s">
        <v>67</v>
      </c>
      <c r="G11" s="58" t="s">
        <v>149</v>
      </c>
      <c r="H11" s="59" t="s">
        <v>46</v>
      </c>
      <c r="I11" s="60" t="s">
        <v>69</v>
      </c>
      <c r="J11" s="2"/>
      <c r="K11" s="89" t="s">
        <v>70</v>
      </c>
      <c r="L11" s="89" t="s">
        <v>71</v>
      </c>
      <c r="M11" s="89" t="s">
        <v>72</v>
      </c>
      <c r="N11" s="90" t="s">
        <v>73</v>
      </c>
    </row>
    <row r="12" spans="1:19" ht="18.75" customHeight="1" x14ac:dyDescent="0.25">
      <c r="A12" s="63" t="s">
        <v>150</v>
      </c>
      <c r="B12" s="221"/>
      <c r="C12" s="221" t="s">
        <v>151</v>
      </c>
      <c r="D12" s="221" t="s">
        <v>152</v>
      </c>
      <c r="E12" s="64" t="s">
        <v>153</v>
      </c>
      <c r="F12" s="65">
        <v>80</v>
      </c>
      <c r="G12" s="66">
        <f>COUNTIFS(Irrigation!E$8:E$1022,IrrigationSummary!A12,Irrigation!H$8:H$1022,"Accepted")</f>
        <v>45</v>
      </c>
      <c r="H12" s="91">
        <f t="shared" ref="H12:H21" si="0">G12/F12</f>
        <v>0.5625</v>
      </c>
      <c r="I12" s="63"/>
      <c r="J12" s="46" t="s">
        <v>154</v>
      </c>
      <c r="K12" s="92">
        <f>COUNTA(Irrigation!C$8:C102)</f>
        <v>95</v>
      </c>
      <c r="L12" s="92">
        <f>COUNTIF(Irrigation!H$8:H100,"Accepted")</f>
        <v>86</v>
      </c>
      <c r="M12" s="92">
        <f>COUNTIF(Irrigation!H$8:H100,"Rejected")</f>
        <v>7</v>
      </c>
      <c r="N12" s="93">
        <f>M12/K12*100</f>
        <v>7.3684210526315779</v>
      </c>
    </row>
    <row r="13" spans="1:19" ht="18.75" customHeight="1" x14ac:dyDescent="0.25">
      <c r="A13" s="63" t="s">
        <v>155</v>
      </c>
      <c r="B13" s="222"/>
      <c r="C13" s="222"/>
      <c r="D13" s="222"/>
      <c r="E13" s="64" t="s">
        <v>156</v>
      </c>
      <c r="F13" s="65">
        <v>80</v>
      </c>
      <c r="G13" s="66">
        <f>COUNTIFS(Irrigation!E$8:E$1022,IrrigationSummary!A13,Irrigation!H$8:H$1022,"Accepted")</f>
        <v>0</v>
      </c>
      <c r="H13" s="91">
        <f t="shared" si="0"/>
        <v>0</v>
      </c>
      <c r="I13" s="63"/>
      <c r="J13" s="46" t="s">
        <v>157</v>
      </c>
      <c r="K13" s="2"/>
      <c r="L13" s="2"/>
      <c r="M13" s="2"/>
      <c r="N13" s="3"/>
    </row>
    <row r="14" spans="1:19" ht="18.75" customHeight="1" x14ac:dyDescent="0.25">
      <c r="A14" s="63" t="s">
        <v>158</v>
      </c>
      <c r="B14" s="222"/>
      <c r="C14" s="222"/>
      <c r="D14" s="222"/>
      <c r="E14" s="64" t="s">
        <v>159</v>
      </c>
      <c r="F14" s="65">
        <v>80</v>
      </c>
      <c r="G14" s="66">
        <f>COUNTIFS(Irrigation!E$8:E$1022,IrrigationSummary!A14,Irrigation!H$8:H$1022,"Accepted")</f>
        <v>0</v>
      </c>
      <c r="H14" s="91">
        <f t="shared" si="0"/>
        <v>0</v>
      </c>
      <c r="I14" s="63"/>
      <c r="J14" s="46" t="s">
        <v>78</v>
      </c>
      <c r="K14" s="2"/>
      <c r="L14" s="2"/>
      <c r="M14" s="2"/>
      <c r="N14" s="3"/>
    </row>
    <row r="15" spans="1:19" ht="18.75" customHeight="1" x14ac:dyDescent="0.25">
      <c r="A15" s="63" t="s">
        <v>160</v>
      </c>
      <c r="B15" s="222"/>
      <c r="C15" s="222"/>
      <c r="D15" s="221" t="s">
        <v>124</v>
      </c>
      <c r="E15" s="64" t="s">
        <v>153</v>
      </c>
      <c r="F15" s="65">
        <v>80</v>
      </c>
      <c r="G15" s="66">
        <f>COUNTIFS(Irrigation!E$8:E$1022,IrrigationSummary!A15,Irrigation!H$8:H$1022,"Accepted")</f>
        <v>21</v>
      </c>
      <c r="H15" s="91">
        <f t="shared" si="0"/>
        <v>0.26250000000000001</v>
      </c>
      <c r="I15" s="63"/>
      <c r="J15" s="46" t="s">
        <v>154</v>
      </c>
      <c r="K15" s="94">
        <f>COUNTIFS(Dam!E$8:E$2070, A12, Dam!H$8:H$2070,"Accepted")</f>
        <v>0</v>
      </c>
      <c r="L15" s="2"/>
      <c r="M15" s="2"/>
      <c r="N15" s="3"/>
    </row>
    <row r="16" spans="1:19" ht="18.75" customHeight="1" x14ac:dyDescent="0.25">
      <c r="A16" s="63" t="s">
        <v>161</v>
      </c>
      <c r="B16" s="222"/>
      <c r="C16" s="222"/>
      <c r="D16" s="222"/>
      <c r="E16" s="64" t="s">
        <v>162</v>
      </c>
      <c r="F16" s="65">
        <v>80</v>
      </c>
      <c r="G16" s="66">
        <f>COUNTIFS(Irrigation!E$8:E$1022,IrrigationSummary!A16,Irrigation!H$8:H$1022,"Accepted")</f>
        <v>4</v>
      </c>
      <c r="H16" s="91">
        <f t="shared" si="0"/>
        <v>0.05</v>
      </c>
      <c r="I16" s="63"/>
      <c r="J16" s="85" t="s">
        <v>81</v>
      </c>
      <c r="K16" s="2"/>
      <c r="L16" s="2"/>
      <c r="M16" s="2"/>
      <c r="N16" s="3"/>
      <c r="P16" s="48"/>
      <c r="Q16" s="48"/>
      <c r="R16" s="48"/>
      <c r="S16" s="48"/>
    </row>
    <row r="17" spans="1:19" ht="18.75" customHeight="1" x14ac:dyDescent="0.25">
      <c r="A17" s="63" t="s">
        <v>163</v>
      </c>
      <c r="B17" s="223"/>
      <c r="C17" s="222"/>
      <c r="D17" s="221" t="s">
        <v>164</v>
      </c>
      <c r="E17" s="64" t="s">
        <v>153</v>
      </c>
      <c r="F17" s="65">
        <v>80</v>
      </c>
      <c r="G17" s="66">
        <f>COUNTIFS(Irrigation!E$8:E$1022,IrrigationSummary!A17,Irrigation!H$8:H$1022,"Accepted")</f>
        <v>0</v>
      </c>
      <c r="H17" s="91">
        <f t="shared" si="0"/>
        <v>0</v>
      </c>
      <c r="I17" s="63"/>
      <c r="J17" s="46" t="s">
        <v>154</v>
      </c>
      <c r="K17" s="2"/>
      <c r="L17" s="2"/>
      <c r="M17" s="2"/>
      <c r="N17" s="3"/>
    </row>
    <row r="18" spans="1:19" ht="18.75" customHeight="1" x14ac:dyDescent="0.25">
      <c r="A18" s="63" t="s">
        <v>165</v>
      </c>
      <c r="B18" s="224"/>
      <c r="C18" s="222"/>
      <c r="D18" s="222"/>
      <c r="E18" s="64" t="s">
        <v>162</v>
      </c>
      <c r="F18" s="65">
        <v>80</v>
      </c>
      <c r="G18" s="66">
        <f>COUNTIFS(Irrigation!E$8:E$1022,IrrigationSummary!A18,Irrigation!H$8:H$1022,"Accepted")</f>
        <v>0</v>
      </c>
      <c r="H18" s="91">
        <f t="shared" si="0"/>
        <v>0</v>
      </c>
      <c r="I18" s="63"/>
      <c r="J18" s="46" t="s">
        <v>81</v>
      </c>
      <c r="K18" s="2"/>
      <c r="L18" s="2"/>
      <c r="M18" s="2"/>
      <c r="N18" s="3"/>
    </row>
    <row r="19" spans="1:19" ht="18.75" customHeight="1" x14ac:dyDescent="0.25">
      <c r="A19" s="63" t="s">
        <v>166</v>
      </c>
      <c r="B19" s="224"/>
      <c r="C19" s="222"/>
      <c r="D19" s="221" t="s">
        <v>167</v>
      </c>
      <c r="E19" s="64" t="s">
        <v>168</v>
      </c>
      <c r="F19" s="65">
        <v>80</v>
      </c>
      <c r="G19" s="66">
        <f>COUNTIFS(Irrigation!E$8:E$1022,IrrigationSummary!A19,Irrigation!H$8:H$1022,"Accepted")</f>
        <v>62</v>
      </c>
      <c r="H19" s="91">
        <f t="shared" si="0"/>
        <v>0.77500000000000002</v>
      </c>
      <c r="I19" s="63"/>
      <c r="J19" s="46" t="s">
        <v>169</v>
      </c>
      <c r="K19" s="2"/>
      <c r="L19" s="2"/>
      <c r="M19" s="2"/>
      <c r="N19" s="3"/>
    </row>
    <row r="20" spans="1:19" ht="18.75" customHeight="1" x14ac:dyDescent="0.25">
      <c r="A20" s="63" t="s">
        <v>170</v>
      </c>
      <c r="B20" s="224"/>
      <c r="C20" s="222"/>
      <c r="D20" s="222"/>
      <c r="E20" s="64" t="s">
        <v>171</v>
      </c>
      <c r="F20" s="65">
        <v>80</v>
      </c>
      <c r="G20" s="66">
        <f>COUNTIFS(Irrigation!E$8:E$1022,IrrigationSummary!A20,Irrigation!H$8:H$1022,"Accepted")</f>
        <v>76</v>
      </c>
      <c r="H20" s="91">
        <f t="shared" si="0"/>
        <v>0.95</v>
      </c>
      <c r="I20" s="63"/>
      <c r="J20" s="46" t="s">
        <v>169</v>
      </c>
      <c r="K20" s="2"/>
      <c r="L20" s="2"/>
      <c r="M20" s="2"/>
      <c r="N20" s="3"/>
      <c r="P20" s="45"/>
      <c r="Q20" s="45"/>
      <c r="R20" s="45"/>
      <c r="S20" s="45"/>
    </row>
    <row r="21" spans="1:19" ht="18.75" customHeight="1" x14ac:dyDescent="0.25">
      <c r="A21" s="63" t="s">
        <v>172</v>
      </c>
      <c r="B21" s="224"/>
      <c r="C21" s="222"/>
      <c r="D21" s="222"/>
      <c r="E21" s="64" t="s">
        <v>173</v>
      </c>
      <c r="F21" s="65">
        <v>80</v>
      </c>
      <c r="G21" s="66">
        <f>COUNTIFS(Irrigation!E$8:E$1022,IrrigationSummary!A21,Irrigation!H$8:H$1022,"Accepted")</f>
        <v>1</v>
      </c>
      <c r="H21" s="91">
        <f t="shared" si="0"/>
        <v>1.2500000000000001E-2</v>
      </c>
      <c r="I21" s="63"/>
      <c r="J21" s="46" t="s">
        <v>169</v>
      </c>
      <c r="K21" s="2"/>
      <c r="L21" s="2"/>
      <c r="M21" s="2"/>
      <c r="N21" s="3"/>
    </row>
    <row r="22" spans="1:19" ht="18.75" customHeight="1" x14ac:dyDescent="0.25">
      <c r="A22" s="63"/>
      <c r="B22" s="96"/>
      <c r="C22" s="225" t="s">
        <v>174</v>
      </c>
      <c r="D22" s="225"/>
      <c r="E22" s="225"/>
      <c r="F22" s="97"/>
      <c r="G22" s="97"/>
      <c r="H22" s="98"/>
      <c r="I22" s="96"/>
      <c r="J22" s="2"/>
      <c r="K22" s="2"/>
      <c r="L22" s="2"/>
      <c r="M22" s="2"/>
      <c r="N22" s="3"/>
    </row>
    <row r="23" spans="1:19" ht="18.75" customHeight="1" x14ac:dyDescent="0.25">
      <c r="A23" s="63" t="s">
        <v>175</v>
      </c>
      <c r="B23" s="223"/>
      <c r="C23" s="221" t="s">
        <v>176</v>
      </c>
      <c r="D23" s="221" t="s">
        <v>177</v>
      </c>
      <c r="E23" s="64" t="s">
        <v>153</v>
      </c>
      <c r="F23" s="65">
        <v>80</v>
      </c>
      <c r="G23" s="66">
        <f>COUNTIFS(Irrigation!E$8:E$1022,IrrigationSummary!A23,Irrigation!H$8:H$1022,"Accepted")</f>
        <v>27</v>
      </c>
      <c r="H23" s="91">
        <f t="shared" ref="H23:H28" si="1">G23/F23</f>
        <v>0.33750000000000002</v>
      </c>
      <c r="I23" s="63"/>
      <c r="J23" s="46" t="s">
        <v>154</v>
      </c>
      <c r="K23" s="2"/>
      <c r="L23" s="2"/>
      <c r="M23" s="2"/>
      <c r="N23" s="3"/>
    </row>
    <row r="24" spans="1:19" ht="18.75" customHeight="1" x14ac:dyDescent="0.25">
      <c r="A24" s="63" t="s">
        <v>178</v>
      </c>
      <c r="B24" s="224"/>
      <c r="C24" s="222"/>
      <c r="D24" s="222"/>
      <c r="E24" s="64" t="s">
        <v>179</v>
      </c>
      <c r="F24" s="65">
        <v>80</v>
      </c>
      <c r="G24" s="66">
        <f>COUNTIFS(Irrigation!E$8:E$1022,IrrigationSummary!A24,Irrigation!H$8:H$1022,"Accepted")</f>
        <v>0</v>
      </c>
      <c r="H24" s="91">
        <f t="shared" si="1"/>
        <v>0</v>
      </c>
      <c r="I24" s="63"/>
      <c r="J24" s="46" t="s">
        <v>157</v>
      </c>
      <c r="K24" s="2"/>
      <c r="L24" s="2"/>
      <c r="M24" s="2"/>
      <c r="N24" s="3"/>
    </row>
    <row r="25" spans="1:19" ht="18.75" customHeight="1" x14ac:dyDescent="0.25">
      <c r="A25" s="63" t="s">
        <v>180</v>
      </c>
      <c r="B25" s="224"/>
      <c r="C25" s="222"/>
      <c r="D25" s="222"/>
      <c r="E25" s="64" t="s">
        <v>181</v>
      </c>
      <c r="F25" s="65">
        <v>80</v>
      </c>
      <c r="G25" s="66">
        <f>COUNTIFS(Irrigation!E$8:E$1022,IrrigationSummary!A25,Irrigation!H$8:H$1022,"Accepted")</f>
        <v>0</v>
      </c>
      <c r="H25" s="91">
        <f t="shared" si="1"/>
        <v>0</v>
      </c>
      <c r="I25" s="63"/>
      <c r="J25" s="46" t="s">
        <v>78</v>
      </c>
      <c r="K25" s="2"/>
      <c r="L25" s="2"/>
      <c r="M25" s="2"/>
      <c r="N25" s="3"/>
    </row>
    <row r="26" spans="1:19" ht="18.75" customHeight="1" x14ac:dyDescent="0.25">
      <c r="A26" s="63" t="s">
        <v>182</v>
      </c>
      <c r="B26" s="224"/>
      <c r="C26" s="222"/>
      <c r="D26" s="221" t="s">
        <v>183</v>
      </c>
      <c r="E26" s="64" t="s">
        <v>153</v>
      </c>
      <c r="F26" s="65">
        <v>80</v>
      </c>
      <c r="G26" s="66">
        <f>COUNTIFS(Irrigation!E$8:E$1022,IrrigationSummary!A26,Irrigation!H$8:H$1022,"Accepted")</f>
        <v>27</v>
      </c>
      <c r="H26" s="91">
        <f t="shared" si="1"/>
        <v>0.33750000000000002</v>
      </c>
      <c r="I26" s="63"/>
      <c r="J26" s="46" t="s">
        <v>154</v>
      </c>
      <c r="K26" s="2"/>
      <c r="L26" s="2"/>
      <c r="M26" s="2"/>
      <c r="N26" s="3"/>
    </row>
    <row r="27" spans="1:19" ht="18.75" customHeight="1" x14ac:dyDescent="0.25">
      <c r="A27" s="63" t="s">
        <v>184</v>
      </c>
      <c r="B27" s="224"/>
      <c r="C27" s="222"/>
      <c r="D27" s="222"/>
      <c r="E27" s="64" t="s">
        <v>179</v>
      </c>
      <c r="F27" s="65">
        <v>80</v>
      </c>
      <c r="G27" s="66">
        <f>COUNTIFS(Irrigation!E$8:E$1022,IrrigationSummary!A27,Irrigation!H$8:H$1022,"Accepted")</f>
        <v>0</v>
      </c>
      <c r="H27" s="91">
        <f t="shared" si="1"/>
        <v>0</v>
      </c>
      <c r="I27" s="63"/>
      <c r="J27" s="46" t="s">
        <v>157</v>
      </c>
      <c r="K27" s="2"/>
      <c r="L27" s="2"/>
      <c r="M27" s="2"/>
      <c r="N27" s="3"/>
    </row>
    <row r="28" spans="1:19" ht="18.75" customHeight="1" x14ac:dyDescent="0.25">
      <c r="A28" s="63" t="s">
        <v>185</v>
      </c>
      <c r="B28" s="224"/>
      <c r="C28" s="222"/>
      <c r="D28" s="64" t="s">
        <v>186</v>
      </c>
      <c r="E28" s="64" t="s">
        <v>187</v>
      </c>
      <c r="F28" s="65">
        <v>80</v>
      </c>
      <c r="G28" s="66">
        <f>COUNTIFS(Irrigation!E$8:E$1022,IrrigationSummary!A28,Irrigation!H$8:H$1022,"Accepted")</f>
        <v>0</v>
      </c>
      <c r="H28" s="91">
        <f t="shared" si="1"/>
        <v>0</v>
      </c>
      <c r="I28" s="63"/>
      <c r="J28" s="46" t="s">
        <v>157</v>
      </c>
      <c r="K28" s="2"/>
      <c r="L28" s="2"/>
      <c r="M28" s="2"/>
      <c r="N28" s="3"/>
    </row>
    <row r="29" spans="1:19" ht="18.75" customHeight="1" x14ac:dyDescent="0.25">
      <c r="A29" s="63"/>
      <c r="B29" s="74"/>
      <c r="C29" s="226" t="s">
        <v>188</v>
      </c>
      <c r="D29" s="226"/>
      <c r="E29" s="226"/>
      <c r="F29" s="72"/>
      <c r="G29" s="72"/>
      <c r="H29" s="99"/>
      <c r="I29" s="74"/>
      <c r="J29" s="2"/>
      <c r="K29" s="2"/>
      <c r="L29" s="2"/>
      <c r="M29" s="2"/>
      <c r="N29" s="3"/>
    </row>
    <row r="30" spans="1:19" ht="18.75" customHeight="1" x14ac:dyDescent="0.25">
      <c r="A30" s="63" t="s">
        <v>189</v>
      </c>
      <c r="B30" s="223"/>
      <c r="C30" s="221" t="s">
        <v>190</v>
      </c>
      <c r="D30" s="64" t="s">
        <v>191</v>
      </c>
      <c r="E30" s="64" t="s">
        <v>192</v>
      </c>
      <c r="F30" s="65">
        <v>80</v>
      </c>
      <c r="G30" s="66">
        <f>COUNTIFS(Irrigation!E$8:E$1022,IrrigationSummary!A30,Irrigation!H$8:H$1022,"Accepted")</f>
        <v>0</v>
      </c>
      <c r="H30" s="91">
        <f>G30/F30</f>
        <v>0</v>
      </c>
      <c r="I30" s="63"/>
      <c r="J30" s="46" t="s">
        <v>157</v>
      </c>
      <c r="K30" s="2"/>
      <c r="L30" s="2"/>
      <c r="M30" s="2"/>
      <c r="N30" s="3"/>
    </row>
    <row r="31" spans="1:19" ht="18.75" customHeight="1" x14ac:dyDescent="0.25">
      <c r="A31" s="63" t="s">
        <v>193</v>
      </c>
      <c r="B31" s="224"/>
      <c r="C31" s="222"/>
      <c r="D31" s="64" t="s">
        <v>194</v>
      </c>
      <c r="E31" s="64" t="s">
        <v>195</v>
      </c>
      <c r="F31" s="65">
        <v>80</v>
      </c>
      <c r="G31" s="66">
        <f>COUNTIFS(Irrigation!E$8:E$1022,IrrigationSummary!A31,Irrigation!H$8:H$1022,"Accepted")</f>
        <v>0</v>
      </c>
      <c r="H31" s="91">
        <f>G31/F31</f>
        <v>0</v>
      </c>
      <c r="I31" s="63"/>
      <c r="J31" s="46" t="s">
        <v>157</v>
      </c>
      <c r="K31" s="2"/>
      <c r="L31" s="2"/>
      <c r="M31" s="2"/>
      <c r="N31" s="3"/>
    </row>
    <row r="32" spans="1:19" ht="18.75" customHeight="1" x14ac:dyDescent="0.25">
      <c r="A32" s="63"/>
      <c r="B32" s="74"/>
      <c r="C32" s="226" t="s">
        <v>196</v>
      </c>
      <c r="D32" s="226"/>
      <c r="E32" s="226"/>
      <c r="F32" s="72"/>
      <c r="G32" s="72"/>
      <c r="H32" s="99"/>
      <c r="I32" s="74"/>
      <c r="J32" s="2"/>
      <c r="K32" s="2"/>
      <c r="L32" s="2"/>
      <c r="M32" s="2"/>
      <c r="N32" s="3"/>
    </row>
    <row r="33" spans="1:14" ht="18.75" customHeight="1" x14ac:dyDescent="0.25">
      <c r="A33" s="63" t="s">
        <v>197</v>
      </c>
      <c r="B33" s="221"/>
      <c r="C33" s="223" t="s">
        <v>198</v>
      </c>
      <c r="D33" s="221" t="s">
        <v>199</v>
      </c>
      <c r="E33" s="95" t="s">
        <v>200</v>
      </c>
      <c r="F33" s="65">
        <v>80</v>
      </c>
      <c r="G33" s="66">
        <f>COUNTIFS(Irrigation!E$8:E$1022,IrrigationSummary!A33,Irrigation!H$8:H$1022,"Accepted")</f>
        <v>0</v>
      </c>
      <c r="H33" s="91">
        <f t="shared" ref="H33:H41" si="2">G33/F33</f>
        <v>0</v>
      </c>
      <c r="I33" s="63"/>
      <c r="J33" s="46" t="s">
        <v>157</v>
      </c>
      <c r="K33" s="2"/>
      <c r="L33" s="2"/>
      <c r="M33" s="2"/>
      <c r="N33" s="3"/>
    </row>
    <row r="34" spans="1:14" ht="18.75" customHeight="1" x14ac:dyDescent="0.25">
      <c r="A34" s="63" t="s">
        <v>201</v>
      </c>
      <c r="B34" s="222"/>
      <c r="C34" s="224"/>
      <c r="D34" s="222"/>
      <c r="E34" s="95" t="s">
        <v>202</v>
      </c>
      <c r="F34" s="65">
        <v>80</v>
      </c>
      <c r="G34" s="66">
        <f>COUNTIFS(Irrigation!E$8:E$1022,IrrigationSummary!A34,Irrigation!H$8:H$1022,"Accepted")</f>
        <v>0</v>
      </c>
      <c r="H34" s="91">
        <f t="shared" si="2"/>
        <v>0</v>
      </c>
      <c r="I34" s="63"/>
      <c r="J34" s="46" t="s">
        <v>81</v>
      </c>
      <c r="K34" s="2"/>
      <c r="L34" s="2"/>
      <c r="M34" s="2"/>
      <c r="N34" s="3"/>
    </row>
    <row r="35" spans="1:14" ht="18.75" customHeight="1" x14ac:dyDescent="0.25">
      <c r="A35" s="63" t="s">
        <v>203</v>
      </c>
      <c r="B35" s="222"/>
      <c r="C35" s="224"/>
      <c r="D35" s="222"/>
      <c r="E35" s="95" t="s">
        <v>204</v>
      </c>
      <c r="F35" s="65">
        <v>80</v>
      </c>
      <c r="G35" s="66">
        <f>COUNTIFS(Irrigation!E$8:E$1022,IrrigationSummary!A35,Irrigation!H$8:H$1022,"Accepted")</f>
        <v>0</v>
      </c>
      <c r="H35" s="91">
        <f t="shared" si="2"/>
        <v>0</v>
      </c>
      <c r="I35" s="63"/>
      <c r="J35" s="46" t="s">
        <v>78</v>
      </c>
      <c r="K35" s="2"/>
      <c r="L35" s="2"/>
      <c r="M35" s="2"/>
      <c r="N35" s="3"/>
    </row>
    <row r="36" spans="1:14" ht="18.75" customHeight="1" x14ac:dyDescent="0.25">
      <c r="A36" s="63" t="s">
        <v>205</v>
      </c>
      <c r="B36" s="222"/>
      <c r="C36" s="224"/>
      <c r="D36" s="221" t="s">
        <v>206</v>
      </c>
      <c r="E36" s="95" t="s">
        <v>207</v>
      </c>
      <c r="F36" s="65">
        <v>80</v>
      </c>
      <c r="G36" s="66">
        <f>COUNTIFS(Irrigation!E$8:E$1022,IrrigationSummary!A36,Irrigation!H$8:H$1022,"Accepted")</f>
        <v>0</v>
      </c>
      <c r="H36" s="91">
        <f t="shared" si="2"/>
        <v>0</v>
      </c>
      <c r="I36" s="63"/>
      <c r="J36" s="46" t="s">
        <v>157</v>
      </c>
      <c r="K36" s="2"/>
      <c r="L36" s="2"/>
      <c r="M36" s="2"/>
      <c r="N36" s="3"/>
    </row>
    <row r="37" spans="1:14" ht="18.75" customHeight="1" x14ac:dyDescent="0.25">
      <c r="A37" s="63" t="s">
        <v>208</v>
      </c>
      <c r="B37" s="222"/>
      <c r="C37" s="224"/>
      <c r="D37" s="222"/>
      <c r="E37" s="95" t="s">
        <v>209</v>
      </c>
      <c r="F37" s="65">
        <v>80</v>
      </c>
      <c r="G37" s="66">
        <f>COUNTIFS(Irrigation!E$8:E$1022,IrrigationSummary!A37,Irrigation!H$8:H$1022,"Accepted")</f>
        <v>0</v>
      </c>
      <c r="H37" s="91">
        <f t="shared" si="2"/>
        <v>0</v>
      </c>
      <c r="I37" s="63"/>
      <c r="J37" s="46" t="s">
        <v>81</v>
      </c>
      <c r="K37" s="2"/>
      <c r="L37" s="2"/>
      <c r="M37" s="2"/>
      <c r="N37" s="3"/>
    </row>
    <row r="38" spans="1:14" ht="18.75" customHeight="1" x14ac:dyDescent="0.25">
      <c r="A38" s="63" t="s">
        <v>210</v>
      </c>
      <c r="B38" s="222"/>
      <c r="C38" s="224"/>
      <c r="D38" s="222"/>
      <c r="E38" s="95" t="s">
        <v>204</v>
      </c>
      <c r="F38" s="65">
        <v>80</v>
      </c>
      <c r="G38" s="66">
        <f>COUNTIFS(Irrigation!E$8:E$1022,IrrigationSummary!A38,Irrigation!H$8:H$1022,"Accepted")</f>
        <v>0</v>
      </c>
      <c r="H38" s="91">
        <f t="shared" si="2"/>
        <v>0</v>
      </c>
      <c r="I38" s="63"/>
      <c r="J38" s="46" t="s">
        <v>78</v>
      </c>
      <c r="K38" s="2"/>
      <c r="L38" s="2"/>
      <c r="M38" s="2"/>
      <c r="N38" s="3"/>
    </row>
    <row r="39" spans="1:14" ht="18.75" customHeight="1" x14ac:dyDescent="0.25">
      <c r="A39" s="63" t="s">
        <v>211</v>
      </c>
      <c r="B39" s="222"/>
      <c r="C39" s="221" t="s">
        <v>212</v>
      </c>
      <c r="D39" s="221" t="s">
        <v>213</v>
      </c>
      <c r="E39" s="95" t="s">
        <v>214</v>
      </c>
      <c r="F39" s="65">
        <v>80</v>
      </c>
      <c r="G39" s="66">
        <f>COUNTIFS(Irrigation!E$8:E$1022,IrrigationSummary!A39,Irrigation!H$8:H$1022,"Accepted")</f>
        <v>93</v>
      </c>
      <c r="H39" s="91">
        <f t="shared" si="2"/>
        <v>1.1625000000000001</v>
      </c>
      <c r="I39" s="63"/>
      <c r="J39" s="46" t="s">
        <v>78</v>
      </c>
      <c r="K39" s="2"/>
      <c r="L39" s="2"/>
      <c r="M39" s="2"/>
      <c r="N39" s="3"/>
    </row>
    <row r="40" spans="1:14" ht="18.75" customHeight="1" x14ac:dyDescent="0.25">
      <c r="A40" s="63" t="s">
        <v>215</v>
      </c>
      <c r="B40" s="222"/>
      <c r="C40" s="222"/>
      <c r="D40" s="222"/>
      <c r="E40" s="95" t="s">
        <v>216</v>
      </c>
      <c r="F40" s="65">
        <v>80</v>
      </c>
      <c r="G40" s="66">
        <f>COUNTIFS(Irrigation!E$8:E$1022,IrrigationSummary!A40,Irrigation!H$8:H$1022,"Accepted")</f>
        <v>0</v>
      </c>
      <c r="H40" s="91">
        <f t="shared" si="2"/>
        <v>0</v>
      </c>
      <c r="I40" s="63"/>
      <c r="J40" s="46" t="s">
        <v>169</v>
      </c>
      <c r="K40" s="2"/>
      <c r="L40" s="2"/>
      <c r="M40" s="2"/>
      <c r="N40" s="3"/>
    </row>
    <row r="41" spans="1:14" ht="18.75" customHeight="1" x14ac:dyDescent="0.25">
      <c r="A41" s="63" t="s">
        <v>217</v>
      </c>
      <c r="B41" s="222"/>
      <c r="C41" s="222"/>
      <c r="D41" s="64" t="s">
        <v>218</v>
      </c>
      <c r="E41" s="95" t="s">
        <v>219</v>
      </c>
      <c r="F41" s="65">
        <v>80</v>
      </c>
      <c r="G41" s="66">
        <f>COUNTIFS(Irrigation!E$8:E$1022,IrrigationSummary!A41,Irrigation!H$8:H$1022,"Accepted")</f>
        <v>0</v>
      </c>
      <c r="H41" s="91">
        <f t="shared" si="2"/>
        <v>0</v>
      </c>
      <c r="I41" s="63"/>
      <c r="J41" s="46" t="s">
        <v>78</v>
      </c>
      <c r="K41" s="2"/>
      <c r="L41" s="2"/>
      <c r="M41" s="2"/>
      <c r="N41" s="3"/>
    </row>
    <row r="42" spans="1:14" ht="18.75" customHeight="1" x14ac:dyDescent="0.25">
      <c r="A42" s="63"/>
      <c r="B42" s="74"/>
      <c r="C42" s="226" t="s">
        <v>220</v>
      </c>
      <c r="D42" s="226"/>
      <c r="E42" s="226"/>
      <c r="F42" s="72"/>
      <c r="G42" s="72"/>
      <c r="H42" s="99"/>
      <c r="I42" s="74"/>
      <c r="J42" s="2"/>
      <c r="K42" s="2"/>
      <c r="L42" s="2"/>
      <c r="M42" s="2"/>
      <c r="N42" s="3"/>
    </row>
    <row r="43" spans="1:14" ht="18.75" customHeight="1" x14ac:dyDescent="0.25">
      <c r="A43" s="63" t="s">
        <v>221</v>
      </c>
      <c r="B43" s="221"/>
      <c r="C43" s="64" t="s">
        <v>222</v>
      </c>
      <c r="D43" s="64"/>
      <c r="E43" s="95" t="s">
        <v>223</v>
      </c>
      <c r="F43" s="65">
        <v>80</v>
      </c>
      <c r="G43" s="66">
        <f>COUNTIFS(Irrigation!E$8:E$1022,IrrigationSummary!A43,Irrigation!H$8:H$1022,"Accepted")</f>
        <v>0</v>
      </c>
      <c r="H43" s="91">
        <f>G43/F43</f>
        <v>0</v>
      </c>
      <c r="I43" s="63"/>
      <c r="J43" s="46" t="s">
        <v>78</v>
      </c>
      <c r="K43" s="2"/>
      <c r="L43" s="2"/>
      <c r="M43" s="2"/>
      <c r="N43" s="3"/>
    </row>
    <row r="44" spans="1:14" ht="18.75" customHeight="1" x14ac:dyDescent="0.25">
      <c r="A44" s="63" t="s">
        <v>224</v>
      </c>
      <c r="B44" s="222"/>
      <c r="C44" s="64" t="s">
        <v>225</v>
      </c>
      <c r="D44" s="64"/>
      <c r="E44" s="95" t="s">
        <v>223</v>
      </c>
      <c r="F44" s="65">
        <v>80</v>
      </c>
      <c r="G44" s="66">
        <f>COUNTIFS(Irrigation!E$8:E$1022,IrrigationSummary!A44,Irrigation!H$8:H$1022,"Accepted")</f>
        <v>0</v>
      </c>
      <c r="H44" s="91">
        <f>G44/F44</f>
        <v>0</v>
      </c>
      <c r="I44" s="63"/>
      <c r="J44" s="46" t="s">
        <v>78</v>
      </c>
      <c r="K44" s="2"/>
      <c r="L44" s="2"/>
      <c r="M44" s="2"/>
      <c r="N44" s="3"/>
    </row>
    <row r="45" spans="1:14" ht="18.75" customHeight="1" x14ac:dyDescent="0.25">
      <c r="A45" s="63"/>
      <c r="B45" s="96"/>
      <c r="C45" s="225" t="s">
        <v>226</v>
      </c>
      <c r="D45" s="225"/>
      <c r="E45" s="225"/>
      <c r="F45" s="97"/>
      <c r="G45" s="97"/>
      <c r="H45" s="98"/>
      <c r="I45" s="96"/>
      <c r="J45" s="2"/>
      <c r="K45" s="2"/>
      <c r="L45" s="2"/>
      <c r="M45" s="2"/>
      <c r="N45" s="3"/>
    </row>
    <row r="46" spans="1:14" ht="18.75" customHeight="1" x14ac:dyDescent="0.25">
      <c r="A46" s="63" t="s">
        <v>227</v>
      </c>
      <c r="B46" s="64"/>
      <c r="C46" s="64" t="s">
        <v>228</v>
      </c>
      <c r="D46" s="64"/>
      <c r="E46" s="95" t="s">
        <v>229</v>
      </c>
      <c r="F46" s="65">
        <v>80</v>
      </c>
      <c r="G46" s="66">
        <f>COUNTIFS(Irrigation!E$8:E$1022,IrrigationSummary!A46,Irrigation!H$8:H$1022,"Accepted")</f>
        <v>1</v>
      </c>
      <c r="H46" s="91">
        <f>G46/F46</f>
        <v>1.2500000000000001E-2</v>
      </c>
      <c r="I46" s="63"/>
      <c r="J46" s="46" t="s">
        <v>169</v>
      </c>
      <c r="K46" s="2"/>
      <c r="L46" s="2"/>
      <c r="M46" s="2"/>
      <c r="N46" s="3"/>
    </row>
    <row r="47" spans="1:14" ht="18.75" customHeight="1" x14ac:dyDescent="0.25">
      <c r="A47" s="76"/>
      <c r="B47" s="76"/>
      <c r="C47" s="76"/>
      <c r="D47" s="76"/>
      <c r="E47" s="100" t="s">
        <v>139</v>
      </c>
      <c r="F47" s="101">
        <f>COUNTA(F12:F46)</f>
        <v>30</v>
      </c>
      <c r="G47" s="101">
        <f>SUM(G12:G46)</f>
        <v>357</v>
      </c>
      <c r="H47" s="102">
        <f>G47/F48</f>
        <v>0.14874999999999999</v>
      </c>
      <c r="I47" s="76"/>
      <c r="J47" s="2"/>
      <c r="K47" s="2"/>
      <c r="L47" s="2"/>
      <c r="M47" s="2"/>
      <c r="N47" s="3"/>
    </row>
    <row r="48" spans="1:14" ht="18.75" customHeight="1" x14ac:dyDescent="0.25">
      <c r="E48" s="83" t="s">
        <v>66</v>
      </c>
      <c r="F48" s="84">
        <f>F47*80</f>
        <v>2400</v>
      </c>
      <c r="G48" s="2"/>
      <c r="H48" s="47"/>
      <c r="I48" s="82"/>
      <c r="J48" s="2"/>
      <c r="K48" s="2"/>
      <c r="L48" s="2"/>
      <c r="M48" s="2"/>
      <c r="N48" s="3"/>
    </row>
    <row r="49" spans="6:14" ht="18.75" customHeight="1" x14ac:dyDescent="0.25">
      <c r="F49" s="2"/>
      <c r="G49" s="2"/>
      <c r="H49" s="47"/>
      <c r="I49" s="103"/>
      <c r="J49" s="104"/>
      <c r="K49" s="2"/>
      <c r="L49" s="2"/>
      <c r="M49" s="2"/>
      <c r="N49" s="3"/>
    </row>
    <row r="50" spans="6:14" ht="18.75" customHeight="1" x14ac:dyDescent="0.25">
      <c r="F50" s="2"/>
      <c r="G50" s="2"/>
      <c r="H50" s="47"/>
      <c r="I50" s="105" t="s">
        <v>230</v>
      </c>
      <c r="J50" s="89" t="s">
        <v>140</v>
      </c>
      <c r="K50" s="2"/>
      <c r="L50" s="2"/>
      <c r="M50" s="2"/>
      <c r="N50" s="3"/>
    </row>
    <row r="51" spans="6:14" ht="18.75" customHeight="1" x14ac:dyDescent="0.25">
      <c r="F51" s="2"/>
      <c r="G51" s="2"/>
      <c r="H51" s="47"/>
      <c r="I51" s="106" t="s">
        <v>141</v>
      </c>
      <c r="J51" s="107">
        <f>COUNTIF($J$12:$J$46,"ex")</f>
        <v>4</v>
      </c>
      <c r="K51" s="2"/>
      <c r="L51" s="2"/>
      <c r="M51" s="2"/>
      <c r="N51" s="3"/>
    </row>
    <row r="52" spans="6:14" ht="18.75" customHeight="1" x14ac:dyDescent="0.25">
      <c r="F52" s="2"/>
      <c r="G52" s="2"/>
      <c r="H52" s="47"/>
      <c r="I52" s="106" t="s">
        <v>142</v>
      </c>
      <c r="J52" s="107">
        <f>COUNTIF($J$12:$J$46,"la")</f>
        <v>8</v>
      </c>
      <c r="K52" s="2"/>
      <c r="L52" s="2"/>
      <c r="M52" s="2"/>
      <c r="N52" s="3"/>
    </row>
    <row r="53" spans="6:14" ht="18.75" customHeight="1" x14ac:dyDescent="0.25">
      <c r="F53" s="2"/>
      <c r="G53" s="2"/>
      <c r="H53" s="47"/>
      <c r="I53" s="106" t="s">
        <v>143</v>
      </c>
      <c r="J53" s="107">
        <f>COUNTIF($J$12:$J$46,"do")</f>
        <v>5</v>
      </c>
      <c r="K53" s="2"/>
      <c r="L53" s="2"/>
      <c r="M53" s="2"/>
      <c r="N53" s="3"/>
    </row>
    <row r="54" spans="6:14" ht="18.75" customHeight="1" x14ac:dyDescent="0.25">
      <c r="F54" s="2"/>
      <c r="G54" s="2"/>
      <c r="H54" s="47"/>
      <c r="I54" s="106" t="s">
        <v>144</v>
      </c>
      <c r="J54" s="107">
        <f>COUNTIF($J$12:$J$46,"tr")</f>
        <v>5</v>
      </c>
      <c r="K54" s="2"/>
      <c r="L54" s="2"/>
      <c r="M54" s="2"/>
      <c r="N54" s="3"/>
    </row>
    <row r="55" spans="6:14" ht="18.75" customHeight="1" x14ac:dyDescent="0.25">
      <c r="F55" s="2"/>
      <c r="G55" s="2"/>
      <c r="H55" s="47"/>
      <c r="I55" s="106" t="s">
        <v>231</v>
      </c>
      <c r="J55" s="107">
        <f>COUNTIF($J$12:$J$46,"gr")</f>
        <v>8</v>
      </c>
      <c r="K55" s="2"/>
      <c r="L55" s="2"/>
      <c r="M55" s="2"/>
      <c r="N55" s="3"/>
    </row>
    <row r="56" spans="6:14" ht="18.75" customHeight="1" x14ac:dyDescent="0.25">
      <c r="F56" s="2"/>
      <c r="G56" s="2"/>
      <c r="H56" s="47"/>
      <c r="I56" s="106" t="s">
        <v>50</v>
      </c>
      <c r="J56" s="107">
        <f>SUM(J51:J55)</f>
        <v>30</v>
      </c>
      <c r="K56" s="2"/>
      <c r="L56" s="2"/>
      <c r="M56" s="2"/>
      <c r="N56" s="3"/>
    </row>
  </sheetData>
  <mergeCells count="29">
    <mergeCell ref="C42:E42"/>
    <mergeCell ref="B43:B44"/>
    <mergeCell ref="C45:E45"/>
    <mergeCell ref="C29:E29"/>
    <mergeCell ref="B30:B31"/>
    <mergeCell ref="C30:C31"/>
    <mergeCell ref="C32:E32"/>
    <mergeCell ref="B33:B41"/>
    <mergeCell ref="C33:C38"/>
    <mergeCell ref="D33:D35"/>
    <mergeCell ref="D36:D38"/>
    <mergeCell ref="C39:C41"/>
    <mergeCell ref="D39:D40"/>
    <mergeCell ref="C22:E22"/>
    <mergeCell ref="B23:B28"/>
    <mergeCell ref="C23:C28"/>
    <mergeCell ref="D23:D25"/>
    <mergeCell ref="D26:D27"/>
    <mergeCell ref="E3:F3"/>
    <mergeCell ref="B9:H9"/>
    <mergeCell ref="B10:H10"/>
    <mergeCell ref="K10:N10"/>
    <mergeCell ref="B12:B16"/>
    <mergeCell ref="C12:C21"/>
    <mergeCell ref="D12:D14"/>
    <mergeCell ref="D15:D16"/>
    <mergeCell ref="B17:B21"/>
    <mergeCell ref="D17:D18"/>
    <mergeCell ref="D19:D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O46"/>
  <sheetViews>
    <sheetView workbookViewId="0"/>
  </sheetViews>
  <sheetFormatPr defaultRowHeight="15" x14ac:dyDescent="0.25"/>
  <cols>
    <col min="1" max="1" width="5.140625" bestFit="1" customWidth="1"/>
    <col min="2" max="2" width="9.140625" bestFit="1" customWidth="1"/>
    <col min="3" max="3" width="20.85546875" bestFit="1" customWidth="1"/>
    <col min="4" max="4" width="14" bestFit="1" customWidth="1"/>
    <col min="5" max="5" width="29.28515625" bestFit="1" customWidth="1"/>
    <col min="6" max="6" width="19.5703125" style="8" bestFit="1" customWidth="1"/>
    <col min="7" max="7" width="9.140625" style="8" bestFit="1" customWidth="1"/>
    <col min="8" max="8" width="9.140625" style="86" bestFit="1" customWidth="1"/>
    <col min="9" max="9" width="9.140625" bestFit="1" customWidth="1"/>
    <col min="10" max="10" width="9" style="8" bestFit="1" customWidth="1"/>
    <col min="11" max="11" width="9.5703125" style="7" bestFit="1" customWidth="1"/>
    <col min="12" max="13" width="9.140625" style="8" bestFit="1" customWidth="1"/>
    <col min="14" max="14" width="10.5703125" style="8" bestFit="1" customWidth="1"/>
    <col min="15" max="15" width="10.28515625" style="9" bestFit="1" customWidth="1"/>
  </cols>
  <sheetData>
    <row r="1" spans="1:15" ht="18.75" customHeight="1" x14ac:dyDescent="0.25">
      <c r="D1" s="44"/>
      <c r="E1" s="45" t="s">
        <v>29</v>
      </c>
      <c r="F1" s="46"/>
      <c r="G1" s="2"/>
      <c r="H1" s="47"/>
      <c r="J1" s="46"/>
      <c r="K1" s="48"/>
      <c r="L1" s="2"/>
      <c r="M1" s="2"/>
      <c r="N1" s="2"/>
      <c r="O1" s="3"/>
    </row>
    <row r="2" spans="1:15" ht="18.75" customHeight="1" x14ac:dyDescent="0.25">
      <c r="D2" s="44"/>
      <c r="E2" s="45" t="s">
        <v>30</v>
      </c>
      <c r="F2" s="46"/>
      <c r="G2" s="2"/>
      <c r="H2" s="47"/>
      <c r="J2" s="46"/>
      <c r="K2" s="48"/>
      <c r="L2" s="2"/>
      <c r="M2" s="2"/>
      <c r="N2" s="2"/>
      <c r="O2" s="3"/>
    </row>
    <row r="3" spans="1:15" ht="32.25" customHeight="1" x14ac:dyDescent="0.25">
      <c r="D3" s="49" t="s">
        <v>31</v>
      </c>
      <c r="E3" s="186" t="s">
        <v>32</v>
      </c>
      <c r="F3" s="187"/>
      <c r="G3" s="2"/>
      <c r="H3" s="47"/>
      <c r="J3" s="46"/>
      <c r="K3" s="48"/>
      <c r="L3" s="2"/>
      <c r="M3" s="2"/>
      <c r="N3" s="2"/>
      <c r="O3" s="3"/>
    </row>
    <row r="4" spans="1:15" ht="18.75" customHeight="1" x14ac:dyDescent="0.25">
      <c r="D4" s="49" t="s">
        <v>33</v>
      </c>
      <c r="E4" s="45" t="s">
        <v>34</v>
      </c>
      <c r="F4" s="46"/>
      <c r="G4" s="2"/>
      <c r="H4" s="47"/>
      <c r="J4" s="46"/>
      <c r="K4" s="48"/>
      <c r="L4" s="2"/>
      <c r="M4" s="2"/>
      <c r="N4" s="2"/>
      <c r="O4" s="3"/>
    </row>
    <row r="5" spans="1:15" ht="18.75" customHeight="1" x14ac:dyDescent="0.25">
      <c r="D5" s="49" t="s">
        <v>35</v>
      </c>
      <c r="E5" s="45" t="s">
        <v>36</v>
      </c>
      <c r="F5" s="46"/>
      <c r="G5" s="2"/>
      <c r="H5" s="47"/>
      <c r="J5" s="46"/>
      <c r="K5" s="48"/>
      <c r="L5" s="2"/>
      <c r="M5" s="2"/>
      <c r="N5" s="2"/>
      <c r="O5" s="3"/>
    </row>
    <row r="6" spans="1:15" ht="18.75" customHeight="1" x14ac:dyDescent="0.25">
      <c r="D6" s="49" t="s">
        <v>37</v>
      </c>
      <c r="E6" s="45" t="s">
        <v>38</v>
      </c>
      <c r="F6" s="46"/>
      <c r="G6" s="2"/>
      <c r="H6" s="47"/>
      <c r="I6" s="45"/>
      <c r="J6" s="46"/>
      <c r="K6" s="48"/>
      <c r="L6" s="2"/>
      <c r="M6" s="2"/>
      <c r="N6" s="2"/>
      <c r="O6" s="3"/>
    </row>
    <row r="7" spans="1:15" ht="18.75" customHeight="1" x14ac:dyDescent="0.25">
      <c r="D7" s="49" t="s">
        <v>57</v>
      </c>
      <c r="E7" s="45" t="s">
        <v>58</v>
      </c>
      <c r="F7" s="46"/>
      <c r="G7" s="2"/>
      <c r="H7" s="47"/>
      <c r="I7" s="45"/>
      <c r="J7" s="46"/>
      <c r="K7" s="48"/>
      <c r="L7" s="2"/>
      <c r="M7" s="2"/>
      <c r="N7" s="2"/>
      <c r="O7" s="3"/>
    </row>
    <row r="8" spans="1:15" ht="18.75" customHeight="1" x14ac:dyDescent="0.25">
      <c r="D8" s="49"/>
      <c r="E8" s="45"/>
      <c r="F8" s="2"/>
      <c r="G8" s="2"/>
      <c r="H8" s="47"/>
      <c r="J8" s="46"/>
      <c r="K8" s="48"/>
      <c r="L8" s="2"/>
      <c r="M8" s="2"/>
      <c r="N8" s="2"/>
      <c r="O8" s="3"/>
    </row>
    <row r="9" spans="1:15" ht="19.5" customHeight="1" x14ac:dyDescent="0.25">
      <c r="A9" s="50"/>
      <c r="B9" s="227" t="s">
        <v>59</v>
      </c>
      <c r="C9" s="228"/>
      <c r="D9" s="228"/>
      <c r="E9" s="228"/>
      <c r="F9" s="229"/>
      <c r="G9" s="229"/>
      <c r="H9" s="230"/>
      <c r="I9" s="51"/>
      <c r="J9" s="46"/>
      <c r="K9" s="48"/>
      <c r="L9" s="2"/>
      <c r="M9" s="2"/>
      <c r="N9" s="2"/>
      <c r="O9" s="3"/>
    </row>
    <row r="10" spans="1:15" ht="18.75" customHeight="1" x14ac:dyDescent="0.25">
      <c r="A10" s="52"/>
      <c r="B10" s="214" t="s">
        <v>60</v>
      </c>
      <c r="C10" s="215"/>
      <c r="D10" s="215"/>
      <c r="E10" s="215"/>
      <c r="F10" s="216"/>
      <c r="G10" s="216"/>
      <c r="H10" s="217"/>
      <c r="I10" s="53"/>
      <c r="J10" s="46"/>
      <c r="K10" s="48"/>
      <c r="L10" s="192" t="s">
        <v>61</v>
      </c>
      <c r="M10" s="193"/>
      <c r="N10" s="193"/>
      <c r="O10" s="194"/>
    </row>
    <row r="11" spans="1:15" ht="32.25" customHeight="1" x14ac:dyDescent="0.25">
      <c r="A11" s="54" t="s">
        <v>62</v>
      </c>
      <c r="B11" s="55" t="s">
        <v>63</v>
      </c>
      <c r="C11" s="56" t="s">
        <v>64</v>
      </c>
      <c r="D11" s="56" t="s">
        <v>65</v>
      </c>
      <c r="E11" s="56" t="s">
        <v>66</v>
      </c>
      <c r="F11" s="57" t="s">
        <v>67</v>
      </c>
      <c r="G11" s="58" t="s">
        <v>68</v>
      </c>
      <c r="H11" s="59" t="s">
        <v>46</v>
      </c>
      <c r="I11" s="60" t="s">
        <v>69</v>
      </c>
      <c r="J11" s="46"/>
      <c r="K11" s="48"/>
      <c r="L11" s="61" t="s">
        <v>70</v>
      </c>
      <c r="M11" s="61" t="s">
        <v>71</v>
      </c>
      <c r="N11" s="61" t="s">
        <v>72</v>
      </c>
      <c r="O11" s="62" t="s">
        <v>73</v>
      </c>
    </row>
    <row r="12" spans="1:15" ht="19.5" customHeight="1" x14ac:dyDescent="0.25">
      <c r="A12" s="63" t="s">
        <v>74</v>
      </c>
      <c r="B12" s="231"/>
      <c r="C12" s="221" t="s">
        <v>75</v>
      </c>
      <c r="D12" s="221" t="s">
        <v>76</v>
      </c>
      <c r="E12" s="64" t="s">
        <v>77</v>
      </c>
      <c r="F12" s="65">
        <v>80</v>
      </c>
      <c r="G12" s="66">
        <f>COUNTIFS(WaterSupply!E$8:E$2047, A12, WaterSupply!H$8:H$2047,"Accepted")</f>
        <v>0</v>
      </c>
      <c r="H12" s="67">
        <f t="shared" ref="H12:H19" si="0">G12/F12</f>
        <v>0</v>
      </c>
      <c r="I12" s="63"/>
      <c r="J12" s="46" t="s">
        <v>78</v>
      </c>
      <c r="K12" s="48"/>
      <c r="L12" s="68">
        <f>COUNTA(WaterSupply!C$8:C103)</f>
        <v>95</v>
      </c>
      <c r="M12" s="68">
        <f>COUNTIF(WaterSupply!H$8:H101,"Accepted")</f>
        <v>92</v>
      </c>
      <c r="N12" s="68">
        <f>COUNTIF(WaterSupply!H$8:H101,"Rejected")</f>
        <v>1</v>
      </c>
      <c r="O12" s="69">
        <f>N12/L12*100</f>
        <v>1.0526315789473684</v>
      </c>
    </row>
    <row r="13" spans="1:15" ht="28.5" customHeight="1" x14ac:dyDescent="0.25">
      <c r="A13" s="63" t="s">
        <v>79</v>
      </c>
      <c r="B13" s="232"/>
      <c r="C13" s="222"/>
      <c r="D13" s="222"/>
      <c r="E13" s="64" t="s">
        <v>80</v>
      </c>
      <c r="F13" s="65">
        <v>80</v>
      </c>
      <c r="G13" s="66">
        <f>COUNTIFS(WaterSupply!E$8:E$2047, A13, WaterSupply!H$8:H$2047,"Accepted")</f>
        <v>33</v>
      </c>
      <c r="H13" s="67">
        <f t="shared" si="0"/>
        <v>0.41249999999999998</v>
      </c>
      <c r="I13" s="63"/>
      <c r="J13" s="46" t="s">
        <v>81</v>
      </c>
      <c r="K13" s="48"/>
      <c r="L13" s="2"/>
      <c r="M13" s="2"/>
      <c r="N13" s="2"/>
      <c r="O13" s="3"/>
    </row>
    <row r="14" spans="1:15" ht="28.5" customHeight="1" x14ac:dyDescent="0.25">
      <c r="A14" s="63" t="s">
        <v>82</v>
      </c>
      <c r="B14" s="232"/>
      <c r="C14" s="222"/>
      <c r="D14" s="64" t="s">
        <v>83</v>
      </c>
      <c r="E14" s="64" t="s">
        <v>84</v>
      </c>
      <c r="F14" s="65">
        <v>80</v>
      </c>
      <c r="G14" s="66">
        <f>COUNTIFS(WaterSupply!E$8:E$2047, A14, WaterSupply!H$8:H$2047,"Accepted")</f>
        <v>3</v>
      </c>
      <c r="H14" s="67">
        <f t="shared" si="0"/>
        <v>3.7499999999999999E-2</v>
      </c>
      <c r="I14" s="63"/>
      <c r="J14" s="46" t="s">
        <v>81</v>
      </c>
      <c r="K14" s="48"/>
      <c r="L14" s="2"/>
      <c r="M14" s="2"/>
      <c r="N14" s="2"/>
      <c r="O14" s="3"/>
    </row>
    <row r="15" spans="1:15" ht="28.5" customHeight="1" x14ac:dyDescent="0.25">
      <c r="A15" s="63" t="s">
        <v>85</v>
      </c>
      <c r="B15" s="232"/>
      <c r="C15" s="222"/>
      <c r="D15" s="64" t="s">
        <v>86</v>
      </c>
      <c r="E15" s="64" t="s">
        <v>84</v>
      </c>
      <c r="F15" s="65">
        <v>80</v>
      </c>
      <c r="G15" s="66">
        <f>COUNTIFS(WaterSupply!E$8:E$2047, A15, WaterSupply!H$8:H$2047,"Accepted")</f>
        <v>0</v>
      </c>
      <c r="H15" s="67">
        <f t="shared" si="0"/>
        <v>0</v>
      </c>
      <c r="I15" s="63"/>
      <c r="J15" s="46" t="s">
        <v>81</v>
      </c>
      <c r="K15" s="48"/>
      <c r="L15" s="2"/>
      <c r="M15" s="2"/>
      <c r="N15" s="2"/>
      <c r="O15" s="3"/>
    </row>
    <row r="16" spans="1:15" ht="18.75" customHeight="1" x14ac:dyDescent="0.25">
      <c r="A16" s="63" t="s">
        <v>87</v>
      </c>
      <c r="B16" s="231"/>
      <c r="C16" s="221" t="s">
        <v>88</v>
      </c>
      <c r="D16" s="64" t="s">
        <v>89</v>
      </c>
      <c r="E16" s="221" t="s">
        <v>90</v>
      </c>
      <c r="F16" s="65">
        <v>80</v>
      </c>
      <c r="G16" s="66">
        <f>COUNTIFS(WaterSupply!E$8:E$2047, A16, WaterSupply!H$8:H$2047,"Accepted")</f>
        <v>0</v>
      </c>
      <c r="H16" s="67">
        <f t="shared" si="0"/>
        <v>0</v>
      </c>
      <c r="I16" s="63"/>
      <c r="J16" s="46" t="s">
        <v>78</v>
      </c>
      <c r="K16" s="48"/>
      <c r="L16" s="2"/>
      <c r="M16" s="2"/>
      <c r="N16" s="2"/>
      <c r="O16" s="3"/>
    </row>
    <row r="17" spans="1:15" ht="18.75" customHeight="1" x14ac:dyDescent="0.25">
      <c r="A17" s="63" t="s">
        <v>91</v>
      </c>
      <c r="B17" s="232"/>
      <c r="C17" s="222"/>
      <c r="D17" s="64" t="s">
        <v>92</v>
      </c>
      <c r="E17" s="222"/>
      <c r="F17" s="65">
        <v>80</v>
      </c>
      <c r="G17" s="66">
        <f>COUNTIFS(WaterSupply!E$8:E$2047, A17, WaterSupply!H$8:H$2047,"Accepted")</f>
        <v>0</v>
      </c>
      <c r="H17" s="67">
        <f t="shared" si="0"/>
        <v>0</v>
      </c>
      <c r="I17" s="63"/>
      <c r="J17" s="46" t="s">
        <v>78</v>
      </c>
      <c r="K17" s="48"/>
      <c r="L17" s="2"/>
      <c r="M17" s="2"/>
      <c r="N17" s="2"/>
      <c r="O17" s="3"/>
    </row>
    <row r="18" spans="1:15" ht="18.75" customHeight="1" x14ac:dyDescent="0.25">
      <c r="A18" s="63" t="s">
        <v>93</v>
      </c>
      <c r="B18" s="232"/>
      <c r="C18" s="222"/>
      <c r="D18" s="64" t="s">
        <v>94</v>
      </c>
      <c r="E18" s="222"/>
      <c r="F18" s="65">
        <v>80</v>
      </c>
      <c r="G18" s="66">
        <f>COUNTIFS(WaterSupply!E$8:E$2047, A18, WaterSupply!H$8:H$2047,"Accepted")</f>
        <v>34</v>
      </c>
      <c r="H18" s="67">
        <f t="shared" si="0"/>
        <v>0.42499999999999999</v>
      </c>
      <c r="I18" s="63"/>
      <c r="J18" s="46" t="s">
        <v>78</v>
      </c>
      <c r="K18" s="48"/>
      <c r="L18" s="2"/>
      <c r="M18" s="2"/>
      <c r="N18" s="2"/>
      <c r="O18" s="3"/>
    </row>
    <row r="19" spans="1:15" ht="18.75" customHeight="1" x14ac:dyDescent="0.25">
      <c r="A19" s="63" t="s">
        <v>95</v>
      </c>
      <c r="B19" s="231"/>
      <c r="C19" s="221" t="s">
        <v>96</v>
      </c>
      <c r="D19" s="64" t="s">
        <v>89</v>
      </c>
      <c r="E19" s="221" t="s">
        <v>97</v>
      </c>
      <c r="F19" s="65">
        <v>80</v>
      </c>
      <c r="G19" s="66">
        <f>COUNTIFS(WaterSupply!E$8:E$2047, A19, WaterSupply!H$8:H$2047,"Accepted")</f>
        <v>0</v>
      </c>
      <c r="H19" s="67">
        <f t="shared" si="0"/>
        <v>0</v>
      </c>
      <c r="I19" s="63"/>
      <c r="J19" s="46" t="s">
        <v>78</v>
      </c>
      <c r="K19" s="48"/>
      <c r="L19" s="2"/>
      <c r="M19" s="2"/>
      <c r="N19" s="2"/>
      <c r="O19" s="3"/>
    </row>
    <row r="20" spans="1:15" ht="18.75" customHeight="1" x14ac:dyDescent="0.25">
      <c r="A20" s="63" t="s">
        <v>98</v>
      </c>
      <c r="B20" s="232"/>
      <c r="C20" s="222"/>
      <c r="D20" s="64" t="s">
        <v>92</v>
      </c>
      <c r="E20" s="222"/>
      <c r="F20" s="65"/>
      <c r="G20" s="66">
        <f>COUNTIFS(WaterSupply!E$8:E$2047, A20, WaterSupply!H$8:H$2047,"Accepted")</f>
        <v>0</v>
      </c>
      <c r="H20" s="67"/>
      <c r="I20" s="63"/>
      <c r="J20" s="46" t="s">
        <v>78</v>
      </c>
      <c r="K20" s="48"/>
      <c r="L20" s="2"/>
      <c r="M20" s="2"/>
      <c r="N20" s="2"/>
      <c r="O20" s="3"/>
    </row>
    <row r="21" spans="1:15" ht="18.75" customHeight="1" x14ac:dyDescent="0.25">
      <c r="A21" s="63" t="s">
        <v>99</v>
      </c>
      <c r="B21" s="232"/>
      <c r="C21" s="222"/>
      <c r="D21" s="64" t="s">
        <v>94</v>
      </c>
      <c r="E21" s="222"/>
      <c r="F21" s="65">
        <v>80</v>
      </c>
      <c r="G21" s="66">
        <f>COUNTIFS(WaterSupply!E$8:E$2047, A21, WaterSupply!H$8:H$2047,"Accepted")</f>
        <v>33</v>
      </c>
      <c r="H21" s="67">
        <f>G21/F21</f>
        <v>0.41249999999999998</v>
      </c>
      <c r="I21" s="63"/>
      <c r="J21" s="46" t="s">
        <v>78</v>
      </c>
      <c r="K21" s="48"/>
      <c r="L21" s="2"/>
      <c r="M21" s="2"/>
      <c r="N21" s="2"/>
      <c r="O21" s="3"/>
    </row>
    <row r="22" spans="1:15" ht="18.75" customHeight="1" x14ac:dyDescent="0.25">
      <c r="A22" s="63" t="s">
        <v>100</v>
      </c>
      <c r="B22" s="70"/>
      <c r="C22" s="64" t="s">
        <v>101</v>
      </c>
      <c r="D22" s="64" t="s">
        <v>102</v>
      </c>
      <c r="E22" s="64" t="s">
        <v>103</v>
      </c>
      <c r="F22" s="65">
        <v>80</v>
      </c>
      <c r="G22" s="66">
        <f>COUNTIFS(WaterSupply!E$8:E$2047, A22, WaterSupply!H$8:H$2047,"Accepted")</f>
        <v>9</v>
      </c>
      <c r="H22" s="67">
        <f>G22/F22</f>
        <v>0.1125</v>
      </c>
      <c r="I22" s="63"/>
      <c r="J22" s="46" t="s">
        <v>81</v>
      </c>
      <c r="K22" s="48"/>
      <c r="L22" s="2"/>
      <c r="M22" s="2"/>
      <c r="N22" s="2"/>
      <c r="O22" s="3"/>
    </row>
    <row r="23" spans="1:15" ht="15" customHeight="1" x14ac:dyDescent="0.25">
      <c r="A23" s="63"/>
      <c r="B23" s="71"/>
      <c r="C23" s="226" t="s">
        <v>104</v>
      </c>
      <c r="D23" s="226"/>
      <c r="E23" s="226"/>
      <c r="F23" s="72"/>
      <c r="G23" s="72"/>
      <c r="H23" s="73"/>
      <c r="I23" s="74"/>
      <c r="J23" s="46"/>
      <c r="K23" s="48"/>
      <c r="L23" s="2"/>
      <c r="M23" s="2"/>
      <c r="N23" s="2"/>
      <c r="O23" s="3"/>
    </row>
    <row r="24" spans="1:15" ht="18.75" customHeight="1" x14ac:dyDescent="0.25">
      <c r="A24" s="63" t="s">
        <v>105</v>
      </c>
      <c r="B24" s="231"/>
      <c r="C24" s="221" t="s">
        <v>106</v>
      </c>
      <c r="D24" s="64" t="s">
        <v>107</v>
      </c>
      <c r="E24" s="60" t="s">
        <v>108</v>
      </c>
      <c r="F24" s="65">
        <v>80</v>
      </c>
      <c r="G24" s="66">
        <f>COUNTIFS(WaterSupply!E$8:E$2047, A24, WaterSupply!H$8:H$2047,"Accepted")</f>
        <v>0</v>
      </c>
      <c r="H24" s="67">
        <f>G24/F24</f>
        <v>0</v>
      </c>
      <c r="I24" s="63"/>
      <c r="J24" s="46"/>
      <c r="K24" s="48"/>
      <c r="L24" s="2"/>
      <c r="M24" s="2"/>
      <c r="N24" s="2"/>
      <c r="O24" s="3"/>
    </row>
    <row r="25" spans="1:15" ht="18.75" customHeight="1" x14ac:dyDescent="0.25">
      <c r="A25" s="63" t="s">
        <v>109</v>
      </c>
      <c r="B25" s="232"/>
      <c r="C25" s="222"/>
      <c r="D25" s="64" t="s">
        <v>110</v>
      </c>
      <c r="E25" s="60"/>
      <c r="F25" s="65"/>
      <c r="G25" s="66">
        <f>COUNTIFS(WaterSupply!E$8:E$2047, A25, WaterSupply!H$8:H$2047,"Accepted")</f>
        <v>0</v>
      </c>
      <c r="H25" s="67"/>
      <c r="I25" s="63"/>
      <c r="J25" s="46"/>
      <c r="K25" s="48"/>
      <c r="L25" s="2"/>
      <c r="M25" s="2"/>
      <c r="N25" s="2"/>
      <c r="O25" s="3"/>
    </row>
    <row r="26" spans="1:15" ht="18.75" customHeight="1" x14ac:dyDescent="0.25">
      <c r="A26" s="63" t="s">
        <v>111</v>
      </c>
      <c r="B26" s="70"/>
      <c r="C26" s="64" t="s">
        <v>112</v>
      </c>
      <c r="D26" s="64" t="s">
        <v>113</v>
      </c>
      <c r="E26" s="64"/>
      <c r="F26" s="65">
        <v>80</v>
      </c>
      <c r="G26" s="66">
        <f>COUNTIFS(WaterSupply!E$8:E$2047, A26, WaterSupply!H$8:H$2047,"Accepted")</f>
        <v>0</v>
      </c>
      <c r="H26" s="67">
        <f>G26/F26</f>
        <v>0</v>
      </c>
      <c r="I26" s="63"/>
      <c r="J26" s="46"/>
      <c r="K26" s="48"/>
      <c r="L26" s="2"/>
      <c r="M26" s="2"/>
      <c r="N26" s="2"/>
      <c r="O26" s="3"/>
    </row>
    <row r="27" spans="1:15" ht="18.75" customHeight="1" x14ac:dyDescent="0.25">
      <c r="A27" s="63" t="s">
        <v>114</v>
      </c>
      <c r="B27" s="70"/>
      <c r="C27" s="64" t="s">
        <v>115</v>
      </c>
      <c r="D27" s="64" t="s">
        <v>113</v>
      </c>
      <c r="E27" s="60"/>
      <c r="F27" s="65">
        <v>80</v>
      </c>
      <c r="G27" s="66">
        <f>COUNTIFS(WaterSupply!E$8:E$2047, A27, WaterSupply!H$8:H$2047,"Accepted")</f>
        <v>0</v>
      </c>
      <c r="H27" s="67">
        <f>G27/F27</f>
        <v>0</v>
      </c>
      <c r="I27" s="63"/>
      <c r="J27" s="46"/>
      <c r="K27" s="48"/>
      <c r="L27" s="2"/>
      <c r="M27" s="2"/>
      <c r="N27" s="2"/>
      <c r="O27" s="3"/>
    </row>
    <row r="28" spans="1:15" ht="18.75" customHeight="1" x14ac:dyDescent="0.25">
      <c r="A28" s="63" t="s">
        <v>116</v>
      </c>
      <c r="B28" s="70"/>
      <c r="C28" s="64" t="s">
        <v>117</v>
      </c>
      <c r="D28" s="64" t="s">
        <v>113</v>
      </c>
      <c r="E28" s="60"/>
      <c r="F28" s="65">
        <v>80</v>
      </c>
      <c r="G28" s="66">
        <f>COUNTIFS(WaterSupply!E$8:E$2047, A28, WaterSupply!H$8:H$2047,"Accepted")</f>
        <v>0</v>
      </c>
      <c r="H28" s="67">
        <f>G28/F28</f>
        <v>0</v>
      </c>
      <c r="I28" s="63"/>
      <c r="J28" s="46"/>
      <c r="K28" s="48"/>
      <c r="L28" s="2"/>
      <c r="M28" s="2"/>
      <c r="N28" s="2"/>
      <c r="O28" s="3"/>
    </row>
    <row r="29" spans="1:15" ht="18.75" customHeight="1" x14ac:dyDescent="0.25">
      <c r="A29" s="63" t="s">
        <v>118</v>
      </c>
      <c r="B29" s="70"/>
      <c r="C29" s="64" t="s">
        <v>119</v>
      </c>
      <c r="D29" s="64" t="s">
        <v>113</v>
      </c>
      <c r="E29" s="60"/>
      <c r="F29" s="65">
        <v>80</v>
      </c>
      <c r="G29" s="66">
        <f>COUNTIFS(WaterSupply!E$8:E$2047, A29, WaterSupply!H$8:H$2047,"Accepted")</f>
        <v>0</v>
      </c>
      <c r="H29" s="67">
        <f>G29/F29</f>
        <v>0</v>
      </c>
      <c r="I29" s="63"/>
      <c r="J29" s="46"/>
      <c r="K29" s="48"/>
      <c r="L29" s="2"/>
      <c r="M29" s="2"/>
      <c r="N29" s="2"/>
      <c r="O29" s="3"/>
    </row>
    <row r="30" spans="1:15" ht="18.75" customHeight="1" x14ac:dyDescent="0.25">
      <c r="A30" s="63" t="s">
        <v>120</v>
      </c>
      <c r="B30" s="70"/>
      <c r="C30" s="64" t="s">
        <v>121</v>
      </c>
      <c r="D30" s="64" t="s">
        <v>113</v>
      </c>
      <c r="E30" s="60"/>
      <c r="F30" s="65">
        <v>80</v>
      </c>
      <c r="G30" s="66">
        <f>COUNTIFS(WaterSupply!E$8:E$2047, A30, WaterSupply!H$8:H$2047,"Accepted")</f>
        <v>0</v>
      </c>
      <c r="H30" s="67">
        <f>G30/F30</f>
        <v>0</v>
      </c>
      <c r="I30" s="63"/>
      <c r="J30" s="46"/>
      <c r="K30" s="48"/>
      <c r="L30" s="2"/>
      <c r="M30" s="2"/>
      <c r="N30" s="2"/>
      <c r="O30" s="3"/>
    </row>
    <row r="31" spans="1:15" ht="15" customHeight="1" x14ac:dyDescent="0.25">
      <c r="A31" s="63"/>
      <c r="B31" s="71"/>
      <c r="C31" s="226" t="s">
        <v>122</v>
      </c>
      <c r="D31" s="226"/>
      <c r="E31" s="226"/>
      <c r="F31" s="72"/>
      <c r="G31" s="72"/>
      <c r="H31" s="73"/>
      <c r="I31" s="74"/>
      <c r="J31" s="46"/>
      <c r="K31" s="48"/>
      <c r="L31" s="2"/>
      <c r="M31" s="2"/>
      <c r="N31" s="2"/>
      <c r="O31" s="3"/>
    </row>
    <row r="32" spans="1:15" ht="18.75" customHeight="1" x14ac:dyDescent="0.25">
      <c r="A32" s="63" t="s">
        <v>123</v>
      </c>
      <c r="B32" s="70"/>
      <c r="C32" s="64" t="s">
        <v>124</v>
      </c>
      <c r="D32" s="64"/>
      <c r="E32" s="64" t="s">
        <v>125</v>
      </c>
      <c r="F32" s="65">
        <v>80</v>
      </c>
      <c r="G32" s="66">
        <f>COUNTIFS(WaterSupply!E$8:E$2047, A32, WaterSupply!H$8:H$2047,"Accepted")</f>
        <v>2</v>
      </c>
      <c r="H32" s="67">
        <f>G32/F32</f>
        <v>2.5000000000000001E-2</v>
      </c>
      <c r="I32" s="63"/>
      <c r="J32" s="46" t="s">
        <v>81</v>
      </c>
      <c r="K32" s="48"/>
      <c r="L32" s="2"/>
      <c r="M32" s="2"/>
      <c r="N32" s="2"/>
      <c r="O32" s="3"/>
    </row>
    <row r="33" spans="1:15" ht="18.75" customHeight="1" x14ac:dyDescent="0.25">
      <c r="A33" s="63" t="s">
        <v>126</v>
      </c>
      <c r="B33" s="233"/>
      <c r="C33" s="221" t="s">
        <v>127</v>
      </c>
      <c r="D33" s="64" t="s">
        <v>128</v>
      </c>
      <c r="E33" s="64" t="s">
        <v>129</v>
      </c>
      <c r="F33" s="65">
        <v>80</v>
      </c>
      <c r="G33" s="66">
        <f>COUNTIFS(WaterSupply!E$8:E$2047, A33, WaterSupply!H$8:H$2047,"Accepted")</f>
        <v>45</v>
      </c>
      <c r="H33" s="67">
        <f>G33/F33</f>
        <v>0.5625</v>
      </c>
      <c r="I33" s="63"/>
      <c r="J33" s="46" t="s">
        <v>78</v>
      </c>
      <c r="K33" s="48"/>
      <c r="L33" s="2"/>
      <c r="M33" s="2"/>
      <c r="N33" s="2"/>
      <c r="O33" s="3"/>
    </row>
    <row r="34" spans="1:15" ht="18.75" customHeight="1" x14ac:dyDescent="0.25">
      <c r="A34" s="63" t="s">
        <v>130</v>
      </c>
      <c r="B34" s="234"/>
      <c r="C34" s="222"/>
      <c r="D34" s="64" t="s">
        <v>131</v>
      </c>
      <c r="E34" s="64" t="s">
        <v>132</v>
      </c>
      <c r="F34" s="65">
        <v>80</v>
      </c>
      <c r="G34" s="66">
        <f>COUNTIFS(WaterSupply!E$8:E$2047, A34, WaterSupply!H$8:H$2047,"Accepted")</f>
        <v>42</v>
      </c>
      <c r="H34" s="67">
        <f>G34/F34</f>
        <v>0.52500000000000002</v>
      </c>
      <c r="I34" s="63"/>
      <c r="J34" s="46" t="s">
        <v>78</v>
      </c>
      <c r="K34" s="48"/>
      <c r="L34" s="2"/>
      <c r="M34" s="2"/>
      <c r="N34" s="2"/>
      <c r="O34" s="3"/>
    </row>
    <row r="35" spans="1:15" ht="14.25" customHeight="1" x14ac:dyDescent="0.25">
      <c r="A35" s="63" t="s">
        <v>133</v>
      </c>
      <c r="B35" s="234"/>
      <c r="C35" s="222"/>
      <c r="D35" s="64" t="s">
        <v>134</v>
      </c>
      <c r="E35" s="64" t="s">
        <v>135</v>
      </c>
      <c r="F35" s="65">
        <v>80</v>
      </c>
      <c r="G35" s="66">
        <f>COUNTIFS(WaterSupply!E$8:E$2047, A35, WaterSupply!H$8:H$2047,"Accepted")</f>
        <v>42</v>
      </c>
      <c r="H35" s="67">
        <f>G35/F35</f>
        <v>0.52500000000000002</v>
      </c>
      <c r="I35" s="63"/>
      <c r="J35" s="46" t="s">
        <v>78</v>
      </c>
      <c r="K35" s="48"/>
      <c r="L35" s="2"/>
      <c r="M35" s="2"/>
      <c r="N35" s="2"/>
      <c r="O35" s="3"/>
    </row>
    <row r="36" spans="1:15" ht="18.75" customHeight="1" x14ac:dyDescent="0.25">
      <c r="A36" s="63" t="s">
        <v>136</v>
      </c>
      <c r="B36" s="75"/>
      <c r="C36" s="64" t="s">
        <v>137</v>
      </c>
      <c r="D36" s="64"/>
      <c r="E36" s="64" t="s">
        <v>138</v>
      </c>
      <c r="F36" s="65">
        <v>80</v>
      </c>
      <c r="G36" s="66">
        <f>COUNTIFS(WaterSupply!E$8:E$2047, A36, WaterSupply!H$8:H$2047,"Accepted")</f>
        <v>13</v>
      </c>
      <c r="H36" s="67">
        <f>G36/F36</f>
        <v>0.16250000000000001</v>
      </c>
      <c r="I36" s="63"/>
      <c r="J36" s="46" t="s">
        <v>78</v>
      </c>
      <c r="K36" s="48"/>
      <c r="L36" s="2"/>
      <c r="M36" s="2"/>
      <c r="N36" s="2"/>
      <c r="O36" s="3"/>
    </row>
    <row r="37" spans="1:15" ht="18.75" customHeight="1" x14ac:dyDescent="0.25">
      <c r="A37" s="76"/>
      <c r="B37" s="77"/>
      <c r="C37" s="77"/>
      <c r="D37" s="77"/>
      <c r="E37" s="78" t="s">
        <v>139</v>
      </c>
      <c r="F37" s="79">
        <f>COUNTA(F12:F36)</f>
        <v>21</v>
      </c>
      <c r="G37" s="79">
        <f>SUM(G12:G36)</f>
        <v>256</v>
      </c>
      <c r="H37" s="80">
        <f>G37/F38</f>
        <v>0.15238095238095239</v>
      </c>
      <c r="I37" s="81"/>
      <c r="J37" s="2"/>
      <c r="K37" s="82"/>
      <c r="L37" s="2"/>
      <c r="M37" s="2"/>
      <c r="N37" s="2"/>
      <c r="O37" s="3"/>
    </row>
    <row r="38" spans="1:15" ht="18.75" customHeight="1" x14ac:dyDescent="0.25">
      <c r="E38" s="83" t="s">
        <v>66</v>
      </c>
      <c r="F38" s="84">
        <f>F37*80</f>
        <v>1680</v>
      </c>
      <c r="G38" s="2"/>
      <c r="H38" s="47"/>
      <c r="J38" s="46"/>
      <c r="K38" s="48"/>
      <c r="L38" s="2"/>
      <c r="M38" s="2"/>
      <c r="N38" s="2"/>
      <c r="O38" s="3"/>
    </row>
    <row r="39" spans="1:15" ht="18.75" customHeight="1" x14ac:dyDescent="0.25">
      <c r="F39" s="2"/>
      <c r="G39" s="2"/>
      <c r="H39" s="47"/>
      <c r="I39" s="45"/>
      <c r="J39" s="85" t="s">
        <v>140</v>
      </c>
      <c r="K39" s="48"/>
      <c r="L39" s="2"/>
      <c r="M39" s="2"/>
      <c r="N39" s="2"/>
      <c r="O39" s="3"/>
    </row>
    <row r="40" spans="1:15" ht="18.75" customHeight="1" x14ac:dyDescent="0.25">
      <c r="F40" s="2"/>
      <c r="G40" s="2"/>
      <c r="H40" s="47"/>
      <c r="I40" s="48" t="s">
        <v>141</v>
      </c>
      <c r="J40" s="2">
        <f>COUNTIF(J12:J36,"ex")</f>
        <v>5</v>
      </c>
      <c r="K40" s="48"/>
      <c r="L40" s="2"/>
      <c r="M40" s="2"/>
      <c r="N40" s="2"/>
      <c r="O40" s="3"/>
    </row>
    <row r="41" spans="1:15" ht="18.75" customHeight="1" x14ac:dyDescent="0.25">
      <c r="F41" s="2"/>
      <c r="G41" s="2"/>
      <c r="H41" s="47"/>
      <c r="I41" s="48" t="s">
        <v>142</v>
      </c>
      <c r="J41" s="2">
        <f>COUNTIF(J12:J36,"la")</f>
        <v>11</v>
      </c>
      <c r="K41" s="48"/>
      <c r="L41" s="2"/>
      <c r="M41" s="2"/>
      <c r="N41" s="2"/>
      <c r="O41" s="3"/>
    </row>
    <row r="42" spans="1:15" ht="18.75" customHeight="1" x14ac:dyDescent="0.25">
      <c r="F42" s="2"/>
      <c r="G42" s="2"/>
      <c r="H42" s="47"/>
      <c r="I42" s="48" t="s">
        <v>143</v>
      </c>
      <c r="J42" s="2">
        <f>COUNTIF(J12:J36,"ex")</f>
        <v>5</v>
      </c>
      <c r="K42" s="48"/>
      <c r="L42" s="2"/>
      <c r="M42" s="2"/>
      <c r="N42" s="2"/>
      <c r="O42" s="3"/>
    </row>
    <row r="43" spans="1:15" ht="18.75" customHeight="1" x14ac:dyDescent="0.25">
      <c r="F43" s="2"/>
      <c r="G43" s="2"/>
      <c r="H43" s="47"/>
      <c r="I43" s="48" t="s">
        <v>144</v>
      </c>
      <c r="J43" s="2">
        <f>COUNTIF(J12:J36,"tr")</f>
        <v>0</v>
      </c>
      <c r="K43" s="48"/>
      <c r="L43" s="2"/>
      <c r="M43" s="2"/>
      <c r="N43" s="2"/>
      <c r="O43" s="3"/>
    </row>
    <row r="44" spans="1:15" ht="18.75" customHeight="1" x14ac:dyDescent="0.25">
      <c r="F44" s="2"/>
      <c r="G44" s="2"/>
      <c r="H44" s="47"/>
      <c r="I44" s="48" t="s">
        <v>145</v>
      </c>
      <c r="J44" s="2">
        <v>7</v>
      </c>
      <c r="K44" s="48"/>
      <c r="L44" s="2"/>
      <c r="M44" s="2"/>
      <c r="N44" s="2"/>
      <c r="O44" s="3"/>
    </row>
    <row r="45" spans="1:15" ht="18.75" customHeight="1" x14ac:dyDescent="0.25">
      <c r="F45" s="2"/>
      <c r="G45" s="2"/>
      <c r="H45" s="47"/>
      <c r="I45" s="48" t="s">
        <v>50</v>
      </c>
      <c r="J45" s="2">
        <f>SUM(J40:J44)</f>
        <v>28</v>
      </c>
      <c r="K45" s="48"/>
      <c r="L45" s="2"/>
      <c r="M45" s="2"/>
      <c r="N45" s="2"/>
      <c r="O45" s="3"/>
    </row>
    <row r="46" spans="1:15" ht="18.75" customHeight="1" x14ac:dyDescent="0.25">
      <c r="F46" s="2"/>
      <c r="G46" s="2"/>
      <c r="H46" s="47"/>
      <c r="J46" s="2"/>
      <c r="K46" s="48"/>
      <c r="L46" s="2"/>
      <c r="M46" s="2"/>
      <c r="N46" s="2"/>
      <c r="O46" s="3"/>
    </row>
  </sheetData>
  <mergeCells count="19">
    <mergeCell ref="C23:E23"/>
    <mergeCell ref="B24:B25"/>
    <mergeCell ref="C24:C25"/>
    <mergeCell ref="C31:E31"/>
    <mergeCell ref="B33:B35"/>
    <mergeCell ref="C33:C35"/>
    <mergeCell ref="B16:B18"/>
    <mergeCell ref="C16:C18"/>
    <mergeCell ref="E16:E18"/>
    <mergeCell ref="B19:B21"/>
    <mergeCell ref="C19:C21"/>
    <mergeCell ref="E19:E21"/>
    <mergeCell ref="E3:F3"/>
    <mergeCell ref="B9:H9"/>
    <mergeCell ref="B10:H10"/>
    <mergeCell ref="L10:O10"/>
    <mergeCell ref="B12:B15"/>
    <mergeCell ref="C12:C15"/>
    <mergeCell ref="D12:D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J34"/>
  <sheetViews>
    <sheetView workbookViewId="0"/>
  </sheetViews>
  <sheetFormatPr defaultRowHeight="15" x14ac:dyDescent="0.25"/>
  <cols>
    <col min="1" max="1" width="9" style="7" bestFit="1" customWidth="1"/>
    <col min="2" max="2" width="9" style="42" bestFit="1" customWidth="1"/>
    <col min="3" max="3" width="15.28515625" style="7" bestFit="1" customWidth="1"/>
    <col min="4" max="4" width="17.7109375" style="42" bestFit="1" customWidth="1"/>
    <col min="5" max="5" width="9.28515625" style="42" bestFit="1" customWidth="1"/>
    <col min="6" max="6" width="11.5703125" style="7" bestFit="1" customWidth="1"/>
    <col min="7" max="7" width="13.28515625" style="42" bestFit="1" customWidth="1"/>
    <col min="8" max="8" width="12.5703125" style="43" bestFit="1" customWidth="1"/>
    <col min="9" max="9" width="9.7109375" style="7" bestFit="1" customWidth="1"/>
    <col min="10" max="10" width="13.5703125" style="7" bestFit="1" customWidth="1"/>
  </cols>
  <sheetData>
    <row r="1" spans="1:10" ht="18.75" customHeight="1" x14ac:dyDescent="0.25">
      <c r="A1" s="10"/>
      <c r="B1" s="11"/>
      <c r="C1" s="10"/>
      <c r="D1" s="11"/>
      <c r="E1" s="11"/>
      <c r="F1" s="10"/>
      <c r="G1" s="11"/>
      <c r="H1" s="12"/>
      <c r="I1" s="10"/>
      <c r="J1" s="10"/>
    </row>
    <row r="2" spans="1:10" ht="15" customHeight="1" x14ac:dyDescent="0.25">
      <c r="A2" s="10"/>
      <c r="B2" s="11"/>
      <c r="C2" s="10"/>
      <c r="D2" s="11"/>
      <c r="E2" s="11"/>
      <c r="F2" s="10"/>
      <c r="G2" s="11"/>
      <c r="H2" s="12"/>
      <c r="I2" s="10"/>
      <c r="J2" s="10"/>
    </row>
    <row r="3" spans="1:10" ht="18.75" customHeight="1" x14ac:dyDescent="0.25">
      <c r="A3" s="10"/>
      <c r="B3" s="235" t="s">
        <v>29</v>
      </c>
      <c r="C3" s="236"/>
      <c r="D3" s="235"/>
      <c r="E3" s="235"/>
      <c r="F3" s="236"/>
      <c r="G3" s="235"/>
      <c r="H3" s="237"/>
      <c r="I3" s="236"/>
      <c r="J3" s="236"/>
    </row>
    <row r="4" spans="1:10" ht="15" customHeight="1" x14ac:dyDescent="0.25">
      <c r="A4" s="10"/>
      <c r="B4" s="235" t="s">
        <v>30</v>
      </c>
      <c r="C4" s="236"/>
      <c r="D4" s="235"/>
      <c r="E4" s="235"/>
      <c r="F4" s="236"/>
      <c r="G4" s="235"/>
      <c r="H4" s="237"/>
      <c r="I4" s="236"/>
      <c r="J4" s="236"/>
    </row>
    <row r="5" spans="1:10" ht="15" customHeight="1" x14ac:dyDescent="0.25">
      <c r="A5" s="10"/>
      <c r="B5" s="13"/>
      <c r="C5" s="14"/>
      <c r="D5" s="13"/>
      <c r="E5" s="13"/>
      <c r="F5" s="14"/>
      <c r="G5" s="13"/>
      <c r="H5" s="15"/>
      <c r="I5" s="14"/>
      <c r="J5" s="14"/>
    </row>
    <row r="6" spans="1:10" ht="27" customHeight="1" x14ac:dyDescent="0.25">
      <c r="A6" s="10"/>
      <c r="B6" s="11"/>
      <c r="C6" s="16" t="s">
        <v>31</v>
      </c>
      <c r="D6" s="238" t="s">
        <v>32</v>
      </c>
      <c r="E6" s="238"/>
      <c r="F6" s="239"/>
      <c r="G6" s="238"/>
      <c r="H6" s="240"/>
      <c r="I6" s="17"/>
      <c r="J6" s="10"/>
    </row>
    <row r="7" spans="1:10" ht="18.75" customHeight="1" x14ac:dyDescent="0.25">
      <c r="A7" s="10"/>
      <c r="B7" s="11"/>
      <c r="C7" s="16" t="s">
        <v>33</v>
      </c>
      <c r="D7" s="11" t="s">
        <v>34</v>
      </c>
      <c r="E7" s="11"/>
      <c r="F7" s="10"/>
      <c r="G7" s="18"/>
      <c r="H7" s="12"/>
      <c r="I7" s="10"/>
      <c r="J7" s="10"/>
    </row>
    <row r="8" spans="1:10" ht="18.75" customHeight="1" x14ac:dyDescent="0.25">
      <c r="A8" s="10"/>
      <c r="B8" s="11"/>
      <c r="C8" s="16" t="s">
        <v>35</v>
      </c>
      <c r="D8" s="11" t="s">
        <v>36</v>
      </c>
      <c r="E8" s="11"/>
      <c r="F8" s="10"/>
      <c r="G8" s="18"/>
      <c r="H8" s="12"/>
      <c r="I8" s="10"/>
      <c r="J8" s="10"/>
    </row>
    <row r="9" spans="1:10" ht="18.75" customHeight="1" x14ac:dyDescent="0.25">
      <c r="A9" s="10"/>
      <c r="B9" s="11"/>
      <c r="C9" s="16" t="s">
        <v>37</v>
      </c>
      <c r="D9" s="11" t="s">
        <v>38</v>
      </c>
      <c r="E9" s="11"/>
      <c r="F9" s="10"/>
      <c r="G9" s="18"/>
      <c r="H9" s="12"/>
      <c r="I9" s="10"/>
      <c r="J9" s="10"/>
    </row>
    <row r="10" spans="1:10" ht="18.75" customHeight="1" x14ac:dyDescent="0.25">
      <c r="A10" s="10"/>
      <c r="B10" s="11"/>
      <c r="C10" s="19"/>
      <c r="D10" s="11"/>
      <c r="E10" s="11"/>
      <c r="F10" s="10"/>
      <c r="G10" s="18"/>
      <c r="H10" s="12"/>
      <c r="I10" s="10"/>
      <c r="J10" s="10"/>
    </row>
    <row r="11" spans="1:10" ht="18.75" customHeight="1" x14ac:dyDescent="0.25">
      <c r="A11" s="10"/>
      <c r="B11" s="11"/>
      <c r="C11" s="10"/>
      <c r="D11" s="20" t="s">
        <v>39</v>
      </c>
      <c r="E11" s="11"/>
      <c r="F11" s="10"/>
      <c r="G11" s="11"/>
      <c r="H11" s="12"/>
      <c r="I11" s="10"/>
      <c r="J11" s="21"/>
    </row>
    <row r="12" spans="1:10" ht="18.75" customHeight="1" x14ac:dyDescent="0.25">
      <c r="A12" s="10"/>
      <c r="B12" s="11"/>
      <c r="C12" s="10"/>
      <c r="D12" s="20"/>
      <c r="E12" s="11"/>
      <c r="F12" s="10"/>
      <c r="G12" s="11"/>
      <c r="H12" s="12"/>
      <c r="I12" s="10"/>
      <c r="J12" s="21"/>
    </row>
    <row r="13" spans="1:10" ht="21" customHeight="1" x14ac:dyDescent="0.25">
      <c r="A13" s="10"/>
      <c r="B13" s="11"/>
      <c r="C13" s="10"/>
      <c r="D13" s="11"/>
      <c r="E13" s="11"/>
      <c r="F13" s="10"/>
      <c r="G13" s="11"/>
      <c r="H13" s="12"/>
      <c r="I13" s="10"/>
      <c r="J13" s="21"/>
    </row>
    <row r="14" spans="1:10" ht="21" customHeight="1" x14ac:dyDescent="0.25">
      <c r="A14" s="10"/>
      <c r="B14" s="22"/>
      <c r="C14" s="23"/>
      <c r="D14" s="241" t="s">
        <v>40</v>
      </c>
      <c r="E14" s="241"/>
      <c r="F14" s="23"/>
      <c r="G14" s="241" t="s">
        <v>41</v>
      </c>
      <c r="H14" s="242"/>
      <c r="I14" s="10"/>
      <c r="J14" s="21"/>
    </row>
    <row r="15" spans="1:10" ht="21" customHeight="1" x14ac:dyDescent="0.25">
      <c r="A15" s="10"/>
      <c r="B15" s="26" t="s">
        <v>42</v>
      </c>
      <c r="C15" s="27" t="s">
        <v>43</v>
      </c>
      <c r="D15" s="24" t="s">
        <v>44</v>
      </c>
      <c r="E15" s="24" t="s">
        <v>45</v>
      </c>
      <c r="F15" s="23"/>
      <c r="G15" s="24" t="s">
        <v>45</v>
      </c>
      <c r="H15" s="25" t="s">
        <v>46</v>
      </c>
      <c r="I15" s="10"/>
      <c r="J15" s="21"/>
    </row>
    <row r="16" spans="1:10" ht="21" customHeight="1" x14ac:dyDescent="0.25">
      <c r="A16" s="10"/>
      <c r="B16" s="28">
        <v>1</v>
      </c>
      <c r="C16" s="10" t="s">
        <v>47</v>
      </c>
      <c r="D16" s="29">
        <v>65</v>
      </c>
      <c r="E16" s="29">
        <f>D16*80</f>
        <v>5200</v>
      </c>
      <c r="F16" s="30"/>
      <c r="G16" s="29">
        <f>DamSummary!G82</f>
        <v>492</v>
      </c>
      <c r="H16" s="31">
        <f>G16/E16</f>
        <v>9.4615384615384615E-2</v>
      </c>
      <c r="I16" s="10"/>
      <c r="J16" s="21"/>
    </row>
    <row r="17" spans="1:10" ht="21" customHeight="1" x14ac:dyDescent="0.25">
      <c r="A17" s="10"/>
      <c r="B17" s="28">
        <v>2</v>
      </c>
      <c r="C17" s="10" t="s">
        <v>48</v>
      </c>
      <c r="D17" s="29">
        <v>30</v>
      </c>
      <c r="E17" s="29">
        <f>D17*80</f>
        <v>2400</v>
      </c>
      <c r="F17" s="30"/>
      <c r="G17" s="29">
        <f>IrrigationSummary!G47</f>
        <v>357</v>
      </c>
      <c r="H17" s="32">
        <f>G17/E17</f>
        <v>0.14874999999999999</v>
      </c>
      <c r="I17" s="10"/>
      <c r="J17" s="21"/>
    </row>
    <row r="18" spans="1:10" ht="21" customHeight="1" x14ac:dyDescent="0.25">
      <c r="A18" s="10"/>
      <c r="B18" s="33">
        <v>3</v>
      </c>
      <c r="C18" s="23" t="s">
        <v>49</v>
      </c>
      <c r="D18" s="34">
        <v>21</v>
      </c>
      <c r="E18" s="34">
        <f>D18*80</f>
        <v>1680</v>
      </c>
      <c r="F18" s="35"/>
      <c r="G18" s="34">
        <f>WS_Summary!G37</f>
        <v>256</v>
      </c>
      <c r="H18" s="36">
        <f>G18/E18</f>
        <v>0.15238095238095239</v>
      </c>
      <c r="I18" s="10"/>
      <c r="J18" s="21"/>
    </row>
    <row r="19" spans="1:10" ht="21" customHeight="1" x14ac:dyDescent="0.25">
      <c r="A19" s="10"/>
      <c r="B19" s="243" t="s">
        <v>50</v>
      </c>
      <c r="C19" s="244"/>
      <c r="D19" s="37">
        <f>SUM(D16:D18)</f>
        <v>116</v>
      </c>
      <c r="E19" s="37">
        <f>SUM(E16:E18)</f>
        <v>9280</v>
      </c>
      <c r="F19" s="23"/>
      <c r="G19" s="37">
        <f>SUM(G16:G18)</f>
        <v>1105</v>
      </c>
      <c r="H19" s="38">
        <f>G19/E19</f>
        <v>0.11907327586206896</v>
      </c>
      <c r="I19" s="10"/>
      <c r="J19" s="21"/>
    </row>
    <row r="20" spans="1:10" ht="18.75" customHeight="1" x14ac:dyDescent="0.25">
      <c r="A20" s="10"/>
      <c r="B20" s="11"/>
      <c r="C20" s="10"/>
      <c r="D20" s="11"/>
      <c r="E20" s="28">
        <v>9120</v>
      </c>
      <c r="F20" s="10"/>
      <c r="G20" s="28">
        <f>G19</f>
        <v>1105</v>
      </c>
      <c r="H20" s="38">
        <f>G20/E20</f>
        <v>0.12116228070175439</v>
      </c>
      <c r="I20" s="10"/>
      <c r="J20" s="10"/>
    </row>
    <row r="21" spans="1:10" ht="18.75" customHeight="1" x14ac:dyDescent="0.25">
      <c r="A21" s="10"/>
      <c r="B21" s="11"/>
      <c r="C21" s="10"/>
      <c r="D21" s="11"/>
      <c r="E21" s="11"/>
      <c r="F21" s="10"/>
      <c r="G21" s="11"/>
      <c r="H21" s="12"/>
      <c r="I21" s="10"/>
      <c r="J21" s="10"/>
    </row>
    <row r="22" spans="1:10" ht="18.75" customHeight="1" x14ac:dyDescent="0.25">
      <c r="A22" s="10"/>
      <c r="B22" s="11"/>
      <c r="C22" s="10"/>
      <c r="D22" s="11"/>
      <c r="E22" s="11"/>
      <c r="F22" s="10"/>
      <c r="G22" s="39" t="s">
        <v>51</v>
      </c>
      <c r="H22" s="40" t="s">
        <v>52</v>
      </c>
      <c r="I22" s="21"/>
      <c r="J22" s="10"/>
    </row>
    <row r="23" spans="1:10" ht="18.75" customHeight="1" x14ac:dyDescent="0.25">
      <c r="A23" s="10"/>
      <c r="B23" s="11"/>
      <c r="C23" s="10"/>
      <c r="D23" s="11"/>
      <c r="E23" s="11"/>
      <c r="F23" s="10"/>
      <c r="G23" s="39" t="s">
        <v>53</v>
      </c>
      <c r="H23" s="40" t="s">
        <v>54</v>
      </c>
      <c r="I23" s="10"/>
      <c r="J23" s="10"/>
    </row>
    <row r="24" spans="1:10" ht="18.75" customHeight="1" x14ac:dyDescent="0.25">
      <c r="A24" s="10"/>
      <c r="B24" s="11"/>
      <c r="C24" s="10"/>
      <c r="D24" s="11"/>
      <c r="E24" s="11"/>
      <c r="F24" s="10"/>
      <c r="G24" s="11"/>
      <c r="H24" s="12"/>
      <c r="I24" s="10"/>
      <c r="J24" s="10"/>
    </row>
    <row r="25" spans="1:10" ht="18.75" customHeight="1" x14ac:dyDescent="0.25">
      <c r="A25" s="10"/>
      <c r="B25" s="11"/>
      <c r="C25" s="10"/>
      <c r="D25" s="11"/>
      <c r="E25" s="11"/>
      <c r="F25" s="10"/>
      <c r="G25" s="11"/>
      <c r="H25" s="12"/>
      <c r="I25" s="10"/>
      <c r="J25" s="10"/>
    </row>
    <row r="26" spans="1:10" ht="18.75" customHeight="1" x14ac:dyDescent="0.25">
      <c r="A26" s="10"/>
      <c r="B26" s="11" t="s">
        <v>55</v>
      </c>
      <c r="C26" s="10"/>
      <c r="D26" s="11"/>
      <c r="E26" s="11"/>
      <c r="F26" s="10" t="s">
        <v>56</v>
      </c>
      <c r="G26" s="11"/>
      <c r="H26" s="12"/>
      <c r="I26" s="10"/>
      <c r="J26" s="10"/>
    </row>
    <row r="27" spans="1:10" ht="18.75" customHeight="1" x14ac:dyDescent="0.25">
      <c r="A27" s="10"/>
      <c r="B27" s="11"/>
      <c r="C27" s="10"/>
      <c r="D27" s="11"/>
      <c r="E27" s="11"/>
      <c r="F27" s="10"/>
      <c r="G27" s="11"/>
      <c r="H27" s="12"/>
      <c r="I27" s="10"/>
      <c r="J27" s="10"/>
    </row>
    <row r="28" spans="1:10" ht="18.75" customHeight="1" x14ac:dyDescent="0.25">
      <c r="A28" s="10"/>
      <c r="B28" s="11"/>
      <c r="C28" s="23"/>
      <c r="D28" s="22"/>
      <c r="E28" s="11"/>
      <c r="F28" s="10"/>
      <c r="G28" s="22"/>
      <c r="H28" s="41"/>
      <c r="I28" s="23"/>
      <c r="J28" s="10"/>
    </row>
    <row r="29" spans="1:10" ht="18.75" customHeight="1" x14ac:dyDescent="0.25">
      <c r="A29" s="10"/>
      <c r="B29" s="11"/>
      <c r="C29" s="30"/>
      <c r="D29" s="29"/>
      <c r="E29" s="29"/>
      <c r="F29" s="10"/>
      <c r="G29" s="11"/>
      <c r="H29" s="12"/>
      <c r="I29" s="10"/>
      <c r="J29" s="10"/>
    </row>
    <row r="30" spans="1:10" ht="18.75" customHeight="1" x14ac:dyDescent="0.25">
      <c r="A30" s="10"/>
      <c r="B30" s="11"/>
      <c r="C30" s="23"/>
      <c r="D30" s="22"/>
      <c r="E30" s="11"/>
      <c r="F30" s="10"/>
      <c r="G30" s="22"/>
      <c r="H30" s="41"/>
      <c r="I30" s="23"/>
      <c r="J30" s="10"/>
    </row>
    <row r="31" spans="1:10" ht="18.75" customHeight="1" x14ac:dyDescent="0.25">
      <c r="A31" s="10"/>
      <c r="B31" s="11"/>
      <c r="C31" s="10"/>
      <c r="D31" s="11"/>
      <c r="E31" s="11"/>
      <c r="F31" s="10"/>
      <c r="G31" s="11"/>
      <c r="H31" s="12"/>
      <c r="I31" s="10"/>
      <c r="J31" s="10"/>
    </row>
    <row r="32" spans="1:10" ht="18.75" customHeight="1" x14ac:dyDescent="0.25">
      <c r="A32" s="10"/>
      <c r="B32" s="11"/>
      <c r="C32" s="23"/>
      <c r="D32" s="22"/>
      <c r="E32" s="11"/>
      <c r="F32" s="10"/>
      <c r="G32" s="22"/>
      <c r="H32" s="41"/>
      <c r="I32" s="23"/>
      <c r="J32" s="10"/>
    </row>
    <row r="33" spans="1:10" ht="18.75" customHeight="1" x14ac:dyDescent="0.25">
      <c r="A33" s="10"/>
      <c r="B33" s="11"/>
      <c r="C33" s="10"/>
      <c r="D33" s="11"/>
      <c r="E33" s="11"/>
      <c r="F33" s="10"/>
      <c r="G33" s="11"/>
      <c r="H33" s="12"/>
      <c r="I33" s="10"/>
      <c r="J33" s="10"/>
    </row>
    <row r="34" spans="1:10" ht="18.75" customHeight="1" x14ac:dyDescent="0.25">
      <c r="A34" s="10"/>
      <c r="B34" s="11"/>
      <c r="C34" s="10"/>
      <c r="D34" s="11"/>
      <c r="E34" s="11"/>
      <c r="F34" s="10"/>
      <c r="G34" s="11"/>
      <c r="H34" s="12"/>
      <c r="I34" s="10"/>
      <c r="J34" s="10"/>
    </row>
  </sheetData>
  <mergeCells count="6">
    <mergeCell ref="B19:C19"/>
    <mergeCell ref="B3:J3"/>
    <mergeCell ref="B4:J4"/>
    <mergeCell ref="D6:H6"/>
    <mergeCell ref="D14:E14"/>
    <mergeCell ref="G14:H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B13"/>
  <sheetViews>
    <sheetView workbookViewId="0"/>
  </sheetViews>
  <sheetFormatPr defaultRowHeight="15" x14ac:dyDescent="0.25"/>
  <cols>
    <col min="1" max="1" width="19.5703125" style="7" bestFit="1" customWidth="1"/>
    <col min="2" max="2" width="11.5703125" style="8" bestFit="1" customWidth="1"/>
  </cols>
  <sheetData>
    <row r="1" spans="1:2" ht="18.75" customHeight="1" x14ac:dyDescent="0.25">
      <c r="A1" s="1"/>
      <c r="B1" s="2"/>
    </row>
    <row r="2" spans="1:2" ht="18.75" customHeight="1" x14ac:dyDescent="0.25">
      <c r="A2" s="1"/>
      <c r="B2" s="2"/>
    </row>
    <row r="3" spans="1:2" ht="18.75" customHeight="1" x14ac:dyDescent="0.25">
      <c r="A3" s="1" t="s">
        <v>0</v>
      </c>
      <c r="B3" s="2" t="s">
        <v>13</v>
      </c>
    </row>
    <row r="4" spans="1:2" ht="18.75" customHeight="1" x14ac:dyDescent="0.25">
      <c r="A4" s="1" t="s">
        <v>22</v>
      </c>
      <c r="B4" s="2">
        <v>62</v>
      </c>
    </row>
    <row r="5" spans="1:2" ht="18.75" customHeight="1" x14ac:dyDescent="0.25">
      <c r="A5" s="1" t="s">
        <v>23</v>
      </c>
      <c r="B5" s="2">
        <v>87</v>
      </c>
    </row>
    <row r="6" spans="1:2" ht="18.75" customHeight="1" x14ac:dyDescent="0.25">
      <c r="A6" s="1" t="s">
        <v>24</v>
      </c>
      <c r="B6" s="2">
        <v>49</v>
      </c>
    </row>
    <row r="7" spans="1:2" ht="18.75" customHeight="1" x14ac:dyDescent="0.25">
      <c r="A7" s="1" t="s">
        <v>25</v>
      </c>
      <c r="B7" s="2">
        <v>84</v>
      </c>
    </row>
    <row r="8" spans="1:2" ht="18.75" customHeight="1" x14ac:dyDescent="0.25">
      <c r="A8" s="1" t="s">
        <v>9</v>
      </c>
      <c r="B8" s="2">
        <v>1</v>
      </c>
    </row>
    <row r="9" spans="1:2" ht="18.75" customHeight="1" x14ac:dyDescent="0.25">
      <c r="A9" s="1" t="s">
        <v>26</v>
      </c>
      <c r="B9" s="2">
        <v>87</v>
      </c>
    </row>
    <row r="10" spans="1:2" ht="18.75" customHeight="1" x14ac:dyDescent="0.25">
      <c r="A10" s="1" t="s">
        <v>27</v>
      </c>
      <c r="B10" s="2">
        <v>44</v>
      </c>
    </row>
    <row r="11" spans="1:2" ht="18.75" customHeight="1" x14ac:dyDescent="0.25">
      <c r="A11" s="1" t="s">
        <v>28</v>
      </c>
      <c r="B11" s="2">
        <v>49</v>
      </c>
    </row>
    <row r="12" spans="1:2" ht="18.75" customHeight="1" x14ac:dyDescent="0.25">
      <c r="A12" s="1" t="s">
        <v>20</v>
      </c>
      <c r="B12" s="2">
        <v>2</v>
      </c>
    </row>
    <row r="13" spans="1:2" ht="18.75" customHeight="1" x14ac:dyDescent="0.25">
      <c r="A13" s="1" t="s">
        <v>12</v>
      </c>
      <c r="B13" s="2">
        <v>465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C29"/>
  <sheetViews>
    <sheetView workbookViewId="0"/>
  </sheetViews>
  <sheetFormatPr defaultRowHeight="15" x14ac:dyDescent="0.25"/>
  <cols>
    <col min="1" max="1" width="22.7109375" style="7" bestFit="1" customWidth="1"/>
    <col min="2" max="2" width="11.5703125" style="8" bestFit="1" customWidth="1"/>
    <col min="3" max="3" width="12.5703125" style="8" bestFit="1" customWidth="1"/>
  </cols>
  <sheetData>
    <row r="1" spans="1:3" ht="18.75" customHeight="1" x14ac:dyDescent="0.25">
      <c r="A1" s="1"/>
      <c r="B1" s="2"/>
      <c r="C1" s="2"/>
    </row>
    <row r="2" spans="1:3" ht="18.75" customHeight="1" x14ac:dyDescent="0.25">
      <c r="A2" s="1"/>
      <c r="B2" s="2"/>
      <c r="C2" s="2"/>
    </row>
    <row r="3" spans="1:3" ht="18.75" customHeight="1" x14ac:dyDescent="0.25">
      <c r="A3" s="1" t="s">
        <v>0</v>
      </c>
      <c r="B3" s="2" t="s">
        <v>13</v>
      </c>
      <c r="C3" s="2" t="s">
        <v>14</v>
      </c>
    </row>
    <row r="4" spans="1:3" ht="18.75" customHeight="1" x14ac:dyDescent="0.25">
      <c r="A4" s="1" t="s">
        <v>15</v>
      </c>
      <c r="B4" s="2">
        <v>16</v>
      </c>
      <c r="C4" s="2">
        <v>16</v>
      </c>
    </row>
    <row r="5" spans="1:3" ht="18.75" customHeight="1" x14ac:dyDescent="0.25">
      <c r="A5" s="1" t="s">
        <v>4</v>
      </c>
      <c r="B5" s="2">
        <v>4</v>
      </c>
      <c r="C5" s="2">
        <v>4</v>
      </c>
    </row>
    <row r="6" spans="1:3" ht="18.75" customHeight="1" x14ac:dyDescent="0.25">
      <c r="A6" s="1" t="s">
        <v>5</v>
      </c>
      <c r="B6" s="2">
        <v>12</v>
      </c>
      <c r="C6" s="2">
        <v>12</v>
      </c>
    </row>
    <row r="7" spans="1:3" ht="18.75" customHeight="1" x14ac:dyDescent="0.25">
      <c r="A7" s="1" t="s">
        <v>16</v>
      </c>
      <c r="B7" s="2">
        <v>64</v>
      </c>
      <c r="C7" s="2">
        <v>64</v>
      </c>
    </row>
    <row r="8" spans="1:3" ht="18.75" customHeight="1" x14ac:dyDescent="0.25">
      <c r="A8" s="1" t="s">
        <v>4</v>
      </c>
      <c r="B8" s="2">
        <v>10</v>
      </c>
      <c r="C8" s="2">
        <v>10</v>
      </c>
    </row>
    <row r="9" spans="1:3" ht="18.75" customHeight="1" x14ac:dyDescent="0.25">
      <c r="A9" s="1" t="s">
        <v>5</v>
      </c>
      <c r="B9" s="2">
        <v>25</v>
      </c>
      <c r="C9" s="2">
        <v>25</v>
      </c>
    </row>
    <row r="10" spans="1:3" ht="18.75" customHeight="1" x14ac:dyDescent="0.25">
      <c r="A10" s="1" t="s">
        <v>6</v>
      </c>
      <c r="B10" s="2">
        <v>12</v>
      </c>
      <c r="C10" s="2">
        <v>12</v>
      </c>
    </row>
    <row r="11" spans="1:3" ht="18.75" customHeight="1" x14ac:dyDescent="0.25">
      <c r="A11" s="1" t="s">
        <v>7</v>
      </c>
      <c r="B11" s="2">
        <v>17</v>
      </c>
      <c r="C11" s="2">
        <v>17</v>
      </c>
    </row>
    <row r="12" spans="1:3" ht="18.75" customHeight="1" x14ac:dyDescent="0.25">
      <c r="A12" s="1" t="s">
        <v>17</v>
      </c>
      <c r="B12" s="2">
        <v>15</v>
      </c>
      <c r="C12" s="2">
        <v>15</v>
      </c>
    </row>
    <row r="13" spans="1:3" ht="18.75" customHeight="1" x14ac:dyDescent="0.25">
      <c r="A13" s="1" t="s">
        <v>4</v>
      </c>
      <c r="B13" s="2">
        <v>3</v>
      </c>
      <c r="C13" s="2">
        <v>3</v>
      </c>
    </row>
    <row r="14" spans="1:3" ht="18.75" customHeight="1" x14ac:dyDescent="0.25">
      <c r="A14" s="1" t="s">
        <v>5</v>
      </c>
      <c r="B14" s="2">
        <v>12</v>
      </c>
      <c r="C14" s="2">
        <v>12</v>
      </c>
    </row>
    <row r="15" spans="1:3" ht="18.75" customHeight="1" x14ac:dyDescent="0.25">
      <c r="A15" s="1" t="s">
        <v>3</v>
      </c>
      <c r="B15" s="2">
        <v>1</v>
      </c>
      <c r="C15" s="2">
        <v>1</v>
      </c>
    </row>
    <row r="16" spans="1:3" ht="18.75" customHeight="1" x14ac:dyDescent="0.25">
      <c r="A16" s="1" t="s">
        <v>4</v>
      </c>
      <c r="B16" s="2">
        <v>1</v>
      </c>
      <c r="C16" s="2">
        <v>1</v>
      </c>
    </row>
    <row r="17" spans="1:3" ht="18.75" customHeight="1" x14ac:dyDescent="0.25">
      <c r="A17" s="1" t="s">
        <v>18</v>
      </c>
      <c r="B17" s="2">
        <v>60</v>
      </c>
      <c r="C17" s="2">
        <v>60</v>
      </c>
    </row>
    <row r="18" spans="1:3" ht="18.75" customHeight="1" x14ac:dyDescent="0.25">
      <c r="A18" s="1" t="s">
        <v>4</v>
      </c>
      <c r="B18" s="2">
        <v>11</v>
      </c>
      <c r="C18" s="2">
        <v>11</v>
      </c>
    </row>
    <row r="19" spans="1:3" ht="18.75" customHeight="1" x14ac:dyDescent="0.25">
      <c r="A19" s="1" t="s">
        <v>5</v>
      </c>
      <c r="B19" s="2">
        <v>25</v>
      </c>
      <c r="C19" s="2">
        <v>25</v>
      </c>
    </row>
    <row r="20" spans="1:3" ht="18.75" customHeight="1" x14ac:dyDescent="0.25">
      <c r="A20" s="1" t="s">
        <v>6</v>
      </c>
      <c r="B20" s="2">
        <v>12</v>
      </c>
      <c r="C20" s="2">
        <v>12</v>
      </c>
    </row>
    <row r="21" spans="1:3" ht="18.75" customHeight="1" x14ac:dyDescent="0.25">
      <c r="A21" s="1" t="s">
        <v>7</v>
      </c>
      <c r="B21" s="2">
        <v>12</v>
      </c>
      <c r="C21" s="2">
        <v>12</v>
      </c>
    </row>
    <row r="22" spans="1:3" ht="18.75" customHeight="1" x14ac:dyDescent="0.25">
      <c r="A22" s="1" t="s">
        <v>19</v>
      </c>
      <c r="B22" s="2">
        <v>63</v>
      </c>
      <c r="C22" s="2">
        <v>63</v>
      </c>
    </row>
    <row r="23" spans="1:3" ht="18.75" customHeight="1" x14ac:dyDescent="0.25">
      <c r="A23" s="1" t="s">
        <v>4</v>
      </c>
      <c r="B23" s="2">
        <v>11</v>
      </c>
      <c r="C23" s="2">
        <v>11</v>
      </c>
    </row>
    <row r="24" spans="1:3" ht="18.75" customHeight="1" x14ac:dyDescent="0.25">
      <c r="A24" s="1" t="s">
        <v>5</v>
      </c>
      <c r="B24" s="2">
        <v>24</v>
      </c>
      <c r="C24" s="2">
        <v>24</v>
      </c>
    </row>
    <row r="25" spans="1:3" ht="18.75" customHeight="1" x14ac:dyDescent="0.25">
      <c r="A25" s="1" t="s">
        <v>6</v>
      </c>
      <c r="B25" s="2">
        <v>12</v>
      </c>
      <c r="C25" s="2">
        <v>12</v>
      </c>
    </row>
    <row r="26" spans="1:3" ht="18.75" customHeight="1" x14ac:dyDescent="0.25">
      <c r="A26" s="1" t="s">
        <v>7</v>
      </c>
      <c r="B26" s="2">
        <v>16</v>
      </c>
      <c r="C26" s="2">
        <v>16</v>
      </c>
    </row>
    <row r="27" spans="1:3" ht="18.75" customHeight="1" x14ac:dyDescent="0.25">
      <c r="A27" s="1" t="s">
        <v>20</v>
      </c>
      <c r="B27" s="2">
        <v>1</v>
      </c>
      <c r="C27" s="2">
        <v>1</v>
      </c>
    </row>
    <row r="28" spans="1:3" ht="18.75" customHeight="1" x14ac:dyDescent="0.25">
      <c r="A28" s="1" t="s">
        <v>21</v>
      </c>
      <c r="B28" s="2">
        <v>1</v>
      </c>
      <c r="C28" s="2">
        <v>1</v>
      </c>
    </row>
    <row r="29" spans="1:3" ht="18.75" customHeight="1" x14ac:dyDescent="0.25">
      <c r="A29" s="1" t="s">
        <v>12</v>
      </c>
      <c r="B29" s="2">
        <v>220</v>
      </c>
      <c r="C29" s="2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Dam</vt:lpstr>
      <vt:lpstr>Irrigation</vt:lpstr>
      <vt:lpstr>WaterSupply</vt:lpstr>
      <vt:lpstr>DamSummary</vt:lpstr>
      <vt:lpstr>IrrigationSummary</vt:lpstr>
      <vt:lpstr>WS_Summary</vt:lpstr>
      <vt:lpstr>GrandSummary</vt:lpstr>
      <vt:lpstr>Sheet4</vt:lpstr>
      <vt:lpstr>Sheet3</vt:lpstr>
      <vt:lpstr>Sheet1</vt:lpstr>
      <vt:lpstr>Dam!_FilterDatabase</vt:lpstr>
      <vt:lpstr>Irrigation!_FilterDatabase</vt:lpstr>
      <vt:lpstr>DamSummary!Print_Area</vt:lpstr>
      <vt:lpstr>GrandSummary!Print_Area</vt:lpstr>
      <vt:lpstr>IrrigationSummary!Print_Area</vt:lpstr>
      <vt:lpstr>WS_Summary!Print_Area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Mengistu Getie</cp:lastModifiedBy>
  <dcterms:created xsi:type="dcterms:W3CDTF">2025-09-15T20:33:47Z</dcterms:created>
  <dcterms:modified xsi:type="dcterms:W3CDTF">2025-09-15T21:16:36Z</dcterms:modified>
</cp:coreProperties>
</file>